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2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28.xml.rels" ContentType="application/vnd.openxmlformats-package.relationships+xml"/>
  <Override PartName="/xl/worksheets/_rels/sheet26.xml.rels" ContentType="application/vnd.openxmlformats-package.relationships+xml"/>
  <Override PartName="/xl/worksheets/_rels/sheet9.xml.rels" ContentType="application/vnd.openxmlformats-package.relationships+xml"/>
  <Override PartName="/xl/worksheets/_rels/sheet29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_rels/pivotTable9.xml.rels" ContentType="application/vnd.openxmlformats-package.relationships+xml"/>
  <Override PartName="/xl/pivotTables/_rels/pivotTable8.xml.rels" ContentType="application/vnd.openxmlformats-package.relationships+xml"/>
  <Override PartName="/xl/pivotTables/_rels/pivotTable7.xml.rels" ContentType="application/vnd.openxmlformats-package.relationships+xml"/>
  <Override PartName="/xl/pivotTables/_rels/pivotTable6.xml.rels" ContentType="application/vnd.openxmlformats-package.relationships+xml"/>
  <Override PartName="/xl/pivotTables/_rels/pivotTable5.xml.rels" ContentType="application/vnd.openxmlformats-package.relationships+xml"/>
  <Override PartName="/xl/pivotTables/_rels/pivotTable2.xml.rels" ContentType="application/vnd.openxmlformats-package.relationships+xml"/>
  <Override PartName="/xl/pivotTables/_rels/pivotTable4.xml.rels" ContentType="application/vnd.openxmlformats-package.relationships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_rels/pivotCacheDefinition6.xml.rels" ContentType="application/vnd.openxmlformats-package.relationships+xml"/>
  <Override PartName="/xl/pivotCache/_rels/pivotCacheDefinition5.xml.rels" ContentType="application/vnd.openxmlformats-package.relationships+xml"/>
  <Override PartName="/xl/pivotCache/_rels/pivotCacheDefinition4.xml.rels" ContentType="application/vnd.openxmlformats-package.relationships+xml"/>
  <Override PartName="/xl/pivotCache/_rels/pivotCacheDefinition3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3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Reeds breakdown of pollen" sheetId="1" state="visible" r:id="rId2"/>
    <sheet name="Reed pollen with obs" sheetId="2" state="visible" r:id="rId3"/>
    <sheet name="Sheet4" sheetId="3" state="visible" r:id="rId4"/>
    <sheet name="all_interactions" sheetId="4" state="visible" r:id="rId5"/>
    <sheet name="Sheet1" sheetId="5" state="visible" r:id="rId6"/>
    <sheet name="Venn Diagram" sheetId="6" state="visible" r:id="rId7"/>
    <sheet name="Venn Diagram (Minus singleton)" sheetId="7" state="visible" r:id="rId8"/>
    <sheet name="Sheet3" sheetId="8" state="visible" r:id="rId9"/>
    <sheet name="Broken down" sheetId="9" state="visible" r:id="rId10"/>
    <sheet name="Pivot" sheetId="10" state="visible" r:id="rId11"/>
    <sheet name="Pivot expanded table" sheetId="11" state="visible" r:id="rId12"/>
    <sheet name="Pivot Species" sheetId="12" state="visible" r:id="rId13"/>
    <sheet name="Pivot Species (workinh)" sheetId="13" state="visible" r:id="rId14"/>
    <sheet name="Bee Summary" sheetId="14" state="visible" r:id="rId15"/>
    <sheet name="Bee Summary (no false +ve)" sheetId="15" state="visible" r:id="rId16"/>
    <sheet name="appositus" sheetId="16" state="visible" r:id="rId17"/>
    <sheet name="Bifarius" sheetId="17" state="visible" r:id="rId18"/>
    <sheet name="Californicus" sheetId="18" state="visible" r:id="rId19"/>
    <sheet name="flavifrons" sheetId="19" state="visible" r:id="rId20"/>
    <sheet name="kirbiellus" sheetId="20" state="visible" r:id="rId21"/>
    <sheet name="mixtus" sheetId="21" state="visible" r:id="rId22"/>
    <sheet name="nevadensis" sheetId="22" state="visible" r:id="rId23"/>
    <sheet name="Rufocinctus" sheetId="23" state="visible" r:id="rId24"/>
    <sheet name="Combined" sheetId="24" state="visible" r:id="rId25"/>
    <sheet name="Combined (Mod - micro)" sheetId="25" state="visible" r:id="rId26"/>
    <sheet name="Sheet2" sheetId="26" state="visible" r:id="rId27"/>
    <sheet name="Combined (Mod - False ve)" sheetId="27" state="visible" r:id="rId28"/>
    <sheet name="Combined (Mod - Bio)" sheetId="28" state="visible" r:id="rId29"/>
    <sheet name="Summary table" sheetId="29" state="visible" r:id="rId30"/>
    <sheet name="Summary table (Obs)" sheetId="30" state="visible" r:id="rId31"/>
    <sheet name="Summary table (Micro)" sheetId="31" state="visible" r:id="rId32"/>
    <sheet name="Summary table (Mol)" sheetId="32" state="visible" r:id="rId33"/>
  </sheets>
  <calcPr iterateCount="100" refMode="A1" iterate="false" iterateDelta="0.0001"/>
  <pivotCaches>
    <pivotCache cacheId="1" r:id="rId35"/>
    <pivotCache cacheId="2" r:id="rId36"/>
    <pivotCache cacheId="3" r:id="rId37"/>
    <pivotCache cacheId="4" r:id="rId38"/>
    <pivotCache cacheId="5" r:id="rId39"/>
    <pivotCache cacheId="6" r:id="rId40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<sst xmlns="http://schemas.openxmlformats.org/spreadsheetml/2006/main" count="27608" uniqueCount="441">
  <si>
    <t xml:space="preserve">Genus</t>
  </si>
  <si>
    <t xml:space="preserve">morphotype</t>
  </si>
  <si>
    <t xml:space="preserve">Trifolium</t>
  </si>
  <si>
    <t xml:space="preserve">A</t>
  </si>
  <si>
    <t xml:space="preserve">Fabaceae</t>
  </si>
  <si>
    <t xml:space="preserve">Fabales</t>
  </si>
  <si>
    <t xml:space="preserve">Lupinus</t>
  </si>
  <si>
    <t xml:space="preserve">Glyccrrhiza</t>
  </si>
  <si>
    <t xml:space="preserve">Geum</t>
  </si>
  <si>
    <t xml:space="preserve">Rosaceae</t>
  </si>
  <si>
    <t xml:space="preserve">Rosales</t>
  </si>
  <si>
    <t xml:space="preserve">Mitella</t>
  </si>
  <si>
    <t xml:space="preserve">Saxifragaceae</t>
  </si>
  <si>
    <t xml:space="preserve">Saxifragales</t>
  </si>
  <si>
    <t xml:space="preserve">Erigeron</t>
  </si>
  <si>
    <t xml:space="preserve">Asteraceae_1</t>
  </si>
  <si>
    <t xml:space="preserve">Asteraceae</t>
  </si>
  <si>
    <t xml:space="preserve">Asterales</t>
  </si>
  <si>
    <t xml:space="preserve">Senecio</t>
  </si>
  <si>
    <t xml:space="preserve">Symphyotrichum</t>
  </si>
  <si>
    <t xml:space="preserve">Wyethia</t>
  </si>
  <si>
    <t xml:space="preserve">Helianthella</t>
  </si>
  <si>
    <t xml:space="preserve">Taraxacum</t>
  </si>
  <si>
    <t xml:space="preserve">Asteraceae_2</t>
  </si>
  <si>
    <t xml:space="preserve">Bistorta</t>
  </si>
  <si>
    <t xml:space="preserve">B</t>
  </si>
  <si>
    <t xml:space="preserve">Polygonaceae</t>
  </si>
  <si>
    <t xml:space="preserve">Caryophyllales</t>
  </si>
  <si>
    <t xml:space="preserve">Androsace</t>
  </si>
  <si>
    <t xml:space="preserve">Primulaceae</t>
  </si>
  <si>
    <t xml:space="preserve">Ericales</t>
  </si>
  <si>
    <t xml:space="preserve">Lathyrus</t>
  </si>
  <si>
    <t xml:space="preserve">Vicia</t>
  </si>
  <si>
    <t xml:space="preserve">Potentilla</t>
  </si>
  <si>
    <t xml:space="preserve">Dasiphora</t>
  </si>
  <si>
    <t xml:space="preserve">Hydrophyllum</t>
  </si>
  <si>
    <t xml:space="preserve">C</t>
  </si>
  <si>
    <t xml:space="preserve">Boraginaceae</t>
  </si>
  <si>
    <t xml:space="preserve">Boraginales</t>
  </si>
  <si>
    <t xml:space="preserve">Draba</t>
  </si>
  <si>
    <t xml:space="preserve">Brassicaceae</t>
  </si>
  <si>
    <t xml:space="preserve">Brassicales</t>
  </si>
  <si>
    <t xml:space="preserve">Scuttelaria</t>
  </si>
  <si>
    <t xml:space="preserve">Lamiaceae</t>
  </si>
  <si>
    <t xml:space="preserve">Lamiales</t>
  </si>
  <si>
    <t xml:space="preserve">Orthocarpus</t>
  </si>
  <si>
    <t xml:space="preserve">Orobanchaceae</t>
  </si>
  <si>
    <t xml:space="preserve">Castilleja</t>
  </si>
  <si>
    <t xml:space="preserve">Penstemon</t>
  </si>
  <si>
    <t xml:space="preserve">Plantaginaceae</t>
  </si>
  <si>
    <t xml:space="preserve">Jeffersonia</t>
  </si>
  <si>
    <t xml:space="preserve">Berberidaceae</t>
  </si>
  <si>
    <t xml:space="preserve">Ranunculales</t>
  </si>
  <si>
    <t xml:space="preserve">Delphinium</t>
  </si>
  <si>
    <t xml:space="preserve">Ranunculaceae</t>
  </si>
  <si>
    <t xml:space="preserve">Aquilegia</t>
  </si>
  <si>
    <t xml:space="preserve">Prunus</t>
  </si>
  <si>
    <t xml:space="preserve">Micranthes</t>
  </si>
  <si>
    <t xml:space="preserve">Lithophragma</t>
  </si>
  <si>
    <t xml:space="preserve">Boechera</t>
  </si>
  <si>
    <t xml:space="preserve">D</t>
  </si>
  <si>
    <t xml:space="preserve">Salix</t>
  </si>
  <si>
    <t xml:space="preserve">Salicaceae</t>
  </si>
  <si>
    <t xml:space="preserve">Malpighiales</t>
  </si>
  <si>
    <t xml:space="preserve">Epilobium</t>
  </si>
  <si>
    <t xml:space="preserve">Onagraceae</t>
  </si>
  <si>
    <t xml:space="preserve">Myrtales</t>
  </si>
  <si>
    <t xml:space="preserve">Eremogone</t>
  </si>
  <si>
    <t xml:space="preserve">Caryophyllaceae</t>
  </si>
  <si>
    <t xml:space="preserve">	Caryophyllales</t>
  </si>
  <si>
    <t xml:space="preserve">Ericaceae</t>
  </si>
  <si>
    <t xml:space="preserve">Geranium</t>
  </si>
  <si>
    <t xml:space="preserve">Geraniaceae</t>
  </si>
  <si>
    <t xml:space="preserve">Geraniales</t>
  </si>
  <si>
    <t xml:space="preserve">Mertensia</t>
  </si>
  <si>
    <t xml:space="preserve">Pedicularis</t>
  </si>
  <si>
    <t xml:space="preserve">Ribes</t>
  </si>
  <si>
    <t xml:space="preserve">Grossulariaceae</t>
  </si>
  <si>
    <t xml:space="preserve">Field</t>
  </si>
  <si>
    <t xml:space="preserve">Molecular</t>
  </si>
  <si>
    <t xml:space="preserve">Plant_spp_morpho</t>
  </si>
  <si>
    <t xml:space="preserve">Microscopy</t>
  </si>
  <si>
    <t xml:space="preserve">APIACEAE</t>
  </si>
  <si>
    <t xml:space="preserve">ASTERACEAE_1</t>
  </si>
  <si>
    <t xml:space="preserve">ASTERACEAE_2</t>
  </si>
  <si>
    <t xml:space="preserve">Vicia/Lath</t>
  </si>
  <si>
    <t xml:space="preserve">Lupinus/Gly/Tri</t>
  </si>
  <si>
    <t xml:space="preserve">Ranun/Borang</t>
  </si>
  <si>
    <t xml:space="preserve">CONIFER</t>
  </si>
  <si>
    <t xml:space="preserve">ONAGRACEAE</t>
  </si>
  <si>
    <t xml:space="preserve">ERICACEAE</t>
  </si>
  <si>
    <t xml:space="preserve">GERANIUM</t>
  </si>
  <si>
    <t xml:space="preserve">MERTENSIA</t>
  </si>
  <si>
    <t xml:space="preserve">PEDICULARIS</t>
  </si>
  <si>
    <t xml:space="preserve">GROSSULARIACEAE</t>
  </si>
  <si>
    <t xml:space="preserve">ROSACEAE</t>
  </si>
  <si>
    <t xml:space="preserve">UNKNOWN</t>
  </si>
  <si>
    <t xml:space="preserve">Bras/Sal</t>
  </si>
  <si>
    <t xml:space="preserve">Lup/Lath</t>
  </si>
  <si>
    <t xml:space="preserve">Pseudognaphalium</t>
  </si>
  <si>
    <t xml:space="preserve">Ranun/Orbanc</t>
  </si>
  <si>
    <t xml:space="preserve">Rhodiola</t>
  </si>
  <si>
    <t xml:space="preserve">Sample</t>
  </si>
  <si>
    <t xml:space="preserve">Bee_spp</t>
  </si>
  <si>
    <t xml:space="preserve">Site</t>
  </si>
  <si>
    <t xml:space="preserve">Date</t>
  </si>
  <si>
    <t xml:space="preserve">Count</t>
  </si>
  <si>
    <t xml:space="preserve">Observation</t>
  </si>
  <si>
    <t xml:space="preserve">Plant_spp_morpho2</t>
  </si>
  <si>
    <t xml:space="preserve">appositus</t>
  </si>
  <si>
    <t xml:space="preserve">Copper.Creek</t>
  </si>
  <si>
    <t xml:space="preserve">Dasiphora fruticosa</t>
  </si>
  <si>
    <t xml:space="preserve">Lupinus sericeus</t>
  </si>
  <si>
    <t xml:space="preserve">Cirsium parryi</t>
  </si>
  <si>
    <t xml:space="preserve">Cirsium</t>
  </si>
  <si>
    <t xml:space="preserve">Pseudognaphalium attenuatum</t>
  </si>
  <si>
    <t xml:space="preserve">Taraxacum officinale</t>
  </si>
  <si>
    <t xml:space="preserve">Erigeron grandiflorus</t>
  </si>
  <si>
    <t xml:space="preserve">Mertensia ciliata</t>
  </si>
  <si>
    <t xml:space="preserve">Mertensia fusiformis</t>
  </si>
  <si>
    <t xml:space="preserve">Agastache pallidiflora</t>
  </si>
  <si>
    <t xml:space="preserve">Agastache</t>
  </si>
  <si>
    <t xml:space="preserve">Epilobium canum</t>
  </si>
  <si>
    <t xml:space="preserve">NA</t>
  </si>
  <si>
    <t xml:space="preserve">Avery.Wash</t>
  </si>
  <si>
    <t xml:space="preserve">Delphinium nuttallianum</t>
  </si>
  <si>
    <t xml:space="preserve">nuttallianum</t>
  </si>
  <si>
    <t xml:space="preserve">Sum of Count</t>
  </si>
  <si>
    <t xml:space="preserve">Lathyrus lanszwertii</t>
  </si>
  <si>
    <t xml:space="preserve">lanszwertii</t>
  </si>
  <si>
    <t xml:space="preserve">Aquilegia coerulea</t>
  </si>
  <si>
    <t xml:space="preserve">coerulea</t>
  </si>
  <si>
    <t xml:space="preserve">Hydrophyllum fendleri</t>
  </si>
  <si>
    <t xml:space="preserve">fendleri</t>
  </si>
  <si>
    <t xml:space="preserve">Vicia americana</t>
  </si>
  <si>
    <t xml:space="preserve">americana</t>
  </si>
  <si>
    <t xml:space="preserve">Frogs.Pond</t>
  </si>
  <si>
    <t xml:space="preserve">Delphinium barbeyi</t>
  </si>
  <si>
    <t xml:space="preserve">barbeyi</t>
  </si>
  <si>
    <t xml:space="preserve">Gothic.Spires</t>
  </si>
  <si>
    <t xml:space="preserve">canum</t>
  </si>
  <si>
    <t xml:space="preserve">pallidiflora</t>
  </si>
  <si>
    <t xml:space="preserve">fusiformis</t>
  </si>
  <si>
    <t xml:space="preserve">ciliata</t>
  </si>
  <si>
    <t xml:space="preserve">Rosy.Hills</t>
  </si>
  <si>
    <t xml:space="preserve">grandiflorus</t>
  </si>
  <si>
    <t xml:space="preserve">officinale</t>
  </si>
  <si>
    <t xml:space="preserve">attenuatum</t>
  </si>
  <si>
    <t xml:space="preserve">parryi</t>
  </si>
  <si>
    <t xml:space="preserve">sericeus</t>
  </si>
  <si>
    <t xml:space="preserve">fruticosa</t>
  </si>
  <si>
    <t xml:space="preserve">Frasera speciosa</t>
  </si>
  <si>
    <t xml:space="preserve">Frasera</t>
  </si>
  <si>
    <t xml:space="preserve">speciosa</t>
  </si>
  <si>
    <t xml:space="preserve">Stormy.Pass</t>
  </si>
  <si>
    <t xml:space="preserve">Helianthella quinquenervis</t>
  </si>
  <si>
    <t xml:space="preserve">quinquenervis</t>
  </si>
  <si>
    <t xml:space="preserve">Pedicularis bracteosa</t>
  </si>
  <si>
    <t xml:space="preserve">bracteosa</t>
  </si>
  <si>
    <t xml:space="preserve">Calochortus gunnisonii</t>
  </si>
  <si>
    <t xml:space="preserve">Calochortus</t>
  </si>
  <si>
    <t xml:space="preserve">gunnisonii</t>
  </si>
  <si>
    <t xml:space="preserve">Erigeron speciosus</t>
  </si>
  <si>
    <t xml:space="preserve">speciosus</t>
  </si>
  <si>
    <t xml:space="preserve">Pedicularis procera</t>
  </si>
  <si>
    <t xml:space="preserve">procera</t>
  </si>
  <si>
    <t xml:space="preserve">bifarius</t>
  </si>
  <si>
    <t xml:space="preserve">Linum lewisii</t>
  </si>
  <si>
    <t xml:space="preserve">Linum</t>
  </si>
  <si>
    <t xml:space="preserve">lewisii</t>
  </si>
  <si>
    <t xml:space="preserve">Delphinium gracile</t>
  </si>
  <si>
    <t xml:space="preserve">gracile</t>
  </si>
  <si>
    <t xml:space="preserve">Symphyotrichum foliaceum</t>
  </si>
  <si>
    <t xml:space="preserve">foliaceum</t>
  </si>
  <si>
    <t xml:space="preserve">Trollius europaeus</t>
  </si>
  <si>
    <t xml:space="preserve">Trollius</t>
  </si>
  <si>
    <t xml:space="preserve">europaeus</t>
  </si>
  <si>
    <t xml:space="preserve">Caltha palustris</t>
  </si>
  <si>
    <t xml:space="preserve">Caltha</t>
  </si>
  <si>
    <t xml:space="preserve">palustris</t>
  </si>
  <si>
    <t xml:space="preserve">Thalictrum tuberosum</t>
  </si>
  <si>
    <t xml:space="preserve">Thalictrum</t>
  </si>
  <si>
    <t xml:space="preserve">tuberosum</t>
  </si>
  <si>
    <t xml:space="preserve">Aquilegia ecalcarata</t>
  </si>
  <si>
    <t xml:space="preserve">ecalcarata</t>
  </si>
  <si>
    <t xml:space="preserve">Thalictrum thalictroides</t>
  </si>
  <si>
    <t xml:space="preserve">thalictroides</t>
  </si>
  <si>
    <t xml:space="preserve">Viola odorata</t>
  </si>
  <si>
    <t xml:space="preserve">Viola</t>
  </si>
  <si>
    <t xml:space="preserve">odorata</t>
  </si>
  <si>
    <t xml:space="preserve">Aconitum columbianum</t>
  </si>
  <si>
    <t xml:space="preserve">Aconitum</t>
  </si>
  <si>
    <t xml:space="preserve">columbianum</t>
  </si>
  <si>
    <t xml:space="preserve">Agastache urticifolia</t>
  </si>
  <si>
    <t xml:space="preserve">urticifolia</t>
  </si>
  <si>
    <t xml:space="preserve">californicus</t>
  </si>
  <si>
    <t xml:space="preserve">Cynoglossum pringlei</t>
  </si>
  <si>
    <t xml:space="preserve">Cynoglossum</t>
  </si>
  <si>
    <t xml:space="preserve">pringlei</t>
  </si>
  <si>
    <t xml:space="preserve">Arenaria globiflora</t>
  </si>
  <si>
    <t xml:space="preserve">Arenaria</t>
  </si>
  <si>
    <t xml:space="preserve">globiflora</t>
  </si>
  <si>
    <t xml:space="preserve">Karpatiosorbus devoniensis</t>
  </si>
  <si>
    <t xml:space="preserve">Karpatiosorbus</t>
  </si>
  <si>
    <t xml:space="preserve">devoniensis</t>
  </si>
  <si>
    <t xml:space="preserve">Hydrophyllum capitatum</t>
  </si>
  <si>
    <t xml:space="preserve">capitatum</t>
  </si>
  <si>
    <t xml:space="preserve">centralis</t>
  </si>
  <si>
    <t xml:space="preserve">flavifrons</t>
  </si>
  <si>
    <t xml:space="preserve">Hydrophyllum canadense</t>
  </si>
  <si>
    <t xml:space="preserve">canadense</t>
  </si>
  <si>
    <t xml:space="preserve">Parnassia palustris</t>
  </si>
  <si>
    <t xml:space="preserve">Parnassia</t>
  </si>
  <si>
    <t xml:space="preserve">Lupinus argenteus</t>
  </si>
  <si>
    <t xml:space="preserve">argenteus</t>
  </si>
  <si>
    <t xml:space="preserve">Geum ternatum</t>
  </si>
  <si>
    <t xml:space="preserve">ternatum</t>
  </si>
  <si>
    <t xml:space="preserve">Senecio bigelovii</t>
  </si>
  <si>
    <t xml:space="preserve">bigelovii</t>
  </si>
  <si>
    <t xml:space="preserve">Claytonia lanceolata</t>
  </si>
  <si>
    <t xml:space="preserve">Claytonia</t>
  </si>
  <si>
    <t xml:space="preserve">lanceolata</t>
  </si>
  <si>
    <t xml:space="preserve">Erythronium grandiflorum</t>
  </si>
  <si>
    <t xml:space="preserve">Erythronium</t>
  </si>
  <si>
    <t xml:space="preserve">grandiflorum</t>
  </si>
  <si>
    <t xml:space="preserve">Geum trifloum</t>
  </si>
  <si>
    <t xml:space="preserve">trifloum</t>
  </si>
  <si>
    <t xml:space="preserve">insularis</t>
  </si>
  <si>
    <t xml:space="preserve">kirbiellus</t>
  </si>
  <si>
    <t xml:space="preserve">melanopygus</t>
  </si>
  <si>
    <t xml:space="preserve">mixtus</t>
  </si>
  <si>
    <t xml:space="preserve">Vaccinium vitis-idaea</t>
  </si>
  <si>
    <t xml:space="preserve">Vaccinium</t>
  </si>
  <si>
    <t xml:space="preserve">vitis-idaea</t>
  </si>
  <si>
    <t xml:space="preserve">nevadensis</t>
  </si>
  <si>
    <t xml:space="preserve">Populus alba</t>
  </si>
  <si>
    <t xml:space="preserve">Populus</t>
  </si>
  <si>
    <t xml:space="preserve">alba</t>
  </si>
  <si>
    <t xml:space="preserve">Gaultheria prostrata</t>
  </si>
  <si>
    <t xml:space="preserve">Gaultheria</t>
  </si>
  <si>
    <t xml:space="preserve">prostrata</t>
  </si>
  <si>
    <t xml:space="preserve">Senecio integerrimus</t>
  </si>
  <si>
    <t xml:space="preserve">integerrimus</t>
  </si>
  <si>
    <t xml:space="preserve">rufocinctus</t>
  </si>
  <si>
    <t xml:space="preserve">Chamaenerion angustifolium</t>
  </si>
  <si>
    <t xml:space="preserve">Chamaenerion</t>
  </si>
  <si>
    <t xml:space="preserve">angustifolium</t>
  </si>
  <si>
    <t xml:space="preserve">Nemophila menziesii</t>
  </si>
  <si>
    <t xml:space="preserve">Nemophila</t>
  </si>
  <si>
    <t xml:space="preserve">menziesii</t>
  </si>
  <si>
    <t xml:space="preserve">Salix sp</t>
  </si>
  <si>
    <t xml:space="preserve">sp</t>
  </si>
  <si>
    <t xml:space="preserve">rufocinctus.dark</t>
  </si>
  <si>
    <t xml:space="preserve">rufocinctus.orange</t>
  </si>
  <si>
    <t xml:space="preserve">sylvicola</t>
  </si>
  <si>
    <t xml:space="preserve">unknown</t>
  </si>
  <si>
    <t xml:space="preserve">Micromeles japonica</t>
  </si>
  <si>
    <t xml:space="preserve">Micromeles</t>
  </si>
  <si>
    <t xml:space="preserve">japonica</t>
  </si>
  <si>
    <t xml:space="preserve">(empty)</t>
  </si>
  <si>
    <t xml:space="preserve">Dodecatheon pulchellum</t>
  </si>
  <si>
    <t xml:space="preserve">Dodecatheon</t>
  </si>
  <si>
    <t xml:space="preserve">pulchellum</t>
  </si>
  <si>
    <t xml:space="preserve">Hymenoxys hoopesii</t>
  </si>
  <si>
    <t xml:space="preserve">Hymenoxys</t>
  </si>
  <si>
    <t xml:space="preserve">hoopesii</t>
  </si>
  <si>
    <t xml:space="preserve">Taraxacum cucullatum</t>
  </si>
  <si>
    <t xml:space="preserve">cucullatum</t>
  </si>
  <si>
    <t xml:space="preserve">Potentilla pulcherrima</t>
  </si>
  <si>
    <t xml:space="preserve">pulcherrima</t>
  </si>
  <si>
    <t xml:space="preserve">Lithophragma parviflorum</t>
  </si>
  <si>
    <t xml:space="preserve">parviflorum</t>
  </si>
  <si>
    <t xml:space="preserve">Cynoglossum amplifolium</t>
  </si>
  <si>
    <t xml:space="preserve">amplifolium</t>
  </si>
  <si>
    <t xml:space="preserve">Campanula rotundifolia</t>
  </si>
  <si>
    <t xml:space="preserve">Campanula</t>
  </si>
  <si>
    <t xml:space="preserve">rotundifolia</t>
  </si>
  <si>
    <t xml:space="preserve">Phlox douglasii</t>
  </si>
  <si>
    <t xml:space="preserve">Phlox</t>
  </si>
  <si>
    <t xml:space="preserve">douglasii</t>
  </si>
  <si>
    <t xml:space="preserve">Cynoglossum anchusoides</t>
  </si>
  <si>
    <t xml:space="preserve">anchusoides</t>
  </si>
  <si>
    <t xml:space="preserve">Lonciera involucrata</t>
  </si>
  <si>
    <t xml:space="preserve">Lonciera</t>
  </si>
  <si>
    <t xml:space="preserve">involucrata</t>
  </si>
  <si>
    <t xml:space="preserve">Holodiscus argenteus</t>
  </si>
  <si>
    <t xml:space="preserve">Holodiscus</t>
  </si>
  <si>
    <t xml:space="preserve">Scabrethia scabra</t>
  </si>
  <si>
    <t xml:space="preserve">Scabrethia</t>
  </si>
  <si>
    <t xml:space="preserve">scabra</t>
  </si>
  <si>
    <t xml:space="preserve">Sagina procumbens</t>
  </si>
  <si>
    <t xml:space="preserve">Sagina</t>
  </si>
  <si>
    <t xml:space="preserve">procumbens</t>
  </si>
  <si>
    <t xml:space="preserve">Rhodiola rosea</t>
  </si>
  <si>
    <t xml:space="preserve">rosea</t>
  </si>
  <si>
    <t xml:space="preserve">Thalictrum fendleri</t>
  </si>
  <si>
    <t xml:space="preserve">Wyethia arizonica</t>
  </si>
  <si>
    <t xml:space="preserve">arizonica</t>
  </si>
  <si>
    <t xml:space="preserve">Odontostemma leucasterium</t>
  </si>
  <si>
    <t xml:space="preserve">Odontostemma</t>
  </si>
  <si>
    <t xml:space="preserve">leucasterium</t>
  </si>
  <si>
    <t xml:space="preserve">Heterotheca villosa</t>
  </si>
  <si>
    <t xml:space="preserve">Heterotheca</t>
  </si>
  <si>
    <t xml:space="preserve">villosa</t>
  </si>
  <si>
    <t xml:space="preserve">Valeriana occidentalis</t>
  </si>
  <si>
    <t xml:space="preserve">Valeriana</t>
  </si>
  <si>
    <t xml:space="preserve">occidentalis</t>
  </si>
  <si>
    <t xml:space="preserve">Viola praemorsa</t>
  </si>
  <si>
    <t xml:space="preserve">praemorsa</t>
  </si>
  <si>
    <t xml:space="preserve">Count of Sample</t>
  </si>
  <si>
    <t xml:space="preserve">Family</t>
  </si>
  <si>
    <t xml:space="preserve">Epitat</t>
  </si>
  <si>
    <t xml:space="preserve">Total Result</t>
  </si>
  <si>
    <t xml:space="preserve">Campanulaceae</t>
  </si>
  <si>
    <t xml:space="preserve">Caprifoliaceae</t>
  </si>
  <si>
    <t xml:space="preserve">Celastraceae</t>
  </si>
  <si>
    <t xml:space="preserve">Crassulaceae</t>
  </si>
  <si>
    <t xml:space="preserve">Dipsacales</t>
  </si>
  <si>
    <t xml:space="preserve">Gentianaceae</t>
  </si>
  <si>
    <t xml:space="preserve">Liliaceae</t>
  </si>
  <si>
    <t xml:space="preserve">Linaceae</t>
  </si>
  <si>
    <t xml:space="preserve">Montiaceae</t>
  </si>
  <si>
    <t xml:space="preserve">Pinaceae</t>
  </si>
  <si>
    <t xml:space="preserve">Polemoniaceae</t>
  </si>
  <si>
    <t xml:space="preserve">Violaceae</t>
  </si>
  <si>
    <t xml:space="preserve">Species</t>
  </si>
  <si>
    <t xml:space="preserve">Both</t>
  </si>
  <si>
    <t xml:space="preserve"> </t>
  </si>
  <si>
    <t xml:space="preserve">Order</t>
  </si>
  <si>
    <t xml:space="preserve">REFERENCE</t>
  </si>
  <si>
    <t xml:space="preserve">Liliales</t>
  </si>
  <si>
    <t xml:space="preserve">`</t>
  </si>
  <si>
    <t xml:space="preserve">e</t>
  </si>
  <si>
    <t xml:space="preserve">ot</t>
  </si>
  <si>
    <t xml:space="preserve">Gentianales</t>
  </si>
  <si>
    <t xml:space="preserve">Apiales</t>
  </si>
  <si>
    <t xml:space="preserve">Family:</t>
  </si>
  <si>
    <t xml:space="preserve">Pinales</t>
  </si>
  <si>
    <t xml:space="preserve">Celastrales</t>
  </si>
  <si>
    <t xml:space="preserve">appositus Result</t>
  </si>
  <si>
    <t xml:space="preserve">bifarius Result</t>
  </si>
  <si>
    <t xml:space="preserve">californicus Result</t>
  </si>
  <si>
    <t xml:space="preserve">centralis Result</t>
  </si>
  <si>
    <t xml:space="preserve">flavifrons Result</t>
  </si>
  <si>
    <t xml:space="preserve">insularis Result</t>
  </si>
  <si>
    <t xml:space="preserve">kirbiellus Result</t>
  </si>
  <si>
    <t xml:space="preserve">melanopygus Result</t>
  </si>
  <si>
    <t xml:space="preserve">mixtus Result</t>
  </si>
  <si>
    <t xml:space="preserve">nevadensis Result</t>
  </si>
  <si>
    <t xml:space="preserve">rufocinctus Result</t>
  </si>
  <si>
    <t xml:space="preserve">rufocinctus.dark Result</t>
  </si>
  <si>
    <t xml:space="preserve">rufocinctus.orange Result</t>
  </si>
  <si>
    <t xml:space="preserve">sylvicola Result</t>
  </si>
  <si>
    <t xml:space="preserve">unknown Result</t>
  </si>
  <si>
    <t xml:space="preserve">(empty) Result</t>
  </si>
  <si>
    <t xml:space="preserve">(blank)</t>
  </si>
  <si>
    <t xml:space="preserve">Bee</t>
  </si>
  <si>
    <t xml:space="preserve">% explained</t>
  </si>
  <si>
    <t xml:space="preserve">Amt explained</t>
  </si>
  <si>
    <t xml:space="preserve">little</t>
  </si>
  <si>
    <t xml:space="preserve">Some</t>
  </si>
  <si>
    <t xml:space="preserve">Most</t>
  </si>
  <si>
    <t xml:space="preserve">False positive</t>
  </si>
  <si>
    <t xml:space="preserve">Biological low</t>
  </si>
  <si>
    <t xml:space="preserve">Biological high</t>
  </si>
  <si>
    <t xml:space="preserve">Hy1menoxys</t>
  </si>
  <si>
    <t xml:space="preserve">Grand Total</t>
  </si>
  <si>
    <t xml:space="preserve">False positive </t>
  </si>
  <si>
    <t xml:space="preserve">Species </t>
  </si>
  <si>
    <t xml:space="preserve">Species correct</t>
  </si>
  <si>
    <t xml:space="preserve">x</t>
  </si>
  <si>
    <t xml:space="preserve">Mi</t>
  </si>
  <si>
    <t xml:space="preserve">Mo</t>
  </si>
  <si>
    <t xml:space="preserve">R</t>
  </si>
  <si>
    <t xml:space="preserve">F</t>
  </si>
  <si>
    <t xml:space="preserve">UI</t>
  </si>
  <si>
    <t xml:space="preserve">HYDRO MAYBE</t>
  </si>
  <si>
    <t xml:space="preserve">False Postive Taxa</t>
  </si>
  <si>
    <t xml:space="preserve">1% (4)</t>
  </si>
  <si>
    <t xml:space="preserve">False Pos</t>
  </si>
  <si>
    <t xml:space="preserve">Sp</t>
  </si>
  <si>
    <t xml:space="preserve">Corr sp</t>
  </si>
  <si>
    <t xml:space="preserve">Fasle Pos</t>
  </si>
  <si>
    <t xml:space="preserve">No Sp</t>
  </si>
  <si>
    <t xml:space="preserve">Corr Sp</t>
  </si>
  <si>
    <t xml:space="preserve">?</t>
  </si>
  <si>
    <t xml:space="preserve">mi</t>
  </si>
  <si>
    <t xml:space="preserve">  </t>
  </si>
  <si>
    <t xml:space="preserve">MO</t>
  </si>
  <si>
    <t xml:space="preserve">Appositus</t>
  </si>
  <si>
    <t xml:space="preserve">Bifarius</t>
  </si>
  <si>
    <t xml:space="preserve">Rufocinctus</t>
  </si>
  <si>
    <t xml:space="preserve">Salix/Populus</t>
  </si>
  <si>
    <t xml:space="preserve">Data</t>
  </si>
  <si>
    <t xml:space="preserve">Average of Field</t>
  </si>
  <si>
    <t xml:space="preserve">Average of Microscopy</t>
  </si>
  <si>
    <t xml:space="preserve">Average of Molecular</t>
  </si>
  <si>
    <t xml:space="preserve">Count of False positive</t>
  </si>
  <si>
    <t xml:space="preserve">Count of methods</t>
  </si>
  <si>
    <t xml:space="preserve">Count of Genus</t>
  </si>
  <si>
    <t xml:space="preserve">Sum of Field</t>
  </si>
  <si>
    <t xml:space="preserve">Sum of Microscopy</t>
  </si>
  <si>
    <t xml:space="preserve">Sum of Molecular</t>
  </si>
  <si>
    <t xml:space="preserve">Populus/Salix</t>
  </si>
  <si>
    <t xml:space="preserve">Method</t>
  </si>
  <si>
    <t xml:space="preserve">%</t>
  </si>
  <si>
    <t xml:space="preserve">Sum of %</t>
  </si>
  <si>
    <t xml:space="preserve">Asterales Result</t>
  </si>
  <si>
    <t xml:space="preserve">Boraginales Result</t>
  </si>
  <si>
    <t xml:space="preserve">Ericales Result</t>
  </si>
  <si>
    <t xml:space="preserve">Fabales Result</t>
  </si>
  <si>
    <t xml:space="preserve">Gentianales Result</t>
  </si>
  <si>
    <t xml:space="preserve">Lamiales Result</t>
  </si>
  <si>
    <t xml:space="preserve">Malpighiales Result</t>
  </si>
  <si>
    <t xml:space="preserve">Myrtales Result</t>
  </si>
  <si>
    <t xml:space="preserve">Ranunculales Result</t>
  </si>
  <si>
    <t xml:space="preserve">Rosales Result</t>
  </si>
  <si>
    <t xml:space="preserve">Caryophyllales Result</t>
  </si>
  <si>
    <t xml:space="preserve">Asteraceae Result</t>
  </si>
  <si>
    <t xml:space="preserve">Boraginaceae Result</t>
  </si>
  <si>
    <t xml:space="preserve">Ericaceae Result</t>
  </si>
  <si>
    <t xml:space="preserve">Polemoniaceae Result</t>
  </si>
  <si>
    <t xml:space="preserve">Fabaceae Result</t>
  </si>
  <si>
    <t xml:space="preserve">Gentianaceae Result</t>
  </si>
  <si>
    <t xml:space="preserve">Lamiaceae Result</t>
  </si>
  <si>
    <t xml:space="preserve">Orobanchaceae Result</t>
  </si>
  <si>
    <t xml:space="preserve">Salicaceae Result</t>
  </si>
  <si>
    <t xml:space="preserve">Violaceae Result</t>
  </si>
  <si>
    <t xml:space="preserve">Onagraceae Result</t>
  </si>
  <si>
    <t xml:space="preserve">Ranunculaceae Result</t>
  </si>
  <si>
    <t xml:space="preserve">Rosaceae Result</t>
  </si>
  <si>
    <t xml:space="preserve">Caryophyllaceae Result</t>
  </si>
  <si>
    <t xml:space="preserve">Microscope</t>
  </si>
  <si>
    <t xml:space="preserve">False Positives</t>
  </si>
  <si>
    <t xml:space="preserve">Sample Size</t>
  </si>
  <si>
    <t xml:space="preserve">% data</t>
  </si>
  <si>
    <t xml:space="preserve"># Genera</t>
  </si>
  <si>
    <t xml:space="preserve"># Corpicular loads?</t>
  </si>
  <si>
    <t xml:space="preserve">Observed visits</t>
  </si>
  <si>
    <t xml:space="preserve">Pollen Counts</t>
  </si>
  <si>
    <t xml:space="preserve">DNA (reads)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</si>
</sst>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%"/>
    <numFmt numFmtId="167" formatCode="0%"/>
    <numFmt numFmtId="168" formatCode="General"/>
    <numFmt numFmtId="169" formatCode="0.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sz val="7"/>
      <color rgb="FF000000"/>
      <name val="Arial"/>
      <family val="2"/>
      <charset val="1"/>
    </font>
    <font>
      <b val="true"/>
      <u val="single"/>
      <sz val="10"/>
      <color rgb="FF0563C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8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8F9FA"/>
        <bgColor rgb="FFFFF2CC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F2CC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C5E0B4"/>
      </patternFill>
    </fill>
    <fill>
      <patternFill patternType="solid">
        <fgColor rgb="FFDAE3F3"/>
        <bgColor rgb="FFE2F0D9"/>
      </patternFill>
    </fill>
    <fill>
      <patternFill patternType="solid">
        <fgColor rgb="FFC5E0B4"/>
        <bgColor rgb="FFA9D18E"/>
      </patternFill>
    </fill>
    <fill>
      <patternFill patternType="solid">
        <fgColor rgb="FFFFF2CC"/>
        <bgColor rgb="FFE2F0D9"/>
      </patternFill>
    </fill>
    <fill>
      <patternFill patternType="solid">
        <fgColor rgb="FFB4C7E7"/>
        <bgColor rgb="FFC5E0B4"/>
      </patternFill>
    </fill>
  </fills>
  <borders count="65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>
        <color rgb="FFA2A9B1"/>
      </right>
      <top/>
      <bottom style="medium">
        <color rgb="FFA2A9B1"/>
      </bottom>
      <diagonal/>
    </border>
    <border diagonalUp="false" diagonalDown="false">
      <left style="medium">
        <color rgb="FFA2A9B1"/>
      </left>
      <right/>
      <top style="medium">
        <color rgb="FFA2A9B1"/>
      </top>
      <bottom/>
      <diagonal/>
    </border>
    <border diagonalUp="false" diagonalDown="false">
      <left/>
      <right style="medium">
        <color rgb="FFA2A9B1"/>
      </right>
      <top style="medium">
        <color rgb="FFA2A9B1"/>
      </top>
      <bottom/>
      <diagonal/>
    </border>
    <border diagonalUp="false" diagonalDown="false">
      <left style="medium">
        <color rgb="FFA2A9B1"/>
      </left>
      <right/>
      <top/>
      <bottom style="medium">
        <color rgb="FFA2A9B1"/>
      </bottom>
      <diagonal/>
    </border>
    <border diagonalUp="false" diagonalDown="false">
      <left style="medium">
        <color rgb="FFA2A9B1"/>
      </left>
      <right/>
      <top/>
      <bottom/>
      <diagonal/>
    </border>
    <border diagonalUp="false" diagonalDown="false">
      <left/>
      <right style="medium">
        <color rgb="FFA2A9B1"/>
      </right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5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6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9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40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4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4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6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9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9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7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5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8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9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5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9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9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4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4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9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90" wrapText="true" indent="0" shrinkToFit="false" readingOrder="1"/>
      <protection locked="true" hidden="false"/>
    </xf>
    <xf numFmtId="164" fontId="4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14" fillId="0" borderId="5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4" fillId="0" borderId="5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5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2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4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6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6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4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49" xfId="0" applyFont="false" applyBorder="true" applyAlignment="true" applyProtection="false">
      <alignment horizontal="right" vertical="bottom" textRotation="0" wrapText="false" indent="1" shrinkToFit="false"/>
      <protection locked="true" hidden="false"/>
    </xf>
    <xf numFmtId="166" fontId="7" fillId="0" borderId="49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7" fillId="0" borderId="0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7" fillId="0" borderId="50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7" fillId="0" borderId="59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7" fillId="0" borderId="5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59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1" xfId="0" applyFont="false" applyBorder="true" applyAlignment="true" applyProtection="false">
      <alignment horizontal="right" vertical="bottom" textRotation="0" wrapText="false" indent="1" shrinkToFit="false"/>
      <protection locked="true" hidden="false"/>
    </xf>
    <xf numFmtId="166" fontId="7" fillId="0" borderId="61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7" fillId="0" borderId="62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63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7" fillId="0" borderId="64" xfId="19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64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7" fillId="0" borderId="2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7" fillId="0" borderId="4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7" fillId="0" borderId="6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9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90" wrapText="false" indent="0" shrinkToFit="false" readingOrder="1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1"/>
    <cellStyle name="Pivot Table Value" xfId="22"/>
    <cellStyle name="Pivot Table Field" xfId="23"/>
    <cellStyle name="Pivot Table Category" xfId="24"/>
    <cellStyle name="Pivot Table Title" xfId="25"/>
    <cellStyle name="Pivot Table Result" xfId="26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C5E0B4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<Relationship Id="rId35" Type="http://schemas.openxmlformats.org/officeDocument/2006/relationships/pivotCacheDefinition" Target="pivotCache/pivotCacheDefinition1.xml"/><Relationship Id="rId36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5.xml"/><Relationship Id="rId40" Type="http://schemas.openxmlformats.org/officeDocument/2006/relationships/pivotCacheDefinition" Target="pivotCache/pivotCacheDefinition6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_rels/pivotCacheDefinition4.xml.rels><?xml version="1.0" encoding="UTF-8"?>
<Relationships xmlns="http://schemas.openxmlformats.org/package/2006/relationships"><Relationship Id="rId1" Type="http://schemas.openxmlformats.org/officeDocument/2006/relationships/pivotCacheRecords" Target="pivotCacheRecords4.xml"/>
</Relationships>
</file>

<file path=xl/pivotCache/_rels/pivotCacheDefinition5.xml.rels><?xml version="1.0" encoding="UTF-8"?>
<Relationships xmlns="http://schemas.openxmlformats.org/package/2006/relationships"><Relationship Id="rId1" Type="http://schemas.openxmlformats.org/officeDocument/2006/relationships/pivotCacheRecords" Target="pivotCacheRecords5.xml"/>
</Relationships>
</file>

<file path=xl/pivotCache/_rels/pivotCacheDefinition6.xml.rels><?xml version="1.0" encoding="UTF-8"?>
<Relationships xmlns="http://schemas.openxmlformats.org/package/2006/relationships"><Relationship Id="rId1" Type="http://schemas.openxmlformats.org/officeDocument/2006/relationships/pivotCacheRecords" Target="pivotCacheRecords6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33" createdVersion="3">
  <cacheSource type="worksheet">
    <worksheetSource ref="A:H" sheet="all_interactions"/>
  </cacheSource>
  <cacheFields count="8">
    <cacheField name="Sample" numFmtId="0">
      <sharedItems containsBlank="1" containsMixedTypes="1" containsNumber="1" containsInteger="1" minValue="1" maxValue="66" count="62">
        <n v="1"/>
        <n v="2"/>
        <n v="3"/>
        <n v="4"/>
        <n v="5"/>
        <n v="6"/>
        <n v="7"/>
        <n v="8"/>
        <n v="9"/>
        <n v="10"/>
        <n v="13"/>
        <n v="14"/>
        <n v="15"/>
        <n v="16"/>
        <n v="18"/>
        <n v="19"/>
        <n v="20"/>
        <n v="21"/>
        <n v="22"/>
        <n v="23"/>
        <n v="24"/>
        <n v="25"/>
        <n v="26"/>
        <n v="27"/>
        <n v="28"/>
        <n v="29"/>
        <n v="30"/>
        <n v="32"/>
        <n v="33"/>
        <n v="34"/>
        <n v="35"/>
        <n v="36"/>
        <n v="37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5"/>
        <n v="56"/>
        <n v="57"/>
        <n v="58"/>
        <n v="59"/>
        <n v="60"/>
        <n v="61"/>
        <n v="62"/>
        <n v="63"/>
        <n v="64"/>
        <n v="65"/>
        <n v="66"/>
        <s v="NA"/>
        <m/>
      </sharedItems>
    </cacheField>
    <cacheField name="Bee_spp" numFmtId="0">
      <sharedItems containsBlank="1" count="16">
        <s v="appositus"/>
        <s v="bifarius"/>
        <s v="californicus"/>
        <s v="centralis"/>
        <s v="flavifrons"/>
        <s v="insularis"/>
        <s v="kirbiellus"/>
        <s v="melanopygus"/>
        <s v="mixtus"/>
        <s v="nevadensis"/>
        <s v="rufocinctus"/>
        <s v="rufocinctus.dark"/>
        <s v="rufocinctus.orange"/>
        <s v="sylvicola"/>
        <s v="unknown"/>
        <m/>
      </sharedItems>
    </cacheField>
    <cacheField name="Site" numFmtId="0">
      <sharedItems containsBlank="1" count="8">
        <s v="Avery.Wash"/>
        <s v="Copper.Creek"/>
        <s v="Frogs.Pond"/>
        <s v="Gothic.Spires"/>
        <s v="NA"/>
        <s v="Rosy.Hills"/>
        <s v="Stormy.Pass"/>
        <m/>
      </sharedItems>
    </cacheField>
    <cacheField name="Date" numFmtId="0">
      <sharedItems containsNonDate="0" containsDate="1" containsString="0" containsBlank="1" minDate="2015-05-27T00:00:00" maxDate="2019-07-05T00:00:00" count="42"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4T00:00:00"/>
        <d v="2015-06-07T00:00:00"/>
        <d v="2015-06-08T00:00:00"/>
        <d v="2015-06-10T00:00:00"/>
        <d v="2015-06-11T00:00:00"/>
        <d v="2015-06-12T00:00:00"/>
        <d v="2015-06-13T00:00:00"/>
        <d v="2015-06-14T00:00:00"/>
        <d v="2015-06-15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8T00:00:00"/>
        <d v="2015-06-29T00:00:00"/>
        <d v="2015-06-30T00:00:00"/>
        <d v="2015-07-02T00:00:00"/>
        <d v="2015-07-07T00:00:00"/>
        <d v="2015-07-09T00:00:00"/>
        <d v="2015-07-10T00:00:00"/>
        <d v="2015-07-13T00:00:00"/>
        <d v="2015-07-14T00:00:00"/>
        <d v="2015-07-15T00:00:00"/>
        <d v="2015-07-16T00:00:00"/>
        <d v="2015-07-22T00:00:00"/>
        <d v="2015-07-23T00:00:00"/>
        <d v="2015-07-27T00:00:00"/>
        <d v="2019-07-05T00:00:00"/>
        <m/>
      </sharedItems>
    </cacheField>
    <cacheField name="Plant_spp_morpho" numFmtId="0">
      <sharedItems containsBlank="1" count="90">
        <s v="A"/>
        <s v="Aconitum columbianum"/>
        <s v="Agastache pallidiflora"/>
        <s v="Agastache urticifolia"/>
        <s v="APIACEAE"/>
        <s v="Aquilegia coerulea"/>
        <s v="Aquilegia ecalcarata"/>
        <s v="Arenaria globiflora"/>
        <s v="ASTERACEAE_1"/>
        <s v="ASTERACEAE_2"/>
        <s v="B"/>
        <s v="C"/>
        <s v="Calochortus gunnisonii"/>
        <s v="Caltha palustris"/>
        <s v="Campanula rotundifolia"/>
        <s v="Chamaenerion angustifolium"/>
        <s v="Cirsium parryi"/>
        <s v="Claytonia lanceolata"/>
        <s v="CONIFER"/>
        <s v="Cynoglossum amplifolium"/>
        <s v="Cynoglossum anchusoides"/>
        <s v="Cynoglossum pringlei"/>
        <s v="D"/>
        <s v="Dasiphora fruticosa"/>
        <s v="Delphinium barbeyi"/>
        <s v="Delphinium gracile"/>
        <s v="Delphinium nuttallianum"/>
        <s v="Dodecatheon pulchellum"/>
        <s v="Epilobium canum"/>
        <s v="ERICACEAE"/>
        <s v="Erigeron grandiflorus"/>
        <s v="Erigeron speciosus"/>
        <s v="Erythronium grandiflorum"/>
        <s v="Frasera speciosa"/>
        <s v="Gaultheria prostrata"/>
        <s v="GERANIUM"/>
        <s v="Geum ternatum"/>
        <s v="Geum trifloum"/>
        <s v="GROSSULARIACEAE"/>
        <s v="Helianthella quinquenervis"/>
        <s v="Heterotheca villosa"/>
        <s v="Holodiscus argenteus"/>
        <s v="Hydrophyllum canadense"/>
        <s v="Hydrophyllum capitatum"/>
        <s v="Hydrophyllum fendleri"/>
        <s v="Hymenoxys hoopesii"/>
        <s v="Karpatiosorbus devoniensis"/>
        <s v="Lathyrus lanszwertii"/>
        <s v="Linum lewisii"/>
        <s v="Lithophragma parviflorum"/>
        <s v="Lonciera involucrata"/>
        <s v="Lupinus argenteus"/>
        <s v="Lupinus sericeus"/>
        <s v="MERTENSIA"/>
        <s v="Mertensia ciliata"/>
        <s v="Mertensia fusiformis"/>
        <s v="Micromeles japonica"/>
        <s v="Nemophila menziesii"/>
        <s v="Odontostemma leucasterium"/>
        <s v="ONAGRACEAE"/>
        <s v="Parnassia palustris"/>
        <s v="PEDICULARIS"/>
        <s v="Pedicularis bracteosa"/>
        <s v="Pedicularis procera"/>
        <s v="Phlox douglasii"/>
        <s v="Populus alba"/>
        <s v="Potentilla pulcherrima"/>
        <s v="Pseudognaphalium attenuatum"/>
        <s v="Rhodiola rosea"/>
        <s v="ROSACEAE"/>
        <s v="Sagina procumbens"/>
        <s v="Salix sp"/>
        <s v="Scabrethia scabra"/>
        <s v="Senecio bigelovii"/>
        <s v="Senecio integerrimus"/>
        <s v="Symphyotrichum foliaceum"/>
        <s v="Taraxacum cucullatum"/>
        <s v="Taraxacum officinale"/>
        <s v="Thalictrum fendleri"/>
        <s v="Thalictrum thalictroides"/>
        <s v="Thalictrum tuberosum"/>
        <s v="Trollius europaeus"/>
        <s v="UNKNOWN"/>
        <s v="Vaccinium vitis-idaea"/>
        <s v="Valeriana occidentalis"/>
        <s v="Vicia americana"/>
        <s v="Viola odorata"/>
        <s v="Viola praemorsa"/>
        <s v="Wyethia arizonica"/>
        <m/>
      </sharedItems>
    </cacheField>
    <cacheField name="Count" numFmtId="0">
      <sharedItems containsString="0" containsBlank="1" containsNumber="1" containsInteger="1" minValue="0" maxValue="697843" count="462">
        <n v="0"/>
        <n v="1"/>
        <n v="2"/>
        <n v="3"/>
        <n v="4"/>
        <n v="5"/>
        <n v="6"/>
        <n v="7"/>
        <n v="8"/>
        <n v="9"/>
        <n v="10"/>
        <n v="11"/>
        <n v="13"/>
        <n v="14"/>
        <n v="15"/>
        <n v="16"/>
        <n v="17"/>
        <n v="18"/>
        <n v="20"/>
        <n v="21"/>
        <n v="22"/>
        <n v="23"/>
        <n v="24"/>
        <n v="26"/>
        <n v="27"/>
        <n v="28"/>
        <n v="30"/>
        <n v="32"/>
        <n v="35"/>
        <n v="38"/>
        <n v="42"/>
        <n v="46"/>
        <n v="48"/>
        <n v="49"/>
        <n v="52"/>
        <n v="56"/>
        <n v="64"/>
        <n v="72"/>
        <n v="85"/>
        <n v="90"/>
        <n v="93"/>
        <n v="95"/>
        <n v="96"/>
        <n v="98"/>
        <n v="114"/>
        <n v="117"/>
        <n v="119"/>
        <n v="120"/>
        <n v="128"/>
        <n v="130"/>
        <n v="138"/>
        <n v="145"/>
        <n v="147"/>
        <n v="150"/>
        <n v="152"/>
        <n v="158"/>
        <n v="163"/>
        <n v="166"/>
        <n v="178"/>
        <n v="194"/>
        <n v="199"/>
        <n v="208"/>
        <n v="216"/>
        <n v="220"/>
        <n v="224"/>
        <n v="225"/>
        <n v="228"/>
        <n v="234"/>
        <n v="238"/>
        <n v="246"/>
        <n v="247"/>
        <n v="259"/>
        <n v="260"/>
        <n v="263"/>
        <n v="275"/>
        <n v="278"/>
        <n v="279"/>
        <n v="282"/>
        <n v="295"/>
        <n v="299"/>
        <n v="300"/>
        <n v="309"/>
        <n v="313"/>
        <n v="320"/>
        <n v="321"/>
        <n v="327"/>
        <n v="328"/>
        <n v="329"/>
        <n v="336"/>
        <n v="337"/>
        <n v="345"/>
        <n v="346"/>
        <n v="352"/>
        <n v="364"/>
        <n v="365"/>
        <n v="367"/>
        <n v="379"/>
        <n v="381"/>
        <n v="384"/>
        <n v="405"/>
        <n v="411"/>
        <n v="413"/>
        <n v="429"/>
        <n v="430"/>
        <n v="432"/>
        <n v="438"/>
        <n v="441"/>
        <n v="452"/>
        <n v="453"/>
        <n v="459"/>
        <n v="462"/>
        <n v="464"/>
        <n v="476"/>
        <n v="478"/>
        <n v="482"/>
        <n v="498"/>
        <n v="511"/>
        <n v="525"/>
        <n v="540"/>
        <n v="552"/>
        <n v="556"/>
        <n v="564"/>
        <n v="577"/>
        <n v="584"/>
        <n v="587"/>
        <n v="593"/>
        <n v="603"/>
        <n v="604"/>
        <n v="606"/>
        <n v="615"/>
        <n v="624"/>
        <n v="664"/>
        <n v="671"/>
        <n v="697"/>
        <n v="699"/>
        <n v="705"/>
        <n v="709"/>
        <n v="713"/>
        <n v="720"/>
        <n v="721"/>
        <n v="746"/>
        <n v="751"/>
        <n v="753"/>
        <n v="760"/>
        <n v="769"/>
        <n v="770"/>
        <n v="775"/>
        <n v="783"/>
        <n v="796"/>
        <n v="798"/>
        <n v="816"/>
        <n v="829"/>
        <n v="831"/>
        <n v="837"/>
        <n v="861"/>
        <n v="862"/>
        <n v="865"/>
        <n v="871"/>
        <n v="880"/>
        <n v="888"/>
        <n v="902"/>
        <n v="939"/>
        <n v="947"/>
        <n v="950"/>
        <n v="1010"/>
        <n v="1034"/>
        <n v="1045"/>
        <n v="1053"/>
        <n v="1059"/>
        <n v="1080"/>
        <n v="1084"/>
        <n v="1090"/>
        <n v="1099"/>
        <n v="1118"/>
        <n v="1130"/>
        <n v="1132"/>
        <n v="1136"/>
        <n v="1142"/>
        <n v="1169"/>
        <n v="1172"/>
        <n v="1180"/>
        <n v="1191"/>
        <n v="1214"/>
        <n v="1216"/>
        <n v="1242"/>
        <n v="1288"/>
        <n v="1289"/>
        <n v="1305"/>
        <n v="1316"/>
        <n v="1325"/>
        <n v="1328"/>
        <n v="1334"/>
        <n v="1335"/>
        <n v="1343"/>
        <n v="1344"/>
        <n v="1412"/>
        <n v="1445"/>
        <n v="1452"/>
        <n v="1458"/>
        <n v="1477"/>
        <n v="1481"/>
        <n v="1487"/>
        <n v="1498"/>
        <n v="1499"/>
        <n v="1514"/>
        <n v="1517"/>
        <n v="1522"/>
        <n v="1530"/>
        <n v="1534"/>
        <n v="1544"/>
        <n v="1557"/>
        <n v="1564"/>
        <n v="1573"/>
        <n v="1577"/>
        <n v="1584"/>
        <n v="1638"/>
        <n v="1641"/>
        <n v="1652"/>
        <n v="1655"/>
        <n v="1676"/>
        <n v="1690"/>
        <n v="1691"/>
        <n v="1761"/>
        <n v="1778"/>
        <n v="1832"/>
        <n v="1843"/>
        <n v="1864"/>
        <n v="1875"/>
        <n v="1902"/>
        <n v="1910"/>
        <n v="1921"/>
        <n v="1931"/>
        <n v="1934"/>
        <n v="1937"/>
        <n v="2006"/>
        <n v="2007"/>
        <n v="2024"/>
        <n v="2031"/>
        <n v="2036"/>
        <n v="2106"/>
        <n v="2178"/>
        <n v="2179"/>
        <n v="2207"/>
        <n v="2213"/>
        <n v="2249"/>
        <n v="2258"/>
        <n v="2335"/>
        <n v="2346"/>
        <n v="2376"/>
        <n v="2426"/>
        <n v="2432"/>
        <n v="2447"/>
        <n v="2458"/>
        <n v="2473"/>
        <n v="2487"/>
        <n v="2504"/>
        <n v="2611"/>
        <n v="2618"/>
        <n v="2632"/>
        <n v="2672"/>
        <n v="2674"/>
        <n v="2676"/>
        <n v="2699"/>
        <n v="2701"/>
        <n v="2703"/>
        <n v="2707"/>
        <n v="2740"/>
        <n v="2756"/>
        <n v="2765"/>
        <n v="2815"/>
        <n v="2819"/>
        <n v="2890"/>
        <n v="2908"/>
        <n v="2912"/>
        <n v="2929"/>
        <n v="2981"/>
        <n v="2995"/>
        <n v="3012"/>
        <n v="3119"/>
        <n v="3219"/>
        <n v="3260"/>
        <n v="3268"/>
        <n v="3306"/>
        <n v="3315"/>
        <n v="3341"/>
        <n v="3352"/>
        <n v="3440"/>
        <n v="3453"/>
        <n v="3501"/>
        <n v="3523"/>
        <n v="3584"/>
        <n v="3684"/>
        <n v="3685"/>
        <n v="3796"/>
        <n v="3811"/>
        <n v="3826"/>
        <n v="3881"/>
        <n v="3888"/>
        <n v="3913"/>
        <n v="3948"/>
        <n v="3974"/>
        <n v="4027"/>
        <n v="4123"/>
        <n v="4126"/>
        <n v="4136"/>
        <n v="4249"/>
        <n v="4293"/>
        <n v="4381"/>
        <n v="4438"/>
        <n v="4484"/>
        <n v="4681"/>
        <n v="4766"/>
        <n v="4772"/>
        <n v="5006"/>
        <n v="5159"/>
        <n v="5251"/>
        <n v="5403"/>
        <n v="5472"/>
        <n v="5578"/>
        <n v="5601"/>
        <n v="5856"/>
        <n v="6116"/>
        <n v="6261"/>
        <n v="6343"/>
        <n v="6452"/>
        <n v="6657"/>
        <n v="6733"/>
        <n v="6828"/>
        <n v="6834"/>
        <n v="7517"/>
        <n v="7518"/>
        <n v="7556"/>
        <n v="7561"/>
        <n v="7709"/>
        <n v="8129"/>
        <n v="8231"/>
        <n v="8440"/>
        <n v="8448"/>
        <n v="8677"/>
        <n v="8956"/>
        <n v="9025"/>
        <n v="9072"/>
        <n v="9348"/>
        <n v="9860"/>
        <n v="9915"/>
        <n v="9929"/>
        <n v="10033"/>
        <n v="10216"/>
        <n v="10263"/>
        <n v="10269"/>
        <n v="10287"/>
        <n v="10354"/>
        <n v="10418"/>
        <n v="10436"/>
        <n v="10455"/>
        <n v="10493"/>
        <n v="11075"/>
        <n v="11234"/>
        <n v="11475"/>
        <n v="11722"/>
        <n v="11728"/>
        <n v="11957"/>
        <n v="12449"/>
        <n v="12683"/>
        <n v="12730"/>
        <n v="12847"/>
        <n v="12924"/>
        <n v="13465"/>
        <n v="14397"/>
        <n v="14722"/>
        <n v="14804"/>
        <n v="15363"/>
        <n v="15386"/>
        <n v="15434"/>
        <n v="15563"/>
        <n v="15992"/>
        <n v="16336"/>
        <n v="16430"/>
        <n v="16652"/>
        <n v="16705"/>
        <n v="16825"/>
        <n v="17420"/>
        <n v="17841"/>
        <n v="18261"/>
        <n v="18758"/>
        <n v="18924"/>
        <n v="19350"/>
        <n v="19779"/>
        <n v="19785"/>
        <n v="19805"/>
        <n v="19883"/>
        <n v="19980"/>
        <n v="21700"/>
        <n v="22166"/>
        <n v="22507"/>
        <n v="23212"/>
        <n v="24322"/>
        <n v="24639"/>
        <n v="25209"/>
        <n v="25683"/>
        <n v="25958"/>
        <n v="25975"/>
        <n v="26463"/>
        <n v="26976"/>
        <n v="27119"/>
        <n v="27134"/>
        <n v="27384"/>
        <n v="28089"/>
        <n v="29197"/>
        <n v="29330"/>
        <n v="29693"/>
        <n v="32940"/>
        <n v="33236"/>
        <n v="33638"/>
        <n v="33866"/>
        <n v="35762"/>
        <n v="35781"/>
        <n v="36104"/>
        <n v="36918"/>
        <n v="38912"/>
        <n v="38965"/>
        <n v="43284"/>
        <n v="45605"/>
        <n v="45750"/>
        <n v="47165"/>
        <n v="48259"/>
        <n v="48329"/>
        <n v="48791"/>
        <n v="49565"/>
        <n v="49939"/>
        <n v="49951"/>
        <n v="50459"/>
        <n v="50501"/>
        <n v="50588"/>
        <n v="52450"/>
        <n v="52561"/>
        <n v="52942"/>
        <n v="58005"/>
        <n v="60571"/>
        <n v="61979"/>
        <n v="66600"/>
        <n v="69708"/>
        <n v="72446"/>
        <n v="73459"/>
        <n v="77561"/>
        <n v="82143"/>
        <n v="85764"/>
        <n v="87597"/>
        <n v="89055"/>
        <n v="91466"/>
        <n v="101079"/>
        <n v="102535"/>
        <n v="108419"/>
        <n v="108988"/>
        <n v="110749"/>
        <n v="155213"/>
        <n v="160507"/>
        <n v="171249"/>
        <n v="171592"/>
        <n v="355254"/>
        <n v="697843"/>
        <m/>
      </sharedItems>
    </cacheField>
    <cacheField name="Observation" numFmtId="0">
      <sharedItems containsBlank="1" count="4">
        <s v="Field"/>
        <s v="Microscopy"/>
        <s v="Molecular"/>
        <m/>
      </sharedItems>
    </cacheField>
    <cacheField name="Plant_spp_morpho2" numFmtId="0">
      <sharedItems containsBlank="1" count="70">
        <s v="A"/>
        <s v="Aconitum"/>
        <s v="Agastache"/>
        <s v="APIACEAE"/>
        <s v="Aquilegia"/>
        <s v="Arenaria"/>
        <s v="ASTERACEAE_1"/>
        <s v="ASTERACEAE_2"/>
        <s v="B"/>
        <s v="C"/>
        <s v="Calochortus"/>
        <s v="Caltha"/>
        <s v="Campanula"/>
        <s v="Chamaenerion"/>
        <s v="Cirsium"/>
        <s v="Claytonia"/>
        <s v="CONIFER"/>
        <s v="Cynoglossum"/>
        <s v="D"/>
        <s v="Dasiphora"/>
        <s v="Delphinium"/>
        <s v="Dodecatheon"/>
        <s v="Epilobium"/>
        <s v="ERICACEAE"/>
        <s v="Erigeron"/>
        <s v="Erythronium"/>
        <s v="Frasera"/>
        <s v="Gaultheria"/>
        <s v="GERANIUM"/>
        <s v="Geum"/>
        <s v="GROSSULARIACEAE"/>
        <s v="Helianthella"/>
        <s v="Heterotheca"/>
        <s v="Holodiscus"/>
        <s v="Hydrophyllum"/>
        <s v="Hymenoxys"/>
        <s v="Karpatiosorbus"/>
        <s v="Lathyrus"/>
        <s v="Linum"/>
        <s v="Lithophragma"/>
        <s v="Lonciera"/>
        <s v="Lupinus"/>
        <s v="MERTENSIA"/>
        <s v="Micromeles"/>
        <s v="Nemophila"/>
        <s v="Odontostemma"/>
        <s v="ONAGRACEAE"/>
        <s v="Parnassia"/>
        <s v="Pedicularis"/>
        <s v="Phlox"/>
        <s v="Populus"/>
        <s v="Potentilla"/>
        <s v="Pseudognaphalium"/>
        <s v="Rhodiola"/>
        <s v="ROSACEAE"/>
        <s v="Sagina"/>
        <s v="Salix"/>
        <s v="Scabrethia"/>
        <s v="Senecio"/>
        <s v="Symphyotrichum"/>
        <s v="Taraxacum"/>
        <s v="Thalictrum"/>
        <s v="Trollius"/>
        <s v="UNKNOWN"/>
        <s v="Vaccinium"/>
        <s v="Valeriana"/>
        <s v="Vicia"/>
        <s v="Viola"/>
        <s v="Wyethia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073" createdVersion="3">
  <cacheSource type="worksheet">
    <worksheetSource ref="A1:L1074" sheet="Broken down"/>
  </cacheSource>
  <cacheFields count="12">
    <cacheField name="Sample" numFmtId="0">
      <sharedItems containsMixedTypes="1" containsNumber="1" containsInteger="1" minValue="1" maxValue="66" count="62">
        <n v="1"/>
        <n v="2"/>
        <n v="3"/>
        <n v="4"/>
        <n v="5"/>
        <n v="6"/>
        <n v="7"/>
        <n v="8"/>
        <n v="9"/>
        <n v="10"/>
        <n v="13"/>
        <n v="14"/>
        <n v="15"/>
        <n v="16"/>
        <n v="18"/>
        <n v="19"/>
        <n v="20"/>
        <n v="21"/>
        <n v="22"/>
        <n v="23"/>
        <n v="24"/>
        <n v="25"/>
        <n v="26"/>
        <n v="27"/>
        <n v="28"/>
        <n v="29"/>
        <n v="30"/>
        <n v="32"/>
        <n v="33"/>
        <n v="34"/>
        <n v="35"/>
        <n v="36"/>
        <n v="37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5"/>
        <n v="56"/>
        <n v="57"/>
        <n v="58"/>
        <n v="59"/>
        <n v="60"/>
        <n v="61"/>
        <n v="62"/>
        <n v="63"/>
        <n v="64"/>
        <n v="65"/>
        <n v="66"/>
        <s v="NA"/>
        <s v="REFERENCE"/>
      </sharedItems>
    </cacheField>
    <cacheField name="Bee_spp" numFmtId="0">
      <sharedItems containsBlank="1" count="16">
        <s v="appositus"/>
        <s v="bifarius"/>
        <s v="californicus"/>
        <s v="centralis"/>
        <s v="flavifrons"/>
        <s v="insularis"/>
        <s v="kirbiellus"/>
        <s v="melanopygus"/>
        <s v="mixtus"/>
        <s v="nevadensis"/>
        <s v="rufocinctus"/>
        <s v="rufocinctus.dark"/>
        <s v="rufocinctus.orange"/>
        <s v="sylvicola"/>
        <s v="unknown"/>
        <m/>
      </sharedItems>
    </cacheField>
    <cacheField name="Site" numFmtId="0">
      <sharedItems containsBlank="1" count="10">
        <s v="Avery.Wash"/>
        <s v="Copper.Creek"/>
        <s v="e"/>
        <s v="Frogs.Pond"/>
        <s v="Gothic.Spires"/>
        <s v="NA"/>
        <s v="ot"/>
        <s v="Rosy.Hills"/>
        <s v="Stormy.Pass"/>
        <m/>
      </sharedItems>
    </cacheField>
    <cacheField name="Date" numFmtId="0">
      <sharedItems containsNonDate="0" containsDate="1" containsString="0" containsBlank="1" minDate="2015-05-27T00:00:00" maxDate="2019-07-05T00:00:00" count="42"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4T00:00:00"/>
        <d v="2015-06-07T00:00:00"/>
        <d v="2015-06-08T00:00:00"/>
        <d v="2015-06-10T00:00:00"/>
        <d v="2015-06-11T00:00:00"/>
        <d v="2015-06-12T00:00:00"/>
        <d v="2015-06-13T00:00:00"/>
        <d v="2015-06-14T00:00:00"/>
        <d v="2015-06-15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8T00:00:00"/>
        <d v="2015-06-29T00:00:00"/>
        <d v="2015-06-30T00:00:00"/>
        <d v="2015-07-02T00:00:00"/>
        <d v="2015-07-07T00:00:00"/>
        <d v="2015-07-09T00:00:00"/>
        <d v="2015-07-10T00:00:00"/>
        <d v="2015-07-13T00:00:00"/>
        <d v="2015-07-14T00:00:00"/>
        <d v="2015-07-15T00:00:00"/>
        <d v="2015-07-16T00:00:00"/>
        <d v="2015-07-22T00:00:00"/>
        <d v="2015-07-23T00:00:00"/>
        <d v="2015-07-27T00:00:00"/>
        <d v="2019-07-05T00:00:00"/>
        <m/>
      </sharedItems>
    </cacheField>
    <cacheField name="Plant_spp_morpho" numFmtId="0">
      <sharedItems count="90">
        <s v="A"/>
        <s v="Aconitum columbianum"/>
        <s v="Agastache pallidiflora"/>
        <s v="Agastache urticifolia"/>
        <s v="APIACEAE"/>
        <s v="Aquilegia coerulea"/>
        <s v="Aquilegia ecalcarata"/>
        <s v="Arenaria globiflora"/>
        <s v="Asteraceae_1"/>
        <s v="Asteraceae_2"/>
        <s v="B"/>
        <s v="C"/>
        <s v="Calochortus gunnisonii"/>
        <s v="Caltha palustris"/>
        <s v="Campanula rotundifolia"/>
        <s v="Chamaenerion angustifolium"/>
        <s v="Cirsium parryi"/>
        <s v="Claytonia lanceolata"/>
        <s v="CONIFER"/>
        <s v="Cynoglossum amplifolium"/>
        <s v="Cynoglossum anchusoides"/>
        <s v="Cynoglossum pringlei"/>
        <s v="D"/>
        <s v="Dasiphora fruticosa"/>
        <s v="Delphinium barbeyi"/>
        <s v="Delphinium gracile"/>
        <s v="Delphinium nuttallianum"/>
        <s v="Dodecatheon pulchellum"/>
        <s v="Epilobium canum"/>
        <s v="Eremogone"/>
        <s v="ERICACEAE"/>
        <s v="Erigeron grandiflorus"/>
        <s v="Erigeron speciosus"/>
        <s v="Erythronium grandiflorum"/>
        <s v="Frasera speciosa"/>
        <s v="Gaultheria prostrata"/>
        <s v="Geranium"/>
        <s v="Geum ternatum"/>
        <s v="Geum trifloum"/>
        <s v="Grossulariaceae"/>
        <s v="Helianthella quinquenervis"/>
        <s v="Heterotheca villosa"/>
        <s v="Holodiscus argenteus"/>
        <s v="Hydrophyllum canadense"/>
        <s v="Hydrophyllum capitatum"/>
        <s v="Hydrophyllum fendleri"/>
        <s v="Hymenoxys hoopesii"/>
        <s v="Karpatiosorbus devoniensis"/>
        <s v="Lathyrus lanszwertii"/>
        <s v="Linum lewisii"/>
        <s v="Lithophragma parviflorum"/>
        <s v="Lonciera involucrata"/>
        <s v="Lupinus argenteus"/>
        <s v="Lupinus sericeus"/>
        <s v="MERTENSIA"/>
        <s v="Mertensia ciliata"/>
        <s v="Mertensia fusiformis"/>
        <s v="Micromeles japonica"/>
        <s v="Nemophila menziesii"/>
        <s v="Odontostemma leucasterium"/>
        <s v="Onagraceae"/>
        <s v="Parnassia palustris"/>
        <s v="PEDICULARIS"/>
        <s v="Pedicularis bracteosa"/>
        <s v="Pedicularis procera"/>
        <s v="Phlox douglasii"/>
        <s v="Populus alba"/>
        <s v="Potentilla pulcherrima"/>
        <s v="Pseudognaphalium attenuatum"/>
        <s v="Rhodiola rosea"/>
        <s v="ROSACEAE"/>
        <s v="Sagina procumbens"/>
        <s v="Salix sp"/>
        <s v="Scabrethia scabra"/>
        <s v="Senecio bigelovii"/>
        <s v="Senecio integerrimus"/>
        <s v="Symphyotrichum foliaceum"/>
        <s v="Taraxacum cucullatum"/>
        <s v="Taraxacum officinale"/>
        <s v="Thalictrum fendleri"/>
        <s v="Thalictrum thalictroides"/>
        <s v="Thalictrum tuberosum"/>
        <s v="Trollius europaeus"/>
        <s v="UNKNOWN"/>
        <s v="Vaccinium vitis-idaea"/>
        <s v="Valeriana occidentalis"/>
        <s v="Vicia americana"/>
        <s v="Viola odorata"/>
        <s v="Viola praemorsa"/>
        <s v="Wyethia arizonica"/>
      </sharedItems>
    </cacheField>
    <cacheField name="Count" numFmtId="0">
      <sharedItems containsString="0" containsBlank="1" containsNumber="1" containsInteger="1" minValue="0" maxValue="697843" count="462">
        <n v="0"/>
        <n v="1"/>
        <n v="2"/>
        <n v="3"/>
        <n v="4"/>
        <n v="5"/>
        <n v="6"/>
        <n v="7"/>
        <n v="8"/>
        <n v="9"/>
        <n v="10"/>
        <n v="11"/>
        <n v="13"/>
        <n v="14"/>
        <n v="15"/>
        <n v="16"/>
        <n v="17"/>
        <n v="18"/>
        <n v="20"/>
        <n v="21"/>
        <n v="22"/>
        <n v="23"/>
        <n v="24"/>
        <n v="26"/>
        <n v="27"/>
        <n v="28"/>
        <n v="30"/>
        <n v="32"/>
        <n v="35"/>
        <n v="38"/>
        <n v="42"/>
        <n v="46"/>
        <n v="48"/>
        <n v="49"/>
        <n v="52"/>
        <n v="56"/>
        <n v="64"/>
        <n v="72"/>
        <n v="85"/>
        <n v="90"/>
        <n v="93"/>
        <n v="95"/>
        <n v="96"/>
        <n v="98"/>
        <n v="114"/>
        <n v="117"/>
        <n v="119"/>
        <n v="120"/>
        <n v="128"/>
        <n v="130"/>
        <n v="138"/>
        <n v="145"/>
        <n v="147"/>
        <n v="150"/>
        <n v="152"/>
        <n v="158"/>
        <n v="163"/>
        <n v="166"/>
        <n v="178"/>
        <n v="194"/>
        <n v="199"/>
        <n v="208"/>
        <n v="216"/>
        <n v="220"/>
        <n v="224"/>
        <n v="225"/>
        <n v="228"/>
        <n v="234"/>
        <n v="238"/>
        <n v="246"/>
        <n v="247"/>
        <n v="259"/>
        <n v="260"/>
        <n v="263"/>
        <n v="275"/>
        <n v="278"/>
        <n v="279"/>
        <n v="282"/>
        <n v="295"/>
        <n v="299"/>
        <n v="300"/>
        <n v="309"/>
        <n v="313"/>
        <n v="320"/>
        <n v="321"/>
        <n v="327"/>
        <n v="328"/>
        <n v="329"/>
        <n v="336"/>
        <n v="337"/>
        <n v="345"/>
        <n v="346"/>
        <n v="352"/>
        <n v="364"/>
        <n v="365"/>
        <n v="367"/>
        <n v="379"/>
        <n v="381"/>
        <n v="384"/>
        <n v="405"/>
        <n v="411"/>
        <n v="413"/>
        <n v="429"/>
        <n v="430"/>
        <n v="432"/>
        <n v="438"/>
        <n v="441"/>
        <n v="452"/>
        <n v="453"/>
        <n v="459"/>
        <n v="462"/>
        <n v="464"/>
        <n v="476"/>
        <n v="478"/>
        <n v="482"/>
        <n v="498"/>
        <n v="511"/>
        <n v="525"/>
        <n v="540"/>
        <n v="552"/>
        <n v="556"/>
        <n v="564"/>
        <n v="577"/>
        <n v="584"/>
        <n v="587"/>
        <n v="593"/>
        <n v="603"/>
        <n v="604"/>
        <n v="606"/>
        <n v="615"/>
        <n v="624"/>
        <n v="664"/>
        <n v="671"/>
        <n v="697"/>
        <n v="699"/>
        <n v="705"/>
        <n v="709"/>
        <n v="713"/>
        <n v="720"/>
        <n v="721"/>
        <n v="746"/>
        <n v="751"/>
        <n v="753"/>
        <n v="760"/>
        <n v="769"/>
        <n v="770"/>
        <n v="775"/>
        <n v="783"/>
        <n v="796"/>
        <n v="798"/>
        <n v="816"/>
        <n v="829"/>
        <n v="831"/>
        <n v="837"/>
        <n v="861"/>
        <n v="862"/>
        <n v="865"/>
        <n v="871"/>
        <n v="880"/>
        <n v="888"/>
        <n v="902"/>
        <n v="939"/>
        <n v="947"/>
        <n v="950"/>
        <n v="1010"/>
        <n v="1034"/>
        <n v="1045"/>
        <n v="1053"/>
        <n v="1059"/>
        <n v="1080"/>
        <n v="1084"/>
        <n v="1090"/>
        <n v="1099"/>
        <n v="1118"/>
        <n v="1130"/>
        <n v="1132"/>
        <n v="1136"/>
        <n v="1142"/>
        <n v="1169"/>
        <n v="1172"/>
        <n v="1180"/>
        <n v="1191"/>
        <n v="1214"/>
        <n v="1216"/>
        <n v="1242"/>
        <n v="1288"/>
        <n v="1289"/>
        <n v="1305"/>
        <n v="1316"/>
        <n v="1325"/>
        <n v="1328"/>
        <n v="1334"/>
        <n v="1335"/>
        <n v="1343"/>
        <n v="1344"/>
        <n v="1412"/>
        <n v="1445"/>
        <n v="1452"/>
        <n v="1458"/>
        <n v="1477"/>
        <n v="1481"/>
        <n v="1487"/>
        <n v="1498"/>
        <n v="1499"/>
        <n v="1514"/>
        <n v="1517"/>
        <n v="1522"/>
        <n v="1530"/>
        <n v="1534"/>
        <n v="1544"/>
        <n v="1557"/>
        <n v="1564"/>
        <n v="1573"/>
        <n v="1577"/>
        <n v="1584"/>
        <n v="1638"/>
        <n v="1641"/>
        <n v="1652"/>
        <n v="1655"/>
        <n v="1676"/>
        <n v="1690"/>
        <n v="1691"/>
        <n v="1761"/>
        <n v="1778"/>
        <n v="1832"/>
        <n v="1843"/>
        <n v="1864"/>
        <n v="1875"/>
        <n v="1902"/>
        <n v="1910"/>
        <n v="1921"/>
        <n v="1931"/>
        <n v="1934"/>
        <n v="1937"/>
        <n v="2006"/>
        <n v="2007"/>
        <n v="2024"/>
        <n v="2031"/>
        <n v="2036"/>
        <n v="2106"/>
        <n v="2178"/>
        <n v="2179"/>
        <n v="2207"/>
        <n v="2213"/>
        <n v="2249"/>
        <n v="2258"/>
        <n v="2335"/>
        <n v="2346"/>
        <n v="2376"/>
        <n v="2426"/>
        <n v="2432"/>
        <n v="2447"/>
        <n v="2458"/>
        <n v="2473"/>
        <n v="2487"/>
        <n v="2504"/>
        <n v="2611"/>
        <n v="2618"/>
        <n v="2632"/>
        <n v="2672"/>
        <n v="2674"/>
        <n v="2676"/>
        <n v="2699"/>
        <n v="2701"/>
        <n v="2703"/>
        <n v="2707"/>
        <n v="2740"/>
        <n v="2756"/>
        <n v="2765"/>
        <n v="2815"/>
        <n v="2819"/>
        <n v="2890"/>
        <n v="2908"/>
        <n v="2912"/>
        <n v="2929"/>
        <n v="2981"/>
        <n v="2995"/>
        <n v="3012"/>
        <n v="3119"/>
        <n v="3219"/>
        <n v="3260"/>
        <n v="3268"/>
        <n v="3306"/>
        <n v="3315"/>
        <n v="3341"/>
        <n v="3352"/>
        <n v="3440"/>
        <n v="3453"/>
        <n v="3501"/>
        <n v="3523"/>
        <n v="3584"/>
        <n v="3684"/>
        <n v="3685"/>
        <n v="3796"/>
        <n v="3811"/>
        <n v="3826"/>
        <n v="3881"/>
        <n v="3888"/>
        <n v="3913"/>
        <n v="3948"/>
        <n v="3974"/>
        <n v="4027"/>
        <n v="4123"/>
        <n v="4126"/>
        <n v="4136"/>
        <n v="4249"/>
        <n v="4293"/>
        <n v="4381"/>
        <n v="4438"/>
        <n v="4484"/>
        <n v="4681"/>
        <n v="4766"/>
        <n v="4772"/>
        <n v="5006"/>
        <n v="5159"/>
        <n v="5251"/>
        <n v="5403"/>
        <n v="5472"/>
        <n v="5578"/>
        <n v="5601"/>
        <n v="5856"/>
        <n v="6116"/>
        <n v="6261"/>
        <n v="6343"/>
        <n v="6452"/>
        <n v="6657"/>
        <n v="6733"/>
        <n v="6828"/>
        <n v="6834"/>
        <n v="7517"/>
        <n v="7518"/>
        <n v="7556"/>
        <n v="7561"/>
        <n v="7709"/>
        <n v="8129"/>
        <n v="8231"/>
        <n v="8440"/>
        <n v="8448"/>
        <n v="8677"/>
        <n v="8956"/>
        <n v="9025"/>
        <n v="9072"/>
        <n v="9348"/>
        <n v="9860"/>
        <n v="9915"/>
        <n v="9929"/>
        <n v="10033"/>
        <n v="10216"/>
        <n v="10263"/>
        <n v="10269"/>
        <n v="10287"/>
        <n v="10354"/>
        <n v="10418"/>
        <n v="10436"/>
        <n v="10455"/>
        <n v="10493"/>
        <n v="11075"/>
        <n v="11234"/>
        <n v="11475"/>
        <n v="11722"/>
        <n v="11728"/>
        <n v="11957"/>
        <n v="12449"/>
        <n v="12683"/>
        <n v="12730"/>
        <n v="12847"/>
        <n v="12924"/>
        <n v="13465"/>
        <n v="14397"/>
        <n v="14722"/>
        <n v="14804"/>
        <n v="15363"/>
        <n v="15386"/>
        <n v="15434"/>
        <n v="15563"/>
        <n v="15992"/>
        <n v="16336"/>
        <n v="16430"/>
        <n v="16652"/>
        <n v="16705"/>
        <n v="16825"/>
        <n v="17420"/>
        <n v="17841"/>
        <n v="18261"/>
        <n v="18758"/>
        <n v="18924"/>
        <n v="19350"/>
        <n v="19779"/>
        <n v="19785"/>
        <n v="19805"/>
        <n v="19883"/>
        <n v="19980"/>
        <n v="21700"/>
        <n v="22166"/>
        <n v="22507"/>
        <n v="23212"/>
        <n v="24322"/>
        <n v="24639"/>
        <n v="25209"/>
        <n v="25683"/>
        <n v="25958"/>
        <n v="25975"/>
        <n v="26463"/>
        <n v="26976"/>
        <n v="27119"/>
        <n v="27134"/>
        <n v="27384"/>
        <n v="28089"/>
        <n v="29197"/>
        <n v="29330"/>
        <n v="29693"/>
        <n v="32940"/>
        <n v="33236"/>
        <n v="33638"/>
        <n v="33866"/>
        <n v="35762"/>
        <n v="35781"/>
        <n v="36104"/>
        <n v="36918"/>
        <n v="38912"/>
        <n v="38965"/>
        <n v="43284"/>
        <n v="45605"/>
        <n v="45750"/>
        <n v="47165"/>
        <n v="48259"/>
        <n v="48329"/>
        <n v="48791"/>
        <n v="49565"/>
        <n v="49939"/>
        <n v="49951"/>
        <n v="50459"/>
        <n v="50501"/>
        <n v="50588"/>
        <n v="52450"/>
        <n v="52561"/>
        <n v="52942"/>
        <n v="58005"/>
        <n v="60571"/>
        <n v="61979"/>
        <n v="66600"/>
        <n v="69708"/>
        <n v="72446"/>
        <n v="73459"/>
        <n v="77561"/>
        <n v="82143"/>
        <n v="85764"/>
        <n v="87597"/>
        <n v="89055"/>
        <n v="91466"/>
        <n v="101079"/>
        <n v="102535"/>
        <n v="108419"/>
        <n v="108988"/>
        <n v="110749"/>
        <n v="155213"/>
        <n v="160507"/>
        <n v="171249"/>
        <n v="171592"/>
        <n v="355254"/>
        <n v="697843"/>
        <m/>
      </sharedItems>
    </cacheField>
    <cacheField name="Observation" numFmtId="0">
      <sharedItems count="3">
        <s v="Field"/>
        <s v="Microscopy"/>
        <s v="Molecular"/>
      </sharedItems>
    </cacheField>
    <cacheField name="Plant_spp_morpho2" numFmtId="0">
      <sharedItems count="70">
        <s v="A"/>
        <s v="Aconitum"/>
        <s v="Agastache"/>
        <s v="APIACEAE"/>
        <s v="Aquilegia"/>
        <s v="Arenaria"/>
        <s v="ASTERACEAE_1"/>
        <s v="Asteraceae_2"/>
        <s v="B"/>
        <s v="C"/>
        <s v="Calochortus"/>
        <s v="Caltha"/>
        <s v="Campanula"/>
        <s v="Chamaenerion"/>
        <s v="Cirsium"/>
        <s v="Claytonia"/>
        <s v="CONIFER"/>
        <s v="Cynoglossum"/>
        <s v="D"/>
        <s v="Dasiphora"/>
        <s v="Delphinium"/>
        <s v="Dodecatheon"/>
        <s v="Epilobium"/>
        <s v="Eremogone"/>
        <s v="ERICACEAE"/>
        <s v="Erigeron"/>
        <s v="Erythronium"/>
        <s v="Frasera"/>
        <s v="Gaultheria"/>
        <s v="GERANIUM"/>
        <s v="Geum"/>
        <s v="Grossulariaceae"/>
        <s v="Helianthella"/>
        <s v="Heterotheca"/>
        <s v="Holodiscus"/>
        <s v="Hydrophyllum"/>
        <s v="Hymenoxys"/>
        <s v="Karpatiosorbus"/>
        <s v="Lathyrus"/>
        <s v="Linum"/>
        <s v="Lithophragma"/>
        <s v="Lonciera"/>
        <s v="Lupinus"/>
        <s v="MERTENSIA"/>
        <s v="Micromeles"/>
        <s v="Nemophila"/>
        <s v="Odontostemma"/>
        <s v="ONAGRACEAE"/>
        <s v="Parnassia"/>
        <s v="PEDICULARIS"/>
        <s v="Phlox"/>
        <s v="Populus"/>
        <s v="Potentilla"/>
        <s v="Pseudognaphalium"/>
        <s v="Rhodiola"/>
        <s v="ROSACEAE"/>
        <s v="Sagina"/>
        <s v="Salix"/>
        <s v="Scabrethia"/>
        <s v="Senecio"/>
        <s v="Symphyotrichum"/>
        <s v="Taraxacum"/>
        <s v="Thalictrum"/>
        <s v="Trollius"/>
        <s v="UNKNOWN"/>
        <s v="Vaccinium"/>
        <s v="Valeriana"/>
        <s v="Vicia"/>
        <s v="Viola"/>
        <s v="Wyethia"/>
      </sharedItems>
    </cacheField>
    <cacheField name="Genus" numFmtId="0">
      <sharedItems count="82">
        <s v="Aconitum"/>
        <s v="Agastache"/>
        <s v="Androsace"/>
        <s v="APIACEAE"/>
        <s v="Aquilegia"/>
        <s v="Arenaria"/>
        <s v="ASTERACEAE_1"/>
        <s v="Bistorta"/>
        <s v="Boechera"/>
        <s v="Calochortus"/>
        <s v="Caltha"/>
        <s v="Campanula"/>
        <s v="Castilleja"/>
        <s v="Chamaenerion"/>
        <s v="Cirsium"/>
        <s v="Claytonia"/>
        <s v="CONIFER"/>
        <s v="Cynoglossum"/>
        <s v="Dasiphora"/>
        <s v="Delphinium"/>
        <s v="Dodecatheon"/>
        <s v="Draba"/>
        <s v="Epilobium"/>
        <s v="Eremogone"/>
        <s v="ERICACEAE"/>
        <s v="Erigeron"/>
        <s v="Erythronium"/>
        <s v="Frasera"/>
        <s v="Gaultheria"/>
        <s v="Geranium"/>
        <s v="Geum"/>
        <s v="Glyccrrhiza"/>
        <s v="GROSSULARIACEAE"/>
        <s v="Helianthella"/>
        <s v="Heterotheca"/>
        <s v="Holodiscus"/>
        <s v="Hydrophyllum"/>
        <s v="Hymenoxys"/>
        <s v="Jeffersonia"/>
        <s v="Karpatiosorbus"/>
        <s v="Lathyrus"/>
        <s v="Linum"/>
        <s v="Lithophragma"/>
        <s v="Lonciera"/>
        <s v="Lupinus"/>
        <s v="MERTENSIA"/>
        <s v="Micranthes"/>
        <s v="Micromeles"/>
        <s v="Mitella"/>
        <s v="Nemophila"/>
        <s v="Odontostemma"/>
        <s v="ONAGRACEAE"/>
        <s v="Orthocarpus"/>
        <s v="Parnassia"/>
        <s v="Pedicularis"/>
        <s v="Penstemon"/>
        <s v="Phlox"/>
        <s v="Populus"/>
        <s v="Potentilla"/>
        <s v="Prunus"/>
        <s v="Pseudognaphalium"/>
        <s v="Ranun/Borang"/>
        <s v="Rhodiola"/>
        <s v="Ribes"/>
        <s v="ROSACEAE"/>
        <s v="Sagina"/>
        <s v="Salix"/>
        <s v="Scabrethia"/>
        <s v="Scuttelaria"/>
        <s v="Senecio"/>
        <s v="Symphyotrichum"/>
        <s v="Taraxacum"/>
        <s v="Thalictrum"/>
        <s v="Trifolium"/>
        <s v="Trollius"/>
        <s v="UNKNOWN"/>
        <s v="Vaccinium"/>
        <s v="Valeriana"/>
        <s v="Vicia"/>
        <s v="Vicia/Lath"/>
        <s v="Viola"/>
        <s v="Wyethia"/>
      </sharedItems>
    </cacheField>
    <cacheField name="Epitat" numFmtId="0">
      <sharedItems containsBlank="1" count="72">
        <s v="alba"/>
        <s v="americana"/>
        <s v="amplifolium"/>
        <s v="anchusoides"/>
        <s v="angustifolium"/>
        <s v="argenteus"/>
        <s v="arizonica"/>
        <s v="attenuatum"/>
        <s v="barbeyi"/>
        <s v="bigelovii"/>
        <s v="bracteosa"/>
        <s v="canadense"/>
        <s v="canum"/>
        <s v="capitatum"/>
        <s v="ciliata"/>
        <s v="coerulea"/>
        <s v="columbianum"/>
        <s v="cucullatum"/>
        <s v="devoniensis"/>
        <s v="douglasii"/>
        <s v="ecalcarata"/>
        <s v="europaeus"/>
        <s v="fendleri"/>
        <s v="foliaceum"/>
        <s v="fruticosa"/>
        <s v="fusiformis"/>
        <s v="globiflora"/>
        <s v="gracile"/>
        <s v="grandiflorum"/>
        <s v="grandiflorus"/>
        <s v="gunnisonii"/>
        <s v="hoopesii"/>
        <s v="integerrimus"/>
        <s v="involucrata"/>
        <s v="japonica"/>
        <s v="lanceolata"/>
        <s v="lanszwertii"/>
        <s v="leucasterium"/>
        <s v="lewisii"/>
        <s v="menziesii"/>
        <s v="nuttallianum"/>
        <s v="occidentalis"/>
        <s v="odorata"/>
        <s v="officinale"/>
        <s v="pallidiflora"/>
        <s v="palustris"/>
        <s v="parryi"/>
        <s v="parviflorum"/>
        <s v="praemorsa"/>
        <s v="pringlei"/>
        <s v="procera"/>
        <s v="procumbens"/>
        <s v="prostrata"/>
        <s v="pulchellum"/>
        <s v="pulcherrima"/>
        <s v="quinquenervis"/>
        <s v="rosea"/>
        <s v="rotundifolia"/>
        <s v="scabra"/>
        <s v="sericeus"/>
        <s v="sp"/>
        <s v="speciosa"/>
        <s v="speciosus"/>
        <s v="ternatum"/>
        <s v="thalictroides"/>
        <s v="trifloum"/>
        <s v="tuberosum"/>
        <s v="UNKNOWN"/>
        <s v="urticifolia"/>
        <s v="villosa"/>
        <s v="vitis-idaea"/>
        <m/>
      </sharedItems>
    </cacheField>
    <cacheField name="Family" numFmtId="0">
      <sharedItems count="33">
        <s v="APIACEAE"/>
        <s v="Asteraceae"/>
        <s v="Berberidaceae"/>
        <s v="Boraginaceae"/>
        <s v="Brassicaceae"/>
        <s v="Campanulaceae"/>
        <s v="Caprifoliaceae"/>
        <s v="Caryophyllaceae"/>
        <s v="Celastraceae"/>
        <s v="Crassulaceae"/>
        <s v="Dipsacales"/>
        <s v="Ericaceae"/>
        <s v="Fabaceae"/>
        <s v="Gentianaceae"/>
        <s v="Geraniaceae"/>
        <s v="Grossulariaceae"/>
        <s v="Lamiaceae"/>
        <s v="Liliaceae"/>
        <s v="Linaceae"/>
        <s v="Montiaceae"/>
        <s v="Onagraceae"/>
        <s v="Orobanchaceae"/>
        <s v="Pinaceae"/>
        <s v="Plantaginaceae"/>
        <s v="Polemoniaceae"/>
        <s v="Polygonaceae"/>
        <s v="Primulaceae"/>
        <s v="Ranunculaceae"/>
        <s v="Rosaceae"/>
        <s v="Salicaceae"/>
        <s v="Saxifragaceae"/>
        <s v="UNKNOWN"/>
        <s v="Violaceae"/>
      </sharedItems>
    </cacheField>
    <cacheField name="Order" numFmtId="0">
      <sharedItems count="22">
        <s v="&#9;Caryophyllales"/>
        <s v="Apiales"/>
        <s v="Asterales"/>
        <s v="Boraginales"/>
        <s v="Brassicales"/>
        <s v="Caprifoliaceae"/>
        <s v="Caryophyllales"/>
        <s v="Celastrales"/>
        <s v="Dipsacales"/>
        <s v="Ericales"/>
        <s v="Fabales"/>
        <s v="Gentianales"/>
        <s v="Geraniales"/>
        <s v="Lamiales"/>
        <s v="Liliales"/>
        <s v="Malpighiales"/>
        <s v="Myrtales"/>
        <s v="Pinales"/>
        <s v="Ranunculales"/>
        <s v="Rosales"/>
        <s v="Saxifragales"/>
        <s v="UNKNOWN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179" createdVersion="3">
  <cacheSource type="worksheet">
    <worksheetSource ref="A:K" sheet="Combined (Mod - micro)"/>
  </cacheSource>
  <cacheFields count="11">
    <cacheField name="Bee" numFmtId="0">
      <sharedItems containsBlank="1" count="9">
        <s v="Appositus"/>
        <s v="bifarius"/>
        <s v="californicus"/>
        <s v="flavifrons"/>
        <s v="kirbiellus"/>
        <s v="mixtus"/>
        <s v="nevadensis"/>
        <s v="Rufocinctus"/>
        <m/>
      </sharedItems>
    </cacheField>
    <cacheField name="Order" numFmtId="0">
      <sharedItems containsBlank="1" count="20">
        <s v="Apiales"/>
        <s v="Asterales"/>
        <s v="Boraginales"/>
        <s v="Caprifoliaceae"/>
        <s v="Caryophyllales"/>
        <s v="Celastrales"/>
        <s v="Dipsacales"/>
        <s v="Ericales"/>
        <s v="Fabales"/>
        <s v="Gentianales"/>
        <s v="Geraniales"/>
        <s v="Lamiales"/>
        <s v="Liliales"/>
        <s v="Malpighiales"/>
        <s v="Myrtales"/>
        <s v="Pinales"/>
        <s v="Ranunculales"/>
        <s v="Rosales"/>
        <s v="Saxifragales"/>
        <m/>
      </sharedItems>
    </cacheField>
    <cacheField name="Family" numFmtId="0">
      <sharedItems containsBlank="1" count="30">
        <s v="APIACEAE"/>
        <s v="Asteraceae"/>
        <s v="Boraginaceae"/>
        <s v="Boraginales"/>
        <s v="Campanulaceae"/>
        <s v="Caprifoliaceae"/>
        <s v="Caryophyllaceae"/>
        <s v="Celastraceae"/>
        <s v="Crassulaceae"/>
        <s v="Dipsacales"/>
        <s v="Ericaceae"/>
        <s v="Fabaceae"/>
        <s v="Gentianaceae"/>
        <s v="Geraniaceae"/>
        <s v="GROSSULARIACEAE"/>
        <s v="Lamiaceae"/>
        <s v="Liliaceae"/>
        <s v="Linaceae"/>
        <s v="Montiaceae"/>
        <s v="Onagraceae"/>
        <s v="Orobanchaceae"/>
        <s v="Pinaceae"/>
        <s v="Polemoniaceae"/>
        <s v="Primulaceae"/>
        <s v="Ranunculaceae"/>
        <s v="Rosaceae"/>
        <s v="Salicaceae"/>
        <s v="Saxifragaceae"/>
        <s v="Violaceae"/>
        <m/>
      </sharedItems>
    </cacheField>
    <cacheField name="Genus" numFmtId="0">
      <sharedItems containsBlank="1" count="62">
        <s v="Aconitum"/>
        <s v="Agastache"/>
        <s v="APIACEAE"/>
        <s v="Aquilegia"/>
        <s v="Arenaria"/>
        <s v="Boraginales"/>
        <s v="Calochortus"/>
        <s v="Caltha"/>
        <s v="Campanula"/>
        <s v="Chamaenerion"/>
        <s v="Cirsium"/>
        <s v="Claytonia"/>
        <s v="CONIFER"/>
        <s v="Cynoglossum"/>
        <s v="Dasiphora"/>
        <s v="Delphinium"/>
        <s v="Dodecatheon"/>
        <s v="Epilobium"/>
        <s v="ERICACEAE"/>
        <s v="Erigeron"/>
        <s v="Erythronium"/>
        <s v="Frasera"/>
        <s v="Gaultheria"/>
        <s v="GERANIUM"/>
        <s v="Geum"/>
        <s v="GROSSULARIACEAE"/>
        <s v="Helianthella"/>
        <s v="Heterotheca"/>
        <s v="Holodiscus"/>
        <s v="Hydrophyllum"/>
        <s v="Hymenoxys"/>
        <s v="Karpatiosorbus"/>
        <s v="Lathyrus"/>
        <s v="Linum"/>
        <s v="Lithophragma"/>
        <s v="Lonciera"/>
        <s v="Lupinus"/>
        <s v="Mertensia"/>
        <s v="Micromeles"/>
        <s v="Nemophila"/>
        <s v="Odontostemma"/>
        <s v="ONAGRACEAE"/>
        <s v="Parnassia"/>
        <s v="Pedicularis"/>
        <s v="Phlox"/>
        <s v="Potentilla"/>
        <s v="Pseudognaphalium"/>
        <s v="Rhodiola"/>
        <s v="ROSACEAE"/>
        <s v="Sagina"/>
        <s v="Salix/Populus"/>
        <s v="Scabrethia"/>
        <s v="Senecio"/>
        <s v="Symphyotrichum"/>
        <s v="Taraxacum"/>
        <s v="Thalictrum"/>
        <s v="Trollius"/>
        <s v="Vaccinium"/>
        <s v="Valeriana"/>
        <s v="Vicia"/>
        <s v="Viola"/>
        <m/>
      </sharedItems>
    </cacheField>
    <cacheField name="Field" numFmtId="0">
      <sharedItems containsString="0" containsBlank="1" containsNumber="1" minValue="0.00558659217877095" maxValue="1" count="45">
        <n v="0.00558659217877095"/>
        <n v="0.00561797752808989"/>
        <n v="0.00684931506849315"/>
        <n v="0.0111731843575419"/>
        <n v="0.0112359550561798"/>
        <n v="0.0136986301369863"/>
        <n v="0.0147058823529412"/>
        <n v="0.0149253731343284"/>
        <n v="0.0168539325842697"/>
        <n v="0.0205479452054794"/>
        <n v="0.0224719101123595"/>
        <n v="0.0294117647058823"/>
        <n v="0.0298507462686567"/>
        <n v="0.0335195530726257"/>
        <n v="0.0337078651685393"/>
        <n v="0.0357142857142857"/>
        <n v="0.0391061452513966"/>
        <n v="0.0393258426966292"/>
        <n v="0.0410958904109589"/>
        <n v="0.0547945205479452"/>
        <n v="0.0617977528089888"/>
        <n v="0.0674157303370787"/>
        <n v="0.0735294117647059"/>
        <n v="0.0782122905027933"/>
        <n v="0.0821917808219178"/>
        <n v="0.0895522388059701"/>
        <n v="0.107142857142857"/>
        <n v="0.143835616438356"/>
        <n v="0.147058823529412"/>
        <n v="0.161764705882353"/>
        <n v="0.166666666666667"/>
        <n v="0.173184357541899"/>
        <n v="0.17910447761194"/>
        <n v="0.25"/>
        <n v="0.251396648044693"/>
        <n v="0.279411764705882"/>
        <n v="0.321428571428571"/>
        <n v="0.357541899441341"/>
        <n v="0.392857142857143"/>
        <n v="0.424657534246575"/>
        <n v="0.597014925373134"/>
        <n v="0.685393258426966"/>
        <n v="0.833333333333333"/>
        <n v="1"/>
        <m/>
      </sharedItems>
    </cacheField>
    <cacheField name="Microscopy" numFmtId="0">
      <sharedItems containsString="0" containsBlank="1" containsNumber="1" minValue="2.73276309676714E-005" maxValue="0.999944582986977" count="50">
        <n v="2.73276309676714E-005"/>
        <n v="3.54346054356685E-005"/>
        <n v="5.01907247540655E-005"/>
        <n v="5.54170130229981E-005"/>
        <n v="7.77393399930035E-005"/>
        <n v="8.19828929030142E-005"/>
        <n v="0.000136360537260517"/>
        <n v="0.000136638154838357"/>
        <n v="0.000155478679986007"/>
        <n v="0.000176159718144451"/>
        <n v="0.000177173027178342"/>
        <n v="0.000200762899016262"/>
        <n v="0.000411039342337052"/>
        <n v="0.000508130081300813"/>
        <n v="0.000652479421802851"/>
        <n v="0.000744126714149038"/>
        <n v="0.000822078684674104"/>
        <n v="0.00109847276850572"/>
        <n v="0.00120495976989155"/>
        <n v="0.00122724483534465"/>
        <n v="0.00128269910988456"/>
        <n v="0.00244498777506112"/>
        <n v="0.00252266993931956"/>
        <n v="0.00270111567821491"/>
        <n v="0.00377121307353865"/>
        <n v="0.00387551379917792"/>
        <n v="0.00587231479622566"/>
        <n v="0.00813008130081301"/>
        <n v="0.0198125324515618"/>
        <n v="0.0347060913289427"/>
        <n v="0.0354081033470346"/>
        <n v="0.0375220199647681"/>
        <n v="0.0573693482090429"/>
        <n v="0.0582190567308033"/>
        <n v="0.074657394150133"/>
        <n v="0.122391127174799"/>
        <n v="0.134146341463415"/>
        <n v="0.192195228595633"/>
        <n v="0.22388929917985"/>
        <n v="0.235239242818828"/>
        <n v="0.294069289489137"/>
        <n v="0.537295448361643"/>
        <n v="0.557251908396947"/>
        <n v="0.748066570109037"/>
        <n v="0.814358102122533"/>
        <n v="0.85619918699187"/>
        <n v="0.920365446239858"/>
        <n v="0.993023489259185"/>
        <n v="0.999944582986977"/>
        <m/>
      </sharedItems>
    </cacheField>
    <cacheField name="Molecular" numFmtId="0">
      <sharedItems containsString="0" containsBlank="1" containsNumber="1" minValue="3.64459821949228E-006" maxValue="0.847813727014734" count="127">
        <n v="3.64459821949228E-006"/>
        <n v="5.81530250331327E-006"/>
        <n v="1.70081250242973E-005"/>
        <n v="0.000298866720386044"/>
        <n v="0.00042050813213256"/>
        <n v="0.00047690569338328"/>
        <n v="0.000492736587769447"/>
        <n v="0.000546551704906696"/>
        <n v="0.000612351353598887"/>
        <n v="0.000685978160240037"/>
        <n v="0.000780995126194972"/>
        <n v="0.000917073204772503"/>
        <n v="0.00118335935536598"/>
        <n v="0.00118399558967458"/>
        <n v="0.00119089207410227"/>
        <n v="0.00124040402395672"/>
        <n v="0.00130007023367929"/>
        <n v="0.0013977766614978"/>
        <n v="0.00140912634166817"/>
        <n v="0.00146313010983362"/>
        <n v="0.00154404269353001"/>
        <n v="0.00158716089035346"/>
        <n v="0.00168062242345753"/>
        <n v="0.00181887229917451"/>
        <n v="0.00189578861608013"/>
        <n v="0.00211065285287477"/>
        <n v="0.00211795254159519"/>
        <n v="0.00214468356322193"/>
        <n v="0.00214716741213345"/>
        <n v="0.00215643833632392"/>
        <n v="0.00215866162978953"/>
        <n v="0.00230332504210679"/>
        <n v="0.00238633581354395"/>
        <n v="0.00250358352692617"/>
        <n v="0.00262001302091063"/>
        <n v="0.00267245285856481"/>
        <n v="0.00267443172036308"/>
        <n v="0.00287726505468585"/>
        <n v="0.00298907074628815"/>
        <n v="0.00305439832315722"/>
        <n v="0.0033321683343985"/>
        <n v="0.00345285922727909"/>
        <n v="0.00366970430437353"/>
        <n v="0.00375587969311811"/>
        <n v="0.00383008701055327"/>
        <n v="0.00385423564438002"/>
        <n v="0.00418240690771722"/>
        <n v="0.00434731687729357"/>
        <n v="0.00484164087025391"/>
        <n v="0.00503687713617557"/>
        <n v="0.00514130894317926"/>
        <n v="0.00519781825482694"/>
        <n v="0.00522392411460561"/>
        <n v="0.00523685766232028"/>
        <n v="0.00593677846809365"/>
        <n v="0.00640494371535014"/>
        <n v="0.00644057782431925"/>
        <n v="0.00650155043821895"/>
        <n v="0.00683597808212672"/>
        <n v="0.00709408752379186"/>
        <n v="0.00729479214304039"/>
        <n v="0.00743755206880107"/>
        <n v="0.00760408955333243"/>
        <n v="0.00764583726637719"/>
        <n v="0.00786086355169375"/>
        <n v="0.00818399386826147"/>
        <n v="0.00863049758513379"/>
        <n v="0.0088613982594462"/>
        <n v="0.00932736508614975"/>
        <n v="0.00947867298578199"/>
        <n v="0.00968364172851726"/>
        <n v="0.00976264040244052"/>
        <n v="0.00982398804278719"/>
        <n v="0.0101268252526512"/>
        <n v="0.0106242958964006"/>
        <n v="0.0111513278975606"/>
        <n v="0.0114323553488469"/>
        <n v="0.0118254176404875"/>
        <n v="0.012512242409706"/>
        <n v="0.0138904055736344"/>
        <n v="0.0158540022547914"/>
        <n v="0.0160974213549468"/>
        <n v="0.0187233914972717"/>
        <n v="0.0198630602962329"/>
        <n v="0.0208358894850144"/>
        <n v="0.0211398391576411"/>
        <n v="0.023273131541963"/>
        <n v="0.0255875092329822"/>
        <n v="0.0281325578141552"/>
        <n v="0.0284876133537082"/>
        <n v="0.0297510325270446"/>
        <n v="0.0335376395658818"/>
        <n v="0.0353082457575567"/>
        <n v="0.0358019341274758"/>
        <n v="0.0364224181007775"/>
        <n v="0.0409456086254274"/>
        <n v="0.0441820473699937"/>
        <n v="0.0499672498372386"/>
        <n v="0.0524141124508006"/>
        <n v="0.0550567186820296"/>
        <n v="0.0586729130769289"/>
        <n v="0.0621933478979503"/>
        <n v="0.0646449201495073"/>
        <n v="0.0648389636527642"/>
        <n v="0.0712440787031024"/>
        <n v="0.0716177764493042"/>
        <n v="0.0856261905687517"/>
        <n v="0.102367599169151"/>
        <n v="0.125016572967561"/>
        <n v="0.157426635597444"/>
        <n v="0.197445149335654"/>
        <n v="0.201815421135484"/>
        <n v="0.207678990649575"/>
        <n v="0.227716899648602"/>
        <n v="0.230334377884029"/>
        <n v="0.246182690054263"/>
        <n v="0.259615174612881"/>
        <n v="0.293651877844923"/>
        <n v="0.315449791176762"/>
        <n v="0.364718874297935"/>
        <n v="0.388799739894699"/>
        <n v="0.455242749495313"/>
        <n v="0.504027436913976"/>
        <n v="0.664198036573324"/>
        <n v="0.745722396350373"/>
        <n v="0.847813727014734"/>
        <m/>
      </sharedItems>
    </cacheField>
    <cacheField name="Count" numFmtId="0">
      <sharedItems containsString="0" containsBlank="1" containsNumber="1" containsInteger="1" minValue="1" maxValue="3" count="4">
        <n v="1"/>
        <n v="2"/>
        <n v="3"/>
        <m/>
      </sharedItems>
    </cacheField>
    <cacheField name="False positive" numFmtId="0">
      <sharedItems containsBlank="1" count="5">
        <s v=" "/>
        <s v="F"/>
        <s v="Mi"/>
        <s v="Mo"/>
        <m/>
      </sharedItems>
    </cacheField>
    <cacheField name="Species 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pecies correct" numFmtId="0">
      <sharedItems containsBlank="1" containsMixedTypes="1" containsNumber="1" containsInteger="1" minValue="1" maxValue="2" count="4">
        <n v="1"/>
        <n v="2"/>
        <s v="?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cordCount="99" createdVersion="3">
  <cacheSource type="worksheet">
    <worksheetSource ref="A1:J127" sheet="Combined (Mod - False ve)"/>
  </cacheSource>
  <cacheFields count="10">
    <cacheField name="Bee" numFmtId="0">
      <sharedItems containsBlank="1" count="9">
        <s v="Appositus"/>
        <s v="bifarius"/>
        <s v="californicus"/>
        <s v="flavifrons"/>
        <s v="kirbiellus"/>
        <s v="mixtus"/>
        <s v="nevadensis"/>
        <s v="Rufocinctus"/>
        <m/>
      </sharedItems>
    </cacheField>
    <cacheField name="Order" numFmtId="0">
      <sharedItems containsBlank="1" count="20">
        <s v="Apiales"/>
        <s v="Asterales"/>
        <s v="Boraginales"/>
        <s v="Caprifoliaceae"/>
        <s v="Caryophyllales"/>
        <s v="Celastrales"/>
        <s v="Dipsacales"/>
        <s v="Ericales"/>
        <s v="Fabales"/>
        <s v="Gentianales"/>
        <s v="Geraniales"/>
        <s v="Lamiales"/>
        <s v="Liliales"/>
        <s v="Malpighiales"/>
        <s v="Myrtales"/>
        <s v="Pinales"/>
        <s v="Ranunculales"/>
        <s v="Rosales"/>
        <s v="Saxifragales"/>
        <m/>
      </sharedItems>
    </cacheField>
    <cacheField name="Family" numFmtId="0">
      <sharedItems containsBlank="1" count="28">
        <s v="APIACEAE"/>
        <s v="Asteraceae"/>
        <s v="Boraginaceae"/>
        <s v="Campanulaceae"/>
        <s v="Caprifoliaceae"/>
        <s v="Caryophyllaceae"/>
        <s v="Celastraceae"/>
        <s v="Crassulaceae"/>
        <s v="Dipsacales"/>
        <s v="Ericaceae"/>
        <s v="Fabaceae"/>
        <s v="Gentianaceae"/>
        <s v="Geraniaceae"/>
        <s v="GROSSULARIACEAE"/>
        <s v="Lamiaceae"/>
        <s v="Liliaceae"/>
        <s v="Linaceae"/>
        <s v="Montiaceae"/>
        <s v="Onagraceae"/>
        <s v="Orobanchaceae"/>
        <s v="Pinaceae"/>
        <s v="Primulaceae"/>
        <s v="Ranunculaceae"/>
        <s v="Rosaceae"/>
        <s v="Salicaceae"/>
        <s v="Saxifragaceae"/>
        <s v="Violaceae"/>
        <m/>
      </sharedItems>
    </cacheField>
    <cacheField name="Genus" numFmtId="0">
      <sharedItems containsBlank="1" count="54">
        <s v="Aconitum"/>
        <s v="Agastache"/>
        <s v="APIACEAE"/>
        <s v="Aquilegia"/>
        <s v="Arenaria"/>
        <s v="Calochortus"/>
        <s v="Caltha"/>
        <s v="Campanula"/>
        <s v="Chamaenerion"/>
        <s v="Cirsium"/>
        <s v="Claytonia"/>
        <s v="CONIFER"/>
        <s v="Cynoglossum"/>
        <s v="Dasiphora"/>
        <s v="Dodecatheon"/>
        <s v="Epilobium"/>
        <s v="ERICACEAE"/>
        <s v="Erigeron"/>
        <s v="Erythronium"/>
        <s v="Frasera"/>
        <s v="Gaultheria"/>
        <s v="GERANIUM"/>
        <s v="GROSSULARIACEAE"/>
        <s v="Helianthella"/>
        <s v="Heterotheca"/>
        <s v="Holodiscus"/>
        <s v="Hymenoxys"/>
        <s v="Karpatiosorbus"/>
        <s v="Lathyrus"/>
        <s v="Linum"/>
        <s v="Lithophragma"/>
        <s v="Lonciera"/>
        <s v="Micromeles"/>
        <s v="Nemophila"/>
        <s v="Odontostemma"/>
        <s v="ONAGRACEAE"/>
        <s v="Parnassia"/>
        <s v="Pedicularis"/>
        <s v="Populus/Salix"/>
        <s v="Potentilla"/>
        <s v="Pseudognaphalium"/>
        <s v="Rhodiola"/>
        <s v="ROSACEAE"/>
        <s v="Sagina"/>
        <s v="Scabrethia"/>
        <s v="Senecio"/>
        <s v="Symphyotrichum"/>
        <s v="Taraxacum"/>
        <s v="Thalictrum"/>
        <s v="Trollius"/>
        <s v="Valeriana"/>
        <s v="Vicia"/>
        <s v="Viola"/>
        <m/>
      </sharedItems>
    </cacheField>
    <cacheField name="Field" numFmtId="0">
      <sharedItems containsString="0" containsBlank="1" containsNumber="1" minValue="0.00558659217877095" maxValue="0.0298507462686567" count="10">
        <n v="0.00558659217877095"/>
        <n v="0.00561797752808989"/>
        <n v="0.0111731843575419"/>
        <n v="0.0112359550561798"/>
        <n v="0.0136986301369863"/>
        <n v="0.0147058823529412"/>
        <n v="0.0149253731343284"/>
        <n v="0.0205479452054794"/>
        <n v="0.0298507462686567"/>
        <m/>
      </sharedItems>
    </cacheField>
    <cacheField name="Microscopy" numFmtId="0">
      <sharedItems containsString="0" containsBlank="1" containsNumber="1" minValue="5.01907247540655E-005" maxValue="0.00377121307353865" count="14">
        <n v="5.01907247540655E-005"/>
        <n v="5.54170130229981E-005"/>
        <n v="7.77393399930035E-005"/>
        <n v="8.19828929030142E-005"/>
        <n v="0.000136360537260517"/>
        <n v="0.000176159718144451"/>
        <n v="0.000177173027178342"/>
        <n v="0.000200762899016262"/>
        <n v="0.000508130081300813"/>
        <n v="0.000652479421802851"/>
        <n v="0.000744126714149038"/>
        <n v="0.00270111567821491"/>
        <n v="0.00377121307353865"/>
        <m/>
      </sharedItems>
    </cacheField>
    <cacheField name="Molecular" numFmtId="0">
      <sharedItems containsString="0" containsBlank="1" containsNumber="1" minValue="3.64459821949228E-006" maxValue="0.0712440787031024" count="64">
        <n v="3.64459821949228E-006"/>
        <n v="5.81530250331327E-006"/>
        <n v="1.70081250242973E-005"/>
        <n v="0.000298866720386044"/>
        <n v="0.00042050813213256"/>
        <n v="0.00047690569338328"/>
        <n v="0.000492736587769447"/>
        <n v="0.000546551704906696"/>
        <n v="0.000612351353598887"/>
        <n v="0.000685978160240037"/>
        <n v="0.000780995126194972"/>
        <n v="0.000917073204772503"/>
        <n v="0.00118335935536598"/>
        <n v="0.00118399558967458"/>
        <n v="0.00124040402395672"/>
        <n v="0.0013977766614978"/>
        <n v="0.00140912634166817"/>
        <n v="0.00154404269353001"/>
        <n v="0.00158716089035346"/>
        <n v="0.00168062242345753"/>
        <n v="0.00189578861608013"/>
        <n v="0.00211065285287477"/>
        <n v="0.00211795254159519"/>
        <n v="0.00214468356322193"/>
        <n v="0.00214716741213345"/>
        <n v="0.00215643833632392"/>
        <n v="0.00215866162978953"/>
        <n v="0.00230332504210679"/>
        <n v="0.00238633581354395"/>
        <n v="0.00250358352692617"/>
        <n v="0.00267443172036308"/>
        <n v="0.00287726505468585"/>
        <n v="0.00298907074628815"/>
        <n v="0.0033321683343985"/>
        <n v="0.00345285922727909"/>
        <n v="0.00366970430437353"/>
        <n v="0.00375587969311811"/>
        <n v="0.00383008701055327"/>
        <n v="0.00418240690771722"/>
        <n v="0.00484164087025391"/>
        <n v="0.00503687713617557"/>
        <n v="0.00514130894317926"/>
        <n v="0.00522392411460561"/>
        <n v="0.00523685766232028"/>
        <n v="0.00593677846809365"/>
        <n v="0.00640494371535014"/>
        <n v="0.00644057782431925"/>
        <n v="0.00650155043821895"/>
        <n v="0.00683597808212672"/>
        <n v="0.00729479214304039"/>
        <n v="0.00743755206880107"/>
        <n v="0.00764583726637719"/>
        <n v="0.00818399386826147"/>
        <n v="0.00863049758513379"/>
        <n v="0.0088613982594462"/>
        <n v="0.00947867298578199"/>
        <n v="0.0101268252526512"/>
        <n v="0.0106242958964006"/>
        <n v="0.0111513278975606"/>
        <n v="0.0114323553488469"/>
        <n v="0.012512242409706"/>
        <n v="0.0138904055736344"/>
        <n v="0.0712440787031024"/>
        <m/>
      </sharedItems>
    </cacheField>
    <cacheField name="Count of methods" numFmtId="0">
      <sharedItems containsString="0" containsBlank="1" containsNumber="1" containsInteger="1" minValue="1" maxValue="1" count="2">
        <n v="1"/>
        <m/>
      </sharedItems>
    </cacheField>
    <cacheField name="False positive " numFmtId="0">
      <sharedItems containsBlank="1" count="4">
        <s v="F"/>
        <s v="Mi"/>
        <s v="Mo"/>
        <m/>
      </sharedItems>
    </cacheField>
    <cacheField name="Species " numFmtId="0">
      <sharedItems containsString="0" containsBlank="1" count="1"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cordCount="99" createdVersion="3">
  <cacheSource type="worksheet">
    <worksheetSource ref="A:J" sheet="Combined (Mod - False ve)"/>
  </cacheSource>
  <cacheFields count="10">
    <cacheField name="Bee" numFmtId="0">
      <sharedItems containsBlank="1" count="9">
        <s v="Appositus"/>
        <s v="bifarius"/>
        <s v="californicus"/>
        <s v="flavifrons"/>
        <s v="kirbiellus"/>
        <s v="mixtus"/>
        <s v="nevadensis"/>
        <s v="Rufocinctus"/>
        <m/>
      </sharedItems>
    </cacheField>
    <cacheField name="Order" numFmtId="0">
      <sharedItems containsBlank="1" count="20">
        <s v="Apiales"/>
        <s v="Asterales"/>
        <s v="Boraginales"/>
        <s v="Caprifoliaceae"/>
        <s v="Caryophyllales"/>
        <s v="Celastrales"/>
        <s v="Dipsacales"/>
        <s v="Ericales"/>
        <s v="Fabales"/>
        <s v="Gentianales"/>
        <s v="Geraniales"/>
        <s v="Lamiales"/>
        <s v="Liliales"/>
        <s v="Malpighiales"/>
        <s v="Myrtales"/>
        <s v="Pinales"/>
        <s v="Ranunculales"/>
        <s v="Rosales"/>
        <s v="Saxifragales"/>
        <m/>
      </sharedItems>
    </cacheField>
    <cacheField name="Family" numFmtId="0">
      <sharedItems containsBlank="1" count="28">
        <s v="APIACEAE"/>
        <s v="Asteraceae"/>
        <s v="Boraginaceae"/>
        <s v="Campanulaceae"/>
        <s v="Caprifoliaceae"/>
        <s v="Caryophyllaceae"/>
        <s v="Celastraceae"/>
        <s v="Crassulaceae"/>
        <s v="Dipsacales"/>
        <s v="Ericaceae"/>
        <s v="Fabaceae"/>
        <s v="Gentianaceae"/>
        <s v="Geraniaceae"/>
        <s v="GROSSULARIACEAE"/>
        <s v="Lamiaceae"/>
        <s v="Liliaceae"/>
        <s v="Linaceae"/>
        <s v="Montiaceae"/>
        <s v="Onagraceae"/>
        <s v="Orobanchaceae"/>
        <s v="Pinaceae"/>
        <s v="Primulaceae"/>
        <s v="Ranunculaceae"/>
        <s v="Rosaceae"/>
        <s v="Salicaceae"/>
        <s v="Saxifragaceae"/>
        <s v="Violaceae"/>
        <m/>
      </sharedItems>
    </cacheField>
    <cacheField name="Genus" numFmtId="0">
      <sharedItems containsBlank="1" count="54">
        <s v="Aconitum"/>
        <s v="Agastache"/>
        <s v="APIACEAE"/>
        <s v="Aquilegia"/>
        <s v="Arenaria"/>
        <s v="Calochortus"/>
        <s v="Caltha"/>
        <s v="Campanula"/>
        <s v="Chamaenerion"/>
        <s v="Cirsium"/>
        <s v="Claytonia"/>
        <s v="CONIFER"/>
        <s v="Cynoglossum"/>
        <s v="Dasiphora"/>
        <s v="Dodecatheon"/>
        <s v="Epilobium"/>
        <s v="ERICACEAE"/>
        <s v="Erigeron"/>
        <s v="Erythronium"/>
        <s v="Frasera"/>
        <s v="Gaultheria"/>
        <s v="GERANIUM"/>
        <s v="GROSSULARIACEAE"/>
        <s v="Helianthella"/>
        <s v="Heterotheca"/>
        <s v="Holodiscus"/>
        <s v="Hymenoxys"/>
        <s v="Karpatiosorbus"/>
        <s v="Lathyrus"/>
        <s v="Linum"/>
        <s v="Lithophragma"/>
        <s v="Lonciera"/>
        <s v="Micromeles"/>
        <s v="Nemophila"/>
        <s v="Odontostemma"/>
        <s v="ONAGRACEAE"/>
        <s v="Parnassia"/>
        <s v="Pedicularis"/>
        <s v="Populus/Salix"/>
        <s v="Potentilla"/>
        <s v="Pseudognaphalium"/>
        <s v="Rhodiola"/>
        <s v="ROSACEAE"/>
        <s v="Sagina"/>
        <s v="Scabrethia"/>
        <s v="Senecio"/>
        <s v="Symphyotrichum"/>
        <s v="Taraxacum"/>
        <s v="Thalictrum"/>
        <s v="Trollius"/>
        <s v="Valeriana"/>
        <s v="Vicia"/>
        <s v="Viola"/>
        <m/>
      </sharedItems>
    </cacheField>
    <cacheField name="Field" numFmtId="0">
      <sharedItems containsString="0" containsBlank="1" containsNumber="1" minValue="0.00558659217877095" maxValue="0.0298507462686567" count="10">
        <n v="0.00558659217877095"/>
        <n v="0.00561797752808989"/>
        <n v="0.0111731843575419"/>
        <n v="0.0112359550561798"/>
        <n v="0.0136986301369863"/>
        <n v="0.0147058823529412"/>
        <n v="0.0149253731343284"/>
        <n v="0.0205479452054794"/>
        <n v="0.0298507462686567"/>
        <m/>
      </sharedItems>
    </cacheField>
    <cacheField name="Microscopy" numFmtId="0">
      <sharedItems containsString="0" containsBlank="1" containsNumber="1" minValue="5.01907247540655E-005" maxValue="0.00377121307353865" count="14">
        <n v="5.01907247540655E-005"/>
        <n v="5.54170130229981E-005"/>
        <n v="7.77393399930035E-005"/>
        <n v="8.19828929030142E-005"/>
        <n v="0.000136360537260517"/>
        <n v="0.000176159718144451"/>
        <n v="0.000177173027178342"/>
        <n v="0.000200762899016262"/>
        <n v="0.000508130081300813"/>
        <n v="0.000652479421802851"/>
        <n v="0.000744126714149038"/>
        <n v="0.00270111567821491"/>
        <n v="0.00377121307353865"/>
        <m/>
      </sharedItems>
    </cacheField>
    <cacheField name="Molecular" numFmtId="0">
      <sharedItems containsString="0" containsBlank="1" containsNumber="1" minValue="3.64459821949228E-006" maxValue="0.0712440787031024" count="64">
        <n v="3.64459821949228E-006"/>
        <n v="5.81530250331327E-006"/>
        <n v="1.70081250242973E-005"/>
        <n v="0.000298866720386044"/>
        <n v="0.00042050813213256"/>
        <n v="0.00047690569338328"/>
        <n v="0.000492736587769447"/>
        <n v="0.000546551704906696"/>
        <n v="0.000612351353598887"/>
        <n v="0.000685978160240037"/>
        <n v="0.000780995126194972"/>
        <n v="0.000917073204772503"/>
        <n v="0.00118335935536598"/>
        <n v="0.00118399558967458"/>
        <n v="0.00124040402395672"/>
        <n v="0.0013977766614978"/>
        <n v="0.00140912634166817"/>
        <n v="0.00154404269353001"/>
        <n v="0.00158716089035346"/>
        <n v="0.00168062242345753"/>
        <n v="0.00189578861608013"/>
        <n v="0.00211065285287477"/>
        <n v="0.00211795254159519"/>
        <n v="0.00214468356322193"/>
        <n v="0.00214716741213345"/>
        <n v="0.00215643833632392"/>
        <n v="0.00215866162978953"/>
        <n v="0.00230332504210679"/>
        <n v="0.00238633581354395"/>
        <n v="0.00250358352692617"/>
        <n v="0.00267443172036308"/>
        <n v="0.00287726505468585"/>
        <n v="0.00298907074628815"/>
        <n v="0.0033321683343985"/>
        <n v="0.00345285922727909"/>
        <n v="0.00366970430437353"/>
        <n v="0.00375587969311811"/>
        <n v="0.00383008701055327"/>
        <n v="0.00418240690771722"/>
        <n v="0.00484164087025391"/>
        <n v="0.00503687713617557"/>
        <n v="0.00514130894317926"/>
        <n v="0.00522392411460561"/>
        <n v="0.00523685766232028"/>
        <n v="0.00593677846809365"/>
        <n v="0.00640494371535014"/>
        <n v="0.00644057782431925"/>
        <n v="0.00650155043821895"/>
        <n v="0.00683597808212672"/>
        <n v="0.00729479214304039"/>
        <n v="0.00743755206880107"/>
        <n v="0.00764583726637719"/>
        <n v="0.00818399386826147"/>
        <n v="0.00863049758513379"/>
        <n v="0.0088613982594462"/>
        <n v="0.00947867298578199"/>
        <n v="0.0101268252526512"/>
        <n v="0.0106242958964006"/>
        <n v="0.0111513278975606"/>
        <n v="0.0114323553488469"/>
        <n v="0.012512242409706"/>
        <n v="0.0138904055736344"/>
        <n v="0.0712440787031024"/>
        <m/>
      </sharedItems>
    </cacheField>
    <cacheField name="Count of methods" numFmtId="0">
      <sharedItems containsString="0" containsBlank="1" containsNumber="1" containsInteger="1" minValue="1" maxValue="1" count="2">
        <n v="1"/>
        <m/>
      </sharedItems>
    </cacheField>
    <cacheField name="False positive " numFmtId="0">
      <sharedItems containsBlank="1" count="4">
        <s v="F"/>
        <s v="Mi"/>
        <s v="Mo"/>
        <m/>
      </sharedItems>
    </cacheField>
    <cacheField name="Species " numFmtId="0">
      <sharedItems containsString="0" containsBlank="1" count="1"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cordCount="158" createdVersion="3">
  <cacheSource type="worksheet">
    <worksheetSource ref="A1:H200" sheet="Combined (Mod - Bio)"/>
  </cacheSource>
  <cacheFields count="8">
    <cacheField name="Bee" numFmtId="0">
      <sharedItems containsBlank="1" count="9">
        <s v="Appositus"/>
        <s v="bifarius"/>
        <s v="californicus"/>
        <s v="flavifrons"/>
        <s v="kirbiellus"/>
        <s v="mixtus"/>
        <s v="nevadensis"/>
        <s v="Rufocinctus"/>
        <m/>
      </sharedItems>
    </cacheField>
    <cacheField name="Order" numFmtId="0">
      <sharedItems containsBlank="1" count="12">
        <s v="Asterales"/>
        <s v="Boraginales"/>
        <s v="Caryophyllales"/>
        <s v="Ericales"/>
        <s v="Fabales"/>
        <s v="Gentianales"/>
        <s v="Lamiales"/>
        <s v="Malpighiales"/>
        <s v="Myrtales"/>
        <s v="Ranunculales"/>
        <s v="Rosales"/>
        <m/>
      </sharedItems>
    </cacheField>
    <cacheField name="Family" numFmtId="0">
      <sharedItems containsBlank="1" count="15">
        <s v="Asteraceae"/>
        <s v="Boraginaceae"/>
        <s v="Caryophyllaceae"/>
        <s v="Ericaceae"/>
        <s v="Fabaceae"/>
        <s v="Gentianaceae"/>
        <s v="Lamiaceae"/>
        <s v="Onagraceae"/>
        <s v="Orobanchaceae"/>
        <s v="Polemoniaceae"/>
        <s v="Ranunculaceae"/>
        <s v="Rosaceae"/>
        <s v="Salicaceae"/>
        <s v="Violaceae"/>
        <m/>
      </sharedItems>
    </cacheField>
    <cacheField name="Genus" numFmtId="0">
      <sharedItems containsBlank="1" count="29">
        <s v="Aconitum"/>
        <s v="Agastache"/>
        <s v="Aquilegia"/>
        <s v="Arenaria"/>
        <s v="Cynoglossum"/>
        <s v="Delphinium"/>
        <s v="Epilobium"/>
        <s v="Erigeron"/>
        <s v="Frasera"/>
        <s v="Geum"/>
        <s v="Helianthella"/>
        <s v="Hydrophyllum"/>
        <s v="Hymenoxys"/>
        <s v="Lathyrus"/>
        <s v="Lupinus"/>
        <s v="Mertensia"/>
        <s v="Pedicularis"/>
        <s v="Phlox"/>
        <s v="Populus/Salix"/>
        <s v="Potentilla"/>
        <s v="Scabrethia"/>
        <s v="Senecio"/>
        <s v="Symphyotrichum"/>
        <s v="Taraxacum"/>
        <s v="Thalictrum"/>
        <s v="Vaccinium"/>
        <s v="Vicia"/>
        <s v="Viola"/>
        <m/>
      </sharedItems>
    </cacheField>
    <cacheField name="Method" numFmtId="0">
      <sharedItems containsBlank="1" count="4">
        <s v="Field"/>
        <s v="Microscope"/>
        <s v="Molecular"/>
        <m/>
      </sharedItems>
    </cacheField>
    <cacheField name="%" numFmtId="0">
      <sharedItems containsString="0" containsBlank="1" containsNumber="1" minValue="2.73276309676714E-005" maxValue="1" count="146">
        <n v="2.73276309676714E-005"/>
        <n v="3.54346054356685E-005"/>
        <n v="5.01907247540655E-005"/>
        <n v="8.19828929030142E-005"/>
        <n v="0.000136360537260517"/>
        <n v="0.000136638154838357"/>
        <n v="0.000155478679986007"/>
        <n v="0.000411039342337052"/>
        <n v="0.000508130081300813"/>
        <n v="0.000822078684674104"/>
        <n v="0.00109847276850572"/>
        <n v="0.00119089207410227"/>
        <n v="0.00120495976989155"/>
        <n v="0.00122724483534465"/>
        <n v="0.00128269910988456"/>
        <n v="0.00130007023367929"/>
        <n v="0.00146313010983362"/>
        <n v="0.00181887229917451"/>
        <n v="0.00244498777506112"/>
        <n v="0.00252266993931956"/>
        <n v="0.00262001302091063"/>
        <n v="0.00267245285856481"/>
        <n v="0.00305439832315722"/>
        <n v="0.00385423564438002"/>
        <n v="0.00387551379917792"/>
        <n v="0.00434731687729357"/>
        <n v="0.00519781825482694"/>
        <n v="0.00558659217877095"/>
        <n v="0.00561797752808989"/>
        <n v="0.00587231479622566"/>
        <n v="0.00684931506849315"/>
        <n v="0.00709408752379186"/>
        <n v="0.00760408955333243"/>
        <n v="0.00786086355169375"/>
        <n v="0.00813008130081301"/>
        <n v="0.00932736508614975"/>
        <n v="0.00968364172851726"/>
        <n v="0.00976264040244052"/>
        <n v="0.00982398804278719"/>
        <n v="0.0111731843575419"/>
        <n v="0.0118254176404875"/>
        <n v="0.0136986301369863"/>
        <n v="0.0147058823529412"/>
        <n v="0.0149253731343284"/>
        <n v="0.0158540022547914"/>
        <n v="0.0160974213549468"/>
        <n v="0.0168539325842697"/>
        <n v="0.0187233914972717"/>
        <n v="0.0198125324515618"/>
        <n v="0.0198630602962329"/>
        <n v="0.0208358894850144"/>
        <n v="0.0211398391576411"/>
        <n v="0.0224719101123595"/>
        <n v="0.023273131541963"/>
        <n v="0.0255875092329822"/>
        <n v="0.0281325578141552"/>
        <n v="0.0284876133537082"/>
        <n v="0.0294117647058823"/>
        <n v="0.0297510325270446"/>
        <n v="0.0298507462686567"/>
        <n v="0.0335195530726257"/>
        <n v="0.0335376395658818"/>
        <n v="0.0337078651685393"/>
        <n v="0.0347060913289427"/>
        <n v="0.0353082457575567"/>
        <n v="0.0354081033470346"/>
        <n v="0.0357142857142857"/>
        <n v="0.0358019341274758"/>
        <n v="0.0364224181007775"/>
        <n v="0.0375220199647681"/>
        <n v="0.0391061452513966"/>
        <n v="0.0393258426966292"/>
        <n v="0.0409456086254274"/>
        <n v="0.0410958904109589"/>
        <n v="0.0441820473699937"/>
        <n v="0.0499672498372386"/>
        <n v="0.0524141124508006"/>
        <n v="0.0547945205479452"/>
        <n v="0.0550567186820296"/>
        <n v="0.0573693482090429"/>
        <n v="0.0582190567308033"/>
        <n v="0.0586729130769289"/>
        <n v="0.0617977528089888"/>
        <n v="0.0621933478979503"/>
        <n v="0.0646449201495073"/>
        <n v="0.0648389636527642"/>
        <n v="0.0674157303370787"/>
        <n v="0.0716177764493042"/>
        <n v="0.0735294117647059"/>
        <n v="0.074657394150133"/>
        <n v="0.0782122905027933"/>
        <n v="0.0821917808219178"/>
        <n v="0.0856261905687517"/>
        <n v="0.0895522388059701"/>
        <n v="0.102367599169151"/>
        <n v="0.107142857142857"/>
        <n v="0.122391127174799"/>
        <n v="0.125016572967561"/>
        <n v="0.134146341463415"/>
        <n v="0.143835616438356"/>
        <n v="0.147058823529412"/>
        <n v="0.157426635597444"/>
        <n v="0.161764705882353"/>
        <n v="0.166666666666667"/>
        <n v="0.173184357541899"/>
        <n v="0.17910447761194"/>
        <n v="0.192195228595633"/>
        <n v="0.197445149335654"/>
        <n v="0.201815421135484"/>
        <n v="0.207678990649575"/>
        <n v="0.22388929917985"/>
        <n v="0.227716899648602"/>
        <n v="0.230334377884029"/>
        <n v="0.235239242818828"/>
        <n v="0.246182690054263"/>
        <n v="0.25"/>
        <n v="0.251396648044693"/>
        <n v="0.259615174612881"/>
        <n v="0.279411764705882"/>
        <n v="0.293651877844923"/>
        <n v="0.294069289489137"/>
        <n v="0.315449791176762"/>
        <n v="0.321428571428571"/>
        <n v="0.357541899441341"/>
        <n v="0.364718874297935"/>
        <n v="0.388799739894699"/>
        <n v="0.392857142857143"/>
        <n v="0.424657534246575"/>
        <n v="0.455242749495313"/>
        <n v="0.504027436913976"/>
        <n v="0.537295448361643"/>
        <n v="0.557251908396947"/>
        <n v="0.597014925373134"/>
        <n v="0.664198036573324"/>
        <n v="0.685393258426966"/>
        <n v="0.745722396350373"/>
        <n v="0.748066570109037"/>
        <n v="0.814358102122533"/>
        <n v="0.833333333333333"/>
        <n v="0.847813727014734"/>
        <n v="0.85619918699187"/>
        <n v="0.920365446239858"/>
        <n v="0.993023489259185"/>
        <n v="0.999944582986977"/>
        <n v="1"/>
        <m/>
      </sharedItems>
    </cacheField>
    <cacheField name="Species 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pecies correct" numFmtId="0">
      <sharedItems containsBlank="1" containsMixedTypes="1" containsNumber="1" containsInteger="1" minValue="1" maxValue="2" count="5">
        <n v="1"/>
        <n v="2"/>
        <s v=" "/>
        <s v="?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3">
  <r>
    <x v="60"/>
    <x v="0"/>
    <x v="0"/>
    <x v="16"/>
    <x v="26"/>
    <x v="5"/>
    <x v="0"/>
    <x v="20"/>
  </r>
  <r>
    <x v="60"/>
    <x v="0"/>
    <x v="0"/>
    <x v="25"/>
    <x v="47"/>
    <x v="1"/>
    <x v="0"/>
    <x v="37"/>
  </r>
  <r>
    <x v="60"/>
    <x v="0"/>
    <x v="0"/>
    <x v="29"/>
    <x v="5"/>
    <x v="1"/>
    <x v="0"/>
    <x v="4"/>
  </r>
  <r>
    <x v="60"/>
    <x v="0"/>
    <x v="0"/>
    <x v="29"/>
    <x v="26"/>
    <x v="1"/>
    <x v="0"/>
    <x v="20"/>
  </r>
  <r>
    <x v="60"/>
    <x v="0"/>
    <x v="0"/>
    <x v="29"/>
    <x v="44"/>
    <x v="1"/>
    <x v="0"/>
    <x v="34"/>
  </r>
  <r>
    <x v="60"/>
    <x v="0"/>
    <x v="0"/>
    <x v="29"/>
    <x v="47"/>
    <x v="2"/>
    <x v="0"/>
    <x v="37"/>
  </r>
  <r>
    <x v="60"/>
    <x v="0"/>
    <x v="0"/>
    <x v="29"/>
    <x v="85"/>
    <x v="3"/>
    <x v="0"/>
    <x v="66"/>
  </r>
  <r>
    <x v="6"/>
    <x v="0"/>
    <x v="0"/>
    <x v="29"/>
    <x v="11"/>
    <x v="343"/>
    <x v="1"/>
    <x v="9"/>
  </r>
  <r>
    <x v="6"/>
    <x v="0"/>
    <x v="0"/>
    <x v="29"/>
    <x v="10"/>
    <x v="36"/>
    <x v="1"/>
    <x v="8"/>
  </r>
  <r>
    <x v="6"/>
    <x v="0"/>
    <x v="0"/>
    <x v="29"/>
    <x v="22"/>
    <x v="2"/>
    <x v="1"/>
    <x v="18"/>
  </r>
  <r>
    <x v="6"/>
    <x v="0"/>
    <x v="0"/>
    <x v="29"/>
    <x v="18"/>
    <x v="5"/>
    <x v="1"/>
    <x v="16"/>
  </r>
  <r>
    <x v="6"/>
    <x v="0"/>
    <x v="0"/>
    <x v="29"/>
    <x v="53"/>
    <x v="1"/>
    <x v="1"/>
    <x v="42"/>
  </r>
  <r>
    <x v="6"/>
    <x v="0"/>
    <x v="0"/>
    <x v="29"/>
    <x v="8"/>
    <x v="2"/>
    <x v="1"/>
    <x v="6"/>
  </r>
  <r>
    <x v="6"/>
    <x v="0"/>
    <x v="0"/>
    <x v="29"/>
    <x v="82"/>
    <x v="1"/>
    <x v="1"/>
    <x v="63"/>
  </r>
  <r>
    <x v="7"/>
    <x v="0"/>
    <x v="0"/>
    <x v="29"/>
    <x v="11"/>
    <x v="76"/>
    <x v="1"/>
    <x v="9"/>
  </r>
  <r>
    <x v="7"/>
    <x v="0"/>
    <x v="0"/>
    <x v="29"/>
    <x v="10"/>
    <x v="194"/>
    <x v="1"/>
    <x v="8"/>
  </r>
  <r>
    <x v="7"/>
    <x v="0"/>
    <x v="0"/>
    <x v="29"/>
    <x v="53"/>
    <x v="20"/>
    <x v="1"/>
    <x v="42"/>
  </r>
  <r>
    <x v="7"/>
    <x v="0"/>
    <x v="0"/>
    <x v="29"/>
    <x v="82"/>
    <x v="2"/>
    <x v="1"/>
    <x v="63"/>
  </r>
  <r>
    <x v="7"/>
    <x v="0"/>
    <x v="0"/>
    <x v="29"/>
    <x v="18"/>
    <x v="4"/>
    <x v="1"/>
    <x v="16"/>
  </r>
  <r>
    <x v="7"/>
    <x v="0"/>
    <x v="0"/>
    <x v="29"/>
    <x v="8"/>
    <x v="11"/>
    <x v="1"/>
    <x v="6"/>
  </r>
  <r>
    <x v="7"/>
    <x v="0"/>
    <x v="0"/>
    <x v="29"/>
    <x v="61"/>
    <x v="1"/>
    <x v="1"/>
    <x v="48"/>
  </r>
  <r>
    <x v="60"/>
    <x v="0"/>
    <x v="0"/>
    <x v="32"/>
    <x v="24"/>
    <x v="2"/>
    <x v="0"/>
    <x v="20"/>
  </r>
  <r>
    <x v="60"/>
    <x v="0"/>
    <x v="0"/>
    <x v="32"/>
    <x v="44"/>
    <x v="1"/>
    <x v="0"/>
    <x v="34"/>
  </r>
  <r>
    <x v="60"/>
    <x v="0"/>
    <x v="0"/>
    <x v="32"/>
    <x v="85"/>
    <x v="1"/>
    <x v="0"/>
    <x v="66"/>
  </r>
  <r>
    <x v="60"/>
    <x v="0"/>
    <x v="0"/>
    <x v="36"/>
    <x v="85"/>
    <x v="1"/>
    <x v="0"/>
    <x v="66"/>
  </r>
  <r>
    <x v="60"/>
    <x v="0"/>
    <x v="1"/>
    <x v="9"/>
    <x v="26"/>
    <x v="1"/>
    <x v="0"/>
    <x v="20"/>
  </r>
  <r>
    <x v="60"/>
    <x v="0"/>
    <x v="1"/>
    <x v="10"/>
    <x v="26"/>
    <x v="3"/>
    <x v="0"/>
    <x v="20"/>
  </r>
  <r>
    <x v="9"/>
    <x v="0"/>
    <x v="1"/>
    <x v="14"/>
    <x v="61"/>
    <x v="287"/>
    <x v="1"/>
    <x v="48"/>
  </r>
  <r>
    <x v="9"/>
    <x v="0"/>
    <x v="1"/>
    <x v="14"/>
    <x v="11"/>
    <x v="56"/>
    <x v="1"/>
    <x v="9"/>
  </r>
  <r>
    <x v="9"/>
    <x v="0"/>
    <x v="1"/>
    <x v="14"/>
    <x v="82"/>
    <x v="1"/>
    <x v="1"/>
    <x v="63"/>
  </r>
  <r>
    <x v="9"/>
    <x v="0"/>
    <x v="1"/>
    <x v="14"/>
    <x v="53"/>
    <x v="1"/>
    <x v="1"/>
    <x v="42"/>
  </r>
  <r>
    <x v="9"/>
    <x v="0"/>
    <x v="1"/>
    <x v="14"/>
    <x v="28"/>
    <x v="371"/>
    <x v="2"/>
    <x v="22"/>
  </r>
  <r>
    <x v="9"/>
    <x v="0"/>
    <x v="1"/>
    <x v="14"/>
    <x v="2"/>
    <x v="347"/>
    <x v="2"/>
    <x v="2"/>
  </r>
  <r>
    <x v="9"/>
    <x v="0"/>
    <x v="1"/>
    <x v="14"/>
    <x v="55"/>
    <x v="297"/>
    <x v="2"/>
    <x v="42"/>
  </r>
  <r>
    <x v="9"/>
    <x v="0"/>
    <x v="1"/>
    <x v="14"/>
    <x v="54"/>
    <x v="290"/>
    <x v="2"/>
    <x v="42"/>
  </r>
  <r>
    <x v="9"/>
    <x v="0"/>
    <x v="1"/>
    <x v="14"/>
    <x v="30"/>
    <x v="289"/>
    <x v="2"/>
    <x v="24"/>
  </r>
  <r>
    <x v="9"/>
    <x v="0"/>
    <x v="1"/>
    <x v="14"/>
    <x v="77"/>
    <x v="270"/>
    <x v="2"/>
    <x v="60"/>
  </r>
  <r>
    <x v="9"/>
    <x v="0"/>
    <x v="1"/>
    <x v="14"/>
    <x v="67"/>
    <x v="268"/>
    <x v="2"/>
    <x v="52"/>
  </r>
  <r>
    <x v="9"/>
    <x v="0"/>
    <x v="1"/>
    <x v="14"/>
    <x v="16"/>
    <x v="252"/>
    <x v="2"/>
    <x v="14"/>
  </r>
  <r>
    <x v="9"/>
    <x v="0"/>
    <x v="1"/>
    <x v="14"/>
    <x v="52"/>
    <x v="226"/>
    <x v="2"/>
    <x v="41"/>
  </r>
  <r>
    <x v="9"/>
    <x v="0"/>
    <x v="1"/>
    <x v="14"/>
    <x v="23"/>
    <x v="221"/>
    <x v="2"/>
    <x v="19"/>
  </r>
  <r>
    <x v="60"/>
    <x v="0"/>
    <x v="1"/>
    <x v="15"/>
    <x v="26"/>
    <x v="6"/>
    <x v="0"/>
    <x v="20"/>
  </r>
  <r>
    <x v="60"/>
    <x v="0"/>
    <x v="1"/>
    <x v="21"/>
    <x v="26"/>
    <x v="7"/>
    <x v="0"/>
    <x v="20"/>
  </r>
  <r>
    <x v="60"/>
    <x v="0"/>
    <x v="1"/>
    <x v="26"/>
    <x v="52"/>
    <x v="1"/>
    <x v="0"/>
    <x v="41"/>
  </r>
  <r>
    <x v="60"/>
    <x v="0"/>
    <x v="1"/>
    <x v="27"/>
    <x v="33"/>
    <x v="1"/>
    <x v="0"/>
    <x v="26"/>
  </r>
  <r>
    <x v="60"/>
    <x v="0"/>
    <x v="1"/>
    <x v="27"/>
    <x v="52"/>
    <x v="2"/>
    <x v="0"/>
    <x v="41"/>
  </r>
  <r>
    <x v="60"/>
    <x v="0"/>
    <x v="1"/>
    <x v="27"/>
    <x v="85"/>
    <x v="2"/>
    <x v="0"/>
    <x v="66"/>
  </r>
  <r>
    <x v="60"/>
    <x v="0"/>
    <x v="1"/>
    <x v="31"/>
    <x v="24"/>
    <x v="2"/>
    <x v="0"/>
    <x v="20"/>
  </r>
  <r>
    <x v="60"/>
    <x v="0"/>
    <x v="1"/>
    <x v="31"/>
    <x v="39"/>
    <x v="2"/>
    <x v="0"/>
    <x v="31"/>
  </r>
  <r>
    <x v="60"/>
    <x v="0"/>
    <x v="1"/>
    <x v="31"/>
    <x v="85"/>
    <x v="1"/>
    <x v="0"/>
    <x v="66"/>
  </r>
  <r>
    <x v="60"/>
    <x v="0"/>
    <x v="1"/>
    <x v="34"/>
    <x v="24"/>
    <x v="1"/>
    <x v="0"/>
    <x v="20"/>
  </r>
  <r>
    <x v="60"/>
    <x v="0"/>
    <x v="1"/>
    <x v="34"/>
    <x v="62"/>
    <x v="1"/>
    <x v="0"/>
    <x v="48"/>
  </r>
  <r>
    <x v="0"/>
    <x v="0"/>
    <x v="1"/>
    <x v="34"/>
    <x v="11"/>
    <x v="88"/>
    <x v="1"/>
    <x v="9"/>
  </r>
  <r>
    <x v="60"/>
    <x v="0"/>
    <x v="1"/>
    <x v="38"/>
    <x v="12"/>
    <x v="1"/>
    <x v="0"/>
    <x v="10"/>
  </r>
  <r>
    <x v="60"/>
    <x v="0"/>
    <x v="1"/>
    <x v="38"/>
    <x v="24"/>
    <x v="2"/>
    <x v="0"/>
    <x v="20"/>
  </r>
  <r>
    <x v="60"/>
    <x v="0"/>
    <x v="1"/>
    <x v="38"/>
    <x v="31"/>
    <x v="1"/>
    <x v="0"/>
    <x v="24"/>
  </r>
  <r>
    <x v="60"/>
    <x v="0"/>
    <x v="1"/>
    <x v="38"/>
    <x v="63"/>
    <x v="2"/>
    <x v="0"/>
    <x v="48"/>
  </r>
  <r>
    <x v="60"/>
    <x v="0"/>
    <x v="2"/>
    <x v="9"/>
    <x v="55"/>
    <x v="1"/>
    <x v="0"/>
    <x v="42"/>
  </r>
  <r>
    <x v="60"/>
    <x v="0"/>
    <x v="2"/>
    <x v="17"/>
    <x v="33"/>
    <x v="1"/>
    <x v="0"/>
    <x v="26"/>
  </r>
  <r>
    <x v="60"/>
    <x v="0"/>
    <x v="2"/>
    <x v="26"/>
    <x v="24"/>
    <x v="1"/>
    <x v="0"/>
    <x v="20"/>
  </r>
  <r>
    <x v="60"/>
    <x v="0"/>
    <x v="2"/>
    <x v="26"/>
    <x v="33"/>
    <x v="2"/>
    <x v="0"/>
    <x v="26"/>
  </r>
  <r>
    <x v="60"/>
    <x v="0"/>
    <x v="2"/>
    <x v="26"/>
    <x v="52"/>
    <x v="1"/>
    <x v="0"/>
    <x v="41"/>
  </r>
  <r>
    <x v="60"/>
    <x v="0"/>
    <x v="2"/>
    <x v="27"/>
    <x v="24"/>
    <x v="2"/>
    <x v="0"/>
    <x v="20"/>
  </r>
  <r>
    <x v="60"/>
    <x v="0"/>
    <x v="2"/>
    <x v="27"/>
    <x v="33"/>
    <x v="6"/>
    <x v="0"/>
    <x v="26"/>
  </r>
  <r>
    <x v="60"/>
    <x v="0"/>
    <x v="2"/>
    <x v="31"/>
    <x v="24"/>
    <x v="7"/>
    <x v="0"/>
    <x v="20"/>
  </r>
  <r>
    <x v="60"/>
    <x v="0"/>
    <x v="2"/>
    <x v="31"/>
    <x v="33"/>
    <x v="1"/>
    <x v="0"/>
    <x v="26"/>
  </r>
  <r>
    <x v="60"/>
    <x v="0"/>
    <x v="2"/>
    <x v="35"/>
    <x v="24"/>
    <x v="3"/>
    <x v="0"/>
    <x v="20"/>
  </r>
  <r>
    <x v="60"/>
    <x v="0"/>
    <x v="2"/>
    <x v="35"/>
    <x v="52"/>
    <x v="1"/>
    <x v="0"/>
    <x v="41"/>
  </r>
  <r>
    <x v="60"/>
    <x v="0"/>
    <x v="2"/>
    <x v="38"/>
    <x v="24"/>
    <x v="4"/>
    <x v="0"/>
    <x v="20"/>
  </r>
  <r>
    <x v="60"/>
    <x v="0"/>
    <x v="3"/>
    <x v="16"/>
    <x v="26"/>
    <x v="5"/>
    <x v="0"/>
    <x v="20"/>
  </r>
  <r>
    <x v="60"/>
    <x v="0"/>
    <x v="3"/>
    <x v="18"/>
    <x v="26"/>
    <x v="1"/>
    <x v="0"/>
    <x v="20"/>
  </r>
  <r>
    <x v="60"/>
    <x v="0"/>
    <x v="3"/>
    <x v="25"/>
    <x v="48"/>
    <x v="2"/>
    <x v="0"/>
    <x v="38"/>
  </r>
  <r>
    <x v="60"/>
    <x v="0"/>
    <x v="3"/>
    <x v="25"/>
    <x v="26"/>
    <x v="4"/>
    <x v="0"/>
    <x v="20"/>
  </r>
  <r>
    <x v="60"/>
    <x v="0"/>
    <x v="3"/>
    <x v="30"/>
    <x v="24"/>
    <x v="5"/>
    <x v="0"/>
    <x v="20"/>
  </r>
  <r>
    <x v="1"/>
    <x v="0"/>
    <x v="3"/>
    <x v="31"/>
    <x v="11"/>
    <x v="6"/>
    <x v="1"/>
    <x v="9"/>
  </r>
  <r>
    <x v="1"/>
    <x v="0"/>
    <x v="3"/>
    <x v="31"/>
    <x v="8"/>
    <x v="35"/>
    <x v="1"/>
    <x v="6"/>
  </r>
  <r>
    <x v="60"/>
    <x v="0"/>
    <x v="3"/>
    <x v="32"/>
    <x v="24"/>
    <x v="2"/>
    <x v="0"/>
    <x v="20"/>
  </r>
  <r>
    <x v="60"/>
    <x v="0"/>
    <x v="3"/>
    <x v="36"/>
    <x v="24"/>
    <x v="2"/>
    <x v="0"/>
    <x v="20"/>
  </r>
  <r>
    <x v="60"/>
    <x v="0"/>
    <x v="3"/>
    <x v="39"/>
    <x v="24"/>
    <x v="1"/>
    <x v="0"/>
    <x v="20"/>
  </r>
  <r>
    <x v="60"/>
    <x v="0"/>
    <x v="5"/>
    <x v="7"/>
    <x v="26"/>
    <x v="1"/>
    <x v="0"/>
    <x v="20"/>
  </r>
  <r>
    <x v="60"/>
    <x v="0"/>
    <x v="5"/>
    <x v="14"/>
    <x v="26"/>
    <x v="8"/>
    <x v="0"/>
    <x v="20"/>
  </r>
  <r>
    <x v="3"/>
    <x v="0"/>
    <x v="5"/>
    <x v="14"/>
    <x v="11"/>
    <x v="316"/>
    <x v="1"/>
    <x v="9"/>
  </r>
  <r>
    <x v="3"/>
    <x v="0"/>
    <x v="5"/>
    <x v="14"/>
    <x v="22"/>
    <x v="2"/>
    <x v="1"/>
    <x v="18"/>
  </r>
  <r>
    <x v="3"/>
    <x v="0"/>
    <x v="5"/>
    <x v="14"/>
    <x v="82"/>
    <x v="4"/>
    <x v="1"/>
    <x v="63"/>
  </r>
  <r>
    <x v="3"/>
    <x v="0"/>
    <x v="5"/>
    <x v="14"/>
    <x v="24"/>
    <x v="442"/>
    <x v="2"/>
    <x v="20"/>
  </r>
  <r>
    <x v="3"/>
    <x v="0"/>
    <x v="5"/>
    <x v="14"/>
    <x v="26"/>
    <x v="425"/>
    <x v="2"/>
    <x v="20"/>
  </r>
  <r>
    <x v="3"/>
    <x v="0"/>
    <x v="5"/>
    <x v="14"/>
    <x v="25"/>
    <x v="397"/>
    <x v="2"/>
    <x v="20"/>
  </r>
  <r>
    <x v="3"/>
    <x v="0"/>
    <x v="5"/>
    <x v="14"/>
    <x v="75"/>
    <x v="276"/>
    <x v="2"/>
    <x v="59"/>
  </r>
  <r>
    <x v="3"/>
    <x v="0"/>
    <x v="5"/>
    <x v="14"/>
    <x v="81"/>
    <x v="253"/>
    <x v="2"/>
    <x v="62"/>
  </r>
  <r>
    <x v="3"/>
    <x v="0"/>
    <x v="5"/>
    <x v="14"/>
    <x v="13"/>
    <x v="219"/>
    <x v="2"/>
    <x v="11"/>
  </r>
  <r>
    <x v="3"/>
    <x v="0"/>
    <x v="5"/>
    <x v="14"/>
    <x v="80"/>
    <x v="188"/>
    <x v="2"/>
    <x v="61"/>
  </r>
  <r>
    <x v="3"/>
    <x v="0"/>
    <x v="5"/>
    <x v="14"/>
    <x v="6"/>
    <x v="173"/>
    <x v="2"/>
    <x v="4"/>
  </r>
  <r>
    <x v="3"/>
    <x v="0"/>
    <x v="5"/>
    <x v="14"/>
    <x v="79"/>
    <x v="163"/>
    <x v="2"/>
    <x v="61"/>
  </r>
  <r>
    <x v="3"/>
    <x v="0"/>
    <x v="5"/>
    <x v="14"/>
    <x v="86"/>
    <x v="145"/>
    <x v="2"/>
    <x v="67"/>
  </r>
  <r>
    <x v="60"/>
    <x v="0"/>
    <x v="5"/>
    <x v="17"/>
    <x v="26"/>
    <x v="1"/>
    <x v="0"/>
    <x v="20"/>
  </r>
  <r>
    <x v="60"/>
    <x v="0"/>
    <x v="5"/>
    <x v="19"/>
    <x v="26"/>
    <x v="3"/>
    <x v="0"/>
    <x v="20"/>
  </r>
  <r>
    <x v="60"/>
    <x v="0"/>
    <x v="5"/>
    <x v="22"/>
    <x v="26"/>
    <x v="4"/>
    <x v="0"/>
    <x v="20"/>
  </r>
  <r>
    <x v="60"/>
    <x v="0"/>
    <x v="5"/>
    <x v="26"/>
    <x v="44"/>
    <x v="1"/>
    <x v="0"/>
    <x v="34"/>
  </r>
  <r>
    <x v="60"/>
    <x v="0"/>
    <x v="5"/>
    <x v="26"/>
    <x v="47"/>
    <x v="1"/>
    <x v="0"/>
    <x v="37"/>
  </r>
  <r>
    <x v="60"/>
    <x v="0"/>
    <x v="5"/>
    <x v="28"/>
    <x v="24"/>
    <x v="1"/>
    <x v="0"/>
    <x v="20"/>
  </r>
  <r>
    <x v="60"/>
    <x v="0"/>
    <x v="5"/>
    <x v="28"/>
    <x v="85"/>
    <x v="3"/>
    <x v="0"/>
    <x v="66"/>
  </r>
  <r>
    <x v="60"/>
    <x v="0"/>
    <x v="5"/>
    <x v="31"/>
    <x v="1"/>
    <x v="2"/>
    <x v="0"/>
    <x v="1"/>
  </r>
  <r>
    <x v="60"/>
    <x v="0"/>
    <x v="5"/>
    <x v="31"/>
    <x v="24"/>
    <x v="3"/>
    <x v="0"/>
    <x v="20"/>
  </r>
  <r>
    <x v="60"/>
    <x v="0"/>
    <x v="5"/>
    <x v="31"/>
    <x v="39"/>
    <x v="1"/>
    <x v="0"/>
    <x v="31"/>
  </r>
  <r>
    <x v="60"/>
    <x v="0"/>
    <x v="5"/>
    <x v="35"/>
    <x v="24"/>
    <x v="2"/>
    <x v="0"/>
    <x v="20"/>
  </r>
  <r>
    <x v="60"/>
    <x v="0"/>
    <x v="5"/>
    <x v="35"/>
    <x v="39"/>
    <x v="1"/>
    <x v="0"/>
    <x v="31"/>
  </r>
  <r>
    <x v="60"/>
    <x v="0"/>
    <x v="5"/>
    <x v="35"/>
    <x v="52"/>
    <x v="1"/>
    <x v="0"/>
    <x v="41"/>
  </r>
  <r>
    <x v="60"/>
    <x v="0"/>
    <x v="5"/>
    <x v="35"/>
    <x v="85"/>
    <x v="1"/>
    <x v="0"/>
    <x v="66"/>
  </r>
  <r>
    <x v="60"/>
    <x v="0"/>
    <x v="5"/>
    <x v="37"/>
    <x v="3"/>
    <x v="1"/>
    <x v="0"/>
    <x v="2"/>
  </r>
  <r>
    <x v="60"/>
    <x v="0"/>
    <x v="5"/>
    <x v="37"/>
    <x v="24"/>
    <x v="1"/>
    <x v="0"/>
    <x v="20"/>
  </r>
  <r>
    <x v="60"/>
    <x v="0"/>
    <x v="6"/>
    <x v="13"/>
    <x v="26"/>
    <x v="3"/>
    <x v="0"/>
    <x v="20"/>
  </r>
  <r>
    <x v="60"/>
    <x v="0"/>
    <x v="6"/>
    <x v="17"/>
    <x v="26"/>
    <x v="2"/>
    <x v="0"/>
    <x v="20"/>
  </r>
  <r>
    <x v="60"/>
    <x v="0"/>
    <x v="6"/>
    <x v="20"/>
    <x v="26"/>
    <x v="14"/>
    <x v="0"/>
    <x v="20"/>
  </r>
  <r>
    <x v="60"/>
    <x v="0"/>
    <x v="6"/>
    <x v="20"/>
    <x v="47"/>
    <x v="1"/>
    <x v="0"/>
    <x v="37"/>
  </r>
  <r>
    <x v="2"/>
    <x v="0"/>
    <x v="6"/>
    <x v="20"/>
    <x v="11"/>
    <x v="265"/>
    <x v="1"/>
    <x v="9"/>
  </r>
  <r>
    <x v="2"/>
    <x v="0"/>
    <x v="6"/>
    <x v="20"/>
    <x v="18"/>
    <x v="5"/>
    <x v="1"/>
    <x v="16"/>
  </r>
  <r>
    <x v="2"/>
    <x v="0"/>
    <x v="6"/>
    <x v="20"/>
    <x v="9"/>
    <x v="1"/>
    <x v="1"/>
    <x v="7"/>
  </r>
  <r>
    <x v="2"/>
    <x v="0"/>
    <x v="6"/>
    <x v="20"/>
    <x v="53"/>
    <x v="1"/>
    <x v="1"/>
    <x v="42"/>
  </r>
  <r>
    <x v="4"/>
    <x v="0"/>
    <x v="6"/>
    <x v="20"/>
    <x v="11"/>
    <x v="174"/>
    <x v="1"/>
    <x v="9"/>
  </r>
  <r>
    <x v="4"/>
    <x v="0"/>
    <x v="6"/>
    <x v="20"/>
    <x v="18"/>
    <x v="2"/>
    <x v="1"/>
    <x v="16"/>
  </r>
  <r>
    <x v="4"/>
    <x v="0"/>
    <x v="6"/>
    <x v="20"/>
    <x v="82"/>
    <x v="1"/>
    <x v="1"/>
    <x v="63"/>
  </r>
  <r>
    <x v="4"/>
    <x v="0"/>
    <x v="6"/>
    <x v="20"/>
    <x v="53"/>
    <x v="1"/>
    <x v="1"/>
    <x v="42"/>
  </r>
  <r>
    <x v="4"/>
    <x v="0"/>
    <x v="6"/>
    <x v="20"/>
    <x v="22"/>
    <x v="1"/>
    <x v="1"/>
    <x v="18"/>
  </r>
  <r>
    <x v="2"/>
    <x v="0"/>
    <x v="6"/>
    <x v="20"/>
    <x v="24"/>
    <x v="310"/>
    <x v="2"/>
    <x v="20"/>
  </r>
  <r>
    <x v="2"/>
    <x v="0"/>
    <x v="6"/>
    <x v="20"/>
    <x v="28"/>
    <x v="307"/>
    <x v="2"/>
    <x v="22"/>
  </r>
  <r>
    <x v="2"/>
    <x v="0"/>
    <x v="6"/>
    <x v="20"/>
    <x v="26"/>
    <x v="282"/>
    <x v="2"/>
    <x v="20"/>
  </r>
  <r>
    <x v="2"/>
    <x v="0"/>
    <x v="6"/>
    <x v="20"/>
    <x v="25"/>
    <x v="168"/>
    <x v="2"/>
    <x v="20"/>
  </r>
  <r>
    <x v="2"/>
    <x v="0"/>
    <x v="6"/>
    <x v="20"/>
    <x v="67"/>
    <x v="166"/>
    <x v="2"/>
    <x v="52"/>
  </r>
  <r>
    <x v="2"/>
    <x v="0"/>
    <x v="6"/>
    <x v="20"/>
    <x v="21"/>
    <x v="101"/>
    <x v="2"/>
    <x v="17"/>
  </r>
  <r>
    <x v="2"/>
    <x v="0"/>
    <x v="6"/>
    <x v="20"/>
    <x v="21"/>
    <x v="101"/>
    <x v="2"/>
    <x v="17"/>
  </r>
  <r>
    <x v="2"/>
    <x v="0"/>
    <x v="6"/>
    <x v="20"/>
    <x v="7"/>
    <x v="69"/>
    <x v="2"/>
    <x v="5"/>
  </r>
  <r>
    <x v="2"/>
    <x v="0"/>
    <x v="6"/>
    <x v="20"/>
    <x v="16"/>
    <x v="55"/>
    <x v="2"/>
    <x v="14"/>
  </r>
  <r>
    <x v="2"/>
    <x v="0"/>
    <x v="6"/>
    <x v="20"/>
    <x v="46"/>
    <x v="43"/>
    <x v="2"/>
    <x v="36"/>
  </r>
  <r>
    <x v="2"/>
    <x v="0"/>
    <x v="6"/>
    <x v="20"/>
    <x v="46"/>
    <x v="43"/>
    <x v="2"/>
    <x v="36"/>
  </r>
  <r>
    <x v="5"/>
    <x v="0"/>
    <x v="6"/>
    <x v="21"/>
    <x v="11"/>
    <x v="214"/>
    <x v="1"/>
    <x v="9"/>
  </r>
  <r>
    <x v="5"/>
    <x v="0"/>
    <x v="6"/>
    <x v="21"/>
    <x v="82"/>
    <x v="2"/>
    <x v="1"/>
    <x v="63"/>
  </r>
  <r>
    <x v="5"/>
    <x v="0"/>
    <x v="6"/>
    <x v="21"/>
    <x v="53"/>
    <x v="3"/>
    <x v="1"/>
    <x v="42"/>
  </r>
  <r>
    <x v="5"/>
    <x v="0"/>
    <x v="6"/>
    <x v="21"/>
    <x v="10"/>
    <x v="1"/>
    <x v="1"/>
    <x v="8"/>
  </r>
  <r>
    <x v="5"/>
    <x v="0"/>
    <x v="6"/>
    <x v="21"/>
    <x v="24"/>
    <x v="407"/>
    <x v="2"/>
    <x v="20"/>
  </r>
  <r>
    <x v="5"/>
    <x v="0"/>
    <x v="6"/>
    <x v="21"/>
    <x v="26"/>
    <x v="383"/>
    <x v="2"/>
    <x v="20"/>
  </r>
  <r>
    <x v="5"/>
    <x v="0"/>
    <x v="6"/>
    <x v="21"/>
    <x v="25"/>
    <x v="335"/>
    <x v="2"/>
    <x v="20"/>
  </r>
  <r>
    <x v="5"/>
    <x v="0"/>
    <x v="6"/>
    <x v="21"/>
    <x v="75"/>
    <x v="291"/>
    <x v="2"/>
    <x v="59"/>
  </r>
  <r>
    <x v="5"/>
    <x v="0"/>
    <x v="6"/>
    <x v="21"/>
    <x v="81"/>
    <x v="141"/>
    <x v="2"/>
    <x v="62"/>
  </r>
  <r>
    <x v="5"/>
    <x v="0"/>
    <x v="6"/>
    <x v="21"/>
    <x v="13"/>
    <x v="138"/>
    <x v="2"/>
    <x v="11"/>
  </r>
  <r>
    <x v="5"/>
    <x v="0"/>
    <x v="6"/>
    <x v="21"/>
    <x v="80"/>
    <x v="107"/>
    <x v="2"/>
    <x v="61"/>
  </r>
  <r>
    <x v="5"/>
    <x v="0"/>
    <x v="6"/>
    <x v="21"/>
    <x v="6"/>
    <x v="106"/>
    <x v="2"/>
    <x v="4"/>
  </r>
  <r>
    <x v="5"/>
    <x v="0"/>
    <x v="6"/>
    <x v="21"/>
    <x v="23"/>
    <x v="105"/>
    <x v="2"/>
    <x v="19"/>
  </r>
  <r>
    <x v="5"/>
    <x v="0"/>
    <x v="6"/>
    <x v="21"/>
    <x v="43"/>
    <x v="99"/>
    <x v="2"/>
    <x v="34"/>
  </r>
  <r>
    <x v="60"/>
    <x v="0"/>
    <x v="6"/>
    <x v="24"/>
    <x v="26"/>
    <x v="4"/>
    <x v="0"/>
    <x v="20"/>
  </r>
  <r>
    <x v="60"/>
    <x v="0"/>
    <x v="6"/>
    <x v="24"/>
    <x v="44"/>
    <x v="1"/>
    <x v="0"/>
    <x v="34"/>
  </r>
  <r>
    <x v="60"/>
    <x v="0"/>
    <x v="6"/>
    <x v="24"/>
    <x v="47"/>
    <x v="1"/>
    <x v="0"/>
    <x v="37"/>
  </r>
  <r>
    <x v="8"/>
    <x v="0"/>
    <x v="6"/>
    <x v="24"/>
    <x v="11"/>
    <x v="204"/>
    <x v="1"/>
    <x v="9"/>
  </r>
  <r>
    <x v="8"/>
    <x v="0"/>
    <x v="6"/>
    <x v="24"/>
    <x v="10"/>
    <x v="67"/>
    <x v="1"/>
    <x v="8"/>
  </r>
  <r>
    <x v="8"/>
    <x v="0"/>
    <x v="6"/>
    <x v="24"/>
    <x v="82"/>
    <x v="4"/>
    <x v="1"/>
    <x v="63"/>
  </r>
  <r>
    <x v="8"/>
    <x v="0"/>
    <x v="6"/>
    <x v="24"/>
    <x v="53"/>
    <x v="2"/>
    <x v="1"/>
    <x v="42"/>
  </r>
  <r>
    <x v="8"/>
    <x v="0"/>
    <x v="6"/>
    <x v="24"/>
    <x v="18"/>
    <x v="5"/>
    <x v="1"/>
    <x v="16"/>
  </r>
  <r>
    <x v="8"/>
    <x v="0"/>
    <x v="6"/>
    <x v="24"/>
    <x v="24"/>
    <x v="410"/>
    <x v="2"/>
    <x v="20"/>
  </r>
  <r>
    <x v="8"/>
    <x v="0"/>
    <x v="6"/>
    <x v="24"/>
    <x v="26"/>
    <x v="389"/>
    <x v="2"/>
    <x v="20"/>
  </r>
  <r>
    <x v="8"/>
    <x v="0"/>
    <x v="6"/>
    <x v="24"/>
    <x v="43"/>
    <x v="350"/>
    <x v="2"/>
    <x v="34"/>
  </r>
  <r>
    <x v="8"/>
    <x v="0"/>
    <x v="6"/>
    <x v="24"/>
    <x v="25"/>
    <x v="339"/>
    <x v="2"/>
    <x v="20"/>
  </r>
  <r>
    <x v="8"/>
    <x v="0"/>
    <x v="6"/>
    <x v="24"/>
    <x v="85"/>
    <x v="288"/>
    <x v="2"/>
    <x v="66"/>
  </r>
  <r>
    <x v="8"/>
    <x v="0"/>
    <x v="6"/>
    <x v="24"/>
    <x v="42"/>
    <x v="192"/>
    <x v="2"/>
    <x v="34"/>
  </r>
  <r>
    <x v="8"/>
    <x v="0"/>
    <x v="6"/>
    <x v="24"/>
    <x v="75"/>
    <x v="160"/>
    <x v="2"/>
    <x v="59"/>
  </r>
  <r>
    <x v="8"/>
    <x v="0"/>
    <x v="6"/>
    <x v="24"/>
    <x v="81"/>
    <x v="146"/>
    <x v="2"/>
    <x v="62"/>
  </r>
  <r>
    <x v="8"/>
    <x v="0"/>
    <x v="6"/>
    <x v="24"/>
    <x v="13"/>
    <x v="134"/>
    <x v="2"/>
    <x v="11"/>
  </r>
  <r>
    <x v="8"/>
    <x v="0"/>
    <x v="6"/>
    <x v="24"/>
    <x v="80"/>
    <x v="112"/>
    <x v="2"/>
    <x v="61"/>
  </r>
  <r>
    <x v="60"/>
    <x v="0"/>
    <x v="6"/>
    <x v="28"/>
    <x v="26"/>
    <x v="1"/>
    <x v="0"/>
    <x v="20"/>
  </r>
  <r>
    <x v="60"/>
    <x v="0"/>
    <x v="6"/>
    <x v="28"/>
    <x v="47"/>
    <x v="1"/>
    <x v="0"/>
    <x v="37"/>
  </r>
  <r>
    <x v="60"/>
    <x v="0"/>
    <x v="6"/>
    <x v="33"/>
    <x v="24"/>
    <x v="4"/>
    <x v="0"/>
    <x v="20"/>
  </r>
  <r>
    <x v="60"/>
    <x v="0"/>
    <x v="6"/>
    <x v="36"/>
    <x v="24"/>
    <x v="2"/>
    <x v="0"/>
    <x v="20"/>
  </r>
  <r>
    <x v="60"/>
    <x v="1"/>
    <x v="0"/>
    <x v="2"/>
    <x v="55"/>
    <x v="1"/>
    <x v="0"/>
    <x v="42"/>
  </r>
  <r>
    <x v="60"/>
    <x v="1"/>
    <x v="0"/>
    <x v="6"/>
    <x v="55"/>
    <x v="2"/>
    <x v="0"/>
    <x v="42"/>
  </r>
  <r>
    <x v="60"/>
    <x v="1"/>
    <x v="0"/>
    <x v="8"/>
    <x v="55"/>
    <x v="1"/>
    <x v="0"/>
    <x v="42"/>
  </r>
  <r>
    <x v="16"/>
    <x v="1"/>
    <x v="0"/>
    <x v="14"/>
    <x v="53"/>
    <x v="245"/>
    <x v="1"/>
    <x v="42"/>
  </r>
  <r>
    <x v="16"/>
    <x v="1"/>
    <x v="0"/>
    <x v="14"/>
    <x v="82"/>
    <x v="3"/>
    <x v="1"/>
    <x v="63"/>
  </r>
  <r>
    <x v="16"/>
    <x v="1"/>
    <x v="0"/>
    <x v="14"/>
    <x v="11"/>
    <x v="48"/>
    <x v="1"/>
    <x v="9"/>
  </r>
  <r>
    <x v="16"/>
    <x v="1"/>
    <x v="0"/>
    <x v="14"/>
    <x v="9"/>
    <x v="5"/>
    <x v="1"/>
    <x v="7"/>
  </r>
  <r>
    <x v="16"/>
    <x v="1"/>
    <x v="0"/>
    <x v="14"/>
    <x v="54"/>
    <x v="373"/>
    <x v="2"/>
    <x v="42"/>
  </r>
  <r>
    <x v="16"/>
    <x v="1"/>
    <x v="0"/>
    <x v="14"/>
    <x v="55"/>
    <x v="372"/>
    <x v="2"/>
    <x v="42"/>
  </r>
  <r>
    <x v="16"/>
    <x v="1"/>
    <x v="0"/>
    <x v="14"/>
    <x v="60"/>
    <x v="294"/>
    <x v="2"/>
    <x v="47"/>
  </r>
  <r>
    <x v="16"/>
    <x v="1"/>
    <x v="0"/>
    <x v="14"/>
    <x v="44"/>
    <x v="278"/>
    <x v="2"/>
    <x v="34"/>
  </r>
  <r>
    <x v="16"/>
    <x v="1"/>
    <x v="0"/>
    <x v="14"/>
    <x v="51"/>
    <x v="234"/>
    <x v="2"/>
    <x v="41"/>
  </r>
  <r>
    <x v="16"/>
    <x v="1"/>
    <x v="0"/>
    <x v="14"/>
    <x v="30"/>
    <x v="207"/>
    <x v="2"/>
    <x v="24"/>
  </r>
  <r>
    <x v="16"/>
    <x v="1"/>
    <x v="0"/>
    <x v="14"/>
    <x v="36"/>
    <x v="152"/>
    <x v="2"/>
    <x v="29"/>
  </r>
  <r>
    <x v="16"/>
    <x v="1"/>
    <x v="0"/>
    <x v="14"/>
    <x v="52"/>
    <x v="151"/>
    <x v="2"/>
    <x v="41"/>
  </r>
  <r>
    <x v="16"/>
    <x v="1"/>
    <x v="0"/>
    <x v="14"/>
    <x v="77"/>
    <x v="142"/>
    <x v="2"/>
    <x v="60"/>
  </r>
  <r>
    <x v="16"/>
    <x v="1"/>
    <x v="0"/>
    <x v="14"/>
    <x v="42"/>
    <x v="135"/>
    <x v="2"/>
    <x v="34"/>
  </r>
  <r>
    <x v="60"/>
    <x v="1"/>
    <x v="0"/>
    <x v="39"/>
    <x v="73"/>
    <x v="1"/>
    <x v="0"/>
    <x v="58"/>
  </r>
  <r>
    <x v="60"/>
    <x v="1"/>
    <x v="1"/>
    <x v="5"/>
    <x v="17"/>
    <x v="1"/>
    <x v="0"/>
    <x v="15"/>
  </r>
  <r>
    <x v="60"/>
    <x v="1"/>
    <x v="1"/>
    <x v="5"/>
    <x v="32"/>
    <x v="1"/>
    <x v="0"/>
    <x v="25"/>
  </r>
  <r>
    <x v="60"/>
    <x v="1"/>
    <x v="1"/>
    <x v="5"/>
    <x v="43"/>
    <x v="2"/>
    <x v="0"/>
    <x v="34"/>
  </r>
  <r>
    <x v="60"/>
    <x v="1"/>
    <x v="1"/>
    <x v="5"/>
    <x v="55"/>
    <x v="6"/>
    <x v="0"/>
    <x v="42"/>
  </r>
  <r>
    <x v="60"/>
    <x v="1"/>
    <x v="1"/>
    <x v="7"/>
    <x v="43"/>
    <x v="1"/>
    <x v="0"/>
    <x v="34"/>
  </r>
  <r>
    <x v="60"/>
    <x v="1"/>
    <x v="1"/>
    <x v="7"/>
    <x v="55"/>
    <x v="1"/>
    <x v="0"/>
    <x v="42"/>
  </r>
  <r>
    <x v="60"/>
    <x v="1"/>
    <x v="1"/>
    <x v="7"/>
    <x v="77"/>
    <x v="1"/>
    <x v="0"/>
    <x v="60"/>
  </r>
  <r>
    <x v="60"/>
    <x v="1"/>
    <x v="1"/>
    <x v="9"/>
    <x v="43"/>
    <x v="1"/>
    <x v="0"/>
    <x v="34"/>
  </r>
  <r>
    <x v="10"/>
    <x v="1"/>
    <x v="1"/>
    <x v="14"/>
    <x v="69"/>
    <x v="126"/>
    <x v="1"/>
    <x v="54"/>
  </r>
  <r>
    <x v="10"/>
    <x v="1"/>
    <x v="1"/>
    <x v="14"/>
    <x v="9"/>
    <x v="11"/>
    <x v="1"/>
    <x v="7"/>
  </r>
  <r>
    <x v="10"/>
    <x v="1"/>
    <x v="1"/>
    <x v="14"/>
    <x v="11"/>
    <x v="1"/>
    <x v="1"/>
    <x v="9"/>
  </r>
  <r>
    <x v="10"/>
    <x v="1"/>
    <x v="1"/>
    <x v="14"/>
    <x v="53"/>
    <x v="15"/>
    <x v="1"/>
    <x v="42"/>
  </r>
  <r>
    <x v="10"/>
    <x v="1"/>
    <x v="1"/>
    <x v="14"/>
    <x v="82"/>
    <x v="0"/>
    <x v="1"/>
    <x v="63"/>
  </r>
  <r>
    <x v="60"/>
    <x v="1"/>
    <x v="1"/>
    <x v="15"/>
    <x v="37"/>
    <x v="1"/>
    <x v="0"/>
    <x v="29"/>
  </r>
  <r>
    <x v="60"/>
    <x v="1"/>
    <x v="1"/>
    <x v="15"/>
    <x v="43"/>
    <x v="2"/>
    <x v="0"/>
    <x v="34"/>
  </r>
  <r>
    <x v="60"/>
    <x v="1"/>
    <x v="1"/>
    <x v="15"/>
    <x v="44"/>
    <x v="2"/>
    <x v="0"/>
    <x v="34"/>
  </r>
  <r>
    <x v="60"/>
    <x v="1"/>
    <x v="1"/>
    <x v="21"/>
    <x v="33"/>
    <x v="1"/>
    <x v="0"/>
    <x v="26"/>
  </r>
  <r>
    <x v="60"/>
    <x v="1"/>
    <x v="1"/>
    <x v="27"/>
    <x v="44"/>
    <x v="1"/>
    <x v="0"/>
    <x v="34"/>
  </r>
  <r>
    <x v="60"/>
    <x v="1"/>
    <x v="1"/>
    <x v="31"/>
    <x v="39"/>
    <x v="2"/>
    <x v="0"/>
    <x v="31"/>
  </r>
  <r>
    <x v="60"/>
    <x v="1"/>
    <x v="1"/>
    <x v="31"/>
    <x v="52"/>
    <x v="1"/>
    <x v="0"/>
    <x v="41"/>
  </r>
  <r>
    <x v="60"/>
    <x v="1"/>
    <x v="1"/>
    <x v="34"/>
    <x v="39"/>
    <x v="1"/>
    <x v="0"/>
    <x v="31"/>
  </r>
  <r>
    <x v="60"/>
    <x v="1"/>
    <x v="1"/>
    <x v="38"/>
    <x v="73"/>
    <x v="1"/>
    <x v="0"/>
    <x v="58"/>
  </r>
  <r>
    <x v="60"/>
    <x v="1"/>
    <x v="2"/>
    <x v="0"/>
    <x v="55"/>
    <x v="7"/>
    <x v="0"/>
    <x v="42"/>
  </r>
  <r>
    <x v="60"/>
    <x v="1"/>
    <x v="2"/>
    <x v="4"/>
    <x v="55"/>
    <x v="4"/>
    <x v="0"/>
    <x v="42"/>
  </r>
  <r>
    <x v="60"/>
    <x v="1"/>
    <x v="2"/>
    <x v="6"/>
    <x v="55"/>
    <x v="9"/>
    <x v="0"/>
    <x v="42"/>
  </r>
  <r>
    <x v="60"/>
    <x v="1"/>
    <x v="2"/>
    <x v="12"/>
    <x v="33"/>
    <x v="1"/>
    <x v="0"/>
    <x v="26"/>
  </r>
  <r>
    <x v="60"/>
    <x v="1"/>
    <x v="2"/>
    <x v="12"/>
    <x v="44"/>
    <x v="1"/>
    <x v="0"/>
    <x v="34"/>
  </r>
  <r>
    <x v="60"/>
    <x v="1"/>
    <x v="2"/>
    <x v="12"/>
    <x v="77"/>
    <x v="1"/>
    <x v="0"/>
    <x v="60"/>
  </r>
  <r>
    <x v="60"/>
    <x v="1"/>
    <x v="2"/>
    <x v="15"/>
    <x v="44"/>
    <x v="1"/>
    <x v="0"/>
    <x v="34"/>
  </r>
  <r>
    <x v="60"/>
    <x v="1"/>
    <x v="2"/>
    <x v="15"/>
    <x v="52"/>
    <x v="5"/>
    <x v="0"/>
    <x v="41"/>
  </r>
  <r>
    <x v="14"/>
    <x v="1"/>
    <x v="2"/>
    <x v="15"/>
    <x v="11"/>
    <x v="37"/>
    <x v="1"/>
    <x v="9"/>
  </r>
  <r>
    <x v="14"/>
    <x v="1"/>
    <x v="2"/>
    <x v="15"/>
    <x v="0"/>
    <x v="122"/>
    <x v="1"/>
    <x v="0"/>
  </r>
  <r>
    <x v="14"/>
    <x v="1"/>
    <x v="2"/>
    <x v="15"/>
    <x v="53"/>
    <x v="254"/>
    <x v="1"/>
    <x v="42"/>
  </r>
  <r>
    <x v="14"/>
    <x v="1"/>
    <x v="2"/>
    <x v="15"/>
    <x v="29"/>
    <x v="36"/>
    <x v="1"/>
    <x v="23"/>
  </r>
  <r>
    <x v="14"/>
    <x v="1"/>
    <x v="2"/>
    <x v="15"/>
    <x v="82"/>
    <x v="15"/>
    <x v="1"/>
    <x v="63"/>
  </r>
  <r>
    <x v="14"/>
    <x v="1"/>
    <x v="2"/>
    <x v="15"/>
    <x v="8"/>
    <x v="11"/>
    <x v="1"/>
    <x v="6"/>
  </r>
  <r>
    <x v="14"/>
    <x v="1"/>
    <x v="2"/>
    <x v="15"/>
    <x v="22"/>
    <x v="4"/>
    <x v="1"/>
    <x v="18"/>
  </r>
  <r>
    <x v="14"/>
    <x v="1"/>
    <x v="2"/>
    <x v="15"/>
    <x v="51"/>
    <x v="456"/>
    <x v="2"/>
    <x v="41"/>
  </r>
  <r>
    <x v="14"/>
    <x v="1"/>
    <x v="2"/>
    <x v="15"/>
    <x v="55"/>
    <x v="451"/>
    <x v="2"/>
    <x v="42"/>
  </r>
  <r>
    <x v="14"/>
    <x v="1"/>
    <x v="2"/>
    <x v="15"/>
    <x v="83"/>
    <x v="448"/>
    <x v="2"/>
    <x v="64"/>
  </r>
  <r>
    <x v="14"/>
    <x v="1"/>
    <x v="2"/>
    <x v="15"/>
    <x v="65"/>
    <x v="439"/>
    <x v="2"/>
    <x v="50"/>
  </r>
  <r>
    <x v="14"/>
    <x v="1"/>
    <x v="2"/>
    <x v="15"/>
    <x v="52"/>
    <x v="437"/>
    <x v="2"/>
    <x v="41"/>
  </r>
  <r>
    <x v="14"/>
    <x v="1"/>
    <x v="2"/>
    <x v="15"/>
    <x v="54"/>
    <x v="415"/>
    <x v="2"/>
    <x v="42"/>
  </r>
  <r>
    <x v="14"/>
    <x v="1"/>
    <x v="2"/>
    <x v="15"/>
    <x v="21"/>
    <x v="349"/>
    <x v="2"/>
    <x v="17"/>
  </r>
  <r>
    <x v="14"/>
    <x v="1"/>
    <x v="2"/>
    <x v="15"/>
    <x v="21"/>
    <x v="349"/>
    <x v="2"/>
    <x v="17"/>
  </r>
  <r>
    <x v="14"/>
    <x v="1"/>
    <x v="2"/>
    <x v="15"/>
    <x v="34"/>
    <x v="333"/>
    <x v="2"/>
    <x v="27"/>
  </r>
  <r>
    <x v="14"/>
    <x v="1"/>
    <x v="2"/>
    <x v="15"/>
    <x v="42"/>
    <x v="330"/>
    <x v="2"/>
    <x v="34"/>
  </r>
  <r>
    <x v="60"/>
    <x v="1"/>
    <x v="2"/>
    <x v="17"/>
    <x v="33"/>
    <x v="1"/>
    <x v="0"/>
    <x v="26"/>
  </r>
  <r>
    <x v="60"/>
    <x v="1"/>
    <x v="2"/>
    <x v="17"/>
    <x v="52"/>
    <x v="1"/>
    <x v="0"/>
    <x v="41"/>
  </r>
  <r>
    <x v="60"/>
    <x v="1"/>
    <x v="2"/>
    <x v="17"/>
    <x v="74"/>
    <x v="3"/>
    <x v="0"/>
    <x v="58"/>
  </r>
  <r>
    <x v="15"/>
    <x v="1"/>
    <x v="2"/>
    <x v="17"/>
    <x v="11"/>
    <x v="176"/>
    <x v="1"/>
    <x v="9"/>
  </r>
  <r>
    <x v="15"/>
    <x v="1"/>
    <x v="2"/>
    <x v="17"/>
    <x v="0"/>
    <x v="13"/>
    <x v="1"/>
    <x v="0"/>
  </r>
  <r>
    <x v="15"/>
    <x v="1"/>
    <x v="2"/>
    <x v="17"/>
    <x v="53"/>
    <x v="39"/>
    <x v="1"/>
    <x v="42"/>
  </r>
  <r>
    <x v="15"/>
    <x v="1"/>
    <x v="2"/>
    <x v="17"/>
    <x v="8"/>
    <x v="1"/>
    <x v="1"/>
    <x v="6"/>
  </r>
  <r>
    <x v="15"/>
    <x v="1"/>
    <x v="2"/>
    <x v="17"/>
    <x v="82"/>
    <x v="2"/>
    <x v="1"/>
    <x v="63"/>
  </r>
  <r>
    <x v="15"/>
    <x v="1"/>
    <x v="2"/>
    <x v="17"/>
    <x v="22"/>
    <x v="2"/>
    <x v="1"/>
    <x v="18"/>
  </r>
  <r>
    <x v="15"/>
    <x v="1"/>
    <x v="2"/>
    <x v="17"/>
    <x v="29"/>
    <x v="2"/>
    <x v="1"/>
    <x v="23"/>
  </r>
  <r>
    <x v="15"/>
    <x v="1"/>
    <x v="2"/>
    <x v="17"/>
    <x v="42"/>
    <x v="450"/>
    <x v="2"/>
    <x v="34"/>
  </r>
  <r>
    <x v="15"/>
    <x v="1"/>
    <x v="2"/>
    <x v="17"/>
    <x v="44"/>
    <x v="357"/>
    <x v="2"/>
    <x v="34"/>
  </r>
  <r>
    <x v="15"/>
    <x v="1"/>
    <x v="2"/>
    <x v="17"/>
    <x v="47"/>
    <x v="341"/>
    <x v="2"/>
    <x v="37"/>
  </r>
  <r>
    <x v="15"/>
    <x v="1"/>
    <x v="2"/>
    <x v="17"/>
    <x v="28"/>
    <x v="301"/>
    <x v="2"/>
    <x v="22"/>
  </r>
  <r>
    <x v="15"/>
    <x v="1"/>
    <x v="2"/>
    <x v="17"/>
    <x v="51"/>
    <x v="251"/>
    <x v="2"/>
    <x v="41"/>
  </r>
  <r>
    <x v="15"/>
    <x v="1"/>
    <x v="2"/>
    <x v="17"/>
    <x v="15"/>
    <x v="195"/>
    <x v="2"/>
    <x v="13"/>
  </r>
  <r>
    <x v="15"/>
    <x v="1"/>
    <x v="2"/>
    <x v="17"/>
    <x v="57"/>
    <x v="183"/>
    <x v="2"/>
    <x v="44"/>
  </r>
  <r>
    <x v="15"/>
    <x v="1"/>
    <x v="2"/>
    <x v="17"/>
    <x v="52"/>
    <x v="175"/>
    <x v="2"/>
    <x v="41"/>
  </r>
  <r>
    <x v="15"/>
    <x v="1"/>
    <x v="2"/>
    <x v="17"/>
    <x v="67"/>
    <x v="153"/>
    <x v="2"/>
    <x v="52"/>
  </r>
  <r>
    <x v="15"/>
    <x v="1"/>
    <x v="2"/>
    <x v="17"/>
    <x v="77"/>
    <x v="144"/>
    <x v="2"/>
    <x v="60"/>
  </r>
  <r>
    <x v="60"/>
    <x v="1"/>
    <x v="2"/>
    <x v="27"/>
    <x v="44"/>
    <x v="1"/>
    <x v="0"/>
    <x v="34"/>
  </r>
  <r>
    <x v="60"/>
    <x v="1"/>
    <x v="2"/>
    <x v="27"/>
    <x v="52"/>
    <x v="1"/>
    <x v="0"/>
    <x v="41"/>
  </r>
  <r>
    <x v="60"/>
    <x v="1"/>
    <x v="2"/>
    <x v="31"/>
    <x v="39"/>
    <x v="1"/>
    <x v="0"/>
    <x v="31"/>
  </r>
  <r>
    <x v="60"/>
    <x v="1"/>
    <x v="2"/>
    <x v="35"/>
    <x v="39"/>
    <x v="1"/>
    <x v="0"/>
    <x v="31"/>
  </r>
  <r>
    <x v="60"/>
    <x v="1"/>
    <x v="2"/>
    <x v="38"/>
    <x v="39"/>
    <x v="1"/>
    <x v="0"/>
    <x v="31"/>
  </r>
  <r>
    <x v="60"/>
    <x v="1"/>
    <x v="3"/>
    <x v="2"/>
    <x v="17"/>
    <x v="2"/>
    <x v="0"/>
    <x v="15"/>
  </r>
  <r>
    <x v="60"/>
    <x v="1"/>
    <x v="3"/>
    <x v="2"/>
    <x v="71"/>
    <x v="2"/>
    <x v="0"/>
    <x v="56"/>
  </r>
  <r>
    <x v="60"/>
    <x v="1"/>
    <x v="3"/>
    <x v="2"/>
    <x v="77"/>
    <x v="2"/>
    <x v="0"/>
    <x v="60"/>
  </r>
  <r>
    <x v="60"/>
    <x v="1"/>
    <x v="3"/>
    <x v="6"/>
    <x v="32"/>
    <x v="1"/>
    <x v="0"/>
    <x v="25"/>
  </r>
  <r>
    <x v="60"/>
    <x v="1"/>
    <x v="3"/>
    <x v="6"/>
    <x v="43"/>
    <x v="1"/>
    <x v="0"/>
    <x v="34"/>
  </r>
  <r>
    <x v="60"/>
    <x v="1"/>
    <x v="3"/>
    <x v="6"/>
    <x v="77"/>
    <x v="2"/>
    <x v="0"/>
    <x v="60"/>
  </r>
  <r>
    <x v="60"/>
    <x v="1"/>
    <x v="3"/>
    <x v="8"/>
    <x v="43"/>
    <x v="1"/>
    <x v="0"/>
    <x v="34"/>
  </r>
  <r>
    <x v="60"/>
    <x v="1"/>
    <x v="3"/>
    <x v="8"/>
    <x v="55"/>
    <x v="1"/>
    <x v="0"/>
    <x v="42"/>
  </r>
  <r>
    <x v="60"/>
    <x v="1"/>
    <x v="3"/>
    <x v="8"/>
    <x v="77"/>
    <x v="9"/>
    <x v="0"/>
    <x v="60"/>
  </r>
  <r>
    <x v="11"/>
    <x v="1"/>
    <x v="3"/>
    <x v="14"/>
    <x v="11"/>
    <x v="285"/>
    <x v="1"/>
    <x v="9"/>
  </r>
  <r>
    <x v="11"/>
    <x v="1"/>
    <x v="3"/>
    <x v="14"/>
    <x v="53"/>
    <x v="44"/>
    <x v="1"/>
    <x v="42"/>
  </r>
  <r>
    <x v="11"/>
    <x v="1"/>
    <x v="3"/>
    <x v="14"/>
    <x v="9"/>
    <x v="24"/>
    <x v="1"/>
    <x v="7"/>
  </r>
  <r>
    <x v="11"/>
    <x v="1"/>
    <x v="3"/>
    <x v="14"/>
    <x v="22"/>
    <x v="1"/>
    <x v="1"/>
    <x v="18"/>
  </r>
  <r>
    <x v="11"/>
    <x v="1"/>
    <x v="3"/>
    <x v="14"/>
    <x v="8"/>
    <x v="1"/>
    <x v="1"/>
    <x v="6"/>
  </r>
  <r>
    <x v="11"/>
    <x v="1"/>
    <x v="3"/>
    <x v="14"/>
    <x v="82"/>
    <x v="2"/>
    <x v="1"/>
    <x v="63"/>
  </r>
  <r>
    <x v="11"/>
    <x v="1"/>
    <x v="3"/>
    <x v="14"/>
    <x v="18"/>
    <x v="2"/>
    <x v="1"/>
    <x v="16"/>
  </r>
  <r>
    <x v="12"/>
    <x v="1"/>
    <x v="3"/>
    <x v="14"/>
    <x v="9"/>
    <x v="123"/>
    <x v="1"/>
    <x v="7"/>
  </r>
  <r>
    <x v="12"/>
    <x v="1"/>
    <x v="3"/>
    <x v="14"/>
    <x v="0"/>
    <x v="55"/>
    <x v="1"/>
    <x v="0"/>
  </r>
  <r>
    <x v="12"/>
    <x v="1"/>
    <x v="3"/>
    <x v="14"/>
    <x v="82"/>
    <x v="33"/>
    <x v="1"/>
    <x v="63"/>
  </r>
  <r>
    <x v="12"/>
    <x v="1"/>
    <x v="3"/>
    <x v="14"/>
    <x v="38"/>
    <x v="31"/>
    <x v="1"/>
    <x v="30"/>
  </r>
  <r>
    <x v="12"/>
    <x v="1"/>
    <x v="3"/>
    <x v="14"/>
    <x v="11"/>
    <x v="28"/>
    <x v="1"/>
    <x v="9"/>
  </r>
  <r>
    <x v="12"/>
    <x v="1"/>
    <x v="3"/>
    <x v="14"/>
    <x v="53"/>
    <x v="6"/>
    <x v="1"/>
    <x v="42"/>
  </r>
  <r>
    <x v="12"/>
    <x v="1"/>
    <x v="3"/>
    <x v="14"/>
    <x v="8"/>
    <x v="1"/>
    <x v="1"/>
    <x v="6"/>
  </r>
  <r>
    <x v="12"/>
    <x v="1"/>
    <x v="3"/>
    <x v="14"/>
    <x v="18"/>
    <x v="1"/>
    <x v="1"/>
    <x v="16"/>
  </r>
  <r>
    <x v="17"/>
    <x v="1"/>
    <x v="3"/>
    <x v="14"/>
    <x v="11"/>
    <x v="265"/>
    <x v="1"/>
    <x v="9"/>
  </r>
  <r>
    <x v="17"/>
    <x v="1"/>
    <x v="3"/>
    <x v="14"/>
    <x v="9"/>
    <x v="11"/>
    <x v="1"/>
    <x v="7"/>
  </r>
  <r>
    <x v="17"/>
    <x v="1"/>
    <x v="3"/>
    <x v="14"/>
    <x v="53"/>
    <x v="7"/>
    <x v="1"/>
    <x v="42"/>
  </r>
  <r>
    <x v="17"/>
    <x v="1"/>
    <x v="3"/>
    <x v="14"/>
    <x v="82"/>
    <x v="5"/>
    <x v="1"/>
    <x v="63"/>
  </r>
  <r>
    <x v="11"/>
    <x v="1"/>
    <x v="3"/>
    <x v="14"/>
    <x v="42"/>
    <x v="418"/>
    <x v="2"/>
    <x v="34"/>
  </r>
  <r>
    <x v="11"/>
    <x v="1"/>
    <x v="3"/>
    <x v="14"/>
    <x v="44"/>
    <x v="359"/>
    <x v="2"/>
    <x v="34"/>
  </r>
  <r>
    <x v="11"/>
    <x v="1"/>
    <x v="3"/>
    <x v="14"/>
    <x v="47"/>
    <x v="277"/>
    <x v="2"/>
    <x v="37"/>
  </r>
  <r>
    <x v="11"/>
    <x v="1"/>
    <x v="3"/>
    <x v="14"/>
    <x v="75"/>
    <x v="240"/>
    <x v="2"/>
    <x v="59"/>
  </r>
  <r>
    <x v="11"/>
    <x v="1"/>
    <x v="3"/>
    <x v="14"/>
    <x v="77"/>
    <x v="220"/>
    <x v="2"/>
    <x v="60"/>
  </r>
  <r>
    <x v="11"/>
    <x v="1"/>
    <x v="3"/>
    <x v="14"/>
    <x v="55"/>
    <x v="200"/>
    <x v="2"/>
    <x v="42"/>
  </r>
  <r>
    <x v="11"/>
    <x v="1"/>
    <x v="3"/>
    <x v="14"/>
    <x v="54"/>
    <x v="157"/>
    <x v="2"/>
    <x v="42"/>
  </r>
  <r>
    <x v="11"/>
    <x v="1"/>
    <x v="3"/>
    <x v="14"/>
    <x v="43"/>
    <x v="148"/>
    <x v="2"/>
    <x v="34"/>
  </r>
  <r>
    <x v="11"/>
    <x v="1"/>
    <x v="3"/>
    <x v="14"/>
    <x v="15"/>
    <x v="131"/>
    <x v="2"/>
    <x v="13"/>
  </r>
  <r>
    <x v="11"/>
    <x v="1"/>
    <x v="3"/>
    <x v="14"/>
    <x v="51"/>
    <x v="128"/>
    <x v="2"/>
    <x v="41"/>
  </r>
  <r>
    <x v="12"/>
    <x v="1"/>
    <x v="3"/>
    <x v="14"/>
    <x v="28"/>
    <x v="404"/>
    <x v="2"/>
    <x v="22"/>
  </r>
  <r>
    <x v="12"/>
    <x v="1"/>
    <x v="3"/>
    <x v="14"/>
    <x v="77"/>
    <x v="354"/>
    <x v="2"/>
    <x v="60"/>
  </r>
  <r>
    <x v="12"/>
    <x v="1"/>
    <x v="3"/>
    <x v="14"/>
    <x v="67"/>
    <x v="311"/>
    <x v="2"/>
    <x v="52"/>
  </r>
  <r>
    <x v="12"/>
    <x v="1"/>
    <x v="3"/>
    <x v="14"/>
    <x v="46"/>
    <x v="302"/>
    <x v="2"/>
    <x v="36"/>
  </r>
  <r>
    <x v="12"/>
    <x v="1"/>
    <x v="3"/>
    <x v="14"/>
    <x v="46"/>
    <x v="302"/>
    <x v="2"/>
    <x v="36"/>
  </r>
  <r>
    <x v="12"/>
    <x v="1"/>
    <x v="3"/>
    <x v="14"/>
    <x v="21"/>
    <x v="259"/>
    <x v="2"/>
    <x v="17"/>
  </r>
  <r>
    <x v="12"/>
    <x v="1"/>
    <x v="3"/>
    <x v="14"/>
    <x v="21"/>
    <x v="259"/>
    <x v="2"/>
    <x v="17"/>
  </r>
  <r>
    <x v="12"/>
    <x v="1"/>
    <x v="3"/>
    <x v="14"/>
    <x v="44"/>
    <x v="243"/>
    <x v="2"/>
    <x v="34"/>
  </r>
  <r>
    <x v="12"/>
    <x v="1"/>
    <x v="3"/>
    <x v="14"/>
    <x v="56"/>
    <x v="239"/>
    <x v="2"/>
    <x v="43"/>
  </r>
  <r>
    <x v="12"/>
    <x v="1"/>
    <x v="3"/>
    <x v="14"/>
    <x v="56"/>
    <x v="239"/>
    <x v="2"/>
    <x v="43"/>
  </r>
  <r>
    <x v="17"/>
    <x v="1"/>
    <x v="3"/>
    <x v="14"/>
    <x v="44"/>
    <x v="382"/>
    <x v="2"/>
    <x v="34"/>
  </r>
  <r>
    <x v="17"/>
    <x v="1"/>
    <x v="3"/>
    <x v="14"/>
    <x v="42"/>
    <x v="305"/>
    <x v="2"/>
    <x v="34"/>
  </r>
  <r>
    <x v="17"/>
    <x v="1"/>
    <x v="3"/>
    <x v="14"/>
    <x v="60"/>
    <x v="222"/>
    <x v="2"/>
    <x v="47"/>
  </r>
  <r>
    <x v="17"/>
    <x v="1"/>
    <x v="3"/>
    <x v="14"/>
    <x v="43"/>
    <x v="136"/>
    <x v="2"/>
    <x v="34"/>
  </r>
  <r>
    <x v="17"/>
    <x v="1"/>
    <x v="3"/>
    <x v="14"/>
    <x v="30"/>
    <x v="91"/>
    <x v="2"/>
    <x v="24"/>
  </r>
  <r>
    <x v="17"/>
    <x v="1"/>
    <x v="3"/>
    <x v="14"/>
    <x v="77"/>
    <x v="89"/>
    <x v="2"/>
    <x v="60"/>
  </r>
  <r>
    <x v="17"/>
    <x v="1"/>
    <x v="3"/>
    <x v="14"/>
    <x v="52"/>
    <x v="84"/>
    <x v="2"/>
    <x v="41"/>
  </r>
  <r>
    <x v="17"/>
    <x v="1"/>
    <x v="3"/>
    <x v="14"/>
    <x v="36"/>
    <x v="80"/>
    <x v="2"/>
    <x v="29"/>
  </r>
  <r>
    <x v="17"/>
    <x v="1"/>
    <x v="3"/>
    <x v="14"/>
    <x v="55"/>
    <x v="79"/>
    <x v="2"/>
    <x v="42"/>
  </r>
  <r>
    <x v="17"/>
    <x v="1"/>
    <x v="3"/>
    <x v="14"/>
    <x v="16"/>
    <x v="72"/>
    <x v="2"/>
    <x v="14"/>
  </r>
  <r>
    <x v="60"/>
    <x v="1"/>
    <x v="3"/>
    <x v="16"/>
    <x v="54"/>
    <x v="1"/>
    <x v="0"/>
    <x v="42"/>
  </r>
  <r>
    <x v="60"/>
    <x v="1"/>
    <x v="3"/>
    <x v="16"/>
    <x v="77"/>
    <x v="5"/>
    <x v="0"/>
    <x v="60"/>
  </r>
  <r>
    <x v="60"/>
    <x v="1"/>
    <x v="3"/>
    <x v="18"/>
    <x v="74"/>
    <x v="1"/>
    <x v="0"/>
    <x v="58"/>
  </r>
  <r>
    <x v="60"/>
    <x v="1"/>
    <x v="3"/>
    <x v="25"/>
    <x v="27"/>
    <x v="3"/>
    <x v="0"/>
    <x v="21"/>
  </r>
  <r>
    <x v="60"/>
    <x v="1"/>
    <x v="3"/>
    <x v="25"/>
    <x v="44"/>
    <x v="2"/>
    <x v="0"/>
    <x v="34"/>
  </r>
  <r>
    <x v="60"/>
    <x v="1"/>
    <x v="3"/>
    <x v="32"/>
    <x v="39"/>
    <x v="1"/>
    <x v="0"/>
    <x v="31"/>
  </r>
  <r>
    <x v="60"/>
    <x v="1"/>
    <x v="5"/>
    <x v="1"/>
    <x v="55"/>
    <x v="8"/>
    <x v="0"/>
    <x v="42"/>
  </r>
  <r>
    <x v="60"/>
    <x v="1"/>
    <x v="5"/>
    <x v="4"/>
    <x v="55"/>
    <x v="4"/>
    <x v="0"/>
    <x v="42"/>
  </r>
  <r>
    <x v="60"/>
    <x v="1"/>
    <x v="5"/>
    <x v="6"/>
    <x v="55"/>
    <x v="3"/>
    <x v="0"/>
    <x v="42"/>
  </r>
  <r>
    <x v="60"/>
    <x v="1"/>
    <x v="5"/>
    <x v="7"/>
    <x v="55"/>
    <x v="3"/>
    <x v="0"/>
    <x v="42"/>
  </r>
  <r>
    <x v="60"/>
    <x v="1"/>
    <x v="5"/>
    <x v="9"/>
    <x v="55"/>
    <x v="4"/>
    <x v="0"/>
    <x v="42"/>
  </r>
  <r>
    <x v="60"/>
    <x v="1"/>
    <x v="5"/>
    <x v="14"/>
    <x v="55"/>
    <x v="1"/>
    <x v="0"/>
    <x v="42"/>
  </r>
  <r>
    <x v="60"/>
    <x v="1"/>
    <x v="5"/>
    <x v="19"/>
    <x v="44"/>
    <x v="1"/>
    <x v="0"/>
    <x v="34"/>
  </r>
  <r>
    <x v="13"/>
    <x v="1"/>
    <x v="5"/>
    <x v="19"/>
    <x v="82"/>
    <x v="40"/>
    <x v="1"/>
    <x v="63"/>
  </r>
  <r>
    <x v="13"/>
    <x v="1"/>
    <x v="5"/>
    <x v="19"/>
    <x v="11"/>
    <x v="62"/>
    <x v="1"/>
    <x v="9"/>
  </r>
  <r>
    <x v="60"/>
    <x v="1"/>
    <x v="5"/>
    <x v="31"/>
    <x v="45"/>
    <x v="1"/>
    <x v="0"/>
    <x v="35"/>
  </r>
  <r>
    <x v="60"/>
    <x v="1"/>
    <x v="5"/>
    <x v="31"/>
    <x v="39"/>
    <x v="2"/>
    <x v="0"/>
    <x v="31"/>
  </r>
  <r>
    <x v="60"/>
    <x v="1"/>
    <x v="5"/>
    <x v="35"/>
    <x v="39"/>
    <x v="1"/>
    <x v="0"/>
    <x v="31"/>
  </r>
  <r>
    <x v="60"/>
    <x v="1"/>
    <x v="5"/>
    <x v="37"/>
    <x v="39"/>
    <x v="2"/>
    <x v="0"/>
    <x v="31"/>
  </r>
  <r>
    <x v="60"/>
    <x v="1"/>
    <x v="6"/>
    <x v="3"/>
    <x v="55"/>
    <x v="3"/>
    <x v="0"/>
    <x v="42"/>
  </r>
  <r>
    <x v="60"/>
    <x v="1"/>
    <x v="6"/>
    <x v="7"/>
    <x v="55"/>
    <x v="1"/>
    <x v="0"/>
    <x v="42"/>
  </r>
  <r>
    <x v="60"/>
    <x v="1"/>
    <x v="6"/>
    <x v="9"/>
    <x v="55"/>
    <x v="1"/>
    <x v="0"/>
    <x v="42"/>
  </r>
  <r>
    <x v="60"/>
    <x v="1"/>
    <x v="6"/>
    <x v="13"/>
    <x v="44"/>
    <x v="1"/>
    <x v="0"/>
    <x v="34"/>
  </r>
  <r>
    <x v="60"/>
    <x v="1"/>
    <x v="6"/>
    <x v="13"/>
    <x v="77"/>
    <x v="1"/>
    <x v="0"/>
    <x v="60"/>
  </r>
  <r>
    <x v="60"/>
    <x v="1"/>
    <x v="6"/>
    <x v="24"/>
    <x v="44"/>
    <x v="2"/>
    <x v="0"/>
    <x v="34"/>
  </r>
  <r>
    <x v="60"/>
    <x v="1"/>
    <x v="6"/>
    <x v="24"/>
    <x v="54"/>
    <x v="1"/>
    <x v="0"/>
    <x v="42"/>
  </r>
  <r>
    <x v="60"/>
    <x v="1"/>
    <x v="6"/>
    <x v="28"/>
    <x v="44"/>
    <x v="1"/>
    <x v="0"/>
    <x v="34"/>
  </r>
  <r>
    <x v="60"/>
    <x v="1"/>
    <x v="6"/>
    <x v="33"/>
    <x v="45"/>
    <x v="1"/>
    <x v="0"/>
    <x v="35"/>
  </r>
  <r>
    <x v="18"/>
    <x v="1"/>
    <x v="4"/>
    <x v="15"/>
    <x v="11"/>
    <x v="225"/>
    <x v="1"/>
    <x v="9"/>
  </r>
  <r>
    <x v="18"/>
    <x v="1"/>
    <x v="4"/>
    <x v="15"/>
    <x v="0"/>
    <x v="66"/>
    <x v="1"/>
    <x v="0"/>
  </r>
  <r>
    <x v="18"/>
    <x v="1"/>
    <x v="4"/>
    <x v="15"/>
    <x v="82"/>
    <x v="7"/>
    <x v="1"/>
    <x v="63"/>
  </r>
  <r>
    <x v="18"/>
    <x v="1"/>
    <x v="4"/>
    <x v="15"/>
    <x v="53"/>
    <x v="26"/>
    <x v="1"/>
    <x v="42"/>
  </r>
  <r>
    <x v="18"/>
    <x v="1"/>
    <x v="4"/>
    <x v="15"/>
    <x v="9"/>
    <x v="1"/>
    <x v="1"/>
    <x v="7"/>
  </r>
  <r>
    <x v="60"/>
    <x v="2"/>
    <x v="1"/>
    <x v="5"/>
    <x v="55"/>
    <x v="1"/>
    <x v="0"/>
    <x v="42"/>
  </r>
  <r>
    <x v="60"/>
    <x v="2"/>
    <x v="1"/>
    <x v="7"/>
    <x v="26"/>
    <x v="1"/>
    <x v="0"/>
    <x v="20"/>
  </r>
  <r>
    <x v="60"/>
    <x v="2"/>
    <x v="1"/>
    <x v="7"/>
    <x v="32"/>
    <x v="1"/>
    <x v="0"/>
    <x v="25"/>
  </r>
  <r>
    <x v="60"/>
    <x v="2"/>
    <x v="1"/>
    <x v="7"/>
    <x v="55"/>
    <x v="1"/>
    <x v="0"/>
    <x v="42"/>
  </r>
  <r>
    <x v="60"/>
    <x v="2"/>
    <x v="1"/>
    <x v="9"/>
    <x v="26"/>
    <x v="1"/>
    <x v="0"/>
    <x v="20"/>
  </r>
  <r>
    <x v="60"/>
    <x v="2"/>
    <x v="1"/>
    <x v="10"/>
    <x v="26"/>
    <x v="3"/>
    <x v="0"/>
    <x v="20"/>
  </r>
  <r>
    <x v="60"/>
    <x v="2"/>
    <x v="1"/>
    <x v="10"/>
    <x v="43"/>
    <x v="1"/>
    <x v="0"/>
    <x v="34"/>
  </r>
  <r>
    <x v="60"/>
    <x v="2"/>
    <x v="1"/>
    <x v="10"/>
    <x v="55"/>
    <x v="1"/>
    <x v="0"/>
    <x v="42"/>
  </r>
  <r>
    <x v="20"/>
    <x v="2"/>
    <x v="1"/>
    <x v="12"/>
    <x v="11"/>
    <x v="292"/>
    <x v="1"/>
    <x v="9"/>
  </r>
  <r>
    <x v="20"/>
    <x v="2"/>
    <x v="1"/>
    <x v="12"/>
    <x v="82"/>
    <x v="1"/>
    <x v="1"/>
    <x v="63"/>
  </r>
  <r>
    <x v="20"/>
    <x v="2"/>
    <x v="1"/>
    <x v="12"/>
    <x v="9"/>
    <x v="3"/>
    <x v="1"/>
    <x v="7"/>
  </r>
  <r>
    <x v="20"/>
    <x v="2"/>
    <x v="1"/>
    <x v="12"/>
    <x v="0"/>
    <x v="1"/>
    <x v="1"/>
    <x v="0"/>
  </r>
  <r>
    <x v="20"/>
    <x v="2"/>
    <x v="1"/>
    <x v="12"/>
    <x v="53"/>
    <x v="2"/>
    <x v="1"/>
    <x v="42"/>
  </r>
  <r>
    <x v="21"/>
    <x v="2"/>
    <x v="1"/>
    <x v="12"/>
    <x v="11"/>
    <x v="256"/>
    <x v="1"/>
    <x v="9"/>
  </r>
  <r>
    <x v="21"/>
    <x v="2"/>
    <x v="1"/>
    <x v="12"/>
    <x v="9"/>
    <x v="17"/>
    <x v="1"/>
    <x v="7"/>
  </r>
  <r>
    <x v="21"/>
    <x v="2"/>
    <x v="1"/>
    <x v="12"/>
    <x v="82"/>
    <x v="1"/>
    <x v="1"/>
    <x v="63"/>
  </r>
  <r>
    <x v="20"/>
    <x v="2"/>
    <x v="1"/>
    <x v="12"/>
    <x v="24"/>
    <x v="314"/>
    <x v="2"/>
    <x v="20"/>
  </r>
  <r>
    <x v="20"/>
    <x v="2"/>
    <x v="1"/>
    <x v="12"/>
    <x v="26"/>
    <x v="279"/>
    <x v="2"/>
    <x v="20"/>
  </r>
  <r>
    <x v="20"/>
    <x v="2"/>
    <x v="1"/>
    <x v="12"/>
    <x v="25"/>
    <x v="217"/>
    <x v="2"/>
    <x v="20"/>
  </r>
  <r>
    <x v="20"/>
    <x v="2"/>
    <x v="1"/>
    <x v="12"/>
    <x v="77"/>
    <x v="103"/>
    <x v="2"/>
    <x v="60"/>
  </r>
  <r>
    <x v="20"/>
    <x v="2"/>
    <x v="1"/>
    <x v="12"/>
    <x v="81"/>
    <x v="57"/>
    <x v="2"/>
    <x v="62"/>
  </r>
  <r>
    <x v="20"/>
    <x v="2"/>
    <x v="1"/>
    <x v="12"/>
    <x v="23"/>
    <x v="53"/>
    <x v="2"/>
    <x v="19"/>
  </r>
  <r>
    <x v="20"/>
    <x v="2"/>
    <x v="1"/>
    <x v="12"/>
    <x v="13"/>
    <x v="52"/>
    <x v="2"/>
    <x v="11"/>
  </r>
  <r>
    <x v="20"/>
    <x v="2"/>
    <x v="1"/>
    <x v="12"/>
    <x v="60"/>
    <x v="46"/>
    <x v="2"/>
    <x v="47"/>
  </r>
  <r>
    <x v="20"/>
    <x v="2"/>
    <x v="1"/>
    <x v="12"/>
    <x v="6"/>
    <x v="42"/>
    <x v="2"/>
    <x v="4"/>
  </r>
  <r>
    <x v="20"/>
    <x v="2"/>
    <x v="1"/>
    <x v="12"/>
    <x v="76"/>
    <x v="38"/>
    <x v="2"/>
    <x v="60"/>
  </r>
  <r>
    <x v="21"/>
    <x v="2"/>
    <x v="1"/>
    <x v="12"/>
    <x v="24"/>
    <x v="396"/>
    <x v="2"/>
    <x v="20"/>
  </r>
  <r>
    <x v="21"/>
    <x v="2"/>
    <x v="1"/>
    <x v="12"/>
    <x v="26"/>
    <x v="368"/>
    <x v="2"/>
    <x v="20"/>
  </r>
  <r>
    <x v="21"/>
    <x v="2"/>
    <x v="1"/>
    <x v="12"/>
    <x v="25"/>
    <x v="336"/>
    <x v="2"/>
    <x v="20"/>
  </r>
  <r>
    <x v="21"/>
    <x v="2"/>
    <x v="1"/>
    <x v="12"/>
    <x v="81"/>
    <x v="162"/>
    <x v="2"/>
    <x v="62"/>
  </r>
  <r>
    <x v="21"/>
    <x v="2"/>
    <x v="1"/>
    <x v="12"/>
    <x v="13"/>
    <x v="125"/>
    <x v="2"/>
    <x v="11"/>
  </r>
  <r>
    <x v="21"/>
    <x v="2"/>
    <x v="1"/>
    <x v="12"/>
    <x v="77"/>
    <x v="111"/>
    <x v="2"/>
    <x v="60"/>
  </r>
  <r>
    <x v="21"/>
    <x v="2"/>
    <x v="1"/>
    <x v="12"/>
    <x v="6"/>
    <x v="100"/>
    <x v="2"/>
    <x v="4"/>
  </r>
  <r>
    <x v="21"/>
    <x v="2"/>
    <x v="1"/>
    <x v="12"/>
    <x v="60"/>
    <x v="93"/>
    <x v="2"/>
    <x v="47"/>
  </r>
  <r>
    <x v="21"/>
    <x v="2"/>
    <x v="1"/>
    <x v="12"/>
    <x v="80"/>
    <x v="86"/>
    <x v="2"/>
    <x v="61"/>
  </r>
  <r>
    <x v="21"/>
    <x v="2"/>
    <x v="1"/>
    <x v="12"/>
    <x v="23"/>
    <x v="74"/>
    <x v="2"/>
    <x v="19"/>
  </r>
  <r>
    <x v="19"/>
    <x v="2"/>
    <x v="1"/>
    <x v="14"/>
    <x v="11"/>
    <x v="208"/>
    <x v="1"/>
    <x v="9"/>
  </r>
  <r>
    <x v="19"/>
    <x v="2"/>
    <x v="1"/>
    <x v="14"/>
    <x v="82"/>
    <x v="3"/>
    <x v="1"/>
    <x v="63"/>
  </r>
  <r>
    <x v="19"/>
    <x v="2"/>
    <x v="1"/>
    <x v="14"/>
    <x v="0"/>
    <x v="1"/>
    <x v="1"/>
    <x v="0"/>
  </r>
  <r>
    <x v="19"/>
    <x v="2"/>
    <x v="1"/>
    <x v="14"/>
    <x v="53"/>
    <x v="2"/>
    <x v="1"/>
    <x v="42"/>
  </r>
  <r>
    <x v="22"/>
    <x v="2"/>
    <x v="1"/>
    <x v="14"/>
    <x v="11"/>
    <x v="156"/>
    <x v="1"/>
    <x v="9"/>
  </r>
  <r>
    <x v="22"/>
    <x v="2"/>
    <x v="1"/>
    <x v="14"/>
    <x v="53"/>
    <x v="171"/>
    <x v="1"/>
    <x v="42"/>
  </r>
  <r>
    <x v="22"/>
    <x v="2"/>
    <x v="1"/>
    <x v="14"/>
    <x v="82"/>
    <x v="5"/>
    <x v="1"/>
    <x v="63"/>
  </r>
  <r>
    <x v="22"/>
    <x v="2"/>
    <x v="1"/>
    <x v="14"/>
    <x v="9"/>
    <x v="14"/>
    <x v="1"/>
    <x v="7"/>
  </r>
  <r>
    <x v="22"/>
    <x v="2"/>
    <x v="1"/>
    <x v="14"/>
    <x v="29"/>
    <x v="2"/>
    <x v="1"/>
    <x v="23"/>
  </r>
  <r>
    <x v="22"/>
    <x v="2"/>
    <x v="1"/>
    <x v="14"/>
    <x v="10"/>
    <x v="1"/>
    <x v="1"/>
    <x v="8"/>
  </r>
  <r>
    <x v="22"/>
    <x v="2"/>
    <x v="1"/>
    <x v="14"/>
    <x v="0"/>
    <x v="2"/>
    <x v="1"/>
    <x v="0"/>
  </r>
  <r>
    <x v="19"/>
    <x v="2"/>
    <x v="1"/>
    <x v="14"/>
    <x v="24"/>
    <x v="419"/>
    <x v="2"/>
    <x v="20"/>
  </r>
  <r>
    <x v="19"/>
    <x v="2"/>
    <x v="1"/>
    <x v="14"/>
    <x v="26"/>
    <x v="358"/>
    <x v="2"/>
    <x v="20"/>
  </r>
  <r>
    <x v="19"/>
    <x v="2"/>
    <x v="1"/>
    <x v="14"/>
    <x v="25"/>
    <x v="321"/>
    <x v="2"/>
    <x v="20"/>
  </r>
  <r>
    <x v="19"/>
    <x v="2"/>
    <x v="1"/>
    <x v="14"/>
    <x v="86"/>
    <x v="293"/>
    <x v="2"/>
    <x v="67"/>
  </r>
  <r>
    <x v="19"/>
    <x v="2"/>
    <x v="1"/>
    <x v="14"/>
    <x v="81"/>
    <x v="119"/>
    <x v="2"/>
    <x v="62"/>
  </r>
  <r>
    <x v="19"/>
    <x v="2"/>
    <x v="1"/>
    <x v="14"/>
    <x v="13"/>
    <x v="117"/>
    <x v="2"/>
    <x v="11"/>
  </r>
  <r>
    <x v="19"/>
    <x v="2"/>
    <x v="1"/>
    <x v="14"/>
    <x v="66"/>
    <x v="115"/>
    <x v="2"/>
    <x v="51"/>
  </r>
  <r>
    <x v="19"/>
    <x v="2"/>
    <x v="1"/>
    <x v="14"/>
    <x v="49"/>
    <x v="114"/>
    <x v="2"/>
    <x v="39"/>
  </r>
  <r>
    <x v="19"/>
    <x v="2"/>
    <x v="1"/>
    <x v="14"/>
    <x v="6"/>
    <x v="95"/>
    <x v="2"/>
    <x v="4"/>
  </r>
  <r>
    <x v="19"/>
    <x v="2"/>
    <x v="1"/>
    <x v="14"/>
    <x v="80"/>
    <x v="74"/>
    <x v="2"/>
    <x v="61"/>
  </r>
  <r>
    <x v="22"/>
    <x v="2"/>
    <x v="1"/>
    <x v="14"/>
    <x v="24"/>
    <x v="458"/>
    <x v="2"/>
    <x v="20"/>
  </r>
  <r>
    <x v="22"/>
    <x v="2"/>
    <x v="1"/>
    <x v="14"/>
    <x v="26"/>
    <x v="453"/>
    <x v="2"/>
    <x v="20"/>
  </r>
  <r>
    <x v="22"/>
    <x v="2"/>
    <x v="1"/>
    <x v="14"/>
    <x v="25"/>
    <x v="436"/>
    <x v="2"/>
    <x v="20"/>
  </r>
  <r>
    <x v="22"/>
    <x v="2"/>
    <x v="1"/>
    <x v="14"/>
    <x v="77"/>
    <x v="337"/>
    <x v="2"/>
    <x v="60"/>
  </r>
  <r>
    <x v="22"/>
    <x v="2"/>
    <x v="1"/>
    <x v="14"/>
    <x v="81"/>
    <x v="323"/>
    <x v="2"/>
    <x v="62"/>
  </r>
  <r>
    <x v="22"/>
    <x v="2"/>
    <x v="1"/>
    <x v="14"/>
    <x v="13"/>
    <x v="303"/>
    <x v="2"/>
    <x v="11"/>
  </r>
  <r>
    <x v="22"/>
    <x v="2"/>
    <x v="1"/>
    <x v="14"/>
    <x v="80"/>
    <x v="273"/>
    <x v="2"/>
    <x v="61"/>
  </r>
  <r>
    <x v="22"/>
    <x v="2"/>
    <x v="1"/>
    <x v="14"/>
    <x v="6"/>
    <x v="257"/>
    <x v="2"/>
    <x v="4"/>
  </r>
  <r>
    <x v="22"/>
    <x v="2"/>
    <x v="1"/>
    <x v="14"/>
    <x v="43"/>
    <x v="246"/>
    <x v="2"/>
    <x v="34"/>
  </r>
  <r>
    <x v="22"/>
    <x v="2"/>
    <x v="1"/>
    <x v="14"/>
    <x v="79"/>
    <x v="230"/>
    <x v="2"/>
    <x v="61"/>
  </r>
  <r>
    <x v="60"/>
    <x v="2"/>
    <x v="1"/>
    <x v="15"/>
    <x v="26"/>
    <x v="9"/>
    <x v="0"/>
    <x v="20"/>
  </r>
  <r>
    <x v="23"/>
    <x v="2"/>
    <x v="1"/>
    <x v="15"/>
    <x v="11"/>
    <x v="227"/>
    <x v="1"/>
    <x v="9"/>
  </r>
  <r>
    <x v="23"/>
    <x v="2"/>
    <x v="1"/>
    <x v="15"/>
    <x v="0"/>
    <x v="13"/>
    <x v="1"/>
    <x v="0"/>
  </r>
  <r>
    <x v="23"/>
    <x v="2"/>
    <x v="1"/>
    <x v="15"/>
    <x v="82"/>
    <x v="1"/>
    <x v="1"/>
    <x v="63"/>
  </r>
  <r>
    <x v="23"/>
    <x v="2"/>
    <x v="1"/>
    <x v="15"/>
    <x v="53"/>
    <x v="1"/>
    <x v="1"/>
    <x v="42"/>
  </r>
  <r>
    <x v="24"/>
    <x v="2"/>
    <x v="1"/>
    <x v="15"/>
    <x v="11"/>
    <x v="172"/>
    <x v="1"/>
    <x v="9"/>
  </r>
  <r>
    <x v="24"/>
    <x v="2"/>
    <x v="1"/>
    <x v="15"/>
    <x v="82"/>
    <x v="1"/>
    <x v="1"/>
    <x v="63"/>
  </r>
  <r>
    <x v="25"/>
    <x v="2"/>
    <x v="1"/>
    <x v="15"/>
    <x v="11"/>
    <x v="140"/>
    <x v="1"/>
    <x v="9"/>
  </r>
  <r>
    <x v="25"/>
    <x v="2"/>
    <x v="1"/>
    <x v="15"/>
    <x v="59"/>
    <x v="1"/>
    <x v="1"/>
    <x v="46"/>
  </r>
  <r>
    <x v="23"/>
    <x v="2"/>
    <x v="1"/>
    <x v="15"/>
    <x v="24"/>
    <x v="399"/>
    <x v="2"/>
    <x v="20"/>
  </r>
  <r>
    <x v="23"/>
    <x v="2"/>
    <x v="1"/>
    <x v="15"/>
    <x v="26"/>
    <x v="377"/>
    <x v="2"/>
    <x v="20"/>
  </r>
  <r>
    <x v="23"/>
    <x v="2"/>
    <x v="1"/>
    <x v="15"/>
    <x v="25"/>
    <x v="331"/>
    <x v="2"/>
    <x v="20"/>
  </r>
  <r>
    <x v="23"/>
    <x v="2"/>
    <x v="1"/>
    <x v="15"/>
    <x v="81"/>
    <x v="185"/>
    <x v="2"/>
    <x v="62"/>
  </r>
  <r>
    <x v="23"/>
    <x v="2"/>
    <x v="1"/>
    <x v="15"/>
    <x v="60"/>
    <x v="137"/>
    <x v="2"/>
    <x v="47"/>
  </r>
  <r>
    <x v="23"/>
    <x v="2"/>
    <x v="1"/>
    <x v="15"/>
    <x v="80"/>
    <x v="118"/>
    <x v="2"/>
    <x v="61"/>
  </r>
  <r>
    <x v="23"/>
    <x v="2"/>
    <x v="1"/>
    <x v="15"/>
    <x v="13"/>
    <x v="109"/>
    <x v="2"/>
    <x v="11"/>
  </r>
  <r>
    <x v="23"/>
    <x v="2"/>
    <x v="1"/>
    <x v="15"/>
    <x v="79"/>
    <x v="87"/>
    <x v="2"/>
    <x v="61"/>
  </r>
  <r>
    <x v="23"/>
    <x v="2"/>
    <x v="1"/>
    <x v="15"/>
    <x v="43"/>
    <x v="82"/>
    <x v="2"/>
    <x v="34"/>
  </r>
  <r>
    <x v="23"/>
    <x v="2"/>
    <x v="1"/>
    <x v="15"/>
    <x v="51"/>
    <x v="78"/>
    <x v="2"/>
    <x v="41"/>
  </r>
  <r>
    <x v="24"/>
    <x v="2"/>
    <x v="1"/>
    <x v="15"/>
    <x v="24"/>
    <x v="412"/>
    <x v="2"/>
    <x v="20"/>
  </r>
  <r>
    <x v="24"/>
    <x v="2"/>
    <x v="1"/>
    <x v="15"/>
    <x v="26"/>
    <x v="387"/>
    <x v="2"/>
    <x v="20"/>
  </r>
  <r>
    <x v="24"/>
    <x v="2"/>
    <x v="1"/>
    <x v="15"/>
    <x v="25"/>
    <x v="351"/>
    <x v="2"/>
    <x v="20"/>
  </r>
  <r>
    <x v="24"/>
    <x v="2"/>
    <x v="1"/>
    <x v="15"/>
    <x v="81"/>
    <x v="161"/>
    <x v="2"/>
    <x v="62"/>
  </r>
  <r>
    <x v="24"/>
    <x v="2"/>
    <x v="1"/>
    <x v="15"/>
    <x v="13"/>
    <x v="139"/>
    <x v="2"/>
    <x v="11"/>
  </r>
  <r>
    <x v="24"/>
    <x v="2"/>
    <x v="1"/>
    <x v="15"/>
    <x v="19"/>
    <x v="137"/>
    <x v="2"/>
    <x v="17"/>
  </r>
  <r>
    <x v="24"/>
    <x v="2"/>
    <x v="1"/>
    <x v="15"/>
    <x v="19"/>
    <x v="137"/>
    <x v="2"/>
    <x v="17"/>
  </r>
  <r>
    <x v="24"/>
    <x v="2"/>
    <x v="1"/>
    <x v="15"/>
    <x v="80"/>
    <x v="127"/>
    <x v="2"/>
    <x v="61"/>
  </r>
  <r>
    <x v="24"/>
    <x v="2"/>
    <x v="1"/>
    <x v="15"/>
    <x v="6"/>
    <x v="96"/>
    <x v="2"/>
    <x v="4"/>
  </r>
  <r>
    <x v="24"/>
    <x v="2"/>
    <x v="1"/>
    <x v="15"/>
    <x v="65"/>
    <x v="90"/>
    <x v="2"/>
    <x v="50"/>
  </r>
  <r>
    <x v="25"/>
    <x v="2"/>
    <x v="1"/>
    <x v="15"/>
    <x v="2"/>
    <x v="432"/>
    <x v="2"/>
    <x v="2"/>
  </r>
  <r>
    <x v="25"/>
    <x v="2"/>
    <x v="1"/>
    <x v="15"/>
    <x v="24"/>
    <x v="416"/>
    <x v="2"/>
    <x v="20"/>
  </r>
  <r>
    <x v="25"/>
    <x v="2"/>
    <x v="1"/>
    <x v="15"/>
    <x v="26"/>
    <x v="362"/>
    <x v="2"/>
    <x v="20"/>
  </r>
  <r>
    <x v="25"/>
    <x v="2"/>
    <x v="1"/>
    <x v="15"/>
    <x v="25"/>
    <x v="332"/>
    <x v="2"/>
    <x v="20"/>
  </r>
  <r>
    <x v="25"/>
    <x v="2"/>
    <x v="1"/>
    <x v="15"/>
    <x v="39"/>
    <x v="272"/>
    <x v="2"/>
    <x v="31"/>
  </r>
  <r>
    <x v="25"/>
    <x v="2"/>
    <x v="1"/>
    <x v="15"/>
    <x v="51"/>
    <x v="266"/>
    <x v="2"/>
    <x v="41"/>
  </r>
  <r>
    <x v="25"/>
    <x v="2"/>
    <x v="1"/>
    <x v="15"/>
    <x v="14"/>
    <x v="264"/>
    <x v="2"/>
    <x v="12"/>
  </r>
  <r>
    <x v="25"/>
    <x v="2"/>
    <x v="1"/>
    <x v="15"/>
    <x v="64"/>
    <x v="263"/>
    <x v="2"/>
    <x v="49"/>
  </r>
  <r>
    <x v="25"/>
    <x v="2"/>
    <x v="1"/>
    <x v="15"/>
    <x v="65"/>
    <x v="261"/>
    <x v="2"/>
    <x v="50"/>
  </r>
  <r>
    <x v="25"/>
    <x v="2"/>
    <x v="1"/>
    <x v="15"/>
    <x v="19"/>
    <x v="250"/>
    <x v="2"/>
    <x v="17"/>
  </r>
  <r>
    <x v="25"/>
    <x v="2"/>
    <x v="1"/>
    <x v="15"/>
    <x v="19"/>
    <x v="250"/>
    <x v="2"/>
    <x v="17"/>
  </r>
  <r>
    <x v="60"/>
    <x v="2"/>
    <x v="1"/>
    <x v="26"/>
    <x v="44"/>
    <x v="1"/>
    <x v="0"/>
    <x v="34"/>
  </r>
  <r>
    <x v="60"/>
    <x v="2"/>
    <x v="1"/>
    <x v="26"/>
    <x v="63"/>
    <x v="1"/>
    <x v="0"/>
    <x v="48"/>
  </r>
  <r>
    <x v="60"/>
    <x v="2"/>
    <x v="1"/>
    <x v="31"/>
    <x v="24"/>
    <x v="1"/>
    <x v="0"/>
    <x v="20"/>
  </r>
  <r>
    <x v="60"/>
    <x v="2"/>
    <x v="1"/>
    <x v="34"/>
    <x v="24"/>
    <x v="2"/>
    <x v="0"/>
    <x v="20"/>
  </r>
  <r>
    <x v="60"/>
    <x v="2"/>
    <x v="2"/>
    <x v="4"/>
    <x v="55"/>
    <x v="1"/>
    <x v="0"/>
    <x v="42"/>
  </r>
  <r>
    <x v="60"/>
    <x v="2"/>
    <x v="2"/>
    <x v="6"/>
    <x v="26"/>
    <x v="1"/>
    <x v="0"/>
    <x v="20"/>
  </r>
  <r>
    <x v="60"/>
    <x v="2"/>
    <x v="2"/>
    <x v="6"/>
    <x v="55"/>
    <x v="1"/>
    <x v="0"/>
    <x v="42"/>
  </r>
  <r>
    <x v="60"/>
    <x v="2"/>
    <x v="2"/>
    <x v="7"/>
    <x v="26"/>
    <x v="1"/>
    <x v="0"/>
    <x v="20"/>
  </r>
  <r>
    <x v="60"/>
    <x v="2"/>
    <x v="2"/>
    <x v="7"/>
    <x v="55"/>
    <x v="2"/>
    <x v="0"/>
    <x v="42"/>
  </r>
  <r>
    <x v="60"/>
    <x v="2"/>
    <x v="2"/>
    <x v="9"/>
    <x v="47"/>
    <x v="2"/>
    <x v="0"/>
    <x v="37"/>
  </r>
  <r>
    <x v="60"/>
    <x v="2"/>
    <x v="2"/>
    <x v="9"/>
    <x v="77"/>
    <x v="1"/>
    <x v="0"/>
    <x v="60"/>
  </r>
  <r>
    <x v="60"/>
    <x v="2"/>
    <x v="2"/>
    <x v="15"/>
    <x v="47"/>
    <x v="2"/>
    <x v="0"/>
    <x v="37"/>
  </r>
  <r>
    <x v="60"/>
    <x v="2"/>
    <x v="2"/>
    <x v="21"/>
    <x v="52"/>
    <x v="1"/>
    <x v="0"/>
    <x v="41"/>
  </r>
  <r>
    <x v="60"/>
    <x v="2"/>
    <x v="3"/>
    <x v="2"/>
    <x v="32"/>
    <x v="1"/>
    <x v="0"/>
    <x v="25"/>
  </r>
  <r>
    <x v="60"/>
    <x v="2"/>
    <x v="3"/>
    <x v="6"/>
    <x v="55"/>
    <x v="1"/>
    <x v="0"/>
    <x v="42"/>
  </r>
  <r>
    <x v="26"/>
    <x v="2"/>
    <x v="3"/>
    <x v="7"/>
    <x v="11"/>
    <x v="170"/>
    <x v="1"/>
    <x v="9"/>
  </r>
  <r>
    <x v="26"/>
    <x v="2"/>
    <x v="3"/>
    <x v="7"/>
    <x v="59"/>
    <x v="1"/>
    <x v="1"/>
    <x v="46"/>
  </r>
  <r>
    <x v="26"/>
    <x v="2"/>
    <x v="3"/>
    <x v="7"/>
    <x v="9"/>
    <x v="1"/>
    <x v="1"/>
    <x v="7"/>
  </r>
  <r>
    <x v="26"/>
    <x v="2"/>
    <x v="3"/>
    <x v="7"/>
    <x v="82"/>
    <x v="1"/>
    <x v="1"/>
    <x v="63"/>
  </r>
  <r>
    <x v="26"/>
    <x v="2"/>
    <x v="3"/>
    <x v="7"/>
    <x v="55"/>
    <x v="444"/>
    <x v="2"/>
    <x v="42"/>
  </r>
  <r>
    <x v="26"/>
    <x v="2"/>
    <x v="3"/>
    <x v="7"/>
    <x v="51"/>
    <x v="429"/>
    <x v="2"/>
    <x v="41"/>
  </r>
  <r>
    <x v="26"/>
    <x v="2"/>
    <x v="3"/>
    <x v="7"/>
    <x v="54"/>
    <x v="427"/>
    <x v="2"/>
    <x v="42"/>
  </r>
  <r>
    <x v="26"/>
    <x v="2"/>
    <x v="3"/>
    <x v="7"/>
    <x v="24"/>
    <x v="408"/>
    <x v="2"/>
    <x v="20"/>
  </r>
  <r>
    <x v="26"/>
    <x v="2"/>
    <x v="3"/>
    <x v="7"/>
    <x v="26"/>
    <x v="379"/>
    <x v="2"/>
    <x v="20"/>
  </r>
  <r>
    <x v="26"/>
    <x v="2"/>
    <x v="3"/>
    <x v="7"/>
    <x v="21"/>
    <x v="364"/>
    <x v="2"/>
    <x v="17"/>
  </r>
  <r>
    <x v="26"/>
    <x v="2"/>
    <x v="3"/>
    <x v="7"/>
    <x v="21"/>
    <x v="364"/>
    <x v="2"/>
    <x v="17"/>
  </r>
  <r>
    <x v="26"/>
    <x v="2"/>
    <x v="3"/>
    <x v="7"/>
    <x v="25"/>
    <x v="342"/>
    <x v="2"/>
    <x v="20"/>
  </r>
  <r>
    <x v="26"/>
    <x v="2"/>
    <x v="3"/>
    <x v="7"/>
    <x v="30"/>
    <x v="329"/>
    <x v="2"/>
    <x v="24"/>
  </r>
  <r>
    <x v="26"/>
    <x v="2"/>
    <x v="3"/>
    <x v="7"/>
    <x v="20"/>
    <x v="324"/>
    <x v="2"/>
    <x v="17"/>
  </r>
  <r>
    <x v="26"/>
    <x v="2"/>
    <x v="3"/>
    <x v="7"/>
    <x v="20"/>
    <x v="324"/>
    <x v="2"/>
    <x v="17"/>
  </r>
  <r>
    <x v="60"/>
    <x v="2"/>
    <x v="3"/>
    <x v="30"/>
    <x v="85"/>
    <x v="1"/>
    <x v="0"/>
    <x v="66"/>
  </r>
  <r>
    <x v="60"/>
    <x v="2"/>
    <x v="5"/>
    <x v="4"/>
    <x v="55"/>
    <x v="2"/>
    <x v="0"/>
    <x v="42"/>
  </r>
  <r>
    <x v="60"/>
    <x v="2"/>
    <x v="5"/>
    <x v="6"/>
    <x v="55"/>
    <x v="2"/>
    <x v="0"/>
    <x v="42"/>
  </r>
  <r>
    <x v="60"/>
    <x v="2"/>
    <x v="5"/>
    <x v="9"/>
    <x v="26"/>
    <x v="3"/>
    <x v="0"/>
    <x v="20"/>
  </r>
  <r>
    <x v="60"/>
    <x v="2"/>
    <x v="5"/>
    <x v="14"/>
    <x v="26"/>
    <x v="7"/>
    <x v="0"/>
    <x v="20"/>
  </r>
  <r>
    <x v="60"/>
    <x v="2"/>
    <x v="5"/>
    <x v="14"/>
    <x v="47"/>
    <x v="1"/>
    <x v="0"/>
    <x v="37"/>
  </r>
  <r>
    <x v="60"/>
    <x v="2"/>
    <x v="5"/>
    <x v="17"/>
    <x v="26"/>
    <x v="5"/>
    <x v="0"/>
    <x v="20"/>
  </r>
  <r>
    <x v="60"/>
    <x v="2"/>
    <x v="5"/>
    <x v="19"/>
    <x v="26"/>
    <x v="1"/>
    <x v="0"/>
    <x v="20"/>
  </r>
  <r>
    <x v="60"/>
    <x v="2"/>
    <x v="5"/>
    <x v="22"/>
    <x v="26"/>
    <x v="2"/>
    <x v="0"/>
    <x v="20"/>
  </r>
  <r>
    <x v="60"/>
    <x v="2"/>
    <x v="5"/>
    <x v="22"/>
    <x v="47"/>
    <x v="1"/>
    <x v="0"/>
    <x v="37"/>
  </r>
  <r>
    <x v="60"/>
    <x v="2"/>
    <x v="5"/>
    <x v="22"/>
    <x v="52"/>
    <x v="1"/>
    <x v="0"/>
    <x v="41"/>
  </r>
  <r>
    <x v="60"/>
    <x v="2"/>
    <x v="5"/>
    <x v="31"/>
    <x v="24"/>
    <x v="1"/>
    <x v="0"/>
    <x v="20"/>
  </r>
  <r>
    <x v="60"/>
    <x v="2"/>
    <x v="6"/>
    <x v="20"/>
    <x v="26"/>
    <x v="1"/>
    <x v="0"/>
    <x v="20"/>
  </r>
  <r>
    <x v="60"/>
    <x v="2"/>
    <x v="6"/>
    <x v="28"/>
    <x v="24"/>
    <x v="1"/>
    <x v="0"/>
    <x v="20"/>
  </r>
  <r>
    <x v="60"/>
    <x v="3"/>
    <x v="2"/>
    <x v="15"/>
    <x v="44"/>
    <x v="1"/>
    <x v="0"/>
    <x v="34"/>
  </r>
  <r>
    <x v="60"/>
    <x v="3"/>
    <x v="5"/>
    <x v="14"/>
    <x v="44"/>
    <x v="1"/>
    <x v="0"/>
    <x v="34"/>
  </r>
  <r>
    <x v="60"/>
    <x v="4"/>
    <x v="0"/>
    <x v="8"/>
    <x v="55"/>
    <x v="2"/>
    <x v="0"/>
    <x v="42"/>
  </r>
  <r>
    <x v="60"/>
    <x v="4"/>
    <x v="0"/>
    <x v="16"/>
    <x v="26"/>
    <x v="6"/>
    <x v="0"/>
    <x v="20"/>
  </r>
  <r>
    <x v="60"/>
    <x v="4"/>
    <x v="0"/>
    <x v="16"/>
    <x v="44"/>
    <x v="3"/>
    <x v="0"/>
    <x v="34"/>
  </r>
  <r>
    <x v="60"/>
    <x v="4"/>
    <x v="0"/>
    <x v="18"/>
    <x v="26"/>
    <x v="1"/>
    <x v="0"/>
    <x v="20"/>
  </r>
  <r>
    <x v="60"/>
    <x v="4"/>
    <x v="0"/>
    <x v="18"/>
    <x v="50"/>
    <x v="1"/>
    <x v="0"/>
    <x v="40"/>
  </r>
  <r>
    <x v="60"/>
    <x v="4"/>
    <x v="0"/>
    <x v="18"/>
    <x v="44"/>
    <x v="3"/>
    <x v="0"/>
    <x v="34"/>
  </r>
  <r>
    <x v="27"/>
    <x v="4"/>
    <x v="0"/>
    <x v="18"/>
    <x v="11"/>
    <x v="211"/>
    <x v="1"/>
    <x v="9"/>
  </r>
  <r>
    <x v="27"/>
    <x v="4"/>
    <x v="0"/>
    <x v="18"/>
    <x v="9"/>
    <x v="1"/>
    <x v="1"/>
    <x v="7"/>
  </r>
  <r>
    <x v="27"/>
    <x v="4"/>
    <x v="0"/>
    <x v="18"/>
    <x v="82"/>
    <x v="1"/>
    <x v="1"/>
    <x v="63"/>
  </r>
  <r>
    <x v="27"/>
    <x v="4"/>
    <x v="0"/>
    <x v="18"/>
    <x v="53"/>
    <x v="2"/>
    <x v="1"/>
    <x v="42"/>
  </r>
  <r>
    <x v="30"/>
    <x v="4"/>
    <x v="0"/>
    <x v="18"/>
    <x v="69"/>
    <x v="134"/>
    <x v="1"/>
    <x v="54"/>
  </r>
  <r>
    <x v="30"/>
    <x v="4"/>
    <x v="0"/>
    <x v="18"/>
    <x v="10"/>
    <x v="1"/>
    <x v="1"/>
    <x v="8"/>
  </r>
  <r>
    <x v="30"/>
    <x v="4"/>
    <x v="0"/>
    <x v="18"/>
    <x v="82"/>
    <x v="7"/>
    <x v="1"/>
    <x v="63"/>
  </r>
  <r>
    <x v="30"/>
    <x v="4"/>
    <x v="0"/>
    <x v="18"/>
    <x v="53"/>
    <x v="4"/>
    <x v="1"/>
    <x v="42"/>
  </r>
  <r>
    <x v="30"/>
    <x v="4"/>
    <x v="0"/>
    <x v="18"/>
    <x v="8"/>
    <x v="1"/>
    <x v="1"/>
    <x v="6"/>
  </r>
  <r>
    <x v="30"/>
    <x v="4"/>
    <x v="0"/>
    <x v="18"/>
    <x v="9"/>
    <x v="1"/>
    <x v="1"/>
    <x v="7"/>
  </r>
  <r>
    <x v="30"/>
    <x v="4"/>
    <x v="0"/>
    <x v="18"/>
    <x v="11"/>
    <x v="29"/>
    <x v="1"/>
    <x v="9"/>
  </r>
  <r>
    <x v="27"/>
    <x v="4"/>
    <x v="0"/>
    <x v="18"/>
    <x v="24"/>
    <x v="438"/>
    <x v="2"/>
    <x v="20"/>
  </r>
  <r>
    <x v="27"/>
    <x v="4"/>
    <x v="0"/>
    <x v="18"/>
    <x v="26"/>
    <x v="417"/>
    <x v="2"/>
    <x v="20"/>
  </r>
  <r>
    <x v="27"/>
    <x v="4"/>
    <x v="0"/>
    <x v="18"/>
    <x v="25"/>
    <x v="384"/>
    <x v="2"/>
    <x v="20"/>
  </r>
  <r>
    <x v="27"/>
    <x v="4"/>
    <x v="0"/>
    <x v="18"/>
    <x v="81"/>
    <x v="228"/>
    <x v="2"/>
    <x v="62"/>
  </r>
  <r>
    <x v="27"/>
    <x v="4"/>
    <x v="0"/>
    <x v="18"/>
    <x v="19"/>
    <x v="215"/>
    <x v="2"/>
    <x v="17"/>
  </r>
  <r>
    <x v="27"/>
    <x v="4"/>
    <x v="0"/>
    <x v="18"/>
    <x v="19"/>
    <x v="215"/>
    <x v="2"/>
    <x v="17"/>
  </r>
  <r>
    <x v="27"/>
    <x v="4"/>
    <x v="0"/>
    <x v="18"/>
    <x v="42"/>
    <x v="203"/>
    <x v="2"/>
    <x v="34"/>
  </r>
  <r>
    <x v="27"/>
    <x v="4"/>
    <x v="0"/>
    <x v="18"/>
    <x v="13"/>
    <x v="190"/>
    <x v="2"/>
    <x v="11"/>
  </r>
  <r>
    <x v="27"/>
    <x v="4"/>
    <x v="0"/>
    <x v="18"/>
    <x v="65"/>
    <x v="187"/>
    <x v="2"/>
    <x v="50"/>
  </r>
  <r>
    <x v="27"/>
    <x v="4"/>
    <x v="0"/>
    <x v="18"/>
    <x v="80"/>
    <x v="164"/>
    <x v="2"/>
    <x v="61"/>
  </r>
  <r>
    <x v="30"/>
    <x v="4"/>
    <x v="0"/>
    <x v="18"/>
    <x v="24"/>
    <x v="446"/>
    <x v="2"/>
    <x v="20"/>
  </r>
  <r>
    <x v="30"/>
    <x v="4"/>
    <x v="0"/>
    <x v="18"/>
    <x v="26"/>
    <x v="435"/>
    <x v="2"/>
    <x v="20"/>
  </r>
  <r>
    <x v="30"/>
    <x v="4"/>
    <x v="0"/>
    <x v="18"/>
    <x v="25"/>
    <x v="394"/>
    <x v="2"/>
    <x v="20"/>
  </r>
  <r>
    <x v="30"/>
    <x v="4"/>
    <x v="0"/>
    <x v="18"/>
    <x v="86"/>
    <x v="275"/>
    <x v="2"/>
    <x v="67"/>
  </r>
  <r>
    <x v="30"/>
    <x v="4"/>
    <x v="0"/>
    <x v="18"/>
    <x v="81"/>
    <x v="248"/>
    <x v="2"/>
    <x v="62"/>
  </r>
  <r>
    <x v="30"/>
    <x v="4"/>
    <x v="0"/>
    <x v="18"/>
    <x v="23"/>
    <x v="218"/>
    <x v="2"/>
    <x v="19"/>
  </r>
  <r>
    <x v="30"/>
    <x v="4"/>
    <x v="0"/>
    <x v="18"/>
    <x v="13"/>
    <x v="202"/>
    <x v="2"/>
    <x v="11"/>
  </r>
  <r>
    <x v="30"/>
    <x v="4"/>
    <x v="0"/>
    <x v="18"/>
    <x v="55"/>
    <x v="201"/>
    <x v="2"/>
    <x v="42"/>
  </r>
  <r>
    <x v="30"/>
    <x v="4"/>
    <x v="0"/>
    <x v="18"/>
    <x v="6"/>
    <x v="178"/>
    <x v="2"/>
    <x v="4"/>
  </r>
  <r>
    <x v="30"/>
    <x v="4"/>
    <x v="0"/>
    <x v="18"/>
    <x v="42"/>
    <x v="169"/>
    <x v="2"/>
    <x v="34"/>
  </r>
  <r>
    <x v="37"/>
    <x v="4"/>
    <x v="0"/>
    <x v="19"/>
    <x v="53"/>
    <x v="380"/>
    <x v="1"/>
    <x v="42"/>
  </r>
  <r>
    <x v="37"/>
    <x v="4"/>
    <x v="0"/>
    <x v="19"/>
    <x v="11"/>
    <x v="71"/>
    <x v="1"/>
    <x v="9"/>
  </r>
  <r>
    <x v="37"/>
    <x v="4"/>
    <x v="0"/>
    <x v="19"/>
    <x v="35"/>
    <x v="50"/>
    <x v="1"/>
    <x v="28"/>
  </r>
  <r>
    <x v="37"/>
    <x v="4"/>
    <x v="0"/>
    <x v="19"/>
    <x v="82"/>
    <x v="0"/>
    <x v="1"/>
    <x v="63"/>
  </r>
  <r>
    <x v="37"/>
    <x v="4"/>
    <x v="0"/>
    <x v="19"/>
    <x v="9"/>
    <x v="1"/>
    <x v="1"/>
    <x v="7"/>
  </r>
  <r>
    <x v="37"/>
    <x v="4"/>
    <x v="0"/>
    <x v="19"/>
    <x v="54"/>
    <x v="426"/>
    <x v="2"/>
    <x v="42"/>
  </r>
  <r>
    <x v="37"/>
    <x v="4"/>
    <x v="0"/>
    <x v="19"/>
    <x v="55"/>
    <x v="401"/>
    <x v="2"/>
    <x v="42"/>
  </r>
  <r>
    <x v="37"/>
    <x v="4"/>
    <x v="0"/>
    <x v="19"/>
    <x v="44"/>
    <x v="360"/>
    <x v="2"/>
    <x v="34"/>
  </r>
  <r>
    <x v="37"/>
    <x v="4"/>
    <x v="0"/>
    <x v="19"/>
    <x v="51"/>
    <x v="317"/>
    <x v="2"/>
    <x v="41"/>
  </r>
  <r>
    <x v="37"/>
    <x v="4"/>
    <x v="0"/>
    <x v="19"/>
    <x v="30"/>
    <x v="300"/>
    <x v="2"/>
    <x v="24"/>
  </r>
  <r>
    <x v="37"/>
    <x v="4"/>
    <x v="0"/>
    <x v="19"/>
    <x v="28"/>
    <x v="280"/>
    <x v="2"/>
    <x v="22"/>
  </r>
  <r>
    <x v="37"/>
    <x v="4"/>
    <x v="0"/>
    <x v="19"/>
    <x v="42"/>
    <x v="247"/>
    <x v="2"/>
    <x v="34"/>
  </r>
  <r>
    <x v="37"/>
    <x v="4"/>
    <x v="0"/>
    <x v="19"/>
    <x v="52"/>
    <x v="229"/>
    <x v="2"/>
    <x v="41"/>
  </r>
  <r>
    <x v="37"/>
    <x v="4"/>
    <x v="0"/>
    <x v="19"/>
    <x v="77"/>
    <x v="191"/>
    <x v="2"/>
    <x v="60"/>
  </r>
  <r>
    <x v="37"/>
    <x v="4"/>
    <x v="0"/>
    <x v="19"/>
    <x v="21"/>
    <x v="154"/>
    <x v="2"/>
    <x v="17"/>
  </r>
  <r>
    <x v="37"/>
    <x v="4"/>
    <x v="0"/>
    <x v="19"/>
    <x v="21"/>
    <x v="154"/>
    <x v="2"/>
    <x v="17"/>
  </r>
  <r>
    <x v="60"/>
    <x v="4"/>
    <x v="0"/>
    <x v="25"/>
    <x v="26"/>
    <x v="1"/>
    <x v="0"/>
    <x v="20"/>
  </r>
  <r>
    <x v="60"/>
    <x v="4"/>
    <x v="0"/>
    <x v="25"/>
    <x v="44"/>
    <x v="2"/>
    <x v="0"/>
    <x v="34"/>
  </r>
  <r>
    <x v="60"/>
    <x v="4"/>
    <x v="0"/>
    <x v="25"/>
    <x v="54"/>
    <x v="1"/>
    <x v="0"/>
    <x v="42"/>
  </r>
  <r>
    <x v="60"/>
    <x v="4"/>
    <x v="0"/>
    <x v="29"/>
    <x v="44"/>
    <x v="2"/>
    <x v="0"/>
    <x v="34"/>
  </r>
  <r>
    <x v="60"/>
    <x v="4"/>
    <x v="0"/>
    <x v="29"/>
    <x v="54"/>
    <x v="1"/>
    <x v="0"/>
    <x v="42"/>
  </r>
  <r>
    <x v="60"/>
    <x v="4"/>
    <x v="0"/>
    <x v="32"/>
    <x v="39"/>
    <x v="1"/>
    <x v="0"/>
    <x v="31"/>
  </r>
  <r>
    <x v="60"/>
    <x v="4"/>
    <x v="0"/>
    <x v="32"/>
    <x v="54"/>
    <x v="2"/>
    <x v="0"/>
    <x v="42"/>
  </r>
  <r>
    <x v="60"/>
    <x v="4"/>
    <x v="0"/>
    <x v="32"/>
    <x v="85"/>
    <x v="3"/>
    <x v="0"/>
    <x v="66"/>
  </r>
  <r>
    <x v="60"/>
    <x v="4"/>
    <x v="0"/>
    <x v="36"/>
    <x v="85"/>
    <x v="2"/>
    <x v="0"/>
    <x v="66"/>
  </r>
  <r>
    <x v="60"/>
    <x v="4"/>
    <x v="0"/>
    <x v="39"/>
    <x v="73"/>
    <x v="1"/>
    <x v="0"/>
    <x v="58"/>
  </r>
  <r>
    <x v="60"/>
    <x v="4"/>
    <x v="1"/>
    <x v="7"/>
    <x v="43"/>
    <x v="1"/>
    <x v="0"/>
    <x v="34"/>
  </r>
  <r>
    <x v="60"/>
    <x v="4"/>
    <x v="1"/>
    <x v="7"/>
    <x v="55"/>
    <x v="1"/>
    <x v="0"/>
    <x v="42"/>
  </r>
  <r>
    <x v="60"/>
    <x v="4"/>
    <x v="1"/>
    <x v="15"/>
    <x v="26"/>
    <x v="3"/>
    <x v="0"/>
    <x v="20"/>
  </r>
  <r>
    <x v="60"/>
    <x v="4"/>
    <x v="1"/>
    <x v="15"/>
    <x v="43"/>
    <x v="1"/>
    <x v="0"/>
    <x v="34"/>
  </r>
  <r>
    <x v="60"/>
    <x v="4"/>
    <x v="1"/>
    <x v="15"/>
    <x v="44"/>
    <x v="1"/>
    <x v="0"/>
    <x v="34"/>
  </r>
  <r>
    <x v="28"/>
    <x v="4"/>
    <x v="1"/>
    <x v="15"/>
    <x v="11"/>
    <x v="92"/>
    <x v="1"/>
    <x v="9"/>
  </r>
  <r>
    <x v="28"/>
    <x v="4"/>
    <x v="1"/>
    <x v="15"/>
    <x v="53"/>
    <x v="95"/>
    <x v="1"/>
    <x v="42"/>
  </r>
  <r>
    <x v="28"/>
    <x v="4"/>
    <x v="1"/>
    <x v="15"/>
    <x v="0"/>
    <x v="34"/>
    <x v="1"/>
    <x v="0"/>
  </r>
  <r>
    <x v="28"/>
    <x v="4"/>
    <x v="1"/>
    <x v="15"/>
    <x v="69"/>
    <x v="6"/>
    <x v="1"/>
    <x v="54"/>
  </r>
  <r>
    <x v="28"/>
    <x v="4"/>
    <x v="1"/>
    <x v="15"/>
    <x v="82"/>
    <x v="6"/>
    <x v="1"/>
    <x v="63"/>
  </r>
  <r>
    <x v="28"/>
    <x v="4"/>
    <x v="1"/>
    <x v="15"/>
    <x v="22"/>
    <x v="3"/>
    <x v="1"/>
    <x v="18"/>
  </r>
  <r>
    <x v="28"/>
    <x v="4"/>
    <x v="1"/>
    <x v="15"/>
    <x v="26"/>
    <x v="31"/>
    <x v="2"/>
    <x v="20"/>
  </r>
  <r>
    <x v="28"/>
    <x v="4"/>
    <x v="1"/>
    <x v="15"/>
    <x v="24"/>
    <x v="31"/>
    <x v="2"/>
    <x v="20"/>
  </r>
  <r>
    <x v="28"/>
    <x v="4"/>
    <x v="1"/>
    <x v="15"/>
    <x v="65"/>
    <x v="18"/>
    <x v="2"/>
    <x v="50"/>
  </r>
  <r>
    <x v="28"/>
    <x v="4"/>
    <x v="1"/>
    <x v="15"/>
    <x v="80"/>
    <x v="15"/>
    <x v="2"/>
    <x v="61"/>
  </r>
  <r>
    <x v="28"/>
    <x v="4"/>
    <x v="1"/>
    <x v="15"/>
    <x v="54"/>
    <x v="13"/>
    <x v="2"/>
    <x v="42"/>
  </r>
  <r>
    <x v="28"/>
    <x v="4"/>
    <x v="1"/>
    <x v="15"/>
    <x v="75"/>
    <x v="10"/>
    <x v="2"/>
    <x v="59"/>
  </r>
  <r>
    <x v="28"/>
    <x v="4"/>
    <x v="1"/>
    <x v="15"/>
    <x v="51"/>
    <x v="8"/>
    <x v="2"/>
    <x v="41"/>
  </r>
  <r>
    <x v="28"/>
    <x v="4"/>
    <x v="1"/>
    <x v="15"/>
    <x v="44"/>
    <x v="5"/>
    <x v="2"/>
    <x v="34"/>
  </r>
  <r>
    <x v="28"/>
    <x v="4"/>
    <x v="1"/>
    <x v="15"/>
    <x v="6"/>
    <x v="5"/>
    <x v="2"/>
    <x v="4"/>
  </r>
  <r>
    <x v="28"/>
    <x v="4"/>
    <x v="1"/>
    <x v="15"/>
    <x v="42"/>
    <x v="4"/>
    <x v="2"/>
    <x v="34"/>
  </r>
  <r>
    <x v="28"/>
    <x v="4"/>
    <x v="1"/>
    <x v="15"/>
    <x v="86"/>
    <x v="4"/>
    <x v="2"/>
    <x v="67"/>
  </r>
  <r>
    <x v="60"/>
    <x v="4"/>
    <x v="1"/>
    <x v="21"/>
    <x v="44"/>
    <x v="3"/>
    <x v="0"/>
    <x v="34"/>
  </r>
  <r>
    <x v="31"/>
    <x v="4"/>
    <x v="1"/>
    <x v="21"/>
    <x v="11"/>
    <x v="64"/>
    <x v="1"/>
    <x v="9"/>
  </r>
  <r>
    <x v="31"/>
    <x v="4"/>
    <x v="1"/>
    <x v="21"/>
    <x v="69"/>
    <x v="121"/>
    <x v="1"/>
    <x v="54"/>
  </r>
  <r>
    <x v="31"/>
    <x v="4"/>
    <x v="1"/>
    <x v="21"/>
    <x v="0"/>
    <x v="43"/>
    <x v="1"/>
    <x v="0"/>
  </r>
  <r>
    <x v="31"/>
    <x v="4"/>
    <x v="1"/>
    <x v="21"/>
    <x v="22"/>
    <x v="2"/>
    <x v="1"/>
    <x v="18"/>
  </r>
  <r>
    <x v="31"/>
    <x v="4"/>
    <x v="1"/>
    <x v="21"/>
    <x v="53"/>
    <x v="5"/>
    <x v="1"/>
    <x v="42"/>
  </r>
  <r>
    <x v="31"/>
    <x v="4"/>
    <x v="1"/>
    <x v="21"/>
    <x v="18"/>
    <x v="1"/>
    <x v="1"/>
    <x v="16"/>
  </r>
  <r>
    <x v="31"/>
    <x v="4"/>
    <x v="1"/>
    <x v="21"/>
    <x v="82"/>
    <x v="1"/>
    <x v="1"/>
    <x v="63"/>
  </r>
  <r>
    <x v="31"/>
    <x v="4"/>
    <x v="1"/>
    <x v="21"/>
    <x v="26"/>
    <x v="369"/>
    <x v="2"/>
    <x v="20"/>
  </r>
  <r>
    <x v="31"/>
    <x v="4"/>
    <x v="1"/>
    <x v="21"/>
    <x v="24"/>
    <x v="338"/>
    <x v="2"/>
    <x v="20"/>
  </r>
  <r>
    <x v="31"/>
    <x v="4"/>
    <x v="1"/>
    <x v="21"/>
    <x v="51"/>
    <x v="327"/>
    <x v="2"/>
    <x v="41"/>
  </r>
  <r>
    <x v="31"/>
    <x v="4"/>
    <x v="1"/>
    <x v="21"/>
    <x v="52"/>
    <x v="325"/>
    <x v="2"/>
    <x v="41"/>
  </r>
  <r>
    <x v="31"/>
    <x v="4"/>
    <x v="1"/>
    <x v="21"/>
    <x v="44"/>
    <x v="296"/>
    <x v="2"/>
    <x v="34"/>
  </r>
  <r>
    <x v="31"/>
    <x v="4"/>
    <x v="1"/>
    <x v="21"/>
    <x v="54"/>
    <x v="281"/>
    <x v="2"/>
    <x v="42"/>
  </r>
  <r>
    <x v="31"/>
    <x v="4"/>
    <x v="1"/>
    <x v="21"/>
    <x v="30"/>
    <x v="210"/>
    <x v="2"/>
    <x v="24"/>
  </r>
  <r>
    <x v="31"/>
    <x v="4"/>
    <x v="1"/>
    <x v="21"/>
    <x v="19"/>
    <x v="184"/>
    <x v="2"/>
    <x v="17"/>
  </r>
  <r>
    <x v="31"/>
    <x v="4"/>
    <x v="1"/>
    <x v="21"/>
    <x v="19"/>
    <x v="184"/>
    <x v="2"/>
    <x v="17"/>
  </r>
  <r>
    <x v="31"/>
    <x v="4"/>
    <x v="1"/>
    <x v="21"/>
    <x v="65"/>
    <x v="181"/>
    <x v="2"/>
    <x v="50"/>
  </r>
  <r>
    <x v="60"/>
    <x v="4"/>
    <x v="1"/>
    <x v="26"/>
    <x v="44"/>
    <x v="4"/>
    <x v="0"/>
    <x v="34"/>
  </r>
  <r>
    <x v="60"/>
    <x v="4"/>
    <x v="1"/>
    <x v="26"/>
    <x v="52"/>
    <x v="1"/>
    <x v="0"/>
    <x v="41"/>
  </r>
  <r>
    <x v="60"/>
    <x v="4"/>
    <x v="1"/>
    <x v="31"/>
    <x v="24"/>
    <x v="1"/>
    <x v="0"/>
    <x v="20"/>
  </r>
  <r>
    <x v="60"/>
    <x v="4"/>
    <x v="1"/>
    <x v="31"/>
    <x v="44"/>
    <x v="1"/>
    <x v="0"/>
    <x v="34"/>
  </r>
  <r>
    <x v="60"/>
    <x v="4"/>
    <x v="1"/>
    <x v="31"/>
    <x v="85"/>
    <x v="1"/>
    <x v="0"/>
    <x v="66"/>
  </r>
  <r>
    <x v="60"/>
    <x v="4"/>
    <x v="1"/>
    <x v="34"/>
    <x v="24"/>
    <x v="1"/>
    <x v="0"/>
    <x v="20"/>
  </r>
  <r>
    <x v="60"/>
    <x v="4"/>
    <x v="1"/>
    <x v="34"/>
    <x v="52"/>
    <x v="1"/>
    <x v="0"/>
    <x v="41"/>
  </r>
  <r>
    <x v="60"/>
    <x v="4"/>
    <x v="1"/>
    <x v="34"/>
    <x v="85"/>
    <x v="1"/>
    <x v="0"/>
    <x v="66"/>
  </r>
  <r>
    <x v="60"/>
    <x v="4"/>
    <x v="1"/>
    <x v="38"/>
    <x v="24"/>
    <x v="1"/>
    <x v="0"/>
    <x v="20"/>
  </r>
  <r>
    <x v="60"/>
    <x v="4"/>
    <x v="2"/>
    <x v="6"/>
    <x v="55"/>
    <x v="2"/>
    <x v="0"/>
    <x v="42"/>
  </r>
  <r>
    <x v="60"/>
    <x v="4"/>
    <x v="2"/>
    <x v="7"/>
    <x v="55"/>
    <x v="4"/>
    <x v="0"/>
    <x v="42"/>
  </r>
  <r>
    <x v="60"/>
    <x v="4"/>
    <x v="2"/>
    <x v="9"/>
    <x v="55"/>
    <x v="3"/>
    <x v="0"/>
    <x v="42"/>
  </r>
  <r>
    <x v="32"/>
    <x v="4"/>
    <x v="2"/>
    <x v="11"/>
    <x v="0"/>
    <x v="85"/>
    <x v="1"/>
    <x v="0"/>
  </r>
  <r>
    <x v="32"/>
    <x v="4"/>
    <x v="2"/>
    <x v="11"/>
    <x v="11"/>
    <x v="32"/>
    <x v="1"/>
    <x v="9"/>
  </r>
  <r>
    <x v="32"/>
    <x v="4"/>
    <x v="2"/>
    <x v="11"/>
    <x v="53"/>
    <x v="4"/>
    <x v="1"/>
    <x v="42"/>
  </r>
  <r>
    <x v="32"/>
    <x v="4"/>
    <x v="2"/>
    <x v="11"/>
    <x v="82"/>
    <x v="1"/>
    <x v="1"/>
    <x v="63"/>
  </r>
  <r>
    <x v="60"/>
    <x v="4"/>
    <x v="2"/>
    <x v="12"/>
    <x v="44"/>
    <x v="6"/>
    <x v="0"/>
    <x v="34"/>
  </r>
  <r>
    <x v="60"/>
    <x v="4"/>
    <x v="2"/>
    <x v="15"/>
    <x v="44"/>
    <x v="5"/>
    <x v="0"/>
    <x v="34"/>
  </r>
  <r>
    <x v="60"/>
    <x v="4"/>
    <x v="2"/>
    <x v="15"/>
    <x v="52"/>
    <x v="1"/>
    <x v="0"/>
    <x v="41"/>
  </r>
  <r>
    <x v="60"/>
    <x v="4"/>
    <x v="2"/>
    <x v="17"/>
    <x v="33"/>
    <x v="1"/>
    <x v="0"/>
    <x v="26"/>
  </r>
  <r>
    <x v="60"/>
    <x v="4"/>
    <x v="2"/>
    <x v="17"/>
    <x v="44"/>
    <x v="3"/>
    <x v="0"/>
    <x v="34"/>
  </r>
  <r>
    <x v="60"/>
    <x v="4"/>
    <x v="2"/>
    <x v="17"/>
    <x v="52"/>
    <x v="1"/>
    <x v="0"/>
    <x v="41"/>
  </r>
  <r>
    <x v="60"/>
    <x v="4"/>
    <x v="2"/>
    <x v="21"/>
    <x v="44"/>
    <x v="1"/>
    <x v="0"/>
    <x v="34"/>
  </r>
  <r>
    <x v="60"/>
    <x v="4"/>
    <x v="2"/>
    <x v="21"/>
    <x v="54"/>
    <x v="1"/>
    <x v="0"/>
    <x v="42"/>
  </r>
  <r>
    <x v="60"/>
    <x v="4"/>
    <x v="2"/>
    <x v="26"/>
    <x v="54"/>
    <x v="1"/>
    <x v="0"/>
    <x v="42"/>
  </r>
  <r>
    <x v="35"/>
    <x v="4"/>
    <x v="2"/>
    <x v="26"/>
    <x v="53"/>
    <x v="346"/>
    <x v="1"/>
    <x v="42"/>
  </r>
  <r>
    <x v="35"/>
    <x v="4"/>
    <x v="2"/>
    <x v="26"/>
    <x v="11"/>
    <x v="94"/>
    <x v="1"/>
    <x v="9"/>
  </r>
  <r>
    <x v="35"/>
    <x v="4"/>
    <x v="2"/>
    <x v="26"/>
    <x v="10"/>
    <x v="2"/>
    <x v="1"/>
    <x v="8"/>
  </r>
  <r>
    <x v="35"/>
    <x v="4"/>
    <x v="2"/>
    <x v="26"/>
    <x v="82"/>
    <x v="10"/>
    <x v="1"/>
    <x v="63"/>
  </r>
  <r>
    <x v="35"/>
    <x v="4"/>
    <x v="2"/>
    <x v="26"/>
    <x v="18"/>
    <x v="1"/>
    <x v="1"/>
    <x v="16"/>
  </r>
  <r>
    <x v="35"/>
    <x v="4"/>
    <x v="2"/>
    <x v="26"/>
    <x v="0"/>
    <x v="1"/>
    <x v="1"/>
    <x v="0"/>
  </r>
  <r>
    <x v="35"/>
    <x v="4"/>
    <x v="2"/>
    <x v="26"/>
    <x v="55"/>
    <x v="455"/>
    <x v="2"/>
    <x v="42"/>
  </r>
  <r>
    <x v="35"/>
    <x v="4"/>
    <x v="2"/>
    <x v="26"/>
    <x v="54"/>
    <x v="454"/>
    <x v="2"/>
    <x v="42"/>
  </r>
  <r>
    <x v="35"/>
    <x v="4"/>
    <x v="2"/>
    <x v="26"/>
    <x v="51"/>
    <x v="449"/>
    <x v="2"/>
    <x v="41"/>
  </r>
  <r>
    <x v="35"/>
    <x v="4"/>
    <x v="2"/>
    <x v="26"/>
    <x v="21"/>
    <x v="393"/>
    <x v="2"/>
    <x v="17"/>
  </r>
  <r>
    <x v="35"/>
    <x v="4"/>
    <x v="2"/>
    <x v="26"/>
    <x v="21"/>
    <x v="393"/>
    <x v="2"/>
    <x v="17"/>
  </r>
  <r>
    <x v="35"/>
    <x v="4"/>
    <x v="2"/>
    <x v="26"/>
    <x v="30"/>
    <x v="370"/>
    <x v="2"/>
    <x v="24"/>
  </r>
  <r>
    <x v="35"/>
    <x v="4"/>
    <x v="2"/>
    <x v="26"/>
    <x v="20"/>
    <x v="367"/>
    <x v="2"/>
    <x v="17"/>
  </r>
  <r>
    <x v="35"/>
    <x v="4"/>
    <x v="2"/>
    <x v="26"/>
    <x v="20"/>
    <x v="367"/>
    <x v="2"/>
    <x v="17"/>
  </r>
  <r>
    <x v="35"/>
    <x v="4"/>
    <x v="2"/>
    <x v="26"/>
    <x v="19"/>
    <x v="356"/>
    <x v="2"/>
    <x v="17"/>
  </r>
  <r>
    <x v="35"/>
    <x v="4"/>
    <x v="2"/>
    <x v="26"/>
    <x v="19"/>
    <x v="356"/>
    <x v="2"/>
    <x v="17"/>
  </r>
  <r>
    <x v="60"/>
    <x v="4"/>
    <x v="2"/>
    <x v="35"/>
    <x v="39"/>
    <x v="1"/>
    <x v="0"/>
    <x v="31"/>
  </r>
  <r>
    <x v="60"/>
    <x v="4"/>
    <x v="2"/>
    <x v="35"/>
    <x v="44"/>
    <x v="1"/>
    <x v="0"/>
    <x v="34"/>
  </r>
  <r>
    <x v="60"/>
    <x v="4"/>
    <x v="2"/>
    <x v="35"/>
    <x v="85"/>
    <x v="1"/>
    <x v="0"/>
    <x v="66"/>
  </r>
  <r>
    <x v="60"/>
    <x v="4"/>
    <x v="2"/>
    <x v="38"/>
    <x v="24"/>
    <x v="4"/>
    <x v="0"/>
    <x v="20"/>
  </r>
  <r>
    <x v="60"/>
    <x v="4"/>
    <x v="3"/>
    <x v="6"/>
    <x v="32"/>
    <x v="1"/>
    <x v="0"/>
    <x v="25"/>
  </r>
  <r>
    <x v="36"/>
    <x v="4"/>
    <x v="3"/>
    <x v="14"/>
    <x v="11"/>
    <x v="97"/>
    <x v="1"/>
    <x v="9"/>
  </r>
  <r>
    <x v="36"/>
    <x v="4"/>
    <x v="3"/>
    <x v="14"/>
    <x v="53"/>
    <x v="49"/>
    <x v="1"/>
    <x v="42"/>
  </r>
  <r>
    <x v="36"/>
    <x v="4"/>
    <x v="3"/>
    <x v="14"/>
    <x v="82"/>
    <x v="3"/>
    <x v="1"/>
    <x v="63"/>
  </r>
  <r>
    <x v="36"/>
    <x v="4"/>
    <x v="3"/>
    <x v="14"/>
    <x v="24"/>
    <x v="391"/>
    <x v="2"/>
    <x v="20"/>
  </r>
  <r>
    <x v="36"/>
    <x v="4"/>
    <x v="3"/>
    <x v="14"/>
    <x v="26"/>
    <x v="374"/>
    <x v="2"/>
    <x v="20"/>
  </r>
  <r>
    <x v="36"/>
    <x v="4"/>
    <x v="3"/>
    <x v="14"/>
    <x v="25"/>
    <x v="312"/>
    <x v="2"/>
    <x v="20"/>
  </r>
  <r>
    <x v="36"/>
    <x v="4"/>
    <x v="3"/>
    <x v="14"/>
    <x v="7"/>
    <x v="238"/>
    <x v="2"/>
    <x v="5"/>
  </r>
  <r>
    <x v="36"/>
    <x v="4"/>
    <x v="3"/>
    <x v="14"/>
    <x v="55"/>
    <x v="235"/>
    <x v="2"/>
    <x v="42"/>
  </r>
  <r>
    <x v="36"/>
    <x v="4"/>
    <x v="3"/>
    <x v="14"/>
    <x v="41"/>
    <x v="213"/>
    <x v="2"/>
    <x v="33"/>
  </r>
  <r>
    <x v="36"/>
    <x v="4"/>
    <x v="3"/>
    <x v="14"/>
    <x v="72"/>
    <x v="196"/>
    <x v="2"/>
    <x v="57"/>
  </r>
  <r>
    <x v="36"/>
    <x v="4"/>
    <x v="3"/>
    <x v="14"/>
    <x v="72"/>
    <x v="196"/>
    <x v="2"/>
    <x v="57"/>
  </r>
  <r>
    <x v="36"/>
    <x v="4"/>
    <x v="3"/>
    <x v="14"/>
    <x v="70"/>
    <x v="193"/>
    <x v="2"/>
    <x v="55"/>
  </r>
  <r>
    <x v="36"/>
    <x v="4"/>
    <x v="3"/>
    <x v="14"/>
    <x v="68"/>
    <x v="167"/>
    <x v="2"/>
    <x v="53"/>
  </r>
  <r>
    <x v="60"/>
    <x v="4"/>
    <x v="3"/>
    <x v="16"/>
    <x v="26"/>
    <x v="4"/>
    <x v="0"/>
    <x v="20"/>
  </r>
  <r>
    <x v="60"/>
    <x v="4"/>
    <x v="3"/>
    <x v="16"/>
    <x v="43"/>
    <x v="2"/>
    <x v="0"/>
    <x v="34"/>
  </r>
  <r>
    <x v="60"/>
    <x v="4"/>
    <x v="3"/>
    <x v="16"/>
    <x v="54"/>
    <x v="1"/>
    <x v="0"/>
    <x v="42"/>
  </r>
  <r>
    <x v="33"/>
    <x v="4"/>
    <x v="3"/>
    <x v="17"/>
    <x v="11"/>
    <x v="149"/>
    <x v="1"/>
    <x v="9"/>
  </r>
  <r>
    <x v="33"/>
    <x v="4"/>
    <x v="3"/>
    <x v="17"/>
    <x v="53"/>
    <x v="3"/>
    <x v="1"/>
    <x v="42"/>
  </r>
  <r>
    <x v="33"/>
    <x v="4"/>
    <x v="3"/>
    <x v="17"/>
    <x v="82"/>
    <x v="3"/>
    <x v="1"/>
    <x v="63"/>
  </r>
  <r>
    <x v="33"/>
    <x v="4"/>
    <x v="3"/>
    <x v="17"/>
    <x v="24"/>
    <x v="421"/>
    <x v="2"/>
    <x v="20"/>
  </r>
  <r>
    <x v="33"/>
    <x v="4"/>
    <x v="3"/>
    <x v="17"/>
    <x v="26"/>
    <x v="405"/>
    <x v="2"/>
    <x v="20"/>
  </r>
  <r>
    <x v="33"/>
    <x v="4"/>
    <x v="3"/>
    <x v="17"/>
    <x v="25"/>
    <x v="365"/>
    <x v="2"/>
    <x v="20"/>
  </r>
  <r>
    <x v="33"/>
    <x v="4"/>
    <x v="3"/>
    <x v="17"/>
    <x v="42"/>
    <x v="209"/>
    <x v="2"/>
    <x v="34"/>
  </r>
  <r>
    <x v="33"/>
    <x v="4"/>
    <x v="3"/>
    <x v="17"/>
    <x v="81"/>
    <x v="197"/>
    <x v="2"/>
    <x v="62"/>
  </r>
  <r>
    <x v="33"/>
    <x v="4"/>
    <x v="3"/>
    <x v="17"/>
    <x v="13"/>
    <x v="155"/>
    <x v="2"/>
    <x v="11"/>
  </r>
  <r>
    <x v="33"/>
    <x v="4"/>
    <x v="3"/>
    <x v="17"/>
    <x v="80"/>
    <x v="147"/>
    <x v="2"/>
    <x v="61"/>
  </r>
  <r>
    <x v="33"/>
    <x v="4"/>
    <x v="3"/>
    <x v="17"/>
    <x v="6"/>
    <x v="133"/>
    <x v="2"/>
    <x v="4"/>
  </r>
  <r>
    <x v="33"/>
    <x v="4"/>
    <x v="3"/>
    <x v="17"/>
    <x v="23"/>
    <x v="113"/>
    <x v="2"/>
    <x v="19"/>
  </r>
  <r>
    <x v="33"/>
    <x v="4"/>
    <x v="3"/>
    <x v="17"/>
    <x v="77"/>
    <x v="102"/>
    <x v="2"/>
    <x v="60"/>
  </r>
  <r>
    <x v="60"/>
    <x v="4"/>
    <x v="3"/>
    <x v="18"/>
    <x v="26"/>
    <x v="1"/>
    <x v="0"/>
    <x v="20"/>
  </r>
  <r>
    <x v="60"/>
    <x v="4"/>
    <x v="3"/>
    <x v="18"/>
    <x v="44"/>
    <x v="2"/>
    <x v="0"/>
    <x v="34"/>
  </r>
  <r>
    <x v="60"/>
    <x v="4"/>
    <x v="3"/>
    <x v="25"/>
    <x v="26"/>
    <x v="2"/>
    <x v="0"/>
    <x v="20"/>
  </r>
  <r>
    <x v="60"/>
    <x v="4"/>
    <x v="3"/>
    <x v="30"/>
    <x v="1"/>
    <x v="5"/>
    <x v="0"/>
    <x v="1"/>
  </r>
  <r>
    <x v="60"/>
    <x v="4"/>
    <x v="3"/>
    <x v="30"/>
    <x v="24"/>
    <x v="1"/>
    <x v="0"/>
    <x v="20"/>
  </r>
  <r>
    <x v="60"/>
    <x v="4"/>
    <x v="3"/>
    <x v="30"/>
    <x v="54"/>
    <x v="1"/>
    <x v="0"/>
    <x v="42"/>
  </r>
  <r>
    <x v="60"/>
    <x v="4"/>
    <x v="3"/>
    <x v="30"/>
    <x v="85"/>
    <x v="1"/>
    <x v="0"/>
    <x v="66"/>
  </r>
  <r>
    <x v="60"/>
    <x v="4"/>
    <x v="3"/>
    <x v="32"/>
    <x v="1"/>
    <x v="1"/>
    <x v="0"/>
    <x v="1"/>
  </r>
  <r>
    <x v="60"/>
    <x v="4"/>
    <x v="3"/>
    <x v="32"/>
    <x v="24"/>
    <x v="2"/>
    <x v="0"/>
    <x v="20"/>
  </r>
  <r>
    <x v="60"/>
    <x v="4"/>
    <x v="3"/>
    <x v="32"/>
    <x v="85"/>
    <x v="2"/>
    <x v="0"/>
    <x v="66"/>
  </r>
  <r>
    <x v="60"/>
    <x v="4"/>
    <x v="3"/>
    <x v="36"/>
    <x v="1"/>
    <x v="1"/>
    <x v="0"/>
    <x v="1"/>
  </r>
  <r>
    <x v="60"/>
    <x v="4"/>
    <x v="3"/>
    <x v="36"/>
    <x v="24"/>
    <x v="1"/>
    <x v="0"/>
    <x v="20"/>
  </r>
  <r>
    <x v="60"/>
    <x v="4"/>
    <x v="3"/>
    <x v="39"/>
    <x v="24"/>
    <x v="1"/>
    <x v="0"/>
    <x v="20"/>
  </r>
  <r>
    <x v="60"/>
    <x v="4"/>
    <x v="5"/>
    <x v="7"/>
    <x v="55"/>
    <x v="1"/>
    <x v="0"/>
    <x v="42"/>
  </r>
  <r>
    <x v="60"/>
    <x v="4"/>
    <x v="5"/>
    <x v="9"/>
    <x v="55"/>
    <x v="4"/>
    <x v="0"/>
    <x v="42"/>
  </r>
  <r>
    <x v="60"/>
    <x v="4"/>
    <x v="5"/>
    <x v="14"/>
    <x v="44"/>
    <x v="10"/>
    <x v="0"/>
    <x v="34"/>
  </r>
  <r>
    <x v="60"/>
    <x v="4"/>
    <x v="5"/>
    <x v="17"/>
    <x v="26"/>
    <x v="1"/>
    <x v="0"/>
    <x v="20"/>
  </r>
  <r>
    <x v="60"/>
    <x v="4"/>
    <x v="5"/>
    <x v="17"/>
    <x v="44"/>
    <x v="2"/>
    <x v="0"/>
    <x v="34"/>
  </r>
  <r>
    <x v="60"/>
    <x v="4"/>
    <x v="5"/>
    <x v="17"/>
    <x v="52"/>
    <x v="1"/>
    <x v="0"/>
    <x v="41"/>
  </r>
  <r>
    <x v="60"/>
    <x v="4"/>
    <x v="5"/>
    <x v="19"/>
    <x v="44"/>
    <x v="1"/>
    <x v="0"/>
    <x v="34"/>
  </r>
  <r>
    <x v="60"/>
    <x v="4"/>
    <x v="5"/>
    <x v="26"/>
    <x v="26"/>
    <x v="1"/>
    <x v="0"/>
    <x v="20"/>
  </r>
  <r>
    <x v="60"/>
    <x v="4"/>
    <x v="5"/>
    <x v="26"/>
    <x v="44"/>
    <x v="1"/>
    <x v="0"/>
    <x v="34"/>
  </r>
  <r>
    <x v="60"/>
    <x v="4"/>
    <x v="5"/>
    <x v="26"/>
    <x v="52"/>
    <x v="1"/>
    <x v="0"/>
    <x v="41"/>
  </r>
  <r>
    <x v="34"/>
    <x v="4"/>
    <x v="5"/>
    <x v="26"/>
    <x v="11"/>
    <x v="179"/>
    <x v="1"/>
    <x v="9"/>
  </r>
  <r>
    <x v="34"/>
    <x v="4"/>
    <x v="5"/>
    <x v="26"/>
    <x v="0"/>
    <x v="70"/>
    <x v="1"/>
    <x v="0"/>
  </r>
  <r>
    <x v="34"/>
    <x v="4"/>
    <x v="5"/>
    <x v="26"/>
    <x v="82"/>
    <x v="4"/>
    <x v="1"/>
    <x v="63"/>
  </r>
  <r>
    <x v="34"/>
    <x v="4"/>
    <x v="5"/>
    <x v="26"/>
    <x v="69"/>
    <x v="1"/>
    <x v="1"/>
    <x v="54"/>
  </r>
  <r>
    <x v="34"/>
    <x v="4"/>
    <x v="5"/>
    <x v="26"/>
    <x v="6"/>
    <x v="459"/>
    <x v="2"/>
    <x v="4"/>
  </r>
  <r>
    <x v="34"/>
    <x v="4"/>
    <x v="5"/>
    <x v="26"/>
    <x v="51"/>
    <x v="452"/>
    <x v="2"/>
    <x v="41"/>
  </r>
  <r>
    <x v="34"/>
    <x v="4"/>
    <x v="5"/>
    <x v="26"/>
    <x v="42"/>
    <x v="445"/>
    <x v="2"/>
    <x v="34"/>
  </r>
  <r>
    <x v="34"/>
    <x v="4"/>
    <x v="5"/>
    <x v="26"/>
    <x v="52"/>
    <x v="430"/>
    <x v="2"/>
    <x v="41"/>
  </r>
  <r>
    <x v="34"/>
    <x v="4"/>
    <x v="5"/>
    <x v="26"/>
    <x v="44"/>
    <x v="385"/>
    <x v="2"/>
    <x v="34"/>
  </r>
  <r>
    <x v="34"/>
    <x v="4"/>
    <x v="5"/>
    <x v="26"/>
    <x v="85"/>
    <x v="378"/>
    <x v="2"/>
    <x v="66"/>
  </r>
  <r>
    <x v="34"/>
    <x v="4"/>
    <x v="5"/>
    <x v="26"/>
    <x v="77"/>
    <x v="353"/>
    <x v="2"/>
    <x v="60"/>
  </r>
  <r>
    <x v="34"/>
    <x v="4"/>
    <x v="5"/>
    <x v="26"/>
    <x v="80"/>
    <x v="322"/>
    <x v="2"/>
    <x v="61"/>
  </r>
  <r>
    <x v="34"/>
    <x v="4"/>
    <x v="5"/>
    <x v="26"/>
    <x v="86"/>
    <x v="320"/>
    <x v="2"/>
    <x v="67"/>
  </r>
  <r>
    <x v="34"/>
    <x v="4"/>
    <x v="5"/>
    <x v="26"/>
    <x v="79"/>
    <x v="313"/>
    <x v="2"/>
    <x v="61"/>
  </r>
  <r>
    <x v="60"/>
    <x v="4"/>
    <x v="5"/>
    <x v="28"/>
    <x v="85"/>
    <x v="1"/>
    <x v="0"/>
    <x v="66"/>
  </r>
  <r>
    <x v="60"/>
    <x v="4"/>
    <x v="5"/>
    <x v="31"/>
    <x v="85"/>
    <x v="1"/>
    <x v="0"/>
    <x v="66"/>
  </r>
  <r>
    <x v="60"/>
    <x v="4"/>
    <x v="6"/>
    <x v="9"/>
    <x v="55"/>
    <x v="1"/>
    <x v="0"/>
    <x v="42"/>
  </r>
  <r>
    <x v="60"/>
    <x v="4"/>
    <x v="6"/>
    <x v="13"/>
    <x v="26"/>
    <x v="5"/>
    <x v="0"/>
    <x v="20"/>
  </r>
  <r>
    <x v="60"/>
    <x v="4"/>
    <x v="6"/>
    <x v="13"/>
    <x v="55"/>
    <x v="1"/>
    <x v="0"/>
    <x v="42"/>
  </r>
  <r>
    <x v="60"/>
    <x v="4"/>
    <x v="6"/>
    <x v="13"/>
    <x v="77"/>
    <x v="1"/>
    <x v="0"/>
    <x v="60"/>
  </r>
  <r>
    <x v="60"/>
    <x v="4"/>
    <x v="6"/>
    <x v="17"/>
    <x v="26"/>
    <x v="1"/>
    <x v="0"/>
    <x v="20"/>
  </r>
  <r>
    <x v="60"/>
    <x v="4"/>
    <x v="6"/>
    <x v="17"/>
    <x v="44"/>
    <x v="4"/>
    <x v="0"/>
    <x v="34"/>
  </r>
  <r>
    <x v="60"/>
    <x v="4"/>
    <x v="6"/>
    <x v="17"/>
    <x v="66"/>
    <x v="1"/>
    <x v="0"/>
    <x v="51"/>
  </r>
  <r>
    <x v="29"/>
    <x v="4"/>
    <x v="6"/>
    <x v="17"/>
    <x v="11"/>
    <x v="224"/>
    <x v="1"/>
    <x v="9"/>
  </r>
  <r>
    <x v="29"/>
    <x v="4"/>
    <x v="6"/>
    <x v="17"/>
    <x v="82"/>
    <x v="2"/>
    <x v="1"/>
    <x v="63"/>
  </r>
  <r>
    <x v="29"/>
    <x v="4"/>
    <x v="6"/>
    <x v="17"/>
    <x v="18"/>
    <x v="1"/>
    <x v="1"/>
    <x v="16"/>
  </r>
  <r>
    <x v="29"/>
    <x v="4"/>
    <x v="6"/>
    <x v="17"/>
    <x v="53"/>
    <x v="1"/>
    <x v="1"/>
    <x v="42"/>
  </r>
  <r>
    <x v="60"/>
    <x v="4"/>
    <x v="6"/>
    <x v="20"/>
    <x v="26"/>
    <x v="1"/>
    <x v="0"/>
    <x v="20"/>
  </r>
  <r>
    <x v="60"/>
    <x v="4"/>
    <x v="6"/>
    <x v="20"/>
    <x v="54"/>
    <x v="1"/>
    <x v="0"/>
    <x v="42"/>
  </r>
  <r>
    <x v="60"/>
    <x v="4"/>
    <x v="6"/>
    <x v="24"/>
    <x v="44"/>
    <x v="3"/>
    <x v="0"/>
    <x v="34"/>
  </r>
  <r>
    <x v="60"/>
    <x v="4"/>
    <x v="6"/>
    <x v="24"/>
    <x v="54"/>
    <x v="1"/>
    <x v="0"/>
    <x v="42"/>
  </r>
  <r>
    <x v="60"/>
    <x v="4"/>
    <x v="6"/>
    <x v="24"/>
    <x v="66"/>
    <x v="1"/>
    <x v="0"/>
    <x v="51"/>
  </r>
  <r>
    <x v="60"/>
    <x v="4"/>
    <x v="6"/>
    <x v="28"/>
    <x v="44"/>
    <x v="2"/>
    <x v="0"/>
    <x v="34"/>
  </r>
  <r>
    <x v="60"/>
    <x v="4"/>
    <x v="6"/>
    <x v="28"/>
    <x v="54"/>
    <x v="2"/>
    <x v="0"/>
    <x v="42"/>
  </r>
  <r>
    <x v="60"/>
    <x v="4"/>
    <x v="6"/>
    <x v="28"/>
    <x v="78"/>
    <x v="1"/>
    <x v="0"/>
    <x v="61"/>
  </r>
  <r>
    <x v="60"/>
    <x v="4"/>
    <x v="6"/>
    <x v="33"/>
    <x v="45"/>
    <x v="1"/>
    <x v="0"/>
    <x v="35"/>
  </r>
  <r>
    <x v="60"/>
    <x v="4"/>
    <x v="6"/>
    <x v="36"/>
    <x v="16"/>
    <x v="1"/>
    <x v="0"/>
    <x v="14"/>
  </r>
  <r>
    <x v="60"/>
    <x v="4"/>
    <x v="6"/>
    <x v="36"/>
    <x v="24"/>
    <x v="2"/>
    <x v="0"/>
    <x v="20"/>
  </r>
  <r>
    <x v="60"/>
    <x v="4"/>
    <x v="6"/>
    <x v="36"/>
    <x v="85"/>
    <x v="1"/>
    <x v="0"/>
    <x v="66"/>
  </r>
  <r>
    <x v="60"/>
    <x v="4"/>
    <x v="6"/>
    <x v="38"/>
    <x v="24"/>
    <x v="4"/>
    <x v="0"/>
    <x v="20"/>
  </r>
  <r>
    <x v="60"/>
    <x v="5"/>
    <x v="1"/>
    <x v="31"/>
    <x v="39"/>
    <x v="4"/>
    <x v="0"/>
    <x v="31"/>
  </r>
  <r>
    <x v="60"/>
    <x v="5"/>
    <x v="1"/>
    <x v="34"/>
    <x v="39"/>
    <x v="2"/>
    <x v="0"/>
    <x v="31"/>
  </r>
  <r>
    <x v="60"/>
    <x v="5"/>
    <x v="2"/>
    <x v="12"/>
    <x v="77"/>
    <x v="1"/>
    <x v="0"/>
    <x v="60"/>
  </r>
  <r>
    <x v="60"/>
    <x v="5"/>
    <x v="3"/>
    <x v="25"/>
    <x v="44"/>
    <x v="1"/>
    <x v="0"/>
    <x v="34"/>
  </r>
  <r>
    <x v="60"/>
    <x v="5"/>
    <x v="3"/>
    <x v="32"/>
    <x v="39"/>
    <x v="1"/>
    <x v="0"/>
    <x v="31"/>
  </r>
  <r>
    <x v="60"/>
    <x v="5"/>
    <x v="5"/>
    <x v="35"/>
    <x v="88"/>
    <x v="1"/>
    <x v="0"/>
    <x v="68"/>
  </r>
  <r>
    <x v="60"/>
    <x v="6"/>
    <x v="6"/>
    <x v="28"/>
    <x v="54"/>
    <x v="1"/>
    <x v="0"/>
    <x v="42"/>
  </r>
  <r>
    <x v="38"/>
    <x v="6"/>
    <x v="6"/>
    <x v="28"/>
    <x v="53"/>
    <x v="388"/>
    <x v="1"/>
    <x v="42"/>
  </r>
  <r>
    <x v="38"/>
    <x v="6"/>
    <x v="6"/>
    <x v="28"/>
    <x v="11"/>
    <x v="45"/>
    <x v="1"/>
    <x v="9"/>
  </r>
  <r>
    <x v="38"/>
    <x v="6"/>
    <x v="6"/>
    <x v="28"/>
    <x v="29"/>
    <x v="4"/>
    <x v="1"/>
    <x v="23"/>
  </r>
  <r>
    <x v="38"/>
    <x v="6"/>
    <x v="6"/>
    <x v="28"/>
    <x v="69"/>
    <x v="1"/>
    <x v="1"/>
    <x v="54"/>
  </r>
  <r>
    <x v="38"/>
    <x v="6"/>
    <x v="6"/>
    <x v="28"/>
    <x v="35"/>
    <x v="12"/>
    <x v="1"/>
    <x v="28"/>
  </r>
  <r>
    <x v="38"/>
    <x v="6"/>
    <x v="6"/>
    <x v="28"/>
    <x v="0"/>
    <x v="1"/>
    <x v="1"/>
    <x v="0"/>
  </r>
  <r>
    <x v="38"/>
    <x v="6"/>
    <x v="6"/>
    <x v="28"/>
    <x v="82"/>
    <x v="2"/>
    <x v="1"/>
    <x v="63"/>
  </r>
  <r>
    <x v="38"/>
    <x v="6"/>
    <x v="6"/>
    <x v="28"/>
    <x v="8"/>
    <x v="1"/>
    <x v="1"/>
    <x v="6"/>
  </r>
  <r>
    <x v="38"/>
    <x v="6"/>
    <x v="6"/>
    <x v="28"/>
    <x v="24"/>
    <x v="428"/>
    <x v="2"/>
    <x v="20"/>
  </r>
  <r>
    <x v="38"/>
    <x v="6"/>
    <x v="6"/>
    <x v="28"/>
    <x v="54"/>
    <x v="424"/>
    <x v="2"/>
    <x v="42"/>
  </r>
  <r>
    <x v="38"/>
    <x v="6"/>
    <x v="6"/>
    <x v="28"/>
    <x v="26"/>
    <x v="414"/>
    <x v="2"/>
    <x v="20"/>
  </r>
  <r>
    <x v="38"/>
    <x v="6"/>
    <x v="6"/>
    <x v="28"/>
    <x v="55"/>
    <x v="403"/>
    <x v="2"/>
    <x v="42"/>
  </r>
  <r>
    <x v="38"/>
    <x v="6"/>
    <x v="6"/>
    <x v="28"/>
    <x v="25"/>
    <x v="363"/>
    <x v="2"/>
    <x v="20"/>
  </r>
  <r>
    <x v="38"/>
    <x v="6"/>
    <x v="6"/>
    <x v="28"/>
    <x v="28"/>
    <x v="326"/>
    <x v="2"/>
    <x v="22"/>
  </r>
  <r>
    <x v="38"/>
    <x v="6"/>
    <x v="6"/>
    <x v="28"/>
    <x v="51"/>
    <x v="319"/>
    <x v="2"/>
    <x v="41"/>
  </r>
  <r>
    <x v="38"/>
    <x v="6"/>
    <x v="6"/>
    <x v="28"/>
    <x v="30"/>
    <x v="308"/>
    <x v="2"/>
    <x v="24"/>
  </r>
  <r>
    <x v="38"/>
    <x v="6"/>
    <x v="6"/>
    <x v="28"/>
    <x v="52"/>
    <x v="242"/>
    <x v="2"/>
    <x v="41"/>
  </r>
  <r>
    <x v="38"/>
    <x v="6"/>
    <x v="6"/>
    <x v="28"/>
    <x v="77"/>
    <x v="198"/>
    <x v="2"/>
    <x v="60"/>
  </r>
  <r>
    <x v="60"/>
    <x v="7"/>
    <x v="1"/>
    <x v="31"/>
    <x v="39"/>
    <x v="1"/>
    <x v="0"/>
    <x v="31"/>
  </r>
  <r>
    <x v="60"/>
    <x v="8"/>
    <x v="0"/>
    <x v="36"/>
    <x v="45"/>
    <x v="1"/>
    <x v="0"/>
    <x v="35"/>
  </r>
  <r>
    <x v="60"/>
    <x v="8"/>
    <x v="2"/>
    <x v="12"/>
    <x v="43"/>
    <x v="1"/>
    <x v="0"/>
    <x v="34"/>
  </r>
  <r>
    <x v="39"/>
    <x v="8"/>
    <x v="2"/>
    <x v="12"/>
    <x v="82"/>
    <x v="1"/>
    <x v="1"/>
    <x v="63"/>
  </r>
  <r>
    <x v="40"/>
    <x v="8"/>
    <x v="2"/>
    <x v="12"/>
    <x v="22"/>
    <x v="212"/>
    <x v="1"/>
    <x v="18"/>
  </r>
  <r>
    <x v="40"/>
    <x v="8"/>
    <x v="2"/>
    <x v="12"/>
    <x v="53"/>
    <x v="130"/>
    <x v="1"/>
    <x v="42"/>
  </r>
  <r>
    <x v="39"/>
    <x v="8"/>
    <x v="2"/>
    <x v="12"/>
    <x v="65"/>
    <x v="21"/>
    <x v="2"/>
    <x v="50"/>
  </r>
  <r>
    <x v="39"/>
    <x v="8"/>
    <x v="2"/>
    <x v="12"/>
    <x v="51"/>
    <x v="13"/>
    <x v="2"/>
    <x v="41"/>
  </r>
  <r>
    <x v="39"/>
    <x v="8"/>
    <x v="2"/>
    <x v="12"/>
    <x v="44"/>
    <x v="9"/>
    <x v="2"/>
    <x v="34"/>
  </r>
  <r>
    <x v="39"/>
    <x v="8"/>
    <x v="2"/>
    <x v="12"/>
    <x v="54"/>
    <x v="8"/>
    <x v="2"/>
    <x v="42"/>
  </r>
  <r>
    <x v="39"/>
    <x v="8"/>
    <x v="2"/>
    <x v="12"/>
    <x v="30"/>
    <x v="7"/>
    <x v="2"/>
    <x v="24"/>
  </r>
  <r>
    <x v="39"/>
    <x v="8"/>
    <x v="2"/>
    <x v="12"/>
    <x v="58"/>
    <x v="7"/>
    <x v="2"/>
    <x v="45"/>
  </r>
  <r>
    <x v="39"/>
    <x v="8"/>
    <x v="2"/>
    <x v="12"/>
    <x v="58"/>
    <x v="7"/>
    <x v="2"/>
    <x v="45"/>
  </r>
  <r>
    <x v="39"/>
    <x v="8"/>
    <x v="2"/>
    <x v="12"/>
    <x v="75"/>
    <x v="3"/>
    <x v="2"/>
    <x v="59"/>
  </r>
  <r>
    <x v="39"/>
    <x v="8"/>
    <x v="2"/>
    <x v="12"/>
    <x v="77"/>
    <x v="3"/>
    <x v="2"/>
    <x v="60"/>
  </r>
  <r>
    <x v="39"/>
    <x v="8"/>
    <x v="2"/>
    <x v="12"/>
    <x v="55"/>
    <x v="3"/>
    <x v="2"/>
    <x v="42"/>
  </r>
  <r>
    <x v="39"/>
    <x v="8"/>
    <x v="2"/>
    <x v="12"/>
    <x v="2"/>
    <x v="3"/>
    <x v="2"/>
    <x v="2"/>
  </r>
  <r>
    <x v="39"/>
    <x v="8"/>
    <x v="2"/>
    <x v="12"/>
    <x v="40"/>
    <x v="3"/>
    <x v="2"/>
    <x v="32"/>
  </r>
  <r>
    <x v="40"/>
    <x v="8"/>
    <x v="2"/>
    <x v="12"/>
    <x v="65"/>
    <x v="460"/>
    <x v="2"/>
    <x v="50"/>
  </r>
  <r>
    <x v="40"/>
    <x v="8"/>
    <x v="2"/>
    <x v="12"/>
    <x v="55"/>
    <x v="433"/>
    <x v="2"/>
    <x v="42"/>
  </r>
  <r>
    <x v="40"/>
    <x v="8"/>
    <x v="2"/>
    <x v="12"/>
    <x v="54"/>
    <x v="390"/>
    <x v="2"/>
    <x v="42"/>
  </r>
  <r>
    <x v="40"/>
    <x v="8"/>
    <x v="2"/>
    <x v="12"/>
    <x v="51"/>
    <x v="376"/>
    <x v="2"/>
    <x v="41"/>
  </r>
  <r>
    <x v="40"/>
    <x v="8"/>
    <x v="2"/>
    <x v="12"/>
    <x v="42"/>
    <x v="366"/>
    <x v="2"/>
    <x v="34"/>
  </r>
  <r>
    <x v="40"/>
    <x v="8"/>
    <x v="2"/>
    <x v="12"/>
    <x v="44"/>
    <x v="334"/>
    <x v="2"/>
    <x v="34"/>
  </r>
  <r>
    <x v="40"/>
    <x v="8"/>
    <x v="2"/>
    <x v="12"/>
    <x v="30"/>
    <x v="306"/>
    <x v="2"/>
    <x v="24"/>
  </r>
  <r>
    <x v="40"/>
    <x v="8"/>
    <x v="2"/>
    <x v="12"/>
    <x v="21"/>
    <x v="295"/>
    <x v="2"/>
    <x v="17"/>
  </r>
  <r>
    <x v="40"/>
    <x v="8"/>
    <x v="2"/>
    <x v="12"/>
    <x v="21"/>
    <x v="295"/>
    <x v="2"/>
    <x v="17"/>
  </r>
  <r>
    <x v="40"/>
    <x v="8"/>
    <x v="2"/>
    <x v="12"/>
    <x v="20"/>
    <x v="262"/>
    <x v="2"/>
    <x v="17"/>
  </r>
  <r>
    <x v="40"/>
    <x v="8"/>
    <x v="2"/>
    <x v="12"/>
    <x v="20"/>
    <x v="262"/>
    <x v="2"/>
    <x v="17"/>
  </r>
  <r>
    <x v="60"/>
    <x v="8"/>
    <x v="6"/>
    <x v="17"/>
    <x v="44"/>
    <x v="1"/>
    <x v="0"/>
    <x v="34"/>
  </r>
  <r>
    <x v="60"/>
    <x v="8"/>
    <x v="6"/>
    <x v="20"/>
    <x v="44"/>
    <x v="2"/>
    <x v="0"/>
    <x v="34"/>
  </r>
  <r>
    <x v="41"/>
    <x v="8"/>
    <x v="6"/>
    <x v="20"/>
    <x v="53"/>
    <x v="381"/>
    <x v="1"/>
    <x v="42"/>
  </r>
  <r>
    <x v="41"/>
    <x v="8"/>
    <x v="6"/>
    <x v="20"/>
    <x v="11"/>
    <x v="41"/>
    <x v="1"/>
    <x v="9"/>
  </r>
  <r>
    <x v="41"/>
    <x v="8"/>
    <x v="6"/>
    <x v="20"/>
    <x v="82"/>
    <x v="2"/>
    <x v="1"/>
    <x v="63"/>
  </r>
  <r>
    <x v="41"/>
    <x v="8"/>
    <x v="6"/>
    <x v="20"/>
    <x v="18"/>
    <x v="1"/>
    <x v="1"/>
    <x v="16"/>
  </r>
  <r>
    <x v="41"/>
    <x v="8"/>
    <x v="6"/>
    <x v="20"/>
    <x v="29"/>
    <x v="1"/>
    <x v="1"/>
    <x v="23"/>
  </r>
  <r>
    <x v="60"/>
    <x v="8"/>
    <x v="6"/>
    <x v="28"/>
    <x v="44"/>
    <x v="1"/>
    <x v="0"/>
    <x v="34"/>
  </r>
  <r>
    <x v="46"/>
    <x v="9"/>
    <x v="0"/>
    <x v="12"/>
    <x v="10"/>
    <x v="216"/>
    <x v="1"/>
    <x v="8"/>
  </r>
  <r>
    <x v="46"/>
    <x v="9"/>
    <x v="0"/>
    <x v="12"/>
    <x v="11"/>
    <x v="88"/>
    <x v="1"/>
    <x v="9"/>
  </r>
  <r>
    <x v="46"/>
    <x v="9"/>
    <x v="0"/>
    <x v="12"/>
    <x v="22"/>
    <x v="1"/>
    <x v="1"/>
    <x v="18"/>
  </r>
  <r>
    <x v="46"/>
    <x v="9"/>
    <x v="0"/>
    <x v="12"/>
    <x v="53"/>
    <x v="11"/>
    <x v="1"/>
    <x v="42"/>
  </r>
  <r>
    <x v="46"/>
    <x v="9"/>
    <x v="0"/>
    <x v="12"/>
    <x v="82"/>
    <x v="23"/>
    <x v="1"/>
    <x v="63"/>
  </r>
  <r>
    <x v="46"/>
    <x v="9"/>
    <x v="0"/>
    <x v="12"/>
    <x v="51"/>
    <x v="422"/>
    <x v="2"/>
    <x v="41"/>
  </r>
  <r>
    <x v="46"/>
    <x v="9"/>
    <x v="0"/>
    <x v="12"/>
    <x v="52"/>
    <x v="406"/>
    <x v="2"/>
    <x v="41"/>
  </r>
  <r>
    <x v="46"/>
    <x v="9"/>
    <x v="0"/>
    <x v="12"/>
    <x v="54"/>
    <x v="348"/>
    <x v="2"/>
    <x v="42"/>
  </r>
  <r>
    <x v="46"/>
    <x v="9"/>
    <x v="0"/>
    <x v="12"/>
    <x v="7"/>
    <x v="283"/>
    <x v="2"/>
    <x v="5"/>
  </r>
  <r>
    <x v="46"/>
    <x v="9"/>
    <x v="0"/>
    <x v="12"/>
    <x v="24"/>
    <x v="271"/>
    <x v="2"/>
    <x v="20"/>
  </r>
  <r>
    <x v="46"/>
    <x v="9"/>
    <x v="0"/>
    <x v="12"/>
    <x v="72"/>
    <x v="269"/>
    <x v="2"/>
    <x v="57"/>
  </r>
  <r>
    <x v="46"/>
    <x v="9"/>
    <x v="0"/>
    <x v="12"/>
    <x v="72"/>
    <x v="269"/>
    <x v="2"/>
    <x v="57"/>
  </r>
  <r>
    <x v="46"/>
    <x v="9"/>
    <x v="0"/>
    <x v="12"/>
    <x v="55"/>
    <x v="260"/>
    <x v="2"/>
    <x v="42"/>
  </r>
  <r>
    <x v="46"/>
    <x v="9"/>
    <x v="0"/>
    <x v="12"/>
    <x v="26"/>
    <x v="258"/>
    <x v="2"/>
    <x v="20"/>
  </r>
  <r>
    <x v="46"/>
    <x v="9"/>
    <x v="0"/>
    <x v="12"/>
    <x v="30"/>
    <x v="255"/>
    <x v="2"/>
    <x v="24"/>
  </r>
  <r>
    <x v="60"/>
    <x v="9"/>
    <x v="0"/>
    <x v="25"/>
    <x v="44"/>
    <x v="1"/>
    <x v="0"/>
    <x v="34"/>
  </r>
  <r>
    <x v="60"/>
    <x v="9"/>
    <x v="1"/>
    <x v="15"/>
    <x v="26"/>
    <x v="2"/>
    <x v="0"/>
    <x v="20"/>
  </r>
  <r>
    <x v="45"/>
    <x v="9"/>
    <x v="1"/>
    <x v="15"/>
    <x v="11"/>
    <x v="199"/>
    <x v="1"/>
    <x v="9"/>
  </r>
  <r>
    <x v="45"/>
    <x v="9"/>
    <x v="1"/>
    <x v="15"/>
    <x v="82"/>
    <x v="1"/>
    <x v="1"/>
    <x v="63"/>
  </r>
  <r>
    <x v="45"/>
    <x v="9"/>
    <x v="1"/>
    <x v="15"/>
    <x v="10"/>
    <x v="24"/>
    <x v="1"/>
    <x v="8"/>
  </r>
  <r>
    <x v="45"/>
    <x v="9"/>
    <x v="1"/>
    <x v="15"/>
    <x v="24"/>
    <x v="398"/>
    <x v="2"/>
    <x v="20"/>
  </r>
  <r>
    <x v="45"/>
    <x v="9"/>
    <x v="1"/>
    <x v="15"/>
    <x v="26"/>
    <x v="361"/>
    <x v="2"/>
    <x v="20"/>
  </r>
  <r>
    <x v="45"/>
    <x v="9"/>
    <x v="1"/>
    <x v="15"/>
    <x v="25"/>
    <x v="318"/>
    <x v="2"/>
    <x v="20"/>
  </r>
  <r>
    <x v="45"/>
    <x v="9"/>
    <x v="1"/>
    <x v="15"/>
    <x v="86"/>
    <x v="284"/>
    <x v="2"/>
    <x v="67"/>
  </r>
  <r>
    <x v="45"/>
    <x v="9"/>
    <x v="1"/>
    <x v="15"/>
    <x v="49"/>
    <x v="120"/>
    <x v="2"/>
    <x v="39"/>
  </r>
  <r>
    <x v="45"/>
    <x v="9"/>
    <x v="1"/>
    <x v="15"/>
    <x v="81"/>
    <x v="108"/>
    <x v="2"/>
    <x v="62"/>
  </r>
  <r>
    <x v="45"/>
    <x v="9"/>
    <x v="1"/>
    <x v="15"/>
    <x v="13"/>
    <x v="101"/>
    <x v="2"/>
    <x v="11"/>
  </r>
  <r>
    <x v="45"/>
    <x v="9"/>
    <x v="1"/>
    <x v="15"/>
    <x v="39"/>
    <x v="81"/>
    <x v="2"/>
    <x v="31"/>
  </r>
  <r>
    <x v="45"/>
    <x v="9"/>
    <x v="1"/>
    <x v="15"/>
    <x v="23"/>
    <x v="77"/>
    <x v="2"/>
    <x v="19"/>
  </r>
  <r>
    <x v="45"/>
    <x v="9"/>
    <x v="1"/>
    <x v="15"/>
    <x v="6"/>
    <x v="68"/>
    <x v="2"/>
    <x v="4"/>
  </r>
  <r>
    <x v="60"/>
    <x v="9"/>
    <x v="1"/>
    <x v="34"/>
    <x v="24"/>
    <x v="4"/>
    <x v="0"/>
    <x v="20"/>
  </r>
  <r>
    <x v="42"/>
    <x v="9"/>
    <x v="1"/>
    <x v="34"/>
    <x v="11"/>
    <x v="158"/>
    <x v="1"/>
    <x v="9"/>
  </r>
  <r>
    <x v="42"/>
    <x v="9"/>
    <x v="1"/>
    <x v="34"/>
    <x v="82"/>
    <x v="1"/>
    <x v="1"/>
    <x v="63"/>
  </r>
  <r>
    <x v="60"/>
    <x v="9"/>
    <x v="1"/>
    <x v="38"/>
    <x v="24"/>
    <x v="1"/>
    <x v="0"/>
    <x v="20"/>
  </r>
  <r>
    <x v="60"/>
    <x v="9"/>
    <x v="2"/>
    <x v="7"/>
    <x v="55"/>
    <x v="1"/>
    <x v="0"/>
    <x v="42"/>
  </r>
  <r>
    <x v="60"/>
    <x v="9"/>
    <x v="2"/>
    <x v="15"/>
    <x v="33"/>
    <x v="1"/>
    <x v="0"/>
    <x v="26"/>
  </r>
  <r>
    <x v="60"/>
    <x v="9"/>
    <x v="2"/>
    <x v="17"/>
    <x v="33"/>
    <x v="2"/>
    <x v="0"/>
    <x v="26"/>
  </r>
  <r>
    <x v="60"/>
    <x v="9"/>
    <x v="2"/>
    <x v="21"/>
    <x v="33"/>
    <x v="1"/>
    <x v="0"/>
    <x v="26"/>
  </r>
  <r>
    <x v="60"/>
    <x v="9"/>
    <x v="2"/>
    <x v="26"/>
    <x v="33"/>
    <x v="2"/>
    <x v="0"/>
    <x v="26"/>
  </r>
  <r>
    <x v="60"/>
    <x v="9"/>
    <x v="2"/>
    <x v="26"/>
    <x v="52"/>
    <x v="1"/>
    <x v="0"/>
    <x v="41"/>
  </r>
  <r>
    <x v="60"/>
    <x v="9"/>
    <x v="2"/>
    <x v="27"/>
    <x v="33"/>
    <x v="3"/>
    <x v="0"/>
    <x v="26"/>
  </r>
  <r>
    <x v="60"/>
    <x v="9"/>
    <x v="2"/>
    <x v="27"/>
    <x v="47"/>
    <x v="1"/>
    <x v="0"/>
    <x v="37"/>
  </r>
  <r>
    <x v="60"/>
    <x v="9"/>
    <x v="2"/>
    <x v="31"/>
    <x v="24"/>
    <x v="1"/>
    <x v="0"/>
    <x v="20"/>
  </r>
  <r>
    <x v="43"/>
    <x v="9"/>
    <x v="2"/>
    <x v="31"/>
    <x v="11"/>
    <x v="189"/>
    <x v="1"/>
    <x v="9"/>
  </r>
  <r>
    <x v="43"/>
    <x v="9"/>
    <x v="2"/>
    <x v="31"/>
    <x v="82"/>
    <x v="5"/>
    <x v="1"/>
    <x v="63"/>
  </r>
  <r>
    <x v="43"/>
    <x v="9"/>
    <x v="2"/>
    <x v="31"/>
    <x v="53"/>
    <x v="5"/>
    <x v="1"/>
    <x v="42"/>
  </r>
  <r>
    <x v="43"/>
    <x v="9"/>
    <x v="2"/>
    <x v="31"/>
    <x v="0"/>
    <x v="1"/>
    <x v="1"/>
    <x v="0"/>
  </r>
  <r>
    <x v="43"/>
    <x v="9"/>
    <x v="2"/>
    <x v="31"/>
    <x v="4"/>
    <x v="1"/>
    <x v="1"/>
    <x v="3"/>
  </r>
  <r>
    <x v="43"/>
    <x v="9"/>
    <x v="2"/>
    <x v="31"/>
    <x v="24"/>
    <x v="409"/>
    <x v="2"/>
    <x v="20"/>
  </r>
  <r>
    <x v="43"/>
    <x v="9"/>
    <x v="2"/>
    <x v="31"/>
    <x v="26"/>
    <x v="340"/>
    <x v="2"/>
    <x v="20"/>
  </r>
  <r>
    <x v="43"/>
    <x v="9"/>
    <x v="2"/>
    <x v="31"/>
    <x v="25"/>
    <x v="309"/>
    <x v="2"/>
    <x v="20"/>
  </r>
  <r>
    <x v="43"/>
    <x v="9"/>
    <x v="2"/>
    <x v="31"/>
    <x v="86"/>
    <x v="299"/>
    <x v="2"/>
    <x v="67"/>
  </r>
  <r>
    <x v="43"/>
    <x v="9"/>
    <x v="2"/>
    <x v="31"/>
    <x v="49"/>
    <x v="107"/>
    <x v="2"/>
    <x v="39"/>
  </r>
  <r>
    <x v="43"/>
    <x v="9"/>
    <x v="2"/>
    <x v="31"/>
    <x v="7"/>
    <x v="104"/>
    <x v="2"/>
    <x v="5"/>
  </r>
  <r>
    <x v="43"/>
    <x v="9"/>
    <x v="2"/>
    <x v="31"/>
    <x v="81"/>
    <x v="98"/>
    <x v="2"/>
    <x v="62"/>
  </r>
  <r>
    <x v="43"/>
    <x v="9"/>
    <x v="2"/>
    <x v="31"/>
    <x v="85"/>
    <x v="93"/>
    <x v="2"/>
    <x v="66"/>
  </r>
  <r>
    <x v="43"/>
    <x v="9"/>
    <x v="2"/>
    <x v="31"/>
    <x v="13"/>
    <x v="75"/>
    <x v="2"/>
    <x v="11"/>
  </r>
  <r>
    <x v="43"/>
    <x v="9"/>
    <x v="2"/>
    <x v="31"/>
    <x v="6"/>
    <x v="59"/>
    <x v="2"/>
    <x v="4"/>
  </r>
  <r>
    <x v="60"/>
    <x v="9"/>
    <x v="2"/>
    <x v="35"/>
    <x v="24"/>
    <x v="1"/>
    <x v="0"/>
    <x v="20"/>
  </r>
  <r>
    <x v="44"/>
    <x v="9"/>
    <x v="2"/>
    <x v="35"/>
    <x v="11"/>
    <x v="129"/>
    <x v="1"/>
    <x v="9"/>
  </r>
  <r>
    <x v="44"/>
    <x v="9"/>
    <x v="2"/>
    <x v="35"/>
    <x v="0"/>
    <x v="73"/>
    <x v="1"/>
    <x v="0"/>
  </r>
  <r>
    <x v="44"/>
    <x v="9"/>
    <x v="2"/>
    <x v="35"/>
    <x v="10"/>
    <x v="16"/>
    <x v="1"/>
    <x v="8"/>
  </r>
  <r>
    <x v="44"/>
    <x v="9"/>
    <x v="2"/>
    <x v="35"/>
    <x v="82"/>
    <x v="1"/>
    <x v="1"/>
    <x v="63"/>
  </r>
  <r>
    <x v="44"/>
    <x v="9"/>
    <x v="2"/>
    <x v="35"/>
    <x v="8"/>
    <x v="1"/>
    <x v="1"/>
    <x v="6"/>
  </r>
  <r>
    <x v="60"/>
    <x v="9"/>
    <x v="3"/>
    <x v="16"/>
    <x v="26"/>
    <x v="1"/>
    <x v="0"/>
    <x v="20"/>
  </r>
  <r>
    <x v="60"/>
    <x v="9"/>
    <x v="3"/>
    <x v="30"/>
    <x v="54"/>
    <x v="2"/>
    <x v="0"/>
    <x v="42"/>
  </r>
  <r>
    <x v="60"/>
    <x v="9"/>
    <x v="5"/>
    <x v="17"/>
    <x v="26"/>
    <x v="1"/>
    <x v="0"/>
    <x v="20"/>
  </r>
  <r>
    <x v="60"/>
    <x v="9"/>
    <x v="5"/>
    <x v="19"/>
    <x v="44"/>
    <x v="1"/>
    <x v="0"/>
    <x v="34"/>
  </r>
  <r>
    <x v="60"/>
    <x v="9"/>
    <x v="5"/>
    <x v="22"/>
    <x v="44"/>
    <x v="1"/>
    <x v="0"/>
    <x v="34"/>
  </r>
  <r>
    <x v="60"/>
    <x v="10"/>
    <x v="0"/>
    <x v="29"/>
    <x v="44"/>
    <x v="1"/>
    <x v="0"/>
    <x v="34"/>
  </r>
  <r>
    <x v="60"/>
    <x v="10"/>
    <x v="0"/>
    <x v="32"/>
    <x v="45"/>
    <x v="1"/>
    <x v="0"/>
    <x v="35"/>
  </r>
  <r>
    <x v="60"/>
    <x v="10"/>
    <x v="1"/>
    <x v="7"/>
    <x v="55"/>
    <x v="1"/>
    <x v="0"/>
    <x v="42"/>
  </r>
  <r>
    <x v="60"/>
    <x v="10"/>
    <x v="1"/>
    <x v="9"/>
    <x v="43"/>
    <x v="1"/>
    <x v="0"/>
    <x v="34"/>
  </r>
  <r>
    <x v="60"/>
    <x v="10"/>
    <x v="1"/>
    <x v="21"/>
    <x v="33"/>
    <x v="1"/>
    <x v="0"/>
    <x v="26"/>
  </r>
  <r>
    <x v="60"/>
    <x v="10"/>
    <x v="1"/>
    <x v="21"/>
    <x v="52"/>
    <x v="2"/>
    <x v="0"/>
    <x v="41"/>
  </r>
  <r>
    <x v="60"/>
    <x v="10"/>
    <x v="1"/>
    <x v="26"/>
    <x v="52"/>
    <x v="1"/>
    <x v="0"/>
    <x v="41"/>
  </r>
  <r>
    <x v="60"/>
    <x v="10"/>
    <x v="1"/>
    <x v="34"/>
    <x v="39"/>
    <x v="1"/>
    <x v="0"/>
    <x v="31"/>
  </r>
  <r>
    <x v="60"/>
    <x v="10"/>
    <x v="2"/>
    <x v="6"/>
    <x v="55"/>
    <x v="1"/>
    <x v="0"/>
    <x v="42"/>
  </r>
  <r>
    <x v="60"/>
    <x v="10"/>
    <x v="2"/>
    <x v="9"/>
    <x v="55"/>
    <x v="1"/>
    <x v="0"/>
    <x v="42"/>
  </r>
  <r>
    <x v="60"/>
    <x v="10"/>
    <x v="2"/>
    <x v="12"/>
    <x v="33"/>
    <x v="1"/>
    <x v="0"/>
    <x v="26"/>
  </r>
  <r>
    <x v="60"/>
    <x v="10"/>
    <x v="2"/>
    <x v="12"/>
    <x v="77"/>
    <x v="1"/>
    <x v="0"/>
    <x v="60"/>
  </r>
  <r>
    <x v="60"/>
    <x v="10"/>
    <x v="2"/>
    <x v="15"/>
    <x v="33"/>
    <x v="1"/>
    <x v="0"/>
    <x v="26"/>
  </r>
  <r>
    <x v="60"/>
    <x v="10"/>
    <x v="2"/>
    <x v="15"/>
    <x v="44"/>
    <x v="1"/>
    <x v="0"/>
    <x v="34"/>
  </r>
  <r>
    <x v="60"/>
    <x v="10"/>
    <x v="2"/>
    <x v="17"/>
    <x v="44"/>
    <x v="1"/>
    <x v="0"/>
    <x v="34"/>
  </r>
  <r>
    <x v="60"/>
    <x v="10"/>
    <x v="2"/>
    <x v="17"/>
    <x v="52"/>
    <x v="5"/>
    <x v="0"/>
    <x v="41"/>
  </r>
  <r>
    <x v="47"/>
    <x v="10"/>
    <x v="2"/>
    <x v="17"/>
    <x v="10"/>
    <x v="143"/>
    <x v="1"/>
    <x v="8"/>
  </r>
  <r>
    <x v="47"/>
    <x v="10"/>
    <x v="2"/>
    <x v="17"/>
    <x v="11"/>
    <x v="7"/>
    <x v="1"/>
    <x v="9"/>
  </r>
  <r>
    <x v="47"/>
    <x v="10"/>
    <x v="2"/>
    <x v="17"/>
    <x v="53"/>
    <x v="1"/>
    <x v="1"/>
    <x v="42"/>
  </r>
  <r>
    <x v="47"/>
    <x v="10"/>
    <x v="2"/>
    <x v="17"/>
    <x v="8"/>
    <x v="1"/>
    <x v="1"/>
    <x v="6"/>
  </r>
  <r>
    <x v="60"/>
    <x v="10"/>
    <x v="2"/>
    <x v="21"/>
    <x v="44"/>
    <x v="2"/>
    <x v="0"/>
    <x v="34"/>
  </r>
  <r>
    <x v="60"/>
    <x v="10"/>
    <x v="2"/>
    <x v="21"/>
    <x v="52"/>
    <x v="5"/>
    <x v="0"/>
    <x v="41"/>
  </r>
  <r>
    <x v="60"/>
    <x v="10"/>
    <x v="2"/>
    <x v="26"/>
    <x v="52"/>
    <x v="1"/>
    <x v="0"/>
    <x v="41"/>
  </r>
  <r>
    <x v="60"/>
    <x v="10"/>
    <x v="2"/>
    <x v="27"/>
    <x v="33"/>
    <x v="6"/>
    <x v="0"/>
    <x v="26"/>
  </r>
  <r>
    <x v="60"/>
    <x v="10"/>
    <x v="2"/>
    <x v="27"/>
    <x v="44"/>
    <x v="1"/>
    <x v="0"/>
    <x v="34"/>
  </r>
  <r>
    <x v="60"/>
    <x v="10"/>
    <x v="2"/>
    <x v="27"/>
    <x v="52"/>
    <x v="3"/>
    <x v="0"/>
    <x v="41"/>
  </r>
  <r>
    <x v="60"/>
    <x v="10"/>
    <x v="2"/>
    <x v="31"/>
    <x v="44"/>
    <x v="1"/>
    <x v="0"/>
    <x v="34"/>
  </r>
  <r>
    <x v="60"/>
    <x v="10"/>
    <x v="2"/>
    <x v="35"/>
    <x v="33"/>
    <x v="1"/>
    <x v="0"/>
    <x v="26"/>
  </r>
  <r>
    <x v="60"/>
    <x v="10"/>
    <x v="2"/>
    <x v="35"/>
    <x v="39"/>
    <x v="1"/>
    <x v="0"/>
    <x v="31"/>
  </r>
  <r>
    <x v="60"/>
    <x v="10"/>
    <x v="3"/>
    <x v="6"/>
    <x v="77"/>
    <x v="1"/>
    <x v="0"/>
    <x v="60"/>
  </r>
  <r>
    <x v="60"/>
    <x v="10"/>
    <x v="3"/>
    <x v="8"/>
    <x v="55"/>
    <x v="1"/>
    <x v="0"/>
    <x v="42"/>
  </r>
  <r>
    <x v="60"/>
    <x v="10"/>
    <x v="3"/>
    <x v="16"/>
    <x v="84"/>
    <x v="1"/>
    <x v="0"/>
    <x v="65"/>
  </r>
  <r>
    <x v="60"/>
    <x v="10"/>
    <x v="3"/>
    <x v="18"/>
    <x v="44"/>
    <x v="1"/>
    <x v="0"/>
    <x v="34"/>
  </r>
  <r>
    <x v="60"/>
    <x v="10"/>
    <x v="5"/>
    <x v="7"/>
    <x v="55"/>
    <x v="1"/>
    <x v="0"/>
    <x v="42"/>
  </r>
  <r>
    <x v="60"/>
    <x v="10"/>
    <x v="5"/>
    <x v="14"/>
    <x v="44"/>
    <x v="2"/>
    <x v="0"/>
    <x v="34"/>
  </r>
  <r>
    <x v="60"/>
    <x v="10"/>
    <x v="5"/>
    <x v="17"/>
    <x v="44"/>
    <x v="4"/>
    <x v="0"/>
    <x v="34"/>
  </r>
  <r>
    <x v="60"/>
    <x v="10"/>
    <x v="5"/>
    <x v="19"/>
    <x v="44"/>
    <x v="1"/>
    <x v="0"/>
    <x v="34"/>
  </r>
  <r>
    <x v="60"/>
    <x v="10"/>
    <x v="5"/>
    <x v="19"/>
    <x v="52"/>
    <x v="1"/>
    <x v="0"/>
    <x v="41"/>
  </r>
  <r>
    <x v="60"/>
    <x v="10"/>
    <x v="5"/>
    <x v="22"/>
    <x v="33"/>
    <x v="1"/>
    <x v="0"/>
    <x v="26"/>
  </r>
  <r>
    <x v="60"/>
    <x v="10"/>
    <x v="5"/>
    <x v="22"/>
    <x v="52"/>
    <x v="1"/>
    <x v="0"/>
    <x v="41"/>
  </r>
  <r>
    <x v="60"/>
    <x v="10"/>
    <x v="5"/>
    <x v="26"/>
    <x v="44"/>
    <x v="1"/>
    <x v="0"/>
    <x v="34"/>
  </r>
  <r>
    <x v="60"/>
    <x v="10"/>
    <x v="5"/>
    <x v="31"/>
    <x v="39"/>
    <x v="3"/>
    <x v="0"/>
    <x v="31"/>
  </r>
  <r>
    <x v="60"/>
    <x v="10"/>
    <x v="6"/>
    <x v="13"/>
    <x v="55"/>
    <x v="1"/>
    <x v="0"/>
    <x v="42"/>
  </r>
  <r>
    <x v="60"/>
    <x v="10"/>
    <x v="6"/>
    <x v="24"/>
    <x v="54"/>
    <x v="2"/>
    <x v="0"/>
    <x v="42"/>
  </r>
  <r>
    <x v="60"/>
    <x v="10"/>
    <x v="6"/>
    <x v="28"/>
    <x v="54"/>
    <x v="1"/>
    <x v="0"/>
    <x v="42"/>
  </r>
  <r>
    <x v="60"/>
    <x v="10"/>
    <x v="6"/>
    <x v="33"/>
    <x v="54"/>
    <x v="1"/>
    <x v="0"/>
    <x v="42"/>
  </r>
  <r>
    <x v="60"/>
    <x v="10"/>
    <x v="6"/>
    <x v="36"/>
    <x v="85"/>
    <x v="1"/>
    <x v="0"/>
    <x v="66"/>
  </r>
  <r>
    <x v="60"/>
    <x v="10"/>
    <x v="6"/>
    <x v="38"/>
    <x v="45"/>
    <x v="1"/>
    <x v="0"/>
    <x v="35"/>
  </r>
  <r>
    <x v="48"/>
    <x v="11"/>
    <x v="2"/>
    <x v="17"/>
    <x v="11"/>
    <x v="63"/>
    <x v="1"/>
    <x v="9"/>
  </r>
  <r>
    <x v="48"/>
    <x v="11"/>
    <x v="2"/>
    <x v="17"/>
    <x v="53"/>
    <x v="267"/>
    <x v="1"/>
    <x v="42"/>
  </r>
  <r>
    <x v="48"/>
    <x v="11"/>
    <x v="2"/>
    <x v="17"/>
    <x v="10"/>
    <x v="180"/>
    <x v="1"/>
    <x v="8"/>
  </r>
  <r>
    <x v="48"/>
    <x v="11"/>
    <x v="2"/>
    <x v="17"/>
    <x v="82"/>
    <x v="1"/>
    <x v="1"/>
    <x v="63"/>
  </r>
  <r>
    <x v="48"/>
    <x v="11"/>
    <x v="2"/>
    <x v="17"/>
    <x v="18"/>
    <x v="1"/>
    <x v="1"/>
    <x v="16"/>
  </r>
  <r>
    <x v="49"/>
    <x v="11"/>
    <x v="2"/>
    <x v="17"/>
    <x v="10"/>
    <x v="116"/>
    <x v="1"/>
    <x v="8"/>
  </r>
  <r>
    <x v="49"/>
    <x v="11"/>
    <x v="2"/>
    <x v="17"/>
    <x v="11"/>
    <x v="65"/>
    <x v="1"/>
    <x v="9"/>
  </r>
  <r>
    <x v="49"/>
    <x v="11"/>
    <x v="2"/>
    <x v="17"/>
    <x v="8"/>
    <x v="1"/>
    <x v="1"/>
    <x v="6"/>
  </r>
  <r>
    <x v="49"/>
    <x v="11"/>
    <x v="2"/>
    <x v="17"/>
    <x v="53"/>
    <x v="1"/>
    <x v="1"/>
    <x v="42"/>
  </r>
  <r>
    <x v="49"/>
    <x v="11"/>
    <x v="2"/>
    <x v="17"/>
    <x v="82"/>
    <x v="1"/>
    <x v="1"/>
    <x v="63"/>
  </r>
  <r>
    <x v="48"/>
    <x v="11"/>
    <x v="2"/>
    <x v="17"/>
    <x v="55"/>
    <x v="457"/>
    <x v="2"/>
    <x v="42"/>
  </r>
  <r>
    <x v="48"/>
    <x v="11"/>
    <x v="2"/>
    <x v="17"/>
    <x v="51"/>
    <x v="441"/>
    <x v="2"/>
    <x v="41"/>
  </r>
  <r>
    <x v="48"/>
    <x v="11"/>
    <x v="2"/>
    <x v="17"/>
    <x v="54"/>
    <x v="431"/>
    <x v="2"/>
    <x v="42"/>
  </r>
  <r>
    <x v="48"/>
    <x v="11"/>
    <x v="2"/>
    <x v="17"/>
    <x v="24"/>
    <x v="420"/>
    <x v="2"/>
    <x v="20"/>
  </r>
  <r>
    <x v="48"/>
    <x v="11"/>
    <x v="2"/>
    <x v="17"/>
    <x v="26"/>
    <x v="395"/>
    <x v="2"/>
    <x v="20"/>
  </r>
  <r>
    <x v="48"/>
    <x v="11"/>
    <x v="2"/>
    <x v="17"/>
    <x v="42"/>
    <x v="386"/>
    <x v="2"/>
    <x v="34"/>
  </r>
  <r>
    <x v="48"/>
    <x v="11"/>
    <x v="2"/>
    <x v="17"/>
    <x v="21"/>
    <x v="375"/>
    <x v="2"/>
    <x v="17"/>
  </r>
  <r>
    <x v="48"/>
    <x v="11"/>
    <x v="2"/>
    <x v="17"/>
    <x v="21"/>
    <x v="375"/>
    <x v="2"/>
    <x v="17"/>
  </r>
  <r>
    <x v="48"/>
    <x v="11"/>
    <x v="2"/>
    <x v="17"/>
    <x v="20"/>
    <x v="344"/>
    <x v="2"/>
    <x v="17"/>
  </r>
  <r>
    <x v="48"/>
    <x v="11"/>
    <x v="2"/>
    <x v="17"/>
    <x v="20"/>
    <x v="344"/>
    <x v="2"/>
    <x v="17"/>
  </r>
  <r>
    <x v="49"/>
    <x v="11"/>
    <x v="2"/>
    <x v="17"/>
    <x v="42"/>
    <x v="447"/>
    <x v="2"/>
    <x v="34"/>
  </r>
  <r>
    <x v="49"/>
    <x v="11"/>
    <x v="2"/>
    <x v="17"/>
    <x v="51"/>
    <x v="443"/>
    <x v="2"/>
    <x v="41"/>
  </r>
  <r>
    <x v="49"/>
    <x v="11"/>
    <x v="2"/>
    <x v="17"/>
    <x v="52"/>
    <x v="411"/>
    <x v="2"/>
    <x v="41"/>
  </r>
  <r>
    <x v="49"/>
    <x v="11"/>
    <x v="2"/>
    <x v="17"/>
    <x v="44"/>
    <x v="392"/>
    <x v="2"/>
    <x v="34"/>
  </r>
  <r>
    <x v="49"/>
    <x v="11"/>
    <x v="2"/>
    <x v="17"/>
    <x v="54"/>
    <x v="244"/>
    <x v="2"/>
    <x v="42"/>
  </r>
  <r>
    <x v="49"/>
    <x v="11"/>
    <x v="2"/>
    <x v="17"/>
    <x v="47"/>
    <x v="241"/>
    <x v="2"/>
    <x v="37"/>
  </r>
  <r>
    <x v="49"/>
    <x v="11"/>
    <x v="2"/>
    <x v="17"/>
    <x v="75"/>
    <x v="236"/>
    <x v="2"/>
    <x v="59"/>
  </r>
  <r>
    <x v="49"/>
    <x v="11"/>
    <x v="2"/>
    <x v="17"/>
    <x v="30"/>
    <x v="232"/>
    <x v="2"/>
    <x v="24"/>
  </r>
  <r>
    <x v="49"/>
    <x v="11"/>
    <x v="2"/>
    <x v="17"/>
    <x v="57"/>
    <x v="206"/>
    <x v="2"/>
    <x v="44"/>
  </r>
  <r>
    <x v="49"/>
    <x v="11"/>
    <x v="2"/>
    <x v="17"/>
    <x v="77"/>
    <x v="177"/>
    <x v="2"/>
    <x v="60"/>
  </r>
  <r>
    <x v="50"/>
    <x v="11"/>
    <x v="2"/>
    <x v="21"/>
    <x v="10"/>
    <x v="150"/>
    <x v="1"/>
    <x v="8"/>
  </r>
  <r>
    <x v="50"/>
    <x v="11"/>
    <x v="2"/>
    <x v="21"/>
    <x v="11"/>
    <x v="48"/>
    <x v="1"/>
    <x v="9"/>
  </r>
  <r>
    <x v="50"/>
    <x v="11"/>
    <x v="2"/>
    <x v="21"/>
    <x v="53"/>
    <x v="47"/>
    <x v="1"/>
    <x v="42"/>
  </r>
  <r>
    <x v="50"/>
    <x v="11"/>
    <x v="2"/>
    <x v="21"/>
    <x v="9"/>
    <x v="1"/>
    <x v="1"/>
    <x v="7"/>
  </r>
  <r>
    <x v="50"/>
    <x v="11"/>
    <x v="2"/>
    <x v="21"/>
    <x v="82"/>
    <x v="2"/>
    <x v="1"/>
    <x v="63"/>
  </r>
  <r>
    <x v="51"/>
    <x v="11"/>
    <x v="2"/>
    <x v="27"/>
    <x v="10"/>
    <x v="124"/>
    <x v="1"/>
    <x v="8"/>
  </r>
  <r>
    <x v="51"/>
    <x v="11"/>
    <x v="2"/>
    <x v="27"/>
    <x v="11"/>
    <x v="54"/>
    <x v="1"/>
    <x v="9"/>
  </r>
  <r>
    <x v="51"/>
    <x v="11"/>
    <x v="2"/>
    <x v="27"/>
    <x v="53"/>
    <x v="2"/>
    <x v="1"/>
    <x v="42"/>
  </r>
  <r>
    <x v="51"/>
    <x v="11"/>
    <x v="2"/>
    <x v="27"/>
    <x v="82"/>
    <x v="1"/>
    <x v="1"/>
    <x v="63"/>
  </r>
  <r>
    <x v="52"/>
    <x v="11"/>
    <x v="5"/>
    <x v="17"/>
    <x v="11"/>
    <x v="61"/>
    <x v="1"/>
    <x v="9"/>
  </r>
  <r>
    <x v="52"/>
    <x v="11"/>
    <x v="5"/>
    <x v="17"/>
    <x v="9"/>
    <x v="27"/>
    <x v="1"/>
    <x v="7"/>
  </r>
  <r>
    <x v="52"/>
    <x v="11"/>
    <x v="5"/>
    <x v="17"/>
    <x v="53"/>
    <x v="58"/>
    <x v="1"/>
    <x v="42"/>
  </r>
  <r>
    <x v="54"/>
    <x v="12"/>
    <x v="2"/>
    <x v="15"/>
    <x v="11"/>
    <x v="231"/>
    <x v="1"/>
    <x v="9"/>
  </r>
  <r>
    <x v="54"/>
    <x v="12"/>
    <x v="2"/>
    <x v="15"/>
    <x v="53"/>
    <x v="83"/>
    <x v="1"/>
    <x v="42"/>
  </r>
  <r>
    <x v="54"/>
    <x v="12"/>
    <x v="2"/>
    <x v="15"/>
    <x v="10"/>
    <x v="7"/>
    <x v="1"/>
    <x v="8"/>
  </r>
  <r>
    <x v="54"/>
    <x v="12"/>
    <x v="2"/>
    <x v="15"/>
    <x v="82"/>
    <x v="2"/>
    <x v="1"/>
    <x v="63"/>
  </r>
  <r>
    <x v="55"/>
    <x v="12"/>
    <x v="2"/>
    <x v="17"/>
    <x v="11"/>
    <x v="186"/>
    <x v="1"/>
    <x v="9"/>
  </r>
  <r>
    <x v="55"/>
    <x v="12"/>
    <x v="2"/>
    <x v="17"/>
    <x v="10"/>
    <x v="46"/>
    <x v="1"/>
    <x v="8"/>
  </r>
  <r>
    <x v="55"/>
    <x v="12"/>
    <x v="2"/>
    <x v="17"/>
    <x v="53"/>
    <x v="4"/>
    <x v="1"/>
    <x v="42"/>
  </r>
  <r>
    <x v="55"/>
    <x v="12"/>
    <x v="2"/>
    <x v="17"/>
    <x v="82"/>
    <x v="3"/>
    <x v="1"/>
    <x v="63"/>
  </r>
  <r>
    <x v="55"/>
    <x v="12"/>
    <x v="2"/>
    <x v="17"/>
    <x v="22"/>
    <x v="1"/>
    <x v="1"/>
    <x v="18"/>
  </r>
  <r>
    <x v="56"/>
    <x v="12"/>
    <x v="2"/>
    <x v="21"/>
    <x v="10"/>
    <x v="132"/>
    <x v="1"/>
    <x v="8"/>
  </r>
  <r>
    <x v="56"/>
    <x v="12"/>
    <x v="2"/>
    <x v="21"/>
    <x v="11"/>
    <x v="51"/>
    <x v="1"/>
    <x v="9"/>
  </r>
  <r>
    <x v="56"/>
    <x v="12"/>
    <x v="2"/>
    <x v="21"/>
    <x v="82"/>
    <x v="2"/>
    <x v="1"/>
    <x v="63"/>
  </r>
  <r>
    <x v="56"/>
    <x v="12"/>
    <x v="2"/>
    <x v="21"/>
    <x v="53"/>
    <x v="19"/>
    <x v="1"/>
    <x v="42"/>
  </r>
  <r>
    <x v="56"/>
    <x v="12"/>
    <x v="2"/>
    <x v="21"/>
    <x v="8"/>
    <x v="1"/>
    <x v="1"/>
    <x v="6"/>
  </r>
  <r>
    <x v="57"/>
    <x v="12"/>
    <x v="2"/>
    <x v="23"/>
    <x v="10"/>
    <x v="110"/>
    <x v="1"/>
    <x v="8"/>
  </r>
  <r>
    <x v="57"/>
    <x v="12"/>
    <x v="2"/>
    <x v="23"/>
    <x v="11"/>
    <x v="30"/>
    <x v="1"/>
    <x v="9"/>
  </r>
  <r>
    <x v="57"/>
    <x v="12"/>
    <x v="2"/>
    <x v="23"/>
    <x v="82"/>
    <x v="1"/>
    <x v="1"/>
    <x v="63"/>
  </r>
  <r>
    <x v="53"/>
    <x v="12"/>
    <x v="2"/>
    <x v="27"/>
    <x v="10"/>
    <x v="161"/>
    <x v="1"/>
    <x v="8"/>
  </r>
  <r>
    <x v="53"/>
    <x v="12"/>
    <x v="2"/>
    <x v="27"/>
    <x v="11"/>
    <x v="182"/>
    <x v="1"/>
    <x v="9"/>
  </r>
  <r>
    <x v="53"/>
    <x v="12"/>
    <x v="2"/>
    <x v="27"/>
    <x v="8"/>
    <x v="25"/>
    <x v="1"/>
    <x v="6"/>
  </r>
  <r>
    <x v="53"/>
    <x v="12"/>
    <x v="2"/>
    <x v="27"/>
    <x v="53"/>
    <x v="2"/>
    <x v="1"/>
    <x v="42"/>
  </r>
  <r>
    <x v="53"/>
    <x v="12"/>
    <x v="2"/>
    <x v="27"/>
    <x v="82"/>
    <x v="9"/>
    <x v="1"/>
    <x v="63"/>
  </r>
  <r>
    <x v="53"/>
    <x v="12"/>
    <x v="2"/>
    <x v="27"/>
    <x v="22"/>
    <x v="1"/>
    <x v="1"/>
    <x v="18"/>
  </r>
  <r>
    <x v="53"/>
    <x v="12"/>
    <x v="2"/>
    <x v="27"/>
    <x v="51"/>
    <x v="440"/>
    <x v="2"/>
    <x v="41"/>
  </r>
  <r>
    <x v="53"/>
    <x v="12"/>
    <x v="2"/>
    <x v="27"/>
    <x v="42"/>
    <x v="434"/>
    <x v="2"/>
    <x v="34"/>
  </r>
  <r>
    <x v="53"/>
    <x v="12"/>
    <x v="2"/>
    <x v="27"/>
    <x v="52"/>
    <x v="413"/>
    <x v="2"/>
    <x v="41"/>
  </r>
  <r>
    <x v="53"/>
    <x v="12"/>
    <x v="2"/>
    <x v="27"/>
    <x v="44"/>
    <x v="402"/>
    <x v="2"/>
    <x v="34"/>
  </r>
  <r>
    <x v="53"/>
    <x v="12"/>
    <x v="2"/>
    <x v="27"/>
    <x v="54"/>
    <x v="328"/>
    <x v="2"/>
    <x v="42"/>
  </r>
  <r>
    <x v="53"/>
    <x v="12"/>
    <x v="2"/>
    <x v="27"/>
    <x v="6"/>
    <x v="237"/>
    <x v="2"/>
    <x v="4"/>
  </r>
  <r>
    <x v="53"/>
    <x v="12"/>
    <x v="2"/>
    <x v="27"/>
    <x v="30"/>
    <x v="223"/>
    <x v="2"/>
    <x v="24"/>
  </r>
  <r>
    <x v="53"/>
    <x v="12"/>
    <x v="2"/>
    <x v="27"/>
    <x v="47"/>
    <x v="205"/>
    <x v="2"/>
    <x v="37"/>
  </r>
  <r>
    <x v="53"/>
    <x v="12"/>
    <x v="2"/>
    <x v="27"/>
    <x v="86"/>
    <x v="165"/>
    <x v="2"/>
    <x v="67"/>
  </r>
  <r>
    <x v="53"/>
    <x v="12"/>
    <x v="2"/>
    <x v="27"/>
    <x v="43"/>
    <x v="159"/>
    <x v="2"/>
    <x v="34"/>
  </r>
  <r>
    <x v="58"/>
    <x v="12"/>
    <x v="6"/>
    <x v="24"/>
    <x v="53"/>
    <x v="352"/>
    <x v="1"/>
    <x v="42"/>
  </r>
  <r>
    <x v="58"/>
    <x v="12"/>
    <x v="6"/>
    <x v="24"/>
    <x v="11"/>
    <x v="60"/>
    <x v="1"/>
    <x v="9"/>
  </r>
  <r>
    <x v="58"/>
    <x v="12"/>
    <x v="6"/>
    <x v="24"/>
    <x v="22"/>
    <x v="2"/>
    <x v="1"/>
    <x v="18"/>
  </r>
  <r>
    <x v="58"/>
    <x v="12"/>
    <x v="6"/>
    <x v="24"/>
    <x v="18"/>
    <x v="1"/>
    <x v="1"/>
    <x v="16"/>
  </r>
  <r>
    <x v="58"/>
    <x v="12"/>
    <x v="6"/>
    <x v="24"/>
    <x v="54"/>
    <x v="423"/>
    <x v="2"/>
    <x v="42"/>
  </r>
  <r>
    <x v="58"/>
    <x v="12"/>
    <x v="6"/>
    <x v="24"/>
    <x v="55"/>
    <x v="400"/>
    <x v="2"/>
    <x v="42"/>
  </r>
  <r>
    <x v="58"/>
    <x v="12"/>
    <x v="6"/>
    <x v="24"/>
    <x v="44"/>
    <x v="355"/>
    <x v="2"/>
    <x v="34"/>
  </r>
  <r>
    <x v="58"/>
    <x v="12"/>
    <x v="6"/>
    <x v="24"/>
    <x v="86"/>
    <x v="345"/>
    <x v="2"/>
    <x v="67"/>
  </r>
  <r>
    <x v="58"/>
    <x v="12"/>
    <x v="6"/>
    <x v="24"/>
    <x v="51"/>
    <x v="315"/>
    <x v="2"/>
    <x v="41"/>
  </r>
  <r>
    <x v="58"/>
    <x v="12"/>
    <x v="6"/>
    <x v="24"/>
    <x v="30"/>
    <x v="304"/>
    <x v="2"/>
    <x v="24"/>
  </r>
  <r>
    <x v="58"/>
    <x v="12"/>
    <x v="6"/>
    <x v="24"/>
    <x v="19"/>
    <x v="298"/>
    <x v="2"/>
    <x v="17"/>
  </r>
  <r>
    <x v="58"/>
    <x v="12"/>
    <x v="6"/>
    <x v="24"/>
    <x v="19"/>
    <x v="298"/>
    <x v="2"/>
    <x v="17"/>
  </r>
  <r>
    <x v="58"/>
    <x v="12"/>
    <x v="6"/>
    <x v="24"/>
    <x v="65"/>
    <x v="274"/>
    <x v="2"/>
    <x v="50"/>
  </r>
  <r>
    <x v="58"/>
    <x v="12"/>
    <x v="6"/>
    <x v="24"/>
    <x v="42"/>
    <x v="233"/>
    <x v="2"/>
    <x v="34"/>
  </r>
  <r>
    <x v="60"/>
    <x v="13"/>
    <x v="3"/>
    <x v="25"/>
    <x v="27"/>
    <x v="2"/>
    <x v="0"/>
    <x v="21"/>
  </r>
  <r>
    <x v="59"/>
    <x v="13"/>
    <x v="3"/>
    <x v="40"/>
    <x v="82"/>
    <x v="249"/>
    <x v="1"/>
    <x v="63"/>
  </r>
  <r>
    <x v="59"/>
    <x v="13"/>
    <x v="3"/>
    <x v="40"/>
    <x v="53"/>
    <x v="286"/>
    <x v="1"/>
    <x v="42"/>
  </r>
  <r>
    <x v="59"/>
    <x v="13"/>
    <x v="3"/>
    <x v="40"/>
    <x v="11"/>
    <x v="29"/>
    <x v="1"/>
    <x v="9"/>
  </r>
  <r>
    <x v="59"/>
    <x v="13"/>
    <x v="3"/>
    <x v="40"/>
    <x v="9"/>
    <x v="22"/>
    <x v="1"/>
    <x v="7"/>
  </r>
  <r>
    <x v="59"/>
    <x v="13"/>
    <x v="3"/>
    <x v="40"/>
    <x v="61"/>
    <x v="2"/>
    <x v="1"/>
    <x v="48"/>
  </r>
  <r>
    <x v="60"/>
    <x v="13"/>
    <x v="5"/>
    <x v="7"/>
    <x v="55"/>
    <x v="1"/>
    <x v="0"/>
    <x v="42"/>
  </r>
  <r>
    <x v="60"/>
    <x v="13"/>
    <x v="5"/>
    <x v="14"/>
    <x v="55"/>
    <x v="1"/>
    <x v="0"/>
    <x v="42"/>
  </r>
  <r>
    <x v="60"/>
    <x v="14"/>
    <x v="1"/>
    <x v="9"/>
    <x v="87"/>
    <x v="1"/>
    <x v="0"/>
    <x v="67"/>
  </r>
  <r>
    <x v="60"/>
    <x v="14"/>
    <x v="1"/>
    <x v="15"/>
    <x v="84"/>
    <x v="1"/>
    <x v="0"/>
    <x v="65"/>
  </r>
  <r>
    <x v="60"/>
    <x v="14"/>
    <x v="1"/>
    <x v="21"/>
    <x v="52"/>
    <x v="2"/>
    <x v="0"/>
    <x v="41"/>
  </r>
  <r>
    <x v="60"/>
    <x v="14"/>
    <x v="2"/>
    <x v="15"/>
    <x v="74"/>
    <x v="1"/>
    <x v="0"/>
    <x v="58"/>
  </r>
  <r>
    <x v="60"/>
    <x v="14"/>
    <x v="2"/>
    <x v="17"/>
    <x v="44"/>
    <x v="1"/>
    <x v="0"/>
    <x v="34"/>
  </r>
  <r>
    <x v="60"/>
    <x v="14"/>
    <x v="3"/>
    <x v="8"/>
    <x v="77"/>
    <x v="1"/>
    <x v="0"/>
    <x v="60"/>
  </r>
  <r>
    <x v="60"/>
    <x v="14"/>
    <x v="3"/>
    <x v="16"/>
    <x v="77"/>
    <x v="2"/>
    <x v="0"/>
    <x v="60"/>
  </r>
  <r>
    <x v="60"/>
    <x v="14"/>
    <x v="3"/>
    <x v="25"/>
    <x v="77"/>
    <x v="1"/>
    <x v="0"/>
    <x v="60"/>
  </r>
  <r>
    <x v="60"/>
    <x v="14"/>
    <x v="5"/>
    <x v="17"/>
    <x v="44"/>
    <x v="1"/>
    <x v="0"/>
    <x v="34"/>
  </r>
  <r>
    <x v="60"/>
    <x v="14"/>
    <x v="6"/>
    <x v="17"/>
    <x v="54"/>
    <x v="1"/>
    <x v="0"/>
    <x v="42"/>
  </r>
  <r>
    <x v="60"/>
    <x v="14"/>
    <x v="6"/>
    <x v="20"/>
    <x v="54"/>
    <x v="1"/>
    <x v="0"/>
    <x v="42"/>
  </r>
  <r>
    <x v="60"/>
    <x v="14"/>
    <x v="6"/>
    <x v="28"/>
    <x v="44"/>
    <x v="1"/>
    <x v="0"/>
    <x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3">
  <r>
    <x v="61"/>
    <x v="0"/>
    <x v="7"/>
    <x v="31"/>
    <x v="1"/>
    <x v="2"/>
    <x v="0"/>
    <x v="1"/>
    <x v="0"/>
    <x v="16"/>
    <x v="27"/>
    <x v="18"/>
  </r>
  <r>
    <x v="61"/>
    <x v="4"/>
    <x v="4"/>
    <x v="30"/>
    <x v="1"/>
    <x v="5"/>
    <x v="0"/>
    <x v="1"/>
    <x v="0"/>
    <x v="16"/>
    <x v="27"/>
    <x v="18"/>
  </r>
  <r>
    <x v="61"/>
    <x v="4"/>
    <x v="4"/>
    <x v="32"/>
    <x v="1"/>
    <x v="1"/>
    <x v="0"/>
    <x v="1"/>
    <x v="0"/>
    <x v="16"/>
    <x v="27"/>
    <x v="18"/>
  </r>
  <r>
    <x v="61"/>
    <x v="4"/>
    <x v="4"/>
    <x v="36"/>
    <x v="1"/>
    <x v="1"/>
    <x v="0"/>
    <x v="1"/>
    <x v="0"/>
    <x v="16"/>
    <x v="27"/>
    <x v="18"/>
  </r>
  <r>
    <x v="61"/>
    <x v="0"/>
    <x v="7"/>
    <x v="37"/>
    <x v="3"/>
    <x v="1"/>
    <x v="0"/>
    <x v="2"/>
    <x v="1"/>
    <x v="68"/>
    <x v="16"/>
    <x v="13"/>
  </r>
  <r>
    <x v="14"/>
    <x v="0"/>
    <x v="0"/>
    <x v="29"/>
    <x v="5"/>
    <x v="1"/>
    <x v="0"/>
    <x v="4"/>
    <x v="4"/>
    <x v="15"/>
    <x v="27"/>
    <x v="18"/>
  </r>
  <r>
    <x v="15"/>
    <x v="0"/>
    <x v="1"/>
    <x v="38"/>
    <x v="12"/>
    <x v="1"/>
    <x v="0"/>
    <x v="10"/>
    <x v="9"/>
    <x v="30"/>
    <x v="17"/>
    <x v="14"/>
  </r>
  <r>
    <x v="12"/>
    <x v="4"/>
    <x v="8"/>
    <x v="36"/>
    <x v="16"/>
    <x v="1"/>
    <x v="0"/>
    <x v="14"/>
    <x v="14"/>
    <x v="46"/>
    <x v="1"/>
    <x v="2"/>
  </r>
  <r>
    <x v="18"/>
    <x v="1"/>
    <x v="1"/>
    <x v="5"/>
    <x v="17"/>
    <x v="1"/>
    <x v="0"/>
    <x v="15"/>
    <x v="15"/>
    <x v="35"/>
    <x v="19"/>
    <x v="6"/>
  </r>
  <r>
    <x v="20"/>
    <x v="1"/>
    <x v="4"/>
    <x v="2"/>
    <x v="17"/>
    <x v="2"/>
    <x v="0"/>
    <x v="15"/>
    <x v="15"/>
    <x v="35"/>
    <x v="19"/>
    <x v="6"/>
  </r>
  <r>
    <x v="19"/>
    <x v="0"/>
    <x v="0"/>
    <x v="16"/>
    <x v="26"/>
    <x v="5"/>
    <x v="0"/>
    <x v="20"/>
    <x v="19"/>
    <x v="40"/>
    <x v="27"/>
    <x v="18"/>
  </r>
  <r>
    <x v="22"/>
    <x v="0"/>
    <x v="0"/>
    <x v="29"/>
    <x v="26"/>
    <x v="1"/>
    <x v="0"/>
    <x v="20"/>
    <x v="19"/>
    <x v="40"/>
    <x v="27"/>
    <x v="18"/>
  </r>
  <r>
    <x v="23"/>
    <x v="0"/>
    <x v="0"/>
    <x v="32"/>
    <x v="24"/>
    <x v="2"/>
    <x v="0"/>
    <x v="20"/>
    <x v="19"/>
    <x v="8"/>
    <x v="27"/>
    <x v="18"/>
  </r>
  <r>
    <x v="28"/>
    <x v="0"/>
    <x v="1"/>
    <x v="9"/>
    <x v="26"/>
    <x v="1"/>
    <x v="0"/>
    <x v="20"/>
    <x v="19"/>
    <x v="40"/>
    <x v="27"/>
    <x v="18"/>
  </r>
  <r>
    <x v="31"/>
    <x v="0"/>
    <x v="1"/>
    <x v="10"/>
    <x v="26"/>
    <x v="3"/>
    <x v="0"/>
    <x v="20"/>
    <x v="19"/>
    <x v="40"/>
    <x v="27"/>
    <x v="18"/>
  </r>
  <r>
    <x v="32"/>
    <x v="0"/>
    <x v="1"/>
    <x v="15"/>
    <x v="26"/>
    <x v="6"/>
    <x v="0"/>
    <x v="20"/>
    <x v="19"/>
    <x v="40"/>
    <x v="27"/>
    <x v="18"/>
  </r>
  <r>
    <x v="35"/>
    <x v="0"/>
    <x v="1"/>
    <x v="21"/>
    <x v="26"/>
    <x v="7"/>
    <x v="0"/>
    <x v="20"/>
    <x v="19"/>
    <x v="40"/>
    <x v="27"/>
    <x v="18"/>
  </r>
  <r>
    <x v="34"/>
    <x v="0"/>
    <x v="1"/>
    <x v="31"/>
    <x v="24"/>
    <x v="2"/>
    <x v="0"/>
    <x v="20"/>
    <x v="19"/>
    <x v="8"/>
    <x v="27"/>
    <x v="18"/>
  </r>
  <r>
    <x v="38"/>
    <x v="0"/>
    <x v="1"/>
    <x v="34"/>
    <x v="24"/>
    <x v="1"/>
    <x v="0"/>
    <x v="20"/>
    <x v="19"/>
    <x v="8"/>
    <x v="27"/>
    <x v="18"/>
  </r>
  <r>
    <x v="43"/>
    <x v="0"/>
    <x v="1"/>
    <x v="38"/>
    <x v="24"/>
    <x v="2"/>
    <x v="0"/>
    <x v="20"/>
    <x v="19"/>
    <x v="8"/>
    <x v="27"/>
    <x v="18"/>
  </r>
  <r>
    <x v="44"/>
    <x v="0"/>
    <x v="3"/>
    <x v="26"/>
    <x v="24"/>
    <x v="1"/>
    <x v="0"/>
    <x v="20"/>
    <x v="19"/>
    <x v="8"/>
    <x v="27"/>
    <x v="18"/>
  </r>
  <r>
    <x v="60"/>
    <x v="0"/>
    <x v="3"/>
    <x v="27"/>
    <x v="24"/>
    <x v="2"/>
    <x v="0"/>
    <x v="20"/>
    <x v="19"/>
    <x v="8"/>
    <x v="27"/>
    <x v="18"/>
  </r>
  <r>
    <x v="60"/>
    <x v="0"/>
    <x v="3"/>
    <x v="31"/>
    <x v="24"/>
    <x v="7"/>
    <x v="0"/>
    <x v="20"/>
    <x v="19"/>
    <x v="8"/>
    <x v="27"/>
    <x v="18"/>
  </r>
  <r>
    <x v="60"/>
    <x v="0"/>
    <x v="3"/>
    <x v="35"/>
    <x v="24"/>
    <x v="3"/>
    <x v="0"/>
    <x v="20"/>
    <x v="19"/>
    <x v="8"/>
    <x v="27"/>
    <x v="18"/>
  </r>
  <r>
    <x v="60"/>
    <x v="0"/>
    <x v="3"/>
    <x v="38"/>
    <x v="24"/>
    <x v="4"/>
    <x v="0"/>
    <x v="20"/>
    <x v="19"/>
    <x v="8"/>
    <x v="27"/>
    <x v="18"/>
  </r>
  <r>
    <x v="9"/>
    <x v="0"/>
    <x v="4"/>
    <x v="16"/>
    <x v="26"/>
    <x v="5"/>
    <x v="0"/>
    <x v="20"/>
    <x v="19"/>
    <x v="40"/>
    <x v="27"/>
    <x v="18"/>
  </r>
  <r>
    <x v="60"/>
    <x v="0"/>
    <x v="4"/>
    <x v="18"/>
    <x v="26"/>
    <x v="1"/>
    <x v="0"/>
    <x v="20"/>
    <x v="19"/>
    <x v="40"/>
    <x v="27"/>
    <x v="18"/>
  </r>
  <r>
    <x v="25"/>
    <x v="0"/>
    <x v="4"/>
    <x v="25"/>
    <x v="26"/>
    <x v="4"/>
    <x v="0"/>
    <x v="20"/>
    <x v="19"/>
    <x v="40"/>
    <x v="27"/>
    <x v="18"/>
  </r>
  <r>
    <x v="39"/>
    <x v="0"/>
    <x v="4"/>
    <x v="30"/>
    <x v="24"/>
    <x v="5"/>
    <x v="0"/>
    <x v="20"/>
    <x v="19"/>
    <x v="8"/>
    <x v="27"/>
    <x v="18"/>
  </r>
  <r>
    <x v="43"/>
    <x v="0"/>
    <x v="4"/>
    <x v="32"/>
    <x v="24"/>
    <x v="2"/>
    <x v="0"/>
    <x v="20"/>
    <x v="19"/>
    <x v="8"/>
    <x v="27"/>
    <x v="18"/>
  </r>
  <r>
    <x v="60"/>
    <x v="0"/>
    <x v="4"/>
    <x v="36"/>
    <x v="24"/>
    <x v="2"/>
    <x v="0"/>
    <x v="20"/>
    <x v="19"/>
    <x v="8"/>
    <x v="27"/>
    <x v="18"/>
  </r>
  <r>
    <x v="3"/>
    <x v="0"/>
    <x v="4"/>
    <x v="39"/>
    <x v="24"/>
    <x v="1"/>
    <x v="0"/>
    <x v="20"/>
    <x v="19"/>
    <x v="8"/>
    <x v="27"/>
    <x v="18"/>
  </r>
  <r>
    <x v="5"/>
    <x v="0"/>
    <x v="7"/>
    <x v="7"/>
    <x v="26"/>
    <x v="1"/>
    <x v="0"/>
    <x v="20"/>
    <x v="19"/>
    <x v="40"/>
    <x v="27"/>
    <x v="18"/>
  </r>
  <r>
    <x v="20"/>
    <x v="0"/>
    <x v="7"/>
    <x v="14"/>
    <x v="26"/>
    <x v="8"/>
    <x v="0"/>
    <x v="20"/>
    <x v="19"/>
    <x v="40"/>
    <x v="27"/>
    <x v="18"/>
  </r>
  <r>
    <x v="21"/>
    <x v="0"/>
    <x v="7"/>
    <x v="17"/>
    <x v="26"/>
    <x v="1"/>
    <x v="0"/>
    <x v="20"/>
    <x v="19"/>
    <x v="40"/>
    <x v="27"/>
    <x v="18"/>
  </r>
  <r>
    <x v="19"/>
    <x v="0"/>
    <x v="7"/>
    <x v="19"/>
    <x v="26"/>
    <x v="3"/>
    <x v="0"/>
    <x v="20"/>
    <x v="19"/>
    <x v="40"/>
    <x v="27"/>
    <x v="18"/>
  </r>
  <r>
    <x v="22"/>
    <x v="0"/>
    <x v="7"/>
    <x v="22"/>
    <x v="26"/>
    <x v="4"/>
    <x v="0"/>
    <x v="20"/>
    <x v="19"/>
    <x v="40"/>
    <x v="27"/>
    <x v="18"/>
  </r>
  <r>
    <x v="24"/>
    <x v="0"/>
    <x v="7"/>
    <x v="28"/>
    <x v="24"/>
    <x v="1"/>
    <x v="0"/>
    <x v="20"/>
    <x v="19"/>
    <x v="8"/>
    <x v="27"/>
    <x v="18"/>
  </r>
  <r>
    <x v="30"/>
    <x v="0"/>
    <x v="7"/>
    <x v="31"/>
    <x v="24"/>
    <x v="3"/>
    <x v="0"/>
    <x v="20"/>
    <x v="19"/>
    <x v="8"/>
    <x v="27"/>
    <x v="18"/>
  </r>
  <r>
    <x v="28"/>
    <x v="0"/>
    <x v="7"/>
    <x v="35"/>
    <x v="24"/>
    <x v="2"/>
    <x v="0"/>
    <x v="20"/>
    <x v="19"/>
    <x v="8"/>
    <x v="27"/>
    <x v="18"/>
  </r>
  <r>
    <x v="33"/>
    <x v="0"/>
    <x v="7"/>
    <x v="37"/>
    <x v="24"/>
    <x v="1"/>
    <x v="0"/>
    <x v="20"/>
    <x v="19"/>
    <x v="8"/>
    <x v="27"/>
    <x v="18"/>
  </r>
  <r>
    <x v="34"/>
    <x v="0"/>
    <x v="8"/>
    <x v="13"/>
    <x v="26"/>
    <x v="3"/>
    <x v="0"/>
    <x v="20"/>
    <x v="19"/>
    <x v="40"/>
    <x v="27"/>
    <x v="18"/>
  </r>
  <r>
    <x v="45"/>
    <x v="0"/>
    <x v="8"/>
    <x v="17"/>
    <x v="26"/>
    <x v="2"/>
    <x v="0"/>
    <x v="20"/>
    <x v="19"/>
    <x v="40"/>
    <x v="27"/>
    <x v="18"/>
  </r>
  <r>
    <x v="43"/>
    <x v="0"/>
    <x v="8"/>
    <x v="20"/>
    <x v="26"/>
    <x v="14"/>
    <x v="0"/>
    <x v="20"/>
    <x v="19"/>
    <x v="40"/>
    <x v="27"/>
    <x v="18"/>
  </r>
  <r>
    <x v="53"/>
    <x v="0"/>
    <x v="8"/>
    <x v="24"/>
    <x v="26"/>
    <x v="4"/>
    <x v="0"/>
    <x v="20"/>
    <x v="19"/>
    <x v="40"/>
    <x v="27"/>
    <x v="18"/>
  </r>
  <r>
    <x v="2"/>
    <x v="0"/>
    <x v="8"/>
    <x v="28"/>
    <x v="26"/>
    <x v="1"/>
    <x v="0"/>
    <x v="20"/>
    <x v="19"/>
    <x v="40"/>
    <x v="27"/>
    <x v="18"/>
  </r>
  <r>
    <x v="36"/>
    <x v="0"/>
    <x v="8"/>
    <x v="33"/>
    <x v="24"/>
    <x v="4"/>
    <x v="0"/>
    <x v="20"/>
    <x v="19"/>
    <x v="8"/>
    <x v="27"/>
    <x v="18"/>
  </r>
  <r>
    <x v="46"/>
    <x v="0"/>
    <x v="2"/>
    <x v="36"/>
    <x v="24"/>
    <x v="2"/>
    <x v="0"/>
    <x v="20"/>
    <x v="19"/>
    <x v="8"/>
    <x v="27"/>
    <x v="18"/>
  </r>
  <r>
    <x v="43"/>
    <x v="2"/>
    <x v="1"/>
    <x v="7"/>
    <x v="26"/>
    <x v="1"/>
    <x v="0"/>
    <x v="20"/>
    <x v="19"/>
    <x v="40"/>
    <x v="27"/>
    <x v="18"/>
  </r>
  <r>
    <x v="6"/>
    <x v="2"/>
    <x v="1"/>
    <x v="9"/>
    <x v="26"/>
    <x v="1"/>
    <x v="0"/>
    <x v="20"/>
    <x v="19"/>
    <x v="40"/>
    <x v="27"/>
    <x v="18"/>
  </r>
  <r>
    <x v="7"/>
    <x v="2"/>
    <x v="1"/>
    <x v="10"/>
    <x v="26"/>
    <x v="3"/>
    <x v="0"/>
    <x v="20"/>
    <x v="19"/>
    <x v="40"/>
    <x v="27"/>
    <x v="18"/>
  </r>
  <r>
    <x v="1"/>
    <x v="2"/>
    <x v="1"/>
    <x v="15"/>
    <x v="26"/>
    <x v="9"/>
    <x v="0"/>
    <x v="20"/>
    <x v="19"/>
    <x v="40"/>
    <x v="27"/>
    <x v="18"/>
  </r>
  <r>
    <x v="14"/>
    <x v="2"/>
    <x v="1"/>
    <x v="31"/>
    <x v="24"/>
    <x v="1"/>
    <x v="0"/>
    <x v="20"/>
    <x v="19"/>
    <x v="8"/>
    <x v="27"/>
    <x v="18"/>
  </r>
  <r>
    <x v="15"/>
    <x v="2"/>
    <x v="1"/>
    <x v="34"/>
    <x v="24"/>
    <x v="2"/>
    <x v="0"/>
    <x v="20"/>
    <x v="19"/>
    <x v="8"/>
    <x v="27"/>
    <x v="18"/>
  </r>
  <r>
    <x v="11"/>
    <x v="2"/>
    <x v="3"/>
    <x v="6"/>
    <x v="26"/>
    <x v="1"/>
    <x v="0"/>
    <x v="20"/>
    <x v="19"/>
    <x v="40"/>
    <x v="27"/>
    <x v="18"/>
  </r>
  <r>
    <x v="12"/>
    <x v="2"/>
    <x v="3"/>
    <x v="7"/>
    <x v="26"/>
    <x v="1"/>
    <x v="0"/>
    <x v="20"/>
    <x v="19"/>
    <x v="40"/>
    <x v="27"/>
    <x v="18"/>
  </r>
  <r>
    <x v="30"/>
    <x v="2"/>
    <x v="7"/>
    <x v="9"/>
    <x v="26"/>
    <x v="3"/>
    <x v="0"/>
    <x v="20"/>
    <x v="19"/>
    <x v="40"/>
    <x v="27"/>
    <x v="18"/>
  </r>
  <r>
    <x v="38"/>
    <x v="2"/>
    <x v="7"/>
    <x v="14"/>
    <x v="26"/>
    <x v="7"/>
    <x v="0"/>
    <x v="20"/>
    <x v="19"/>
    <x v="40"/>
    <x v="27"/>
    <x v="18"/>
  </r>
  <r>
    <x v="44"/>
    <x v="2"/>
    <x v="7"/>
    <x v="17"/>
    <x v="26"/>
    <x v="5"/>
    <x v="0"/>
    <x v="20"/>
    <x v="19"/>
    <x v="40"/>
    <x v="27"/>
    <x v="18"/>
  </r>
  <r>
    <x v="47"/>
    <x v="2"/>
    <x v="7"/>
    <x v="19"/>
    <x v="26"/>
    <x v="1"/>
    <x v="0"/>
    <x v="20"/>
    <x v="19"/>
    <x v="40"/>
    <x v="27"/>
    <x v="18"/>
  </r>
  <r>
    <x v="49"/>
    <x v="2"/>
    <x v="7"/>
    <x v="22"/>
    <x v="26"/>
    <x v="2"/>
    <x v="0"/>
    <x v="20"/>
    <x v="19"/>
    <x v="40"/>
    <x v="27"/>
    <x v="18"/>
  </r>
  <r>
    <x v="56"/>
    <x v="2"/>
    <x v="7"/>
    <x v="31"/>
    <x v="24"/>
    <x v="1"/>
    <x v="0"/>
    <x v="20"/>
    <x v="19"/>
    <x v="8"/>
    <x v="27"/>
    <x v="18"/>
  </r>
  <r>
    <x v="53"/>
    <x v="2"/>
    <x v="8"/>
    <x v="20"/>
    <x v="26"/>
    <x v="1"/>
    <x v="0"/>
    <x v="20"/>
    <x v="19"/>
    <x v="40"/>
    <x v="27"/>
    <x v="18"/>
  </r>
  <r>
    <x v="61"/>
    <x v="2"/>
    <x v="8"/>
    <x v="28"/>
    <x v="24"/>
    <x v="1"/>
    <x v="0"/>
    <x v="20"/>
    <x v="19"/>
    <x v="8"/>
    <x v="27"/>
    <x v="18"/>
  </r>
  <r>
    <x v="61"/>
    <x v="4"/>
    <x v="6"/>
    <x v="16"/>
    <x v="26"/>
    <x v="6"/>
    <x v="0"/>
    <x v="20"/>
    <x v="19"/>
    <x v="40"/>
    <x v="27"/>
    <x v="18"/>
  </r>
  <r>
    <x v="61"/>
    <x v="4"/>
    <x v="0"/>
    <x v="18"/>
    <x v="26"/>
    <x v="1"/>
    <x v="0"/>
    <x v="20"/>
    <x v="19"/>
    <x v="40"/>
    <x v="27"/>
    <x v="18"/>
  </r>
  <r>
    <x v="61"/>
    <x v="4"/>
    <x v="0"/>
    <x v="25"/>
    <x v="26"/>
    <x v="1"/>
    <x v="0"/>
    <x v="20"/>
    <x v="19"/>
    <x v="40"/>
    <x v="27"/>
    <x v="18"/>
  </r>
  <r>
    <x v="61"/>
    <x v="4"/>
    <x v="1"/>
    <x v="15"/>
    <x v="26"/>
    <x v="3"/>
    <x v="0"/>
    <x v="20"/>
    <x v="19"/>
    <x v="40"/>
    <x v="27"/>
    <x v="18"/>
  </r>
  <r>
    <x v="2"/>
    <x v="4"/>
    <x v="1"/>
    <x v="31"/>
    <x v="24"/>
    <x v="1"/>
    <x v="0"/>
    <x v="20"/>
    <x v="19"/>
    <x v="8"/>
    <x v="27"/>
    <x v="18"/>
  </r>
  <r>
    <x v="16"/>
    <x v="4"/>
    <x v="1"/>
    <x v="34"/>
    <x v="24"/>
    <x v="1"/>
    <x v="0"/>
    <x v="20"/>
    <x v="19"/>
    <x v="8"/>
    <x v="27"/>
    <x v="18"/>
  </r>
  <r>
    <x v="10"/>
    <x v="4"/>
    <x v="1"/>
    <x v="38"/>
    <x v="24"/>
    <x v="1"/>
    <x v="0"/>
    <x v="20"/>
    <x v="19"/>
    <x v="8"/>
    <x v="27"/>
    <x v="18"/>
  </r>
  <r>
    <x v="11"/>
    <x v="4"/>
    <x v="3"/>
    <x v="38"/>
    <x v="24"/>
    <x v="4"/>
    <x v="0"/>
    <x v="20"/>
    <x v="19"/>
    <x v="8"/>
    <x v="27"/>
    <x v="18"/>
  </r>
  <r>
    <x v="12"/>
    <x v="4"/>
    <x v="4"/>
    <x v="16"/>
    <x v="26"/>
    <x v="4"/>
    <x v="0"/>
    <x v="20"/>
    <x v="19"/>
    <x v="40"/>
    <x v="27"/>
    <x v="18"/>
  </r>
  <r>
    <x v="17"/>
    <x v="4"/>
    <x v="4"/>
    <x v="18"/>
    <x v="26"/>
    <x v="1"/>
    <x v="0"/>
    <x v="20"/>
    <x v="19"/>
    <x v="40"/>
    <x v="27"/>
    <x v="18"/>
  </r>
  <r>
    <x v="18"/>
    <x v="4"/>
    <x v="4"/>
    <x v="25"/>
    <x v="26"/>
    <x v="2"/>
    <x v="0"/>
    <x v="20"/>
    <x v="19"/>
    <x v="40"/>
    <x v="27"/>
    <x v="18"/>
  </r>
  <r>
    <x v="20"/>
    <x v="4"/>
    <x v="4"/>
    <x v="30"/>
    <x v="24"/>
    <x v="1"/>
    <x v="0"/>
    <x v="20"/>
    <x v="19"/>
    <x v="8"/>
    <x v="27"/>
    <x v="18"/>
  </r>
  <r>
    <x v="21"/>
    <x v="4"/>
    <x v="4"/>
    <x v="32"/>
    <x v="24"/>
    <x v="2"/>
    <x v="0"/>
    <x v="20"/>
    <x v="19"/>
    <x v="8"/>
    <x v="27"/>
    <x v="18"/>
  </r>
  <r>
    <x v="22"/>
    <x v="4"/>
    <x v="4"/>
    <x v="36"/>
    <x v="24"/>
    <x v="1"/>
    <x v="0"/>
    <x v="20"/>
    <x v="19"/>
    <x v="8"/>
    <x v="27"/>
    <x v="18"/>
  </r>
  <r>
    <x v="26"/>
    <x v="4"/>
    <x v="4"/>
    <x v="39"/>
    <x v="24"/>
    <x v="1"/>
    <x v="0"/>
    <x v="20"/>
    <x v="19"/>
    <x v="8"/>
    <x v="27"/>
    <x v="18"/>
  </r>
  <r>
    <x v="27"/>
    <x v="4"/>
    <x v="7"/>
    <x v="17"/>
    <x v="26"/>
    <x v="1"/>
    <x v="0"/>
    <x v="20"/>
    <x v="19"/>
    <x v="40"/>
    <x v="27"/>
    <x v="18"/>
  </r>
  <r>
    <x v="30"/>
    <x v="4"/>
    <x v="7"/>
    <x v="26"/>
    <x v="26"/>
    <x v="1"/>
    <x v="0"/>
    <x v="20"/>
    <x v="19"/>
    <x v="40"/>
    <x v="27"/>
    <x v="18"/>
  </r>
  <r>
    <x v="37"/>
    <x v="4"/>
    <x v="8"/>
    <x v="13"/>
    <x v="26"/>
    <x v="5"/>
    <x v="0"/>
    <x v="20"/>
    <x v="19"/>
    <x v="40"/>
    <x v="27"/>
    <x v="18"/>
  </r>
  <r>
    <x v="50"/>
    <x v="4"/>
    <x v="8"/>
    <x v="17"/>
    <x v="26"/>
    <x v="1"/>
    <x v="0"/>
    <x v="20"/>
    <x v="19"/>
    <x v="40"/>
    <x v="27"/>
    <x v="18"/>
  </r>
  <r>
    <x v="52"/>
    <x v="4"/>
    <x v="8"/>
    <x v="20"/>
    <x v="26"/>
    <x v="1"/>
    <x v="0"/>
    <x v="20"/>
    <x v="19"/>
    <x v="40"/>
    <x v="27"/>
    <x v="18"/>
  </r>
  <r>
    <x v="59"/>
    <x v="4"/>
    <x v="8"/>
    <x v="36"/>
    <x v="24"/>
    <x v="2"/>
    <x v="0"/>
    <x v="20"/>
    <x v="19"/>
    <x v="8"/>
    <x v="27"/>
    <x v="18"/>
  </r>
  <r>
    <x v="61"/>
    <x v="4"/>
    <x v="8"/>
    <x v="38"/>
    <x v="24"/>
    <x v="4"/>
    <x v="0"/>
    <x v="20"/>
    <x v="19"/>
    <x v="8"/>
    <x v="27"/>
    <x v="18"/>
  </r>
  <r>
    <x v="61"/>
    <x v="9"/>
    <x v="1"/>
    <x v="15"/>
    <x v="26"/>
    <x v="2"/>
    <x v="0"/>
    <x v="20"/>
    <x v="19"/>
    <x v="40"/>
    <x v="27"/>
    <x v="18"/>
  </r>
  <r>
    <x v="61"/>
    <x v="9"/>
    <x v="1"/>
    <x v="34"/>
    <x v="24"/>
    <x v="4"/>
    <x v="0"/>
    <x v="20"/>
    <x v="19"/>
    <x v="8"/>
    <x v="27"/>
    <x v="18"/>
  </r>
  <r>
    <x v="61"/>
    <x v="9"/>
    <x v="1"/>
    <x v="38"/>
    <x v="24"/>
    <x v="1"/>
    <x v="0"/>
    <x v="20"/>
    <x v="19"/>
    <x v="8"/>
    <x v="27"/>
    <x v="18"/>
  </r>
  <r>
    <x v="61"/>
    <x v="9"/>
    <x v="3"/>
    <x v="31"/>
    <x v="24"/>
    <x v="1"/>
    <x v="0"/>
    <x v="20"/>
    <x v="19"/>
    <x v="8"/>
    <x v="27"/>
    <x v="18"/>
  </r>
  <r>
    <x v="61"/>
    <x v="9"/>
    <x v="3"/>
    <x v="35"/>
    <x v="24"/>
    <x v="1"/>
    <x v="0"/>
    <x v="20"/>
    <x v="19"/>
    <x v="8"/>
    <x v="27"/>
    <x v="18"/>
  </r>
  <r>
    <x v="61"/>
    <x v="9"/>
    <x v="4"/>
    <x v="16"/>
    <x v="26"/>
    <x v="1"/>
    <x v="0"/>
    <x v="20"/>
    <x v="19"/>
    <x v="40"/>
    <x v="27"/>
    <x v="18"/>
  </r>
  <r>
    <x v="6"/>
    <x v="9"/>
    <x v="7"/>
    <x v="17"/>
    <x v="26"/>
    <x v="1"/>
    <x v="0"/>
    <x v="20"/>
    <x v="19"/>
    <x v="40"/>
    <x v="27"/>
    <x v="18"/>
  </r>
  <r>
    <x v="7"/>
    <x v="1"/>
    <x v="4"/>
    <x v="25"/>
    <x v="27"/>
    <x v="3"/>
    <x v="0"/>
    <x v="21"/>
    <x v="20"/>
    <x v="53"/>
    <x v="26"/>
    <x v="9"/>
  </r>
  <r>
    <x v="5"/>
    <x v="13"/>
    <x v="4"/>
    <x v="25"/>
    <x v="27"/>
    <x v="2"/>
    <x v="0"/>
    <x v="21"/>
    <x v="20"/>
    <x v="53"/>
    <x v="26"/>
    <x v="9"/>
  </r>
  <r>
    <x v="8"/>
    <x v="0"/>
    <x v="1"/>
    <x v="38"/>
    <x v="32"/>
    <x v="1"/>
    <x v="0"/>
    <x v="25"/>
    <x v="25"/>
    <x v="62"/>
    <x v="1"/>
    <x v="2"/>
  </r>
  <r>
    <x v="22"/>
    <x v="1"/>
    <x v="1"/>
    <x v="5"/>
    <x v="33"/>
    <x v="1"/>
    <x v="0"/>
    <x v="26"/>
    <x v="26"/>
    <x v="28"/>
    <x v="17"/>
    <x v="14"/>
  </r>
  <r>
    <x v="30"/>
    <x v="1"/>
    <x v="4"/>
    <x v="6"/>
    <x v="33"/>
    <x v="1"/>
    <x v="0"/>
    <x v="26"/>
    <x v="26"/>
    <x v="28"/>
    <x v="17"/>
    <x v="14"/>
  </r>
  <r>
    <x v="35"/>
    <x v="2"/>
    <x v="1"/>
    <x v="7"/>
    <x v="33"/>
    <x v="1"/>
    <x v="0"/>
    <x v="26"/>
    <x v="26"/>
    <x v="28"/>
    <x v="17"/>
    <x v="14"/>
  </r>
  <r>
    <x v="46"/>
    <x v="2"/>
    <x v="4"/>
    <x v="2"/>
    <x v="33"/>
    <x v="1"/>
    <x v="0"/>
    <x v="26"/>
    <x v="26"/>
    <x v="28"/>
    <x v="17"/>
    <x v="14"/>
  </r>
  <r>
    <x v="45"/>
    <x v="4"/>
    <x v="4"/>
    <x v="6"/>
    <x v="33"/>
    <x v="1"/>
    <x v="0"/>
    <x v="26"/>
    <x v="26"/>
    <x v="28"/>
    <x v="17"/>
    <x v="14"/>
  </r>
  <r>
    <x v="44"/>
    <x v="0"/>
    <x v="1"/>
    <x v="27"/>
    <x v="34"/>
    <x v="1"/>
    <x v="0"/>
    <x v="27"/>
    <x v="27"/>
    <x v="61"/>
    <x v="13"/>
    <x v="11"/>
  </r>
  <r>
    <x v="47"/>
    <x v="0"/>
    <x v="3"/>
    <x v="17"/>
    <x v="34"/>
    <x v="1"/>
    <x v="0"/>
    <x v="27"/>
    <x v="27"/>
    <x v="61"/>
    <x v="13"/>
    <x v="11"/>
  </r>
  <r>
    <x v="48"/>
    <x v="0"/>
    <x v="3"/>
    <x v="26"/>
    <x v="34"/>
    <x v="2"/>
    <x v="0"/>
    <x v="27"/>
    <x v="27"/>
    <x v="61"/>
    <x v="13"/>
    <x v="11"/>
  </r>
  <r>
    <x v="49"/>
    <x v="0"/>
    <x v="3"/>
    <x v="27"/>
    <x v="34"/>
    <x v="6"/>
    <x v="0"/>
    <x v="27"/>
    <x v="27"/>
    <x v="61"/>
    <x v="13"/>
    <x v="11"/>
  </r>
  <r>
    <x v="50"/>
    <x v="0"/>
    <x v="3"/>
    <x v="31"/>
    <x v="34"/>
    <x v="1"/>
    <x v="0"/>
    <x v="27"/>
    <x v="27"/>
    <x v="61"/>
    <x v="13"/>
    <x v="11"/>
  </r>
  <r>
    <x v="51"/>
    <x v="1"/>
    <x v="1"/>
    <x v="21"/>
    <x v="34"/>
    <x v="1"/>
    <x v="0"/>
    <x v="27"/>
    <x v="27"/>
    <x v="61"/>
    <x v="13"/>
    <x v="11"/>
  </r>
  <r>
    <x v="54"/>
    <x v="1"/>
    <x v="3"/>
    <x v="12"/>
    <x v="34"/>
    <x v="1"/>
    <x v="0"/>
    <x v="27"/>
    <x v="27"/>
    <x v="61"/>
    <x v="13"/>
    <x v="11"/>
  </r>
  <r>
    <x v="55"/>
    <x v="1"/>
    <x v="3"/>
    <x v="17"/>
    <x v="34"/>
    <x v="1"/>
    <x v="0"/>
    <x v="27"/>
    <x v="27"/>
    <x v="61"/>
    <x v="13"/>
    <x v="11"/>
  </r>
  <r>
    <x v="56"/>
    <x v="4"/>
    <x v="3"/>
    <x v="17"/>
    <x v="34"/>
    <x v="1"/>
    <x v="0"/>
    <x v="27"/>
    <x v="27"/>
    <x v="61"/>
    <x v="13"/>
    <x v="11"/>
  </r>
  <r>
    <x v="57"/>
    <x v="9"/>
    <x v="3"/>
    <x v="15"/>
    <x v="34"/>
    <x v="1"/>
    <x v="0"/>
    <x v="27"/>
    <x v="27"/>
    <x v="61"/>
    <x v="13"/>
    <x v="11"/>
  </r>
  <r>
    <x v="53"/>
    <x v="9"/>
    <x v="3"/>
    <x v="17"/>
    <x v="34"/>
    <x v="2"/>
    <x v="0"/>
    <x v="27"/>
    <x v="27"/>
    <x v="61"/>
    <x v="13"/>
    <x v="11"/>
  </r>
  <r>
    <x v="61"/>
    <x v="9"/>
    <x v="3"/>
    <x v="21"/>
    <x v="34"/>
    <x v="1"/>
    <x v="0"/>
    <x v="27"/>
    <x v="27"/>
    <x v="61"/>
    <x v="13"/>
    <x v="11"/>
  </r>
  <r>
    <x v="61"/>
    <x v="9"/>
    <x v="3"/>
    <x v="26"/>
    <x v="34"/>
    <x v="2"/>
    <x v="0"/>
    <x v="27"/>
    <x v="27"/>
    <x v="61"/>
    <x v="13"/>
    <x v="11"/>
  </r>
  <r>
    <x v="61"/>
    <x v="9"/>
    <x v="3"/>
    <x v="27"/>
    <x v="34"/>
    <x v="3"/>
    <x v="0"/>
    <x v="27"/>
    <x v="27"/>
    <x v="61"/>
    <x v="13"/>
    <x v="11"/>
  </r>
  <r>
    <x v="61"/>
    <x v="10"/>
    <x v="1"/>
    <x v="21"/>
    <x v="34"/>
    <x v="1"/>
    <x v="0"/>
    <x v="27"/>
    <x v="27"/>
    <x v="61"/>
    <x v="13"/>
    <x v="11"/>
  </r>
  <r>
    <x v="61"/>
    <x v="10"/>
    <x v="3"/>
    <x v="12"/>
    <x v="34"/>
    <x v="1"/>
    <x v="0"/>
    <x v="27"/>
    <x v="27"/>
    <x v="61"/>
    <x v="13"/>
    <x v="11"/>
  </r>
  <r>
    <x v="61"/>
    <x v="10"/>
    <x v="3"/>
    <x v="15"/>
    <x v="34"/>
    <x v="1"/>
    <x v="0"/>
    <x v="27"/>
    <x v="27"/>
    <x v="61"/>
    <x v="13"/>
    <x v="11"/>
  </r>
  <r>
    <x v="61"/>
    <x v="10"/>
    <x v="3"/>
    <x v="27"/>
    <x v="34"/>
    <x v="6"/>
    <x v="0"/>
    <x v="27"/>
    <x v="27"/>
    <x v="61"/>
    <x v="13"/>
    <x v="11"/>
  </r>
  <r>
    <x v="61"/>
    <x v="10"/>
    <x v="3"/>
    <x v="35"/>
    <x v="34"/>
    <x v="1"/>
    <x v="0"/>
    <x v="27"/>
    <x v="27"/>
    <x v="61"/>
    <x v="13"/>
    <x v="11"/>
  </r>
  <r>
    <x v="61"/>
    <x v="10"/>
    <x v="7"/>
    <x v="22"/>
    <x v="34"/>
    <x v="1"/>
    <x v="0"/>
    <x v="27"/>
    <x v="27"/>
    <x v="61"/>
    <x v="13"/>
    <x v="11"/>
  </r>
  <r>
    <x v="61"/>
    <x v="1"/>
    <x v="1"/>
    <x v="15"/>
    <x v="38"/>
    <x v="1"/>
    <x v="0"/>
    <x v="30"/>
    <x v="30"/>
    <x v="65"/>
    <x v="28"/>
    <x v="19"/>
  </r>
  <r>
    <x v="61"/>
    <x v="0"/>
    <x v="1"/>
    <x v="31"/>
    <x v="40"/>
    <x v="2"/>
    <x v="0"/>
    <x v="32"/>
    <x v="33"/>
    <x v="55"/>
    <x v="1"/>
    <x v="2"/>
  </r>
  <r>
    <x v="61"/>
    <x v="0"/>
    <x v="7"/>
    <x v="31"/>
    <x v="40"/>
    <x v="1"/>
    <x v="0"/>
    <x v="32"/>
    <x v="33"/>
    <x v="55"/>
    <x v="1"/>
    <x v="2"/>
  </r>
  <r>
    <x v="61"/>
    <x v="0"/>
    <x v="7"/>
    <x v="35"/>
    <x v="40"/>
    <x v="1"/>
    <x v="0"/>
    <x v="32"/>
    <x v="33"/>
    <x v="55"/>
    <x v="1"/>
    <x v="2"/>
  </r>
  <r>
    <x v="61"/>
    <x v="1"/>
    <x v="1"/>
    <x v="31"/>
    <x v="40"/>
    <x v="2"/>
    <x v="0"/>
    <x v="32"/>
    <x v="33"/>
    <x v="55"/>
    <x v="1"/>
    <x v="2"/>
  </r>
  <r>
    <x v="6"/>
    <x v="1"/>
    <x v="1"/>
    <x v="34"/>
    <x v="40"/>
    <x v="1"/>
    <x v="0"/>
    <x v="32"/>
    <x v="33"/>
    <x v="55"/>
    <x v="1"/>
    <x v="2"/>
  </r>
  <r>
    <x v="7"/>
    <x v="1"/>
    <x v="3"/>
    <x v="31"/>
    <x v="40"/>
    <x v="1"/>
    <x v="0"/>
    <x v="32"/>
    <x v="33"/>
    <x v="55"/>
    <x v="1"/>
    <x v="2"/>
  </r>
  <r>
    <x v="9"/>
    <x v="1"/>
    <x v="3"/>
    <x v="35"/>
    <x v="40"/>
    <x v="1"/>
    <x v="0"/>
    <x v="32"/>
    <x v="33"/>
    <x v="55"/>
    <x v="1"/>
    <x v="2"/>
  </r>
  <r>
    <x v="0"/>
    <x v="1"/>
    <x v="3"/>
    <x v="38"/>
    <x v="40"/>
    <x v="1"/>
    <x v="0"/>
    <x v="32"/>
    <x v="33"/>
    <x v="55"/>
    <x v="1"/>
    <x v="2"/>
  </r>
  <r>
    <x v="1"/>
    <x v="1"/>
    <x v="4"/>
    <x v="32"/>
    <x v="40"/>
    <x v="1"/>
    <x v="0"/>
    <x v="32"/>
    <x v="33"/>
    <x v="55"/>
    <x v="1"/>
    <x v="2"/>
  </r>
  <r>
    <x v="3"/>
    <x v="1"/>
    <x v="7"/>
    <x v="31"/>
    <x v="40"/>
    <x v="2"/>
    <x v="0"/>
    <x v="32"/>
    <x v="33"/>
    <x v="55"/>
    <x v="1"/>
    <x v="2"/>
  </r>
  <r>
    <x v="2"/>
    <x v="1"/>
    <x v="7"/>
    <x v="35"/>
    <x v="40"/>
    <x v="1"/>
    <x v="0"/>
    <x v="32"/>
    <x v="33"/>
    <x v="55"/>
    <x v="1"/>
    <x v="2"/>
  </r>
  <r>
    <x v="4"/>
    <x v="1"/>
    <x v="7"/>
    <x v="37"/>
    <x v="40"/>
    <x v="2"/>
    <x v="0"/>
    <x v="32"/>
    <x v="33"/>
    <x v="55"/>
    <x v="1"/>
    <x v="2"/>
  </r>
  <r>
    <x v="5"/>
    <x v="4"/>
    <x v="0"/>
    <x v="32"/>
    <x v="40"/>
    <x v="1"/>
    <x v="0"/>
    <x v="32"/>
    <x v="33"/>
    <x v="55"/>
    <x v="1"/>
    <x v="2"/>
  </r>
  <r>
    <x v="8"/>
    <x v="4"/>
    <x v="3"/>
    <x v="35"/>
    <x v="40"/>
    <x v="1"/>
    <x v="0"/>
    <x v="32"/>
    <x v="33"/>
    <x v="55"/>
    <x v="1"/>
    <x v="2"/>
  </r>
  <r>
    <x v="16"/>
    <x v="5"/>
    <x v="1"/>
    <x v="31"/>
    <x v="40"/>
    <x v="4"/>
    <x v="0"/>
    <x v="32"/>
    <x v="33"/>
    <x v="55"/>
    <x v="1"/>
    <x v="2"/>
  </r>
  <r>
    <x v="10"/>
    <x v="5"/>
    <x v="1"/>
    <x v="34"/>
    <x v="40"/>
    <x v="2"/>
    <x v="0"/>
    <x v="32"/>
    <x v="33"/>
    <x v="55"/>
    <x v="1"/>
    <x v="2"/>
  </r>
  <r>
    <x v="14"/>
    <x v="5"/>
    <x v="4"/>
    <x v="32"/>
    <x v="40"/>
    <x v="1"/>
    <x v="0"/>
    <x v="32"/>
    <x v="33"/>
    <x v="55"/>
    <x v="1"/>
    <x v="2"/>
  </r>
  <r>
    <x v="15"/>
    <x v="7"/>
    <x v="1"/>
    <x v="31"/>
    <x v="40"/>
    <x v="1"/>
    <x v="0"/>
    <x v="32"/>
    <x v="33"/>
    <x v="55"/>
    <x v="1"/>
    <x v="2"/>
  </r>
  <r>
    <x v="11"/>
    <x v="10"/>
    <x v="1"/>
    <x v="34"/>
    <x v="40"/>
    <x v="1"/>
    <x v="0"/>
    <x v="32"/>
    <x v="33"/>
    <x v="55"/>
    <x v="1"/>
    <x v="2"/>
  </r>
  <r>
    <x v="12"/>
    <x v="10"/>
    <x v="3"/>
    <x v="35"/>
    <x v="40"/>
    <x v="1"/>
    <x v="0"/>
    <x v="32"/>
    <x v="33"/>
    <x v="55"/>
    <x v="1"/>
    <x v="2"/>
  </r>
  <r>
    <x v="17"/>
    <x v="10"/>
    <x v="7"/>
    <x v="31"/>
    <x v="40"/>
    <x v="3"/>
    <x v="0"/>
    <x v="32"/>
    <x v="33"/>
    <x v="55"/>
    <x v="1"/>
    <x v="2"/>
  </r>
  <r>
    <x v="13"/>
    <x v="0"/>
    <x v="0"/>
    <x v="29"/>
    <x v="45"/>
    <x v="1"/>
    <x v="0"/>
    <x v="35"/>
    <x v="36"/>
    <x v="22"/>
    <x v="3"/>
    <x v="3"/>
  </r>
  <r>
    <x v="18"/>
    <x v="0"/>
    <x v="0"/>
    <x v="32"/>
    <x v="45"/>
    <x v="1"/>
    <x v="0"/>
    <x v="35"/>
    <x v="36"/>
    <x v="22"/>
    <x v="3"/>
    <x v="3"/>
  </r>
  <r>
    <x v="20"/>
    <x v="0"/>
    <x v="7"/>
    <x v="26"/>
    <x v="45"/>
    <x v="1"/>
    <x v="0"/>
    <x v="35"/>
    <x v="36"/>
    <x v="22"/>
    <x v="3"/>
    <x v="3"/>
  </r>
  <r>
    <x v="21"/>
    <x v="0"/>
    <x v="8"/>
    <x v="24"/>
    <x v="45"/>
    <x v="1"/>
    <x v="0"/>
    <x v="35"/>
    <x v="36"/>
    <x v="22"/>
    <x v="3"/>
    <x v="3"/>
  </r>
  <r>
    <x v="19"/>
    <x v="1"/>
    <x v="1"/>
    <x v="5"/>
    <x v="44"/>
    <x v="2"/>
    <x v="0"/>
    <x v="35"/>
    <x v="36"/>
    <x v="13"/>
    <x v="3"/>
    <x v="3"/>
  </r>
  <r>
    <x v="22"/>
    <x v="1"/>
    <x v="1"/>
    <x v="7"/>
    <x v="44"/>
    <x v="1"/>
    <x v="0"/>
    <x v="35"/>
    <x v="36"/>
    <x v="13"/>
    <x v="3"/>
    <x v="3"/>
  </r>
  <r>
    <x v="23"/>
    <x v="1"/>
    <x v="1"/>
    <x v="9"/>
    <x v="44"/>
    <x v="1"/>
    <x v="0"/>
    <x v="35"/>
    <x v="36"/>
    <x v="13"/>
    <x v="3"/>
    <x v="3"/>
  </r>
  <r>
    <x v="24"/>
    <x v="1"/>
    <x v="1"/>
    <x v="15"/>
    <x v="44"/>
    <x v="2"/>
    <x v="0"/>
    <x v="35"/>
    <x v="36"/>
    <x v="13"/>
    <x v="3"/>
    <x v="3"/>
  </r>
  <r>
    <x v="25"/>
    <x v="1"/>
    <x v="1"/>
    <x v="15"/>
    <x v="45"/>
    <x v="2"/>
    <x v="0"/>
    <x v="35"/>
    <x v="36"/>
    <x v="22"/>
    <x v="3"/>
    <x v="3"/>
  </r>
  <r>
    <x v="26"/>
    <x v="1"/>
    <x v="1"/>
    <x v="27"/>
    <x v="45"/>
    <x v="1"/>
    <x v="0"/>
    <x v="35"/>
    <x v="36"/>
    <x v="22"/>
    <x v="3"/>
    <x v="3"/>
  </r>
  <r>
    <x v="27"/>
    <x v="1"/>
    <x v="3"/>
    <x v="12"/>
    <x v="45"/>
    <x v="1"/>
    <x v="0"/>
    <x v="35"/>
    <x v="36"/>
    <x v="22"/>
    <x v="3"/>
    <x v="3"/>
  </r>
  <r>
    <x v="30"/>
    <x v="1"/>
    <x v="3"/>
    <x v="15"/>
    <x v="45"/>
    <x v="1"/>
    <x v="0"/>
    <x v="35"/>
    <x v="36"/>
    <x v="22"/>
    <x v="3"/>
    <x v="3"/>
  </r>
  <r>
    <x v="37"/>
    <x v="1"/>
    <x v="3"/>
    <x v="27"/>
    <x v="45"/>
    <x v="1"/>
    <x v="0"/>
    <x v="35"/>
    <x v="36"/>
    <x v="22"/>
    <x v="3"/>
    <x v="3"/>
  </r>
  <r>
    <x v="28"/>
    <x v="1"/>
    <x v="4"/>
    <x v="6"/>
    <x v="44"/>
    <x v="1"/>
    <x v="0"/>
    <x v="35"/>
    <x v="36"/>
    <x v="13"/>
    <x v="3"/>
    <x v="3"/>
  </r>
  <r>
    <x v="31"/>
    <x v="1"/>
    <x v="4"/>
    <x v="8"/>
    <x v="44"/>
    <x v="1"/>
    <x v="0"/>
    <x v="35"/>
    <x v="36"/>
    <x v="13"/>
    <x v="3"/>
    <x v="3"/>
  </r>
  <r>
    <x v="32"/>
    <x v="1"/>
    <x v="4"/>
    <x v="25"/>
    <x v="45"/>
    <x v="2"/>
    <x v="0"/>
    <x v="35"/>
    <x v="36"/>
    <x v="22"/>
    <x v="3"/>
    <x v="3"/>
  </r>
  <r>
    <x v="35"/>
    <x v="1"/>
    <x v="7"/>
    <x v="19"/>
    <x v="45"/>
    <x v="1"/>
    <x v="0"/>
    <x v="35"/>
    <x v="36"/>
    <x v="22"/>
    <x v="3"/>
    <x v="3"/>
  </r>
  <r>
    <x v="36"/>
    <x v="1"/>
    <x v="8"/>
    <x v="13"/>
    <x v="45"/>
    <x v="1"/>
    <x v="0"/>
    <x v="35"/>
    <x v="36"/>
    <x v="22"/>
    <x v="3"/>
    <x v="3"/>
  </r>
  <r>
    <x v="33"/>
    <x v="1"/>
    <x v="8"/>
    <x v="24"/>
    <x v="45"/>
    <x v="2"/>
    <x v="0"/>
    <x v="35"/>
    <x v="36"/>
    <x v="22"/>
    <x v="3"/>
    <x v="3"/>
  </r>
  <r>
    <x v="34"/>
    <x v="1"/>
    <x v="8"/>
    <x v="28"/>
    <x v="45"/>
    <x v="1"/>
    <x v="0"/>
    <x v="35"/>
    <x v="36"/>
    <x v="22"/>
    <x v="3"/>
    <x v="3"/>
  </r>
  <r>
    <x v="29"/>
    <x v="2"/>
    <x v="1"/>
    <x v="10"/>
    <x v="44"/>
    <x v="1"/>
    <x v="0"/>
    <x v="35"/>
    <x v="36"/>
    <x v="13"/>
    <x v="3"/>
    <x v="3"/>
  </r>
  <r>
    <x v="38"/>
    <x v="2"/>
    <x v="1"/>
    <x v="26"/>
    <x v="45"/>
    <x v="1"/>
    <x v="0"/>
    <x v="35"/>
    <x v="36"/>
    <x v="22"/>
    <x v="3"/>
    <x v="3"/>
  </r>
  <r>
    <x v="41"/>
    <x v="3"/>
    <x v="3"/>
    <x v="15"/>
    <x v="45"/>
    <x v="1"/>
    <x v="0"/>
    <x v="35"/>
    <x v="36"/>
    <x v="22"/>
    <x v="3"/>
    <x v="3"/>
  </r>
  <r>
    <x v="46"/>
    <x v="3"/>
    <x v="7"/>
    <x v="14"/>
    <x v="45"/>
    <x v="1"/>
    <x v="0"/>
    <x v="35"/>
    <x v="36"/>
    <x v="22"/>
    <x v="3"/>
    <x v="3"/>
  </r>
  <r>
    <x v="45"/>
    <x v="4"/>
    <x v="0"/>
    <x v="16"/>
    <x v="45"/>
    <x v="3"/>
    <x v="0"/>
    <x v="35"/>
    <x v="36"/>
    <x v="22"/>
    <x v="3"/>
    <x v="3"/>
  </r>
  <r>
    <x v="42"/>
    <x v="4"/>
    <x v="0"/>
    <x v="18"/>
    <x v="45"/>
    <x v="3"/>
    <x v="0"/>
    <x v="35"/>
    <x v="36"/>
    <x v="22"/>
    <x v="3"/>
    <x v="3"/>
  </r>
  <r>
    <x v="43"/>
    <x v="4"/>
    <x v="0"/>
    <x v="25"/>
    <x v="45"/>
    <x v="2"/>
    <x v="0"/>
    <x v="35"/>
    <x v="36"/>
    <x v="22"/>
    <x v="3"/>
    <x v="3"/>
  </r>
  <r>
    <x v="44"/>
    <x v="4"/>
    <x v="0"/>
    <x v="29"/>
    <x v="45"/>
    <x v="2"/>
    <x v="0"/>
    <x v="35"/>
    <x v="36"/>
    <x v="22"/>
    <x v="3"/>
    <x v="3"/>
  </r>
  <r>
    <x v="47"/>
    <x v="4"/>
    <x v="1"/>
    <x v="7"/>
    <x v="44"/>
    <x v="1"/>
    <x v="0"/>
    <x v="35"/>
    <x v="36"/>
    <x v="13"/>
    <x v="3"/>
    <x v="3"/>
  </r>
  <r>
    <x v="48"/>
    <x v="4"/>
    <x v="1"/>
    <x v="15"/>
    <x v="44"/>
    <x v="1"/>
    <x v="0"/>
    <x v="35"/>
    <x v="36"/>
    <x v="13"/>
    <x v="3"/>
    <x v="3"/>
  </r>
  <r>
    <x v="49"/>
    <x v="4"/>
    <x v="1"/>
    <x v="15"/>
    <x v="45"/>
    <x v="1"/>
    <x v="0"/>
    <x v="35"/>
    <x v="36"/>
    <x v="22"/>
    <x v="3"/>
    <x v="3"/>
  </r>
  <r>
    <x v="50"/>
    <x v="4"/>
    <x v="1"/>
    <x v="21"/>
    <x v="45"/>
    <x v="3"/>
    <x v="0"/>
    <x v="35"/>
    <x v="36"/>
    <x v="22"/>
    <x v="3"/>
    <x v="3"/>
  </r>
  <r>
    <x v="51"/>
    <x v="4"/>
    <x v="1"/>
    <x v="26"/>
    <x v="45"/>
    <x v="4"/>
    <x v="0"/>
    <x v="35"/>
    <x v="36"/>
    <x v="22"/>
    <x v="3"/>
    <x v="3"/>
  </r>
  <r>
    <x v="52"/>
    <x v="4"/>
    <x v="1"/>
    <x v="31"/>
    <x v="45"/>
    <x v="1"/>
    <x v="0"/>
    <x v="35"/>
    <x v="36"/>
    <x v="22"/>
    <x v="3"/>
    <x v="3"/>
  </r>
  <r>
    <x v="54"/>
    <x v="4"/>
    <x v="3"/>
    <x v="12"/>
    <x v="45"/>
    <x v="6"/>
    <x v="0"/>
    <x v="35"/>
    <x v="36"/>
    <x v="22"/>
    <x v="3"/>
    <x v="3"/>
  </r>
  <r>
    <x v="55"/>
    <x v="4"/>
    <x v="3"/>
    <x v="15"/>
    <x v="45"/>
    <x v="5"/>
    <x v="0"/>
    <x v="35"/>
    <x v="36"/>
    <x v="22"/>
    <x v="3"/>
    <x v="3"/>
  </r>
  <r>
    <x v="56"/>
    <x v="4"/>
    <x v="3"/>
    <x v="17"/>
    <x v="45"/>
    <x v="3"/>
    <x v="0"/>
    <x v="35"/>
    <x v="36"/>
    <x v="22"/>
    <x v="3"/>
    <x v="3"/>
  </r>
  <r>
    <x v="57"/>
    <x v="4"/>
    <x v="3"/>
    <x v="21"/>
    <x v="45"/>
    <x v="1"/>
    <x v="0"/>
    <x v="35"/>
    <x v="36"/>
    <x v="22"/>
    <x v="3"/>
    <x v="3"/>
  </r>
  <r>
    <x v="53"/>
    <x v="4"/>
    <x v="3"/>
    <x v="35"/>
    <x v="45"/>
    <x v="1"/>
    <x v="0"/>
    <x v="35"/>
    <x v="36"/>
    <x v="22"/>
    <x v="3"/>
    <x v="3"/>
  </r>
  <r>
    <x v="58"/>
    <x v="4"/>
    <x v="4"/>
    <x v="16"/>
    <x v="44"/>
    <x v="2"/>
    <x v="0"/>
    <x v="35"/>
    <x v="36"/>
    <x v="13"/>
    <x v="3"/>
    <x v="3"/>
  </r>
  <r>
    <x v="59"/>
    <x v="4"/>
    <x v="4"/>
    <x v="18"/>
    <x v="45"/>
    <x v="2"/>
    <x v="0"/>
    <x v="35"/>
    <x v="36"/>
    <x v="22"/>
    <x v="3"/>
    <x v="3"/>
  </r>
  <r>
    <x v="60"/>
    <x v="4"/>
    <x v="7"/>
    <x v="14"/>
    <x v="45"/>
    <x v="10"/>
    <x v="0"/>
    <x v="35"/>
    <x v="36"/>
    <x v="22"/>
    <x v="3"/>
    <x v="3"/>
  </r>
  <r>
    <x v="3"/>
    <x v="4"/>
    <x v="7"/>
    <x v="17"/>
    <x v="45"/>
    <x v="2"/>
    <x v="0"/>
    <x v="35"/>
    <x v="36"/>
    <x v="22"/>
    <x v="3"/>
    <x v="3"/>
  </r>
  <r>
    <x v="5"/>
    <x v="4"/>
    <x v="7"/>
    <x v="19"/>
    <x v="45"/>
    <x v="1"/>
    <x v="0"/>
    <x v="35"/>
    <x v="36"/>
    <x v="22"/>
    <x v="3"/>
    <x v="3"/>
  </r>
  <r>
    <x v="8"/>
    <x v="4"/>
    <x v="7"/>
    <x v="26"/>
    <x v="45"/>
    <x v="1"/>
    <x v="0"/>
    <x v="35"/>
    <x v="36"/>
    <x v="22"/>
    <x v="3"/>
    <x v="3"/>
  </r>
  <r>
    <x v="20"/>
    <x v="4"/>
    <x v="8"/>
    <x v="17"/>
    <x v="45"/>
    <x v="4"/>
    <x v="0"/>
    <x v="35"/>
    <x v="36"/>
    <x v="22"/>
    <x v="3"/>
    <x v="3"/>
  </r>
  <r>
    <x v="21"/>
    <x v="4"/>
    <x v="8"/>
    <x v="24"/>
    <x v="45"/>
    <x v="3"/>
    <x v="0"/>
    <x v="35"/>
    <x v="36"/>
    <x v="22"/>
    <x v="3"/>
    <x v="3"/>
  </r>
  <r>
    <x v="19"/>
    <x v="4"/>
    <x v="8"/>
    <x v="28"/>
    <x v="45"/>
    <x v="2"/>
    <x v="0"/>
    <x v="35"/>
    <x v="36"/>
    <x v="22"/>
    <x v="3"/>
    <x v="3"/>
  </r>
  <r>
    <x v="22"/>
    <x v="5"/>
    <x v="4"/>
    <x v="25"/>
    <x v="45"/>
    <x v="1"/>
    <x v="0"/>
    <x v="35"/>
    <x v="36"/>
    <x v="22"/>
    <x v="3"/>
    <x v="3"/>
  </r>
  <r>
    <x v="23"/>
    <x v="8"/>
    <x v="3"/>
    <x v="12"/>
    <x v="44"/>
    <x v="1"/>
    <x v="0"/>
    <x v="35"/>
    <x v="36"/>
    <x v="13"/>
    <x v="3"/>
    <x v="3"/>
  </r>
  <r>
    <x v="24"/>
    <x v="8"/>
    <x v="8"/>
    <x v="17"/>
    <x v="45"/>
    <x v="1"/>
    <x v="0"/>
    <x v="35"/>
    <x v="36"/>
    <x v="22"/>
    <x v="3"/>
    <x v="3"/>
  </r>
  <r>
    <x v="27"/>
    <x v="8"/>
    <x v="8"/>
    <x v="20"/>
    <x v="45"/>
    <x v="2"/>
    <x v="0"/>
    <x v="35"/>
    <x v="36"/>
    <x v="22"/>
    <x v="3"/>
    <x v="3"/>
  </r>
  <r>
    <x v="30"/>
    <x v="8"/>
    <x v="8"/>
    <x v="28"/>
    <x v="45"/>
    <x v="1"/>
    <x v="0"/>
    <x v="35"/>
    <x v="36"/>
    <x v="22"/>
    <x v="3"/>
    <x v="3"/>
  </r>
  <r>
    <x v="33"/>
    <x v="9"/>
    <x v="0"/>
    <x v="25"/>
    <x v="45"/>
    <x v="1"/>
    <x v="0"/>
    <x v="35"/>
    <x v="36"/>
    <x v="22"/>
    <x v="3"/>
    <x v="3"/>
  </r>
  <r>
    <x v="45"/>
    <x v="9"/>
    <x v="7"/>
    <x v="19"/>
    <x v="45"/>
    <x v="1"/>
    <x v="0"/>
    <x v="35"/>
    <x v="36"/>
    <x v="22"/>
    <x v="3"/>
    <x v="3"/>
  </r>
  <r>
    <x v="43"/>
    <x v="9"/>
    <x v="7"/>
    <x v="22"/>
    <x v="45"/>
    <x v="1"/>
    <x v="0"/>
    <x v="35"/>
    <x v="36"/>
    <x v="22"/>
    <x v="3"/>
    <x v="3"/>
  </r>
  <r>
    <x v="25"/>
    <x v="10"/>
    <x v="0"/>
    <x v="29"/>
    <x v="45"/>
    <x v="1"/>
    <x v="0"/>
    <x v="35"/>
    <x v="36"/>
    <x v="22"/>
    <x v="3"/>
    <x v="3"/>
  </r>
  <r>
    <x v="15"/>
    <x v="10"/>
    <x v="1"/>
    <x v="9"/>
    <x v="44"/>
    <x v="1"/>
    <x v="0"/>
    <x v="35"/>
    <x v="36"/>
    <x v="13"/>
    <x v="3"/>
    <x v="3"/>
  </r>
  <r>
    <x v="11"/>
    <x v="10"/>
    <x v="3"/>
    <x v="15"/>
    <x v="45"/>
    <x v="1"/>
    <x v="0"/>
    <x v="35"/>
    <x v="36"/>
    <x v="22"/>
    <x v="3"/>
    <x v="3"/>
  </r>
  <r>
    <x v="9"/>
    <x v="10"/>
    <x v="3"/>
    <x v="17"/>
    <x v="45"/>
    <x v="1"/>
    <x v="0"/>
    <x v="35"/>
    <x v="36"/>
    <x v="22"/>
    <x v="3"/>
    <x v="3"/>
  </r>
  <r>
    <x v="2"/>
    <x v="10"/>
    <x v="3"/>
    <x v="21"/>
    <x v="45"/>
    <x v="2"/>
    <x v="0"/>
    <x v="35"/>
    <x v="36"/>
    <x v="22"/>
    <x v="3"/>
    <x v="3"/>
  </r>
  <r>
    <x v="17"/>
    <x v="10"/>
    <x v="3"/>
    <x v="27"/>
    <x v="45"/>
    <x v="1"/>
    <x v="0"/>
    <x v="35"/>
    <x v="36"/>
    <x v="22"/>
    <x v="3"/>
    <x v="3"/>
  </r>
  <r>
    <x v="60"/>
    <x v="10"/>
    <x v="3"/>
    <x v="31"/>
    <x v="45"/>
    <x v="1"/>
    <x v="0"/>
    <x v="35"/>
    <x v="36"/>
    <x v="22"/>
    <x v="3"/>
    <x v="3"/>
  </r>
  <r>
    <x v="60"/>
    <x v="10"/>
    <x v="4"/>
    <x v="18"/>
    <x v="45"/>
    <x v="1"/>
    <x v="0"/>
    <x v="35"/>
    <x v="36"/>
    <x v="22"/>
    <x v="3"/>
    <x v="3"/>
  </r>
  <r>
    <x v="60"/>
    <x v="10"/>
    <x v="7"/>
    <x v="14"/>
    <x v="45"/>
    <x v="2"/>
    <x v="0"/>
    <x v="35"/>
    <x v="36"/>
    <x v="22"/>
    <x v="3"/>
    <x v="3"/>
  </r>
  <r>
    <x v="6"/>
    <x v="10"/>
    <x v="7"/>
    <x v="17"/>
    <x v="45"/>
    <x v="4"/>
    <x v="0"/>
    <x v="35"/>
    <x v="36"/>
    <x v="22"/>
    <x v="3"/>
    <x v="3"/>
  </r>
  <r>
    <x v="7"/>
    <x v="10"/>
    <x v="7"/>
    <x v="19"/>
    <x v="45"/>
    <x v="1"/>
    <x v="0"/>
    <x v="35"/>
    <x v="36"/>
    <x v="22"/>
    <x v="3"/>
    <x v="3"/>
  </r>
  <r>
    <x v="2"/>
    <x v="10"/>
    <x v="7"/>
    <x v="26"/>
    <x v="45"/>
    <x v="1"/>
    <x v="0"/>
    <x v="35"/>
    <x v="36"/>
    <x v="22"/>
    <x v="3"/>
    <x v="3"/>
  </r>
  <r>
    <x v="4"/>
    <x v="14"/>
    <x v="3"/>
    <x v="17"/>
    <x v="45"/>
    <x v="1"/>
    <x v="0"/>
    <x v="35"/>
    <x v="36"/>
    <x v="22"/>
    <x v="3"/>
    <x v="3"/>
  </r>
  <r>
    <x v="8"/>
    <x v="14"/>
    <x v="7"/>
    <x v="17"/>
    <x v="45"/>
    <x v="1"/>
    <x v="0"/>
    <x v="35"/>
    <x v="36"/>
    <x v="22"/>
    <x v="3"/>
    <x v="3"/>
  </r>
  <r>
    <x v="11"/>
    <x v="14"/>
    <x v="8"/>
    <x v="28"/>
    <x v="45"/>
    <x v="1"/>
    <x v="0"/>
    <x v="35"/>
    <x v="36"/>
    <x v="22"/>
    <x v="3"/>
    <x v="3"/>
  </r>
  <r>
    <x v="12"/>
    <x v="1"/>
    <x v="7"/>
    <x v="31"/>
    <x v="46"/>
    <x v="1"/>
    <x v="0"/>
    <x v="36"/>
    <x v="37"/>
    <x v="31"/>
    <x v="1"/>
    <x v="2"/>
  </r>
  <r>
    <x v="31"/>
    <x v="1"/>
    <x v="8"/>
    <x v="33"/>
    <x v="46"/>
    <x v="1"/>
    <x v="0"/>
    <x v="36"/>
    <x v="37"/>
    <x v="31"/>
    <x v="1"/>
    <x v="2"/>
  </r>
  <r>
    <x v="35"/>
    <x v="4"/>
    <x v="8"/>
    <x v="33"/>
    <x v="46"/>
    <x v="1"/>
    <x v="0"/>
    <x v="36"/>
    <x v="37"/>
    <x v="31"/>
    <x v="1"/>
    <x v="2"/>
  </r>
  <r>
    <x v="29"/>
    <x v="8"/>
    <x v="0"/>
    <x v="36"/>
    <x v="46"/>
    <x v="1"/>
    <x v="0"/>
    <x v="36"/>
    <x v="37"/>
    <x v="31"/>
    <x v="1"/>
    <x v="2"/>
  </r>
  <r>
    <x v="41"/>
    <x v="10"/>
    <x v="0"/>
    <x v="32"/>
    <x v="46"/>
    <x v="1"/>
    <x v="0"/>
    <x v="36"/>
    <x v="37"/>
    <x v="31"/>
    <x v="1"/>
    <x v="2"/>
  </r>
  <r>
    <x v="48"/>
    <x v="10"/>
    <x v="8"/>
    <x v="38"/>
    <x v="46"/>
    <x v="1"/>
    <x v="0"/>
    <x v="36"/>
    <x v="37"/>
    <x v="31"/>
    <x v="1"/>
    <x v="2"/>
  </r>
  <r>
    <x v="58"/>
    <x v="0"/>
    <x v="0"/>
    <x v="25"/>
    <x v="48"/>
    <x v="1"/>
    <x v="0"/>
    <x v="38"/>
    <x v="40"/>
    <x v="36"/>
    <x v="12"/>
    <x v="10"/>
  </r>
  <r>
    <x v="2"/>
    <x v="0"/>
    <x v="0"/>
    <x v="29"/>
    <x v="48"/>
    <x v="2"/>
    <x v="0"/>
    <x v="38"/>
    <x v="40"/>
    <x v="36"/>
    <x v="12"/>
    <x v="10"/>
  </r>
  <r>
    <x v="2"/>
    <x v="0"/>
    <x v="7"/>
    <x v="26"/>
    <x v="48"/>
    <x v="1"/>
    <x v="0"/>
    <x v="38"/>
    <x v="40"/>
    <x v="36"/>
    <x v="12"/>
    <x v="10"/>
  </r>
  <r>
    <x v="14"/>
    <x v="0"/>
    <x v="8"/>
    <x v="20"/>
    <x v="48"/>
    <x v="1"/>
    <x v="0"/>
    <x v="38"/>
    <x v="40"/>
    <x v="36"/>
    <x v="12"/>
    <x v="10"/>
  </r>
  <r>
    <x v="14"/>
    <x v="0"/>
    <x v="8"/>
    <x v="24"/>
    <x v="48"/>
    <x v="1"/>
    <x v="0"/>
    <x v="38"/>
    <x v="40"/>
    <x v="36"/>
    <x v="12"/>
    <x v="10"/>
  </r>
  <r>
    <x v="12"/>
    <x v="0"/>
    <x v="8"/>
    <x v="28"/>
    <x v="48"/>
    <x v="1"/>
    <x v="0"/>
    <x v="38"/>
    <x v="40"/>
    <x v="36"/>
    <x v="12"/>
    <x v="10"/>
  </r>
  <r>
    <x v="12"/>
    <x v="2"/>
    <x v="3"/>
    <x v="9"/>
    <x v="48"/>
    <x v="2"/>
    <x v="0"/>
    <x v="38"/>
    <x v="40"/>
    <x v="36"/>
    <x v="12"/>
    <x v="10"/>
  </r>
  <r>
    <x v="24"/>
    <x v="2"/>
    <x v="3"/>
    <x v="15"/>
    <x v="48"/>
    <x v="2"/>
    <x v="0"/>
    <x v="38"/>
    <x v="40"/>
    <x v="36"/>
    <x v="12"/>
    <x v="10"/>
  </r>
  <r>
    <x v="24"/>
    <x v="2"/>
    <x v="7"/>
    <x v="14"/>
    <x v="48"/>
    <x v="1"/>
    <x v="0"/>
    <x v="38"/>
    <x v="40"/>
    <x v="36"/>
    <x v="12"/>
    <x v="10"/>
  </r>
  <r>
    <x v="25"/>
    <x v="2"/>
    <x v="7"/>
    <x v="22"/>
    <x v="48"/>
    <x v="1"/>
    <x v="0"/>
    <x v="38"/>
    <x v="40"/>
    <x v="36"/>
    <x v="12"/>
    <x v="10"/>
  </r>
  <r>
    <x v="25"/>
    <x v="9"/>
    <x v="3"/>
    <x v="27"/>
    <x v="48"/>
    <x v="1"/>
    <x v="0"/>
    <x v="38"/>
    <x v="40"/>
    <x v="36"/>
    <x v="12"/>
    <x v="10"/>
  </r>
  <r>
    <x v="26"/>
    <x v="0"/>
    <x v="4"/>
    <x v="25"/>
    <x v="49"/>
    <x v="2"/>
    <x v="0"/>
    <x v="39"/>
    <x v="41"/>
    <x v="38"/>
    <x v="18"/>
    <x v="15"/>
  </r>
  <r>
    <x v="26"/>
    <x v="4"/>
    <x v="0"/>
    <x v="18"/>
    <x v="51"/>
    <x v="1"/>
    <x v="0"/>
    <x v="41"/>
    <x v="43"/>
    <x v="33"/>
    <x v="6"/>
    <x v="8"/>
  </r>
  <r>
    <x v="26"/>
    <x v="0"/>
    <x v="1"/>
    <x v="26"/>
    <x v="53"/>
    <x v="1"/>
    <x v="0"/>
    <x v="42"/>
    <x v="44"/>
    <x v="59"/>
    <x v="12"/>
    <x v="10"/>
  </r>
  <r>
    <x v="26"/>
    <x v="0"/>
    <x v="1"/>
    <x v="27"/>
    <x v="53"/>
    <x v="2"/>
    <x v="0"/>
    <x v="42"/>
    <x v="44"/>
    <x v="59"/>
    <x v="12"/>
    <x v="10"/>
  </r>
  <r>
    <x v="27"/>
    <x v="0"/>
    <x v="3"/>
    <x v="26"/>
    <x v="53"/>
    <x v="1"/>
    <x v="0"/>
    <x v="42"/>
    <x v="44"/>
    <x v="59"/>
    <x v="12"/>
    <x v="10"/>
  </r>
  <r>
    <x v="27"/>
    <x v="0"/>
    <x v="3"/>
    <x v="35"/>
    <x v="53"/>
    <x v="1"/>
    <x v="0"/>
    <x v="42"/>
    <x v="44"/>
    <x v="59"/>
    <x v="12"/>
    <x v="10"/>
  </r>
  <r>
    <x v="37"/>
    <x v="0"/>
    <x v="7"/>
    <x v="35"/>
    <x v="53"/>
    <x v="1"/>
    <x v="0"/>
    <x v="42"/>
    <x v="44"/>
    <x v="59"/>
    <x v="12"/>
    <x v="10"/>
  </r>
  <r>
    <x v="37"/>
    <x v="1"/>
    <x v="1"/>
    <x v="31"/>
    <x v="53"/>
    <x v="1"/>
    <x v="0"/>
    <x v="42"/>
    <x v="44"/>
    <x v="59"/>
    <x v="12"/>
    <x v="10"/>
  </r>
  <r>
    <x v="31"/>
    <x v="1"/>
    <x v="3"/>
    <x v="15"/>
    <x v="53"/>
    <x v="5"/>
    <x v="0"/>
    <x v="42"/>
    <x v="44"/>
    <x v="59"/>
    <x v="12"/>
    <x v="10"/>
  </r>
  <r>
    <x v="31"/>
    <x v="1"/>
    <x v="3"/>
    <x v="17"/>
    <x v="53"/>
    <x v="1"/>
    <x v="0"/>
    <x v="42"/>
    <x v="44"/>
    <x v="59"/>
    <x v="12"/>
    <x v="10"/>
  </r>
  <r>
    <x v="35"/>
    <x v="1"/>
    <x v="3"/>
    <x v="27"/>
    <x v="53"/>
    <x v="1"/>
    <x v="0"/>
    <x v="42"/>
    <x v="44"/>
    <x v="59"/>
    <x v="12"/>
    <x v="10"/>
  </r>
  <r>
    <x v="35"/>
    <x v="2"/>
    <x v="3"/>
    <x v="21"/>
    <x v="53"/>
    <x v="1"/>
    <x v="0"/>
    <x v="42"/>
    <x v="44"/>
    <x v="59"/>
    <x v="12"/>
    <x v="10"/>
  </r>
  <r>
    <x v="35"/>
    <x v="2"/>
    <x v="7"/>
    <x v="22"/>
    <x v="53"/>
    <x v="1"/>
    <x v="0"/>
    <x v="42"/>
    <x v="44"/>
    <x v="59"/>
    <x v="12"/>
    <x v="10"/>
  </r>
  <r>
    <x v="35"/>
    <x v="4"/>
    <x v="1"/>
    <x v="26"/>
    <x v="53"/>
    <x v="1"/>
    <x v="0"/>
    <x v="42"/>
    <x v="44"/>
    <x v="59"/>
    <x v="12"/>
    <x v="10"/>
  </r>
  <r>
    <x v="35"/>
    <x v="4"/>
    <x v="1"/>
    <x v="34"/>
    <x v="53"/>
    <x v="1"/>
    <x v="0"/>
    <x v="42"/>
    <x v="44"/>
    <x v="59"/>
    <x v="12"/>
    <x v="10"/>
  </r>
  <r>
    <x v="35"/>
    <x v="4"/>
    <x v="3"/>
    <x v="15"/>
    <x v="53"/>
    <x v="1"/>
    <x v="0"/>
    <x v="42"/>
    <x v="44"/>
    <x v="59"/>
    <x v="12"/>
    <x v="10"/>
  </r>
  <r>
    <x v="40"/>
    <x v="4"/>
    <x v="3"/>
    <x v="17"/>
    <x v="53"/>
    <x v="1"/>
    <x v="0"/>
    <x v="42"/>
    <x v="44"/>
    <x v="59"/>
    <x v="12"/>
    <x v="10"/>
  </r>
  <r>
    <x v="40"/>
    <x v="4"/>
    <x v="7"/>
    <x v="17"/>
    <x v="53"/>
    <x v="1"/>
    <x v="0"/>
    <x v="42"/>
    <x v="44"/>
    <x v="59"/>
    <x v="12"/>
    <x v="10"/>
  </r>
  <r>
    <x v="40"/>
    <x v="4"/>
    <x v="7"/>
    <x v="26"/>
    <x v="53"/>
    <x v="1"/>
    <x v="0"/>
    <x v="42"/>
    <x v="44"/>
    <x v="59"/>
    <x v="12"/>
    <x v="10"/>
  </r>
  <r>
    <x v="40"/>
    <x v="9"/>
    <x v="3"/>
    <x v="26"/>
    <x v="53"/>
    <x v="1"/>
    <x v="0"/>
    <x v="42"/>
    <x v="44"/>
    <x v="59"/>
    <x v="12"/>
    <x v="10"/>
  </r>
  <r>
    <x v="48"/>
    <x v="10"/>
    <x v="1"/>
    <x v="21"/>
    <x v="53"/>
    <x v="2"/>
    <x v="0"/>
    <x v="42"/>
    <x v="44"/>
    <x v="59"/>
    <x v="12"/>
    <x v="10"/>
  </r>
  <r>
    <x v="48"/>
    <x v="10"/>
    <x v="1"/>
    <x v="26"/>
    <x v="53"/>
    <x v="1"/>
    <x v="0"/>
    <x v="42"/>
    <x v="44"/>
    <x v="59"/>
    <x v="12"/>
    <x v="10"/>
  </r>
  <r>
    <x v="48"/>
    <x v="10"/>
    <x v="3"/>
    <x v="17"/>
    <x v="53"/>
    <x v="5"/>
    <x v="0"/>
    <x v="42"/>
    <x v="44"/>
    <x v="59"/>
    <x v="12"/>
    <x v="10"/>
  </r>
  <r>
    <x v="48"/>
    <x v="10"/>
    <x v="3"/>
    <x v="21"/>
    <x v="53"/>
    <x v="5"/>
    <x v="0"/>
    <x v="42"/>
    <x v="44"/>
    <x v="59"/>
    <x v="12"/>
    <x v="10"/>
  </r>
  <r>
    <x v="58"/>
    <x v="10"/>
    <x v="3"/>
    <x v="26"/>
    <x v="53"/>
    <x v="1"/>
    <x v="0"/>
    <x v="42"/>
    <x v="44"/>
    <x v="59"/>
    <x v="12"/>
    <x v="10"/>
  </r>
  <r>
    <x v="58"/>
    <x v="10"/>
    <x v="3"/>
    <x v="27"/>
    <x v="53"/>
    <x v="3"/>
    <x v="0"/>
    <x v="42"/>
    <x v="44"/>
    <x v="59"/>
    <x v="12"/>
    <x v="10"/>
  </r>
  <r>
    <x v="61"/>
    <x v="10"/>
    <x v="7"/>
    <x v="19"/>
    <x v="53"/>
    <x v="1"/>
    <x v="0"/>
    <x v="42"/>
    <x v="44"/>
    <x v="59"/>
    <x v="12"/>
    <x v="10"/>
  </r>
  <r>
    <x v="61"/>
    <x v="10"/>
    <x v="7"/>
    <x v="22"/>
    <x v="53"/>
    <x v="1"/>
    <x v="0"/>
    <x v="42"/>
    <x v="44"/>
    <x v="59"/>
    <x v="12"/>
    <x v="10"/>
  </r>
  <r>
    <x v="6"/>
    <x v="14"/>
    <x v="1"/>
    <x v="21"/>
    <x v="53"/>
    <x v="2"/>
    <x v="0"/>
    <x v="42"/>
    <x v="44"/>
    <x v="59"/>
    <x v="12"/>
    <x v="10"/>
  </r>
  <r>
    <x v="3"/>
    <x v="0"/>
    <x v="3"/>
    <x v="9"/>
    <x v="56"/>
    <x v="1"/>
    <x v="0"/>
    <x v="43"/>
    <x v="45"/>
    <x v="25"/>
    <x v="3"/>
    <x v="3"/>
  </r>
  <r>
    <x v="4"/>
    <x v="1"/>
    <x v="0"/>
    <x v="2"/>
    <x v="56"/>
    <x v="1"/>
    <x v="0"/>
    <x v="43"/>
    <x v="45"/>
    <x v="25"/>
    <x v="3"/>
    <x v="3"/>
  </r>
  <r>
    <x v="14"/>
    <x v="1"/>
    <x v="0"/>
    <x v="6"/>
    <x v="56"/>
    <x v="2"/>
    <x v="0"/>
    <x v="43"/>
    <x v="45"/>
    <x v="25"/>
    <x v="3"/>
    <x v="3"/>
  </r>
  <r>
    <x v="15"/>
    <x v="1"/>
    <x v="0"/>
    <x v="8"/>
    <x v="56"/>
    <x v="1"/>
    <x v="0"/>
    <x v="43"/>
    <x v="45"/>
    <x v="25"/>
    <x v="3"/>
    <x v="3"/>
  </r>
  <r>
    <x v="11"/>
    <x v="1"/>
    <x v="1"/>
    <x v="5"/>
    <x v="56"/>
    <x v="6"/>
    <x v="0"/>
    <x v="43"/>
    <x v="45"/>
    <x v="25"/>
    <x v="3"/>
    <x v="3"/>
  </r>
  <r>
    <x v="28"/>
    <x v="1"/>
    <x v="1"/>
    <x v="7"/>
    <x v="56"/>
    <x v="1"/>
    <x v="0"/>
    <x v="43"/>
    <x v="45"/>
    <x v="25"/>
    <x v="3"/>
    <x v="3"/>
  </r>
  <r>
    <x v="31"/>
    <x v="1"/>
    <x v="3"/>
    <x v="0"/>
    <x v="56"/>
    <x v="7"/>
    <x v="0"/>
    <x v="43"/>
    <x v="45"/>
    <x v="25"/>
    <x v="3"/>
    <x v="3"/>
  </r>
  <r>
    <x v="40"/>
    <x v="1"/>
    <x v="3"/>
    <x v="4"/>
    <x v="56"/>
    <x v="4"/>
    <x v="0"/>
    <x v="43"/>
    <x v="45"/>
    <x v="25"/>
    <x v="3"/>
    <x v="3"/>
  </r>
  <r>
    <x v="46"/>
    <x v="1"/>
    <x v="3"/>
    <x v="6"/>
    <x v="56"/>
    <x v="9"/>
    <x v="0"/>
    <x v="43"/>
    <x v="45"/>
    <x v="25"/>
    <x v="3"/>
    <x v="3"/>
  </r>
  <r>
    <x v="55"/>
    <x v="1"/>
    <x v="4"/>
    <x v="8"/>
    <x v="56"/>
    <x v="1"/>
    <x v="0"/>
    <x v="43"/>
    <x v="45"/>
    <x v="25"/>
    <x v="3"/>
    <x v="3"/>
  </r>
  <r>
    <x v="53"/>
    <x v="1"/>
    <x v="4"/>
    <x v="16"/>
    <x v="55"/>
    <x v="1"/>
    <x v="0"/>
    <x v="43"/>
    <x v="45"/>
    <x v="14"/>
    <x v="3"/>
    <x v="3"/>
  </r>
  <r>
    <x v="58"/>
    <x v="1"/>
    <x v="7"/>
    <x v="1"/>
    <x v="56"/>
    <x v="8"/>
    <x v="0"/>
    <x v="43"/>
    <x v="45"/>
    <x v="25"/>
    <x v="3"/>
    <x v="3"/>
  </r>
  <r>
    <x v="9"/>
    <x v="1"/>
    <x v="7"/>
    <x v="4"/>
    <x v="56"/>
    <x v="4"/>
    <x v="0"/>
    <x v="43"/>
    <x v="45"/>
    <x v="25"/>
    <x v="3"/>
    <x v="3"/>
  </r>
  <r>
    <x v="5"/>
    <x v="1"/>
    <x v="7"/>
    <x v="6"/>
    <x v="56"/>
    <x v="3"/>
    <x v="0"/>
    <x v="43"/>
    <x v="45"/>
    <x v="25"/>
    <x v="3"/>
    <x v="3"/>
  </r>
  <r>
    <x v="20"/>
    <x v="1"/>
    <x v="7"/>
    <x v="7"/>
    <x v="56"/>
    <x v="3"/>
    <x v="0"/>
    <x v="43"/>
    <x v="45"/>
    <x v="25"/>
    <x v="3"/>
    <x v="3"/>
  </r>
  <r>
    <x v="21"/>
    <x v="1"/>
    <x v="7"/>
    <x v="9"/>
    <x v="56"/>
    <x v="4"/>
    <x v="0"/>
    <x v="43"/>
    <x v="45"/>
    <x v="25"/>
    <x v="3"/>
    <x v="3"/>
  </r>
  <r>
    <x v="30"/>
    <x v="1"/>
    <x v="7"/>
    <x v="14"/>
    <x v="56"/>
    <x v="1"/>
    <x v="0"/>
    <x v="43"/>
    <x v="45"/>
    <x v="25"/>
    <x v="3"/>
    <x v="3"/>
  </r>
  <r>
    <x v="33"/>
    <x v="1"/>
    <x v="8"/>
    <x v="3"/>
    <x v="56"/>
    <x v="3"/>
    <x v="0"/>
    <x v="43"/>
    <x v="45"/>
    <x v="25"/>
    <x v="3"/>
    <x v="3"/>
  </r>
  <r>
    <x v="45"/>
    <x v="1"/>
    <x v="8"/>
    <x v="7"/>
    <x v="56"/>
    <x v="1"/>
    <x v="0"/>
    <x v="43"/>
    <x v="45"/>
    <x v="25"/>
    <x v="3"/>
    <x v="3"/>
  </r>
  <r>
    <x v="60"/>
    <x v="1"/>
    <x v="8"/>
    <x v="9"/>
    <x v="56"/>
    <x v="1"/>
    <x v="0"/>
    <x v="43"/>
    <x v="45"/>
    <x v="25"/>
    <x v="3"/>
    <x v="3"/>
  </r>
  <r>
    <x v="60"/>
    <x v="1"/>
    <x v="8"/>
    <x v="24"/>
    <x v="55"/>
    <x v="1"/>
    <x v="0"/>
    <x v="43"/>
    <x v="45"/>
    <x v="14"/>
    <x v="3"/>
    <x v="3"/>
  </r>
  <r>
    <x v="60"/>
    <x v="2"/>
    <x v="1"/>
    <x v="5"/>
    <x v="56"/>
    <x v="1"/>
    <x v="0"/>
    <x v="43"/>
    <x v="45"/>
    <x v="25"/>
    <x v="3"/>
    <x v="3"/>
  </r>
  <r>
    <x v="60"/>
    <x v="2"/>
    <x v="1"/>
    <x v="7"/>
    <x v="56"/>
    <x v="1"/>
    <x v="0"/>
    <x v="43"/>
    <x v="45"/>
    <x v="25"/>
    <x v="3"/>
    <x v="3"/>
  </r>
  <r>
    <x v="60"/>
    <x v="2"/>
    <x v="1"/>
    <x v="10"/>
    <x v="56"/>
    <x v="1"/>
    <x v="0"/>
    <x v="43"/>
    <x v="45"/>
    <x v="25"/>
    <x v="3"/>
    <x v="3"/>
  </r>
  <r>
    <x v="60"/>
    <x v="2"/>
    <x v="3"/>
    <x v="4"/>
    <x v="56"/>
    <x v="1"/>
    <x v="0"/>
    <x v="43"/>
    <x v="45"/>
    <x v="25"/>
    <x v="3"/>
    <x v="3"/>
  </r>
  <r>
    <x v="60"/>
    <x v="2"/>
    <x v="3"/>
    <x v="6"/>
    <x v="56"/>
    <x v="1"/>
    <x v="0"/>
    <x v="43"/>
    <x v="45"/>
    <x v="25"/>
    <x v="3"/>
    <x v="3"/>
  </r>
  <r>
    <x v="60"/>
    <x v="2"/>
    <x v="3"/>
    <x v="7"/>
    <x v="56"/>
    <x v="2"/>
    <x v="0"/>
    <x v="43"/>
    <x v="45"/>
    <x v="25"/>
    <x v="3"/>
    <x v="3"/>
  </r>
  <r>
    <x v="60"/>
    <x v="2"/>
    <x v="4"/>
    <x v="6"/>
    <x v="56"/>
    <x v="1"/>
    <x v="0"/>
    <x v="43"/>
    <x v="45"/>
    <x v="25"/>
    <x v="3"/>
    <x v="3"/>
  </r>
  <r>
    <x v="60"/>
    <x v="2"/>
    <x v="7"/>
    <x v="4"/>
    <x v="56"/>
    <x v="2"/>
    <x v="0"/>
    <x v="43"/>
    <x v="45"/>
    <x v="25"/>
    <x v="3"/>
    <x v="3"/>
  </r>
  <r>
    <x v="60"/>
    <x v="2"/>
    <x v="7"/>
    <x v="6"/>
    <x v="56"/>
    <x v="2"/>
    <x v="0"/>
    <x v="43"/>
    <x v="45"/>
    <x v="25"/>
    <x v="3"/>
    <x v="3"/>
  </r>
  <r>
    <x v="60"/>
    <x v="4"/>
    <x v="0"/>
    <x v="8"/>
    <x v="56"/>
    <x v="2"/>
    <x v="0"/>
    <x v="43"/>
    <x v="45"/>
    <x v="25"/>
    <x v="3"/>
    <x v="3"/>
  </r>
  <r>
    <x v="60"/>
    <x v="4"/>
    <x v="0"/>
    <x v="25"/>
    <x v="55"/>
    <x v="1"/>
    <x v="0"/>
    <x v="43"/>
    <x v="45"/>
    <x v="14"/>
    <x v="3"/>
    <x v="3"/>
  </r>
  <r>
    <x v="60"/>
    <x v="4"/>
    <x v="0"/>
    <x v="29"/>
    <x v="55"/>
    <x v="1"/>
    <x v="0"/>
    <x v="43"/>
    <x v="45"/>
    <x v="14"/>
    <x v="3"/>
    <x v="3"/>
  </r>
  <r>
    <x v="60"/>
    <x v="4"/>
    <x v="0"/>
    <x v="32"/>
    <x v="55"/>
    <x v="2"/>
    <x v="0"/>
    <x v="43"/>
    <x v="45"/>
    <x v="14"/>
    <x v="3"/>
    <x v="3"/>
  </r>
  <r>
    <x v="60"/>
    <x v="4"/>
    <x v="1"/>
    <x v="7"/>
    <x v="56"/>
    <x v="1"/>
    <x v="0"/>
    <x v="43"/>
    <x v="45"/>
    <x v="25"/>
    <x v="3"/>
    <x v="3"/>
  </r>
  <r>
    <x v="60"/>
    <x v="4"/>
    <x v="3"/>
    <x v="6"/>
    <x v="56"/>
    <x v="2"/>
    <x v="0"/>
    <x v="43"/>
    <x v="45"/>
    <x v="25"/>
    <x v="3"/>
    <x v="3"/>
  </r>
  <r>
    <x v="60"/>
    <x v="4"/>
    <x v="3"/>
    <x v="7"/>
    <x v="56"/>
    <x v="4"/>
    <x v="0"/>
    <x v="43"/>
    <x v="45"/>
    <x v="25"/>
    <x v="3"/>
    <x v="3"/>
  </r>
  <r>
    <x v="60"/>
    <x v="4"/>
    <x v="3"/>
    <x v="9"/>
    <x v="56"/>
    <x v="3"/>
    <x v="0"/>
    <x v="43"/>
    <x v="45"/>
    <x v="25"/>
    <x v="3"/>
    <x v="3"/>
  </r>
  <r>
    <x v="60"/>
    <x v="4"/>
    <x v="3"/>
    <x v="21"/>
    <x v="55"/>
    <x v="1"/>
    <x v="0"/>
    <x v="43"/>
    <x v="45"/>
    <x v="14"/>
    <x v="3"/>
    <x v="3"/>
  </r>
  <r>
    <x v="60"/>
    <x v="4"/>
    <x v="3"/>
    <x v="26"/>
    <x v="55"/>
    <x v="1"/>
    <x v="0"/>
    <x v="43"/>
    <x v="45"/>
    <x v="14"/>
    <x v="3"/>
    <x v="3"/>
  </r>
  <r>
    <x v="60"/>
    <x v="4"/>
    <x v="4"/>
    <x v="16"/>
    <x v="55"/>
    <x v="1"/>
    <x v="0"/>
    <x v="43"/>
    <x v="45"/>
    <x v="14"/>
    <x v="3"/>
    <x v="3"/>
  </r>
  <r>
    <x v="60"/>
    <x v="4"/>
    <x v="4"/>
    <x v="30"/>
    <x v="55"/>
    <x v="1"/>
    <x v="0"/>
    <x v="43"/>
    <x v="45"/>
    <x v="14"/>
    <x v="3"/>
    <x v="3"/>
  </r>
  <r>
    <x v="60"/>
    <x v="4"/>
    <x v="7"/>
    <x v="7"/>
    <x v="56"/>
    <x v="1"/>
    <x v="0"/>
    <x v="43"/>
    <x v="45"/>
    <x v="25"/>
    <x v="3"/>
    <x v="3"/>
  </r>
  <r>
    <x v="3"/>
    <x v="4"/>
    <x v="7"/>
    <x v="9"/>
    <x v="56"/>
    <x v="4"/>
    <x v="0"/>
    <x v="43"/>
    <x v="45"/>
    <x v="25"/>
    <x v="3"/>
    <x v="3"/>
  </r>
  <r>
    <x v="3"/>
    <x v="4"/>
    <x v="8"/>
    <x v="9"/>
    <x v="56"/>
    <x v="1"/>
    <x v="0"/>
    <x v="43"/>
    <x v="45"/>
    <x v="25"/>
    <x v="3"/>
    <x v="3"/>
  </r>
  <r>
    <x v="3"/>
    <x v="4"/>
    <x v="8"/>
    <x v="13"/>
    <x v="56"/>
    <x v="1"/>
    <x v="0"/>
    <x v="43"/>
    <x v="45"/>
    <x v="25"/>
    <x v="3"/>
    <x v="3"/>
  </r>
  <r>
    <x v="60"/>
    <x v="4"/>
    <x v="8"/>
    <x v="20"/>
    <x v="55"/>
    <x v="1"/>
    <x v="0"/>
    <x v="43"/>
    <x v="45"/>
    <x v="14"/>
    <x v="3"/>
    <x v="3"/>
  </r>
  <r>
    <x v="60"/>
    <x v="4"/>
    <x v="8"/>
    <x v="24"/>
    <x v="55"/>
    <x v="1"/>
    <x v="0"/>
    <x v="43"/>
    <x v="45"/>
    <x v="14"/>
    <x v="3"/>
    <x v="3"/>
  </r>
  <r>
    <x v="60"/>
    <x v="4"/>
    <x v="8"/>
    <x v="28"/>
    <x v="55"/>
    <x v="2"/>
    <x v="0"/>
    <x v="43"/>
    <x v="45"/>
    <x v="14"/>
    <x v="3"/>
    <x v="3"/>
  </r>
  <r>
    <x v="60"/>
    <x v="6"/>
    <x v="8"/>
    <x v="28"/>
    <x v="55"/>
    <x v="1"/>
    <x v="0"/>
    <x v="43"/>
    <x v="45"/>
    <x v="14"/>
    <x v="3"/>
    <x v="3"/>
  </r>
  <r>
    <x v="60"/>
    <x v="9"/>
    <x v="3"/>
    <x v="7"/>
    <x v="56"/>
    <x v="1"/>
    <x v="0"/>
    <x v="43"/>
    <x v="45"/>
    <x v="25"/>
    <x v="3"/>
    <x v="3"/>
  </r>
  <r>
    <x v="60"/>
    <x v="9"/>
    <x v="4"/>
    <x v="30"/>
    <x v="55"/>
    <x v="2"/>
    <x v="0"/>
    <x v="43"/>
    <x v="45"/>
    <x v="14"/>
    <x v="3"/>
    <x v="3"/>
  </r>
  <r>
    <x v="60"/>
    <x v="10"/>
    <x v="1"/>
    <x v="7"/>
    <x v="56"/>
    <x v="1"/>
    <x v="0"/>
    <x v="43"/>
    <x v="45"/>
    <x v="25"/>
    <x v="3"/>
    <x v="3"/>
  </r>
  <r>
    <x v="60"/>
    <x v="10"/>
    <x v="3"/>
    <x v="6"/>
    <x v="56"/>
    <x v="1"/>
    <x v="0"/>
    <x v="43"/>
    <x v="45"/>
    <x v="25"/>
    <x v="3"/>
    <x v="3"/>
  </r>
  <r>
    <x v="60"/>
    <x v="10"/>
    <x v="3"/>
    <x v="9"/>
    <x v="56"/>
    <x v="1"/>
    <x v="0"/>
    <x v="43"/>
    <x v="45"/>
    <x v="25"/>
    <x v="3"/>
    <x v="3"/>
  </r>
  <r>
    <x v="60"/>
    <x v="10"/>
    <x v="4"/>
    <x v="8"/>
    <x v="56"/>
    <x v="1"/>
    <x v="0"/>
    <x v="43"/>
    <x v="45"/>
    <x v="25"/>
    <x v="3"/>
    <x v="3"/>
  </r>
  <r>
    <x v="2"/>
    <x v="10"/>
    <x v="7"/>
    <x v="7"/>
    <x v="56"/>
    <x v="1"/>
    <x v="0"/>
    <x v="43"/>
    <x v="45"/>
    <x v="25"/>
    <x v="3"/>
    <x v="3"/>
  </r>
  <r>
    <x v="2"/>
    <x v="10"/>
    <x v="8"/>
    <x v="13"/>
    <x v="56"/>
    <x v="1"/>
    <x v="0"/>
    <x v="43"/>
    <x v="45"/>
    <x v="25"/>
    <x v="3"/>
    <x v="3"/>
  </r>
  <r>
    <x v="2"/>
    <x v="10"/>
    <x v="8"/>
    <x v="24"/>
    <x v="55"/>
    <x v="2"/>
    <x v="0"/>
    <x v="43"/>
    <x v="45"/>
    <x v="14"/>
    <x v="3"/>
    <x v="3"/>
  </r>
  <r>
    <x v="5"/>
    <x v="10"/>
    <x v="8"/>
    <x v="28"/>
    <x v="55"/>
    <x v="1"/>
    <x v="0"/>
    <x v="43"/>
    <x v="45"/>
    <x v="14"/>
    <x v="3"/>
    <x v="3"/>
  </r>
  <r>
    <x v="5"/>
    <x v="10"/>
    <x v="8"/>
    <x v="33"/>
    <x v="55"/>
    <x v="1"/>
    <x v="0"/>
    <x v="43"/>
    <x v="45"/>
    <x v="14"/>
    <x v="3"/>
    <x v="3"/>
  </r>
  <r>
    <x v="5"/>
    <x v="13"/>
    <x v="7"/>
    <x v="7"/>
    <x v="56"/>
    <x v="1"/>
    <x v="0"/>
    <x v="43"/>
    <x v="45"/>
    <x v="25"/>
    <x v="3"/>
    <x v="3"/>
  </r>
  <r>
    <x v="60"/>
    <x v="13"/>
    <x v="7"/>
    <x v="14"/>
    <x v="56"/>
    <x v="1"/>
    <x v="0"/>
    <x v="43"/>
    <x v="45"/>
    <x v="25"/>
    <x v="3"/>
    <x v="3"/>
  </r>
  <r>
    <x v="8"/>
    <x v="14"/>
    <x v="8"/>
    <x v="17"/>
    <x v="55"/>
    <x v="1"/>
    <x v="0"/>
    <x v="43"/>
    <x v="45"/>
    <x v="14"/>
    <x v="3"/>
    <x v="3"/>
  </r>
  <r>
    <x v="8"/>
    <x v="14"/>
    <x v="8"/>
    <x v="20"/>
    <x v="55"/>
    <x v="1"/>
    <x v="0"/>
    <x v="43"/>
    <x v="45"/>
    <x v="14"/>
    <x v="3"/>
    <x v="3"/>
  </r>
  <r>
    <x v="8"/>
    <x v="0"/>
    <x v="1"/>
    <x v="34"/>
    <x v="63"/>
    <x v="1"/>
    <x v="0"/>
    <x v="49"/>
    <x v="54"/>
    <x v="10"/>
    <x v="21"/>
    <x v="13"/>
  </r>
  <r>
    <x v="60"/>
    <x v="0"/>
    <x v="1"/>
    <x v="38"/>
    <x v="64"/>
    <x v="2"/>
    <x v="0"/>
    <x v="49"/>
    <x v="54"/>
    <x v="50"/>
    <x v="21"/>
    <x v="13"/>
  </r>
  <r>
    <x v="60"/>
    <x v="2"/>
    <x v="1"/>
    <x v="26"/>
    <x v="64"/>
    <x v="1"/>
    <x v="0"/>
    <x v="49"/>
    <x v="54"/>
    <x v="50"/>
    <x v="21"/>
    <x v="13"/>
  </r>
  <r>
    <x v="60"/>
    <x v="4"/>
    <x v="8"/>
    <x v="17"/>
    <x v="67"/>
    <x v="1"/>
    <x v="0"/>
    <x v="52"/>
    <x v="58"/>
    <x v="54"/>
    <x v="28"/>
    <x v="19"/>
  </r>
  <r>
    <x v="60"/>
    <x v="4"/>
    <x v="8"/>
    <x v="24"/>
    <x v="67"/>
    <x v="1"/>
    <x v="0"/>
    <x v="52"/>
    <x v="58"/>
    <x v="54"/>
    <x v="28"/>
    <x v="19"/>
  </r>
  <r>
    <x v="60"/>
    <x v="1"/>
    <x v="4"/>
    <x v="2"/>
    <x v="72"/>
    <x v="2"/>
    <x v="0"/>
    <x v="57"/>
    <x v="66"/>
    <x v="60"/>
    <x v="29"/>
    <x v="15"/>
  </r>
  <r>
    <x v="60"/>
    <x v="1"/>
    <x v="0"/>
    <x v="39"/>
    <x v="74"/>
    <x v="1"/>
    <x v="0"/>
    <x v="59"/>
    <x v="69"/>
    <x v="9"/>
    <x v="1"/>
    <x v="2"/>
  </r>
  <r>
    <x v="20"/>
    <x v="1"/>
    <x v="1"/>
    <x v="38"/>
    <x v="74"/>
    <x v="1"/>
    <x v="0"/>
    <x v="59"/>
    <x v="69"/>
    <x v="9"/>
    <x v="1"/>
    <x v="2"/>
  </r>
  <r>
    <x v="20"/>
    <x v="1"/>
    <x v="3"/>
    <x v="17"/>
    <x v="75"/>
    <x v="3"/>
    <x v="0"/>
    <x v="59"/>
    <x v="69"/>
    <x v="32"/>
    <x v="1"/>
    <x v="2"/>
  </r>
  <r>
    <x v="20"/>
    <x v="1"/>
    <x v="4"/>
    <x v="18"/>
    <x v="75"/>
    <x v="1"/>
    <x v="0"/>
    <x v="59"/>
    <x v="69"/>
    <x v="32"/>
    <x v="1"/>
    <x v="2"/>
  </r>
  <r>
    <x v="21"/>
    <x v="4"/>
    <x v="0"/>
    <x v="39"/>
    <x v="74"/>
    <x v="1"/>
    <x v="0"/>
    <x v="59"/>
    <x v="69"/>
    <x v="9"/>
    <x v="1"/>
    <x v="2"/>
  </r>
  <r>
    <x v="21"/>
    <x v="14"/>
    <x v="3"/>
    <x v="15"/>
    <x v="75"/>
    <x v="1"/>
    <x v="0"/>
    <x v="59"/>
    <x v="69"/>
    <x v="32"/>
    <x v="1"/>
    <x v="2"/>
  </r>
  <r>
    <x v="21"/>
    <x v="1"/>
    <x v="1"/>
    <x v="7"/>
    <x v="78"/>
    <x v="1"/>
    <x v="0"/>
    <x v="61"/>
    <x v="71"/>
    <x v="43"/>
    <x v="1"/>
    <x v="2"/>
  </r>
  <r>
    <x v="19"/>
    <x v="1"/>
    <x v="3"/>
    <x v="12"/>
    <x v="78"/>
    <x v="1"/>
    <x v="0"/>
    <x v="61"/>
    <x v="71"/>
    <x v="43"/>
    <x v="1"/>
    <x v="2"/>
  </r>
  <r>
    <x v="19"/>
    <x v="1"/>
    <x v="4"/>
    <x v="2"/>
    <x v="78"/>
    <x v="2"/>
    <x v="0"/>
    <x v="61"/>
    <x v="71"/>
    <x v="43"/>
    <x v="1"/>
    <x v="2"/>
  </r>
  <r>
    <x v="19"/>
    <x v="1"/>
    <x v="4"/>
    <x v="6"/>
    <x v="78"/>
    <x v="2"/>
    <x v="0"/>
    <x v="61"/>
    <x v="71"/>
    <x v="43"/>
    <x v="1"/>
    <x v="2"/>
  </r>
  <r>
    <x v="22"/>
    <x v="1"/>
    <x v="4"/>
    <x v="8"/>
    <x v="78"/>
    <x v="9"/>
    <x v="0"/>
    <x v="61"/>
    <x v="71"/>
    <x v="43"/>
    <x v="1"/>
    <x v="2"/>
  </r>
  <r>
    <x v="22"/>
    <x v="1"/>
    <x v="4"/>
    <x v="16"/>
    <x v="78"/>
    <x v="5"/>
    <x v="0"/>
    <x v="61"/>
    <x v="71"/>
    <x v="43"/>
    <x v="1"/>
    <x v="2"/>
  </r>
  <r>
    <x v="22"/>
    <x v="1"/>
    <x v="8"/>
    <x v="13"/>
    <x v="78"/>
    <x v="1"/>
    <x v="0"/>
    <x v="61"/>
    <x v="71"/>
    <x v="43"/>
    <x v="1"/>
    <x v="2"/>
  </r>
  <r>
    <x v="60"/>
    <x v="2"/>
    <x v="3"/>
    <x v="9"/>
    <x v="78"/>
    <x v="1"/>
    <x v="0"/>
    <x v="61"/>
    <x v="71"/>
    <x v="43"/>
    <x v="1"/>
    <x v="2"/>
  </r>
  <r>
    <x v="23"/>
    <x v="4"/>
    <x v="8"/>
    <x v="13"/>
    <x v="78"/>
    <x v="1"/>
    <x v="0"/>
    <x v="61"/>
    <x v="71"/>
    <x v="43"/>
    <x v="1"/>
    <x v="2"/>
  </r>
  <r>
    <x v="23"/>
    <x v="5"/>
    <x v="3"/>
    <x v="12"/>
    <x v="78"/>
    <x v="1"/>
    <x v="0"/>
    <x v="61"/>
    <x v="71"/>
    <x v="43"/>
    <x v="1"/>
    <x v="2"/>
  </r>
  <r>
    <x v="23"/>
    <x v="10"/>
    <x v="3"/>
    <x v="12"/>
    <x v="78"/>
    <x v="1"/>
    <x v="0"/>
    <x v="61"/>
    <x v="71"/>
    <x v="43"/>
    <x v="1"/>
    <x v="2"/>
  </r>
  <r>
    <x v="24"/>
    <x v="10"/>
    <x v="4"/>
    <x v="6"/>
    <x v="78"/>
    <x v="1"/>
    <x v="0"/>
    <x v="61"/>
    <x v="71"/>
    <x v="43"/>
    <x v="1"/>
    <x v="2"/>
  </r>
  <r>
    <x v="24"/>
    <x v="14"/>
    <x v="4"/>
    <x v="8"/>
    <x v="78"/>
    <x v="1"/>
    <x v="0"/>
    <x v="61"/>
    <x v="71"/>
    <x v="43"/>
    <x v="1"/>
    <x v="2"/>
  </r>
  <r>
    <x v="24"/>
    <x v="14"/>
    <x v="4"/>
    <x v="16"/>
    <x v="78"/>
    <x v="2"/>
    <x v="0"/>
    <x v="61"/>
    <x v="71"/>
    <x v="43"/>
    <x v="1"/>
    <x v="2"/>
  </r>
  <r>
    <x v="25"/>
    <x v="14"/>
    <x v="4"/>
    <x v="25"/>
    <x v="78"/>
    <x v="1"/>
    <x v="0"/>
    <x v="61"/>
    <x v="71"/>
    <x v="43"/>
    <x v="1"/>
    <x v="2"/>
  </r>
  <r>
    <x v="25"/>
    <x v="4"/>
    <x v="8"/>
    <x v="28"/>
    <x v="79"/>
    <x v="1"/>
    <x v="0"/>
    <x v="62"/>
    <x v="72"/>
    <x v="22"/>
    <x v="27"/>
    <x v="18"/>
  </r>
  <r>
    <x v="25"/>
    <x v="10"/>
    <x v="4"/>
    <x v="16"/>
    <x v="85"/>
    <x v="1"/>
    <x v="0"/>
    <x v="66"/>
    <x v="77"/>
    <x v="41"/>
    <x v="10"/>
    <x v="5"/>
  </r>
  <r>
    <x v="60"/>
    <x v="14"/>
    <x v="1"/>
    <x v="15"/>
    <x v="85"/>
    <x v="1"/>
    <x v="0"/>
    <x v="66"/>
    <x v="77"/>
    <x v="41"/>
    <x v="10"/>
    <x v="5"/>
  </r>
  <r>
    <x v="60"/>
    <x v="0"/>
    <x v="0"/>
    <x v="29"/>
    <x v="86"/>
    <x v="3"/>
    <x v="0"/>
    <x v="67"/>
    <x v="78"/>
    <x v="1"/>
    <x v="12"/>
    <x v="10"/>
  </r>
  <r>
    <x v="60"/>
    <x v="0"/>
    <x v="0"/>
    <x v="32"/>
    <x v="86"/>
    <x v="1"/>
    <x v="0"/>
    <x v="67"/>
    <x v="78"/>
    <x v="1"/>
    <x v="12"/>
    <x v="10"/>
  </r>
  <r>
    <x v="60"/>
    <x v="0"/>
    <x v="0"/>
    <x v="36"/>
    <x v="86"/>
    <x v="1"/>
    <x v="0"/>
    <x v="67"/>
    <x v="78"/>
    <x v="1"/>
    <x v="12"/>
    <x v="10"/>
  </r>
  <r>
    <x v="26"/>
    <x v="0"/>
    <x v="1"/>
    <x v="27"/>
    <x v="86"/>
    <x v="2"/>
    <x v="0"/>
    <x v="67"/>
    <x v="78"/>
    <x v="1"/>
    <x v="12"/>
    <x v="10"/>
  </r>
  <r>
    <x v="26"/>
    <x v="0"/>
    <x v="1"/>
    <x v="31"/>
    <x v="86"/>
    <x v="1"/>
    <x v="0"/>
    <x v="67"/>
    <x v="78"/>
    <x v="1"/>
    <x v="12"/>
    <x v="10"/>
  </r>
  <r>
    <x v="26"/>
    <x v="0"/>
    <x v="7"/>
    <x v="28"/>
    <x v="86"/>
    <x v="3"/>
    <x v="0"/>
    <x v="67"/>
    <x v="78"/>
    <x v="1"/>
    <x v="12"/>
    <x v="10"/>
  </r>
  <r>
    <x v="60"/>
    <x v="0"/>
    <x v="7"/>
    <x v="35"/>
    <x v="86"/>
    <x v="1"/>
    <x v="0"/>
    <x v="67"/>
    <x v="78"/>
    <x v="1"/>
    <x v="12"/>
    <x v="10"/>
  </r>
  <r>
    <x v="60"/>
    <x v="2"/>
    <x v="4"/>
    <x v="30"/>
    <x v="86"/>
    <x v="1"/>
    <x v="0"/>
    <x v="67"/>
    <x v="78"/>
    <x v="1"/>
    <x v="12"/>
    <x v="10"/>
  </r>
  <r>
    <x v="60"/>
    <x v="4"/>
    <x v="0"/>
    <x v="32"/>
    <x v="86"/>
    <x v="3"/>
    <x v="0"/>
    <x v="67"/>
    <x v="78"/>
    <x v="1"/>
    <x v="12"/>
    <x v="10"/>
  </r>
  <r>
    <x v="60"/>
    <x v="4"/>
    <x v="0"/>
    <x v="36"/>
    <x v="86"/>
    <x v="2"/>
    <x v="0"/>
    <x v="67"/>
    <x v="78"/>
    <x v="1"/>
    <x v="12"/>
    <x v="10"/>
  </r>
  <r>
    <x v="60"/>
    <x v="4"/>
    <x v="1"/>
    <x v="31"/>
    <x v="86"/>
    <x v="1"/>
    <x v="0"/>
    <x v="67"/>
    <x v="78"/>
    <x v="1"/>
    <x v="12"/>
    <x v="10"/>
  </r>
  <r>
    <x v="60"/>
    <x v="4"/>
    <x v="1"/>
    <x v="34"/>
    <x v="86"/>
    <x v="1"/>
    <x v="0"/>
    <x v="67"/>
    <x v="78"/>
    <x v="1"/>
    <x v="12"/>
    <x v="10"/>
  </r>
  <r>
    <x v="60"/>
    <x v="4"/>
    <x v="3"/>
    <x v="35"/>
    <x v="86"/>
    <x v="1"/>
    <x v="0"/>
    <x v="67"/>
    <x v="78"/>
    <x v="1"/>
    <x v="12"/>
    <x v="10"/>
  </r>
  <r>
    <x v="60"/>
    <x v="4"/>
    <x v="4"/>
    <x v="30"/>
    <x v="86"/>
    <x v="1"/>
    <x v="0"/>
    <x v="67"/>
    <x v="78"/>
    <x v="1"/>
    <x v="12"/>
    <x v="10"/>
  </r>
  <r>
    <x v="60"/>
    <x v="4"/>
    <x v="4"/>
    <x v="32"/>
    <x v="86"/>
    <x v="2"/>
    <x v="0"/>
    <x v="67"/>
    <x v="78"/>
    <x v="1"/>
    <x v="12"/>
    <x v="10"/>
  </r>
  <r>
    <x v="60"/>
    <x v="4"/>
    <x v="7"/>
    <x v="28"/>
    <x v="86"/>
    <x v="1"/>
    <x v="0"/>
    <x v="67"/>
    <x v="78"/>
    <x v="1"/>
    <x v="12"/>
    <x v="10"/>
  </r>
  <r>
    <x v="27"/>
    <x v="4"/>
    <x v="7"/>
    <x v="31"/>
    <x v="86"/>
    <x v="1"/>
    <x v="0"/>
    <x v="67"/>
    <x v="78"/>
    <x v="1"/>
    <x v="12"/>
    <x v="10"/>
  </r>
  <r>
    <x v="27"/>
    <x v="4"/>
    <x v="8"/>
    <x v="36"/>
    <x v="86"/>
    <x v="1"/>
    <x v="0"/>
    <x v="67"/>
    <x v="78"/>
    <x v="1"/>
    <x v="12"/>
    <x v="10"/>
  </r>
  <r>
    <x v="27"/>
    <x v="10"/>
    <x v="8"/>
    <x v="36"/>
    <x v="86"/>
    <x v="1"/>
    <x v="0"/>
    <x v="67"/>
    <x v="78"/>
    <x v="1"/>
    <x v="12"/>
    <x v="10"/>
  </r>
  <r>
    <x v="30"/>
    <x v="14"/>
    <x v="1"/>
    <x v="9"/>
    <x v="88"/>
    <x v="1"/>
    <x v="0"/>
    <x v="68"/>
    <x v="80"/>
    <x v="48"/>
    <x v="32"/>
    <x v="15"/>
  </r>
  <r>
    <x v="30"/>
    <x v="5"/>
    <x v="7"/>
    <x v="35"/>
    <x v="89"/>
    <x v="1"/>
    <x v="0"/>
    <x v="69"/>
    <x v="81"/>
    <x v="6"/>
    <x v="1"/>
    <x v="2"/>
  </r>
  <r>
    <x v="30"/>
    <x v="15"/>
    <x v="9"/>
    <x v="41"/>
    <x v="0"/>
    <x v="461"/>
    <x v="1"/>
    <x v="0"/>
    <x v="30"/>
    <x v="71"/>
    <x v="28"/>
    <x v="19"/>
  </r>
  <r>
    <x v="60"/>
    <x v="15"/>
    <x v="9"/>
    <x v="41"/>
    <x v="0"/>
    <x v="461"/>
    <x v="1"/>
    <x v="0"/>
    <x v="31"/>
    <x v="71"/>
    <x v="12"/>
    <x v="10"/>
  </r>
  <r>
    <x v="60"/>
    <x v="15"/>
    <x v="9"/>
    <x v="41"/>
    <x v="0"/>
    <x v="461"/>
    <x v="1"/>
    <x v="0"/>
    <x v="44"/>
    <x v="71"/>
    <x v="12"/>
    <x v="10"/>
  </r>
  <r>
    <x v="28"/>
    <x v="1"/>
    <x v="3"/>
    <x v="15"/>
    <x v="0"/>
    <x v="122"/>
    <x v="1"/>
    <x v="0"/>
    <x v="44"/>
    <x v="67"/>
    <x v="12"/>
    <x v="10"/>
  </r>
  <r>
    <x v="28"/>
    <x v="1"/>
    <x v="3"/>
    <x v="17"/>
    <x v="0"/>
    <x v="13"/>
    <x v="1"/>
    <x v="0"/>
    <x v="44"/>
    <x v="67"/>
    <x v="12"/>
    <x v="10"/>
  </r>
  <r>
    <x v="31"/>
    <x v="1"/>
    <x v="4"/>
    <x v="14"/>
    <x v="0"/>
    <x v="55"/>
    <x v="1"/>
    <x v="0"/>
    <x v="44"/>
    <x v="67"/>
    <x v="12"/>
    <x v="10"/>
  </r>
  <r>
    <x v="31"/>
    <x v="1"/>
    <x v="5"/>
    <x v="15"/>
    <x v="0"/>
    <x v="66"/>
    <x v="1"/>
    <x v="0"/>
    <x v="44"/>
    <x v="67"/>
    <x v="12"/>
    <x v="10"/>
  </r>
  <r>
    <x v="60"/>
    <x v="2"/>
    <x v="1"/>
    <x v="12"/>
    <x v="0"/>
    <x v="1"/>
    <x v="1"/>
    <x v="0"/>
    <x v="44"/>
    <x v="67"/>
    <x v="12"/>
    <x v="10"/>
  </r>
  <r>
    <x v="60"/>
    <x v="2"/>
    <x v="1"/>
    <x v="14"/>
    <x v="0"/>
    <x v="1"/>
    <x v="1"/>
    <x v="0"/>
    <x v="44"/>
    <x v="67"/>
    <x v="12"/>
    <x v="10"/>
  </r>
  <r>
    <x v="60"/>
    <x v="2"/>
    <x v="1"/>
    <x v="14"/>
    <x v="0"/>
    <x v="2"/>
    <x v="1"/>
    <x v="0"/>
    <x v="44"/>
    <x v="67"/>
    <x v="12"/>
    <x v="10"/>
  </r>
  <r>
    <x v="60"/>
    <x v="2"/>
    <x v="1"/>
    <x v="15"/>
    <x v="0"/>
    <x v="13"/>
    <x v="1"/>
    <x v="0"/>
    <x v="44"/>
    <x v="67"/>
    <x v="12"/>
    <x v="10"/>
  </r>
  <r>
    <x v="36"/>
    <x v="4"/>
    <x v="1"/>
    <x v="15"/>
    <x v="0"/>
    <x v="34"/>
    <x v="1"/>
    <x v="0"/>
    <x v="44"/>
    <x v="67"/>
    <x v="12"/>
    <x v="10"/>
  </r>
  <r>
    <x v="36"/>
    <x v="4"/>
    <x v="1"/>
    <x v="21"/>
    <x v="0"/>
    <x v="43"/>
    <x v="1"/>
    <x v="0"/>
    <x v="44"/>
    <x v="67"/>
    <x v="12"/>
    <x v="10"/>
  </r>
  <r>
    <x v="36"/>
    <x v="4"/>
    <x v="3"/>
    <x v="11"/>
    <x v="0"/>
    <x v="85"/>
    <x v="1"/>
    <x v="0"/>
    <x v="44"/>
    <x v="67"/>
    <x v="12"/>
    <x v="10"/>
  </r>
  <r>
    <x v="60"/>
    <x v="4"/>
    <x v="3"/>
    <x v="26"/>
    <x v="0"/>
    <x v="1"/>
    <x v="1"/>
    <x v="0"/>
    <x v="44"/>
    <x v="67"/>
    <x v="12"/>
    <x v="10"/>
  </r>
  <r>
    <x v="33"/>
    <x v="4"/>
    <x v="7"/>
    <x v="26"/>
    <x v="0"/>
    <x v="70"/>
    <x v="1"/>
    <x v="0"/>
    <x v="44"/>
    <x v="67"/>
    <x v="12"/>
    <x v="10"/>
  </r>
  <r>
    <x v="33"/>
    <x v="6"/>
    <x v="8"/>
    <x v="28"/>
    <x v="0"/>
    <x v="1"/>
    <x v="1"/>
    <x v="0"/>
    <x v="44"/>
    <x v="67"/>
    <x v="12"/>
    <x v="10"/>
  </r>
  <r>
    <x v="33"/>
    <x v="9"/>
    <x v="3"/>
    <x v="31"/>
    <x v="0"/>
    <x v="1"/>
    <x v="1"/>
    <x v="0"/>
    <x v="44"/>
    <x v="67"/>
    <x v="12"/>
    <x v="10"/>
  </r>
  <r>
    <x v="60"/>
    <x v="9"/>
    <x v="3"/>
    <x v="35"/>
    <x v="0"/>
    <x v="73"/>
    <x v="1"/>
    <x v="0"/>
    <x v="44"/>
    <x v="67"/>
    <x v="12"/>
    <x v="10"/>
  </r>
  <r>
    <x v="60"/>
    <x v="15"/>
    <x v="9"/>
    <x v="41"/>
    <x v="0"/>
    <x v="461"/>
    <x v="1"/>
    <x v="0"/>
    <x v="48"/>
    <x v="71"/>
    <x v="30"/>
    <x v="20"/>
  </r>
  <r>
    <x v="60"/>
    <x v="15"/>
    <x v="9"/>
    <x v="41"/>
    <x v="0"/>
    <x v="461"/>
    <x v="1"/>
    <x v="0"/>
    <x v="73"/>
    <x v="71"/>
    <x v="12"/>
    <x v="10"/>
  </r>
  <r>
    <x v="60"/>
    <x v="9"/>
    <x v="3"/>
    <x v="31"/>
    <x v="4"/>
    <x v="1"/>
    <x v="1"/>
    <x v="3"/>
    <x v="3"/>
    <x v="71"/>
    <x v="0"/>
    <x v="1"/>
  </r>
  <r>
    <x v="60"/>
    <x v="0"/>
    <x v="0"/>
    <x v="29"/>
    <x v="8"/>
    <x v="2"/>
    <x v="1"/>
    <x v="6"/>
    <x v="6"/>
    <x v="71"/>
    <x v="1"/>
    <x v="2"/>
  </r>
  <r>
    <x v="60"/>
    <x v="0"/>
    <x v="0"/>
    <x v="29"/>
    <x v="8"/>
    <x v="11"/>
    <x v="1"/>
    <x v="6"/>
    <x v="6"/>
    <x v="71"/>
    <x v="1"/>
    <x v="2"/>
  </r>
  <r>
    <x v="60"/>
    <x v="0"/>
    <x v="4"/>
    <x v="31"/>
    <x v="8"/>
    <x v="35"/>
    <x v="1"/>
    <x v="6"/>
    <x v="6"/>
    <x v="71"/>
    <x v="1"/>
    <x v="2"/>
  </r>
  <r>
    <x v="60"/>
    <x v="1"/>
    <x v="3"/>
    <x v="15"/>
    <x v="8"/>
    <x v="11"/>
    <x v="1"/>
    <x v="6"/>
    <x v="6"/>
    <x v="71"/>
    <x v="1"/>
    <x v="2"/>
  </r>
  <r>
    <x v="60"/>
    <x v="1"/>
    <x v="3"/>
    <x v="17"/>
    <x v="8"/>
    <x v="1"/>
    <x v="1"/>
    <x v="6"/>
    <x v="6"/>
    <x v="71"/>
    <x v="1"/>
    <x v="2"/>
  </r>
  <r>
    <x v="60"/>
    <x v="1"/>
    <x v="4"/>
    <x v="14"/>
    <x v="8"/>
    <x v="1"/>
    <x v="1"/>
    <x v="6"/>
    <x v="6"/>
    <x v="71"/>
    <x v="1"/>
    <x v="2"/>
  </r>
  <r>
    <x v="60"/>
    <x v="1"/>
    <x v="4"/>
    <x v="14"/>
    <x v="8"/>
    <x v="1"/>
    <x v="1"/>
    <x v="6"/>
    <x v="6"/>
    <x v="71"/>
    <x v="1"/>
    <x v="2"/>
  </r>
  <r>
    <x v="60"/>
    <x v="4"/>
    <x v="0"/>
    <x v="18"/>
    <x v="8"/>
    <x v="1"/>
    <x v="1"/>
    <x v="6"/>
    <x v="6"/>
    <x v="71"/>
    <x v="1"/>
    <x v="2"/>
  </r>
  <r>
    <x v="60"/>
    <x v="6"/>
    <x v="8"/>
    <x v="28"/>
    <x v="8"/>
    <x v="1"/>
    <x v="1"/>
    <x v="6"/>
    <x v="6"/>
    <x v="71"/>
    <x v="1"/>
    <x v="2"/>
  </r>
  <r>
    <x v="38"/>
    <x v="9"/>
    <x v="3"/>
    <x v="35"/>
    <x v="8"/>
    <x v="1"/>
    <x v="1"/>
    <x v="6"/>
    <x v="6"/>
    <x v="71"/>
    <x v="1"/>
    <x v="2"/>
  </r>
  <r>
    <x v="38"/>
    <x v="10"/>
    <x v="3"/>
    <x v="17"/>
    <x v="8"/>
    <x v="1"/>
    <x v="1"/>
    <x v="6"/>
    <x v="6"/>
    <x v="71"/>
    <x v="1"/>
    <x v="2"/>
  </r>
  <r>
    <x v="38"/>
    <x v="11"/>
    <x v="3"/>
    <x v="17"/>
    <x v="8"/>
    <x v="1"/>
    <x v="1"/>
    <x v="6"/>
    <x v="6"/>
    <x v="71"/>
    <x v="1"/>
    <x v="2"/>
  </r>
  <r>
    <x v="46"/>
    <x v="12"/>
    <x v="3"/>
    <x v="21"/>
    <x v="8"/>
    <x v="1"/>
    <x v="1"/>
    <x v="6"/>
    <x v="6"/>
    <x v="71"/>
    <x v="1"/>
    <x v="2"/>
  </r>
  <r>
    <x v="46"/>
    <x v="12"/>
    <x v="3"/>
    <x v="27"/>
    <x v="8"/>
    <x v="25"/>
    <x v="1"/>
    <x v="6"/>
    <x v="6"/>
    <x v="71"/>
    <x v="1"/>
    <x v="2"/>
  </r>
  <r>
    <x v="60"/>
    <x v="15"/>
    <x v="9"/>
    <x v="41"/>
    <x v="8"/>
    <x v="461"/>
    <x v="1"/>
    <x v="6"/>
    <x v="25"/>
    <x v="71"/>
    <x v="1"/>
    <x v="2"/>
  </r>
  <r>
    <x v="45"/>
    <x v="15"/>
    <x v="9"/>
    <x v="41"/>
    <x v="8"/>
    <x v="461"/>
    <x v="1"/>
    <x v="6"/>
    <x v="33"/>
    <x v="71"/>
    <x v="1"/>
    <x v="2"/>
  </r>
  <r>
    <x v="45"/>
    <x v="15"/>
    <x v="9"/>
    <x v="41"/>
    <x v="8"/>
    <x v="461"/>
    <x v="1"/>
    <x v="6"/>
    <x v="69"/>
    <x v="71"/>
    <x v="1"/>
    <x v="2"/>
  </r>
  <r>
    <x v="45"/>
    <x v="15"/>
    <x v="9"/>
    <x v="41"/>
    <x v="8"/>
    <x v="461"/>
    <x v="1"/>
    <x v="6"/>
    <x v="70"/>
    <x v="71"/>
    <x v="1"/>
    <x v="2"/>
  </r>
  <r>
    <x v="60"/>
    <x v="15"/>
    <x v="9"/>
    <x v="41"/>
    <x v="8"/>
    <x v="461"/>
    <x v="1"/>
    <x v="6"/>
    <x v="81"/>
    <x v="71"/>
    <x v="1"/>
    <x v="2"/>
  </r>
  <r>
    <x v="60"/>
    <x v="15"/>
    <x v="9"/>
    <x v="41"/>
    <x v="9"/>
    <x v="461"/>
    <x v="1"/>
    <x v="7"/>
    <x v="71"/>
    <x v="71"/>
    <x v="1"/>
    <x v="2"/>
  </r>
  <r>
    <x v="60"/>
    <x v="15"/>
    <x v="9"/>
    <x v="41"/>
    <x v="10"/>
    <x v="461"/>
    <x v="1"/>
    <x v="8"/>
    <x v="2"/>
    <x v="71"/>
    <x v="26"/>
    <x v="9"/>
  </r>
  <r>
    <x v="43"/>
    <x v="15"/>
    <x v="9"/>
    <x v="41"/>
    <x v="10"/>
    <x v="461"/>
    <x v="1"/>
    <x v="8"/>
    <x v="7"/>
    <x v="71"/>
    <x v="25"/>
    <x v="6"/>
  </r>
  <r>
    <x v="43"/>
    <x v="15"/>
    <x v="9"/>
    <x v="41"/>
    <x v="10"/>
    <x v="461"/>
    <x v="1"/>
    <x v="8"/>
    <x v="18"/>
    <x v="71"/>
    <x v="28"/>
    <x v="19"/>
  </r>
  <r>
    <x v="43"/>
    <x v="15"/>
    <x v="9"/>
    <x v="41"/>
    <x v="10"/>
    <x v="461"/>
    <x v="1"/>
    <x v="8"/>
    <x v="40"/>
    <x v="71"/>
    <x v="12"/>
    <x v="10"/>
  </r>
  <r>
    <x v="60"/>
    <x v="0"/>
    <x v="0"/>
    <x v="29"/>
    <x v="10"/>
    <x v="36"/>
    <x v="1"/>
    <x v="8"/>
    <x v="79"/>
    <x v="67"/>
    <x v="12"/>
    <x v="10"/>
  </r>
  <r>
    <x v="60"/>
    <x v="0"/>
    <x v="0"/>
    <x v="29"/>
    <x v="10"/>
    <x v="194"/>
    <x v="1"/>
    <x v="8"/>
    <x v="79"/>
    <x v="67"/>
    <x v="12"/>
    <x v="10"/>
  </r>
  <r>
    <x v="60"/>
    <x v="0"/>
    <x v="8"/>
    <x v="21"/>
    <x v="10"/>
    <x v="1"/>
    <x v="1"/>
    <x v="8"/>
    <x v="79"/>
    <x v="67"/>
    <x v="12"/>
    <x v="10"/>
  </r>
  <r>
    <x v="48"/>
    <x v="0"/>
    <x v="8"/>
    <x v="24"/>
    <x v="10"/>
    <x v="67"/>
    <x v="1"/>
    <x v="8"/>
    <x v="79"/>
    <x v="67"/>
    <x v="12"/>
    <x v="10"/>
  </r>
  <r>
    <x v="48"/>
    <x v="2"/>
    <x v="1"/>
    <x v="14"/>
    <x v="10"/>
    <x v="1"/>
    <x v="1"/>
    <x v="8"/>
    <x v="79"/>
    <x v="67"/>
    <x v="12"/>
    <x v="10"/>
  </r>
  <r>
    <x v="60"/>
    <x v="4"/>
    <x v="0"/>
    <x v="18"/>
    <x v="10"/>
    <x v="1"/>
    <x v="1"/>
    <x v="8"/>
    <x v="79"/>
    <x v="67"/>
    <x v="12"/>
    <x v="10"/>
  </r>
  <r>
    <x v="60"/>
    <x v="4"/>
    <x v="3"/>
    <x v="26"/>
    <x v="10"/>
    <x v="2"/>
    <x v="1"/>
    <x v="8"/>
    <x v="79"/>
    <x v="67"/>
    <x v="12"/>
    <x v="10"/>
  </r>
  <r>
    <x v="9"/>
    <x v="9"/>
    <x v="0"/>
    <x v="12"/>
    <x v="10"/>
    <x v="216"/>
    <x v="1"/>
    <x v="8"/>
    <x v="79"/>
    <x v="67"/>
    <x v="12"/>
    <x v="10"/>
  </r>
  <r>
    <x v="2"/>
    <x v="9"/>
    <x v="1"/>
    <x v="15"/>
    <x v="10"/>
    <x v="24"/>
    <x v="1"/>
    <x v="8"/>
    <x v="79"/>
    <x v="67"/>
    <x v="12"/>
    <x v="10"/>
  </r>
  <r>
    <x v="15"/>
    <x v="9"/>
    <x v="3"/>
    <x v="35"/>
    <x v="10"/>
    <x v="16"/>
    <x v="1"/>
    <x v="8"/>
    <x v="79"/>
    <x v="67"/>
    <x v="12"/>
    <x v="10"/>
  </r>
  <r>
    <x v="12"/>
    <x v="10"/>
    <x v="3"/>
    <x v="17"/>
    <x v="10"/>
    <x v="143"/>
    <x v="1"/>
    <x v="8"/>
    <x v="79"/>
    <x v="67"/>
    <x v="12"/>
    <x v="10"/>
  </r>
  <r>
    <x v="37"/>
    <x v="11"/>
    <x v="3"/>
    <x v="17"/>
    <x v="10"/>
    <x v="180"/>
    <x v="1"/>
    <x v="8"/>
    <x v="79"/>
    <x v="67"/>
    <x v="12"/>
    <x v="10"/>
  </r>
  <r>
    <x v="38"/>
    <x v="11"/>
    <x v="3"/>
    <x v="17"/>
    <x v="10"/>
    <x v="116"/>
    <x v="1"/>
    <x v="8"/>
    <x v="79"/>
    <x v="67"/>
    <x v="12"/>
    <x v="10"/>
  </r>
  <r>
    <x v="61"/>
    <x v="11"/>
    <x v="3"/>
    <x v="21"/>
    <x v="10"/>
    <x v="150"/>
    <x v="1"/>
    <x v="8"/>
    <x v="79"/>
    <x v="67"/>
    <x v="12"/>
    <x v="10"/>
  </r>
  <r>
    <x v="61"/>
    <x v="11"/>
    <x v="3"/>
    <x v="27"/>
    <x v="10"/>
    <x v="124"/>
    <x v="1"/>
    <x v="8"/>
    <x v="79"/>
    <x v="67"/>
    <x v="12"/>
    <x v="10"/>
  </r>
  <r>
    <x v="14"/>
    <x v="12"/>
    <x v="3"/>
    <x v="15"/>
    <x v="10"/>
    <x v="7"/>
    <x v="1"/>
    <x v="8"/>
    <x v="79"/>
    <x v="67"/>
    <x v="12"/>
    <x v="10"/>
  </r>
  <r>
    <x v="15"/>
    <x v="12"/>
    <x v="3"/>
    <x v="17"/>
    <x v="10"/>
    <x v="46"/>
    <x v="1"/>
    <x v="8"/>
    <x v="79"/>
    <x v="67"/>
    <x v="12"/>
    <x v="10"/>
  </r>
  <r>
    <x v="22"/>
    <x v="12"/>
    <x v="3"/>
    <x v="21"/>
    <x v="10"/>
    <x v="132"/>
    <x v="1"/>
    <x v="8"/>
    <x v="79"/>
    <x v="67"/>
    <x v="12"/>
    <x v="10"/>
  </r>
  <r>
    <x v="38"/>
    <x v="12"/>
    <x v="3"/>
    <x v="23"/>
    <x v="10"/>
    <x v="110"/>
    <x v="1"/>
    <x v="8"/>
    <x v="79"/>
    <x v="67"/>
    <x v="12"/>
    <x v="10"/>
  </r>
  <r>
    <x v="41"/>
    <x v="12"/>
    <x v="3"/>
    <x v="27"/>
    <x v="10"/>
    <x v="161"/>
    <x v="1"/>
    <x v="8"/>
    <x v="79"/>
    <x v="67"/>
    <x v="12"/>
    <x v="10"/>
  </r>
  <r>
    <x v="61"/>
    <x v="15"/>
    <x v="9"/>
    <x v="41"/>
    <x v="10"/>
    <x v="461"/>
    <x v="1"/>
    <x v="8"/>
    <x v="44"/>
    <x v="71"/>
    <x v="12"/>
    <x v="10"/>
  </r>
  <r>
    <x v="9"/>
    <x v="15"/>
    <x v="9"/>
    <x v="41"/>
    <x v="10"/>
    <x v="461"/>
    <x v="1"/>
    <x v="8"/>
    <x v="58"/>
    <x v="71"/>
    <x v="28"/>
    <x v="19"/>
  </r>
  <r>
    <x v="60"/>
    <x v="15"/>
    <x v="9"/>
    <x v="41"/>
    <x v="10"/>
    <x v="461"/>
    <x v="1"/>
    <x v="8"/>
    <x v="78"/>
    <x v="71"/>
    <x v="12"/>
    <x v="10"/>
  </r>
  <r>
    <x v="16"/>
    <x v="15"/>
    <x v="9"/>
    <x v="41"/>
    <x v="11"/>
    <x v="461"/>
    <x v="1"/>
    <x v="9"/>
    <x v="2"/>
    <x v="71"/>
    <x v="26"/>
    <x v="9"/>
  </r>
  <r>
    <x v="17"/>
    <x v="15"/>
    <x v="9"/>
    <x v="41"/>
    <x v="11"/>
    <x v="461"/>
    <x v="1"/>
    <x v="9"/>
    <x v="4"/>
    <x v="71"/>
    <x v="27"/>
    <x v="18"/>
  </r>
  <r>
    <x v="26"/>
    <x v="15"/>
    <x v="9"/>
    <x v="41"/>
    <x v="11"/>
    <x v="461"/>
    <x v="1"/>
    <x v="9"/>
    <x v="12"/>
    <x v="71"/>
    <x v="21"/>
    <x v="13"/>
  </r>
  <r>
    <x v="37"/>
    <x v="15"/>
    <x v="9"/>
    <x v="41"/>
    <x v="11"/>
    <x v="461"/>
    <x v="1"/>
    <x v="9"/>
    <x v="19"/>
    <x v="71"/>
    <x v="27"/>
    <x v="18"/>
  </r>
  <r>
    <x v="31"/>
    <x v="15"/>
    <x v="9"/>
    <x v="41"/>
    <x v="11"/>
    <x v="461"/>
    <x v="1"/>
    <x v="9"/>
    <x v="21"/>
    <x v="71"/>
    <x v="4"/>
    <x v="4"/>
  </r>
  <r>
    <x v="35"/>
    <x v="15"/>
    <x v="9"/>
    <x v="41"/>
    <x v="11"/>
    <x v="461"/>
    <x v="1"/>
    <x v="9"/>
    <x v="36"/>
    <x v="71"/>
    <x v="3"/>
    <x v="3"/>
  </r>
  <r>
    <x v="38"/>
    <x v="15"/>
    <x v="9"/>
    <x v="41"/>
    <x v="11"/>
    <x v="461"/>
    <x v="1"/>
    <x v="9"/>
    <x v="38"/>
    <x v="71"/>
    <x v="2"/>
    <x v="18"/>
  </r>
  <r>
    <x v="39"/>
    <x v="15"/>
    <x v="9"/>
    <x v="41"/>
    <x v="11"/>
    <x v="461"/>
    <x v="1"/>
    <x v="9"/>
    <x v="42"/>
    <x v="71"/>
    <x v="30"/>
    <x v="20"/>
  </r>
  <r>
    <x v="40"/>
    <x v="15"/>
    <x v="9"/>
    <x v="41"/>
    <x v="11"/>
    <x v="461"/>
    <x v="1"/>
    <x v="9"/>
    <x v="46"/>
    <x v="71"/>
    <x v="30"/>
    <x v="20"/>
  </r>
  <r>
    <x v="46"/>
    <x v="15"/>
    <x v="9"/>
    <x v="41"/>
    <x v="11"/>
    <x v="461"/>
    <x v="1"/>
    <x v="9"/>
    <x v="52"/>
    <x v="71"/>
    <x v="21"/>
    <x v="13"/>
  </r>
  <r>
    <x v="49"/>
    <x v="15"/>
    <x v="9"/>
    <x v="41"/>
    <x v="11"/>
    <x v="461"/>
    <x v="1"/>
    <x v="9"/>
    <x v="55"/>
    <x v="71"/>
    <x v="23"/>
    <x v="13"/>
  </r>
  <r>
    <x v="53"/>
    <x v="15"/>
    <x v="9"/>
    <x v="41"/>
    <x v="11"/>
    <x v="461"/>
    <x v="1"/>
    <x v="9"/>
    <x v="59"/>
    <x v="71"/>
    <x v="28"/>
    <x v="19"/>
  </r>
  <r>
    <x v="58"/>
    <x v="0"/>
    <x v="0"/>
    <x v="29"/>
    <x v="11"/>
    <x v="343"/>
    <x v="1"/>
    <x v="9"/>
    <x v="61"/>
    <x v="67"/>
    <x v="31"/>
    <x v="21"/>
  </r>
  <r>
    <x v="60"/>
    <x v="0"/>
    <x v="0"/>
    <x v="29"/>
    <x v="11"/>
    <x v="76"/>
    <x v="1"/>
    <x v="9"/>
    <x v="61"/>
    <x v="67"/>
    <x v="31"/>
    <x v="21"/>
  </r>
  <r>
    <x v="60"/>
    <x v="0"/>
    <x v="1"/>
    <x v="14"/>
    <x v="11"/>
    <x v="56"/>
    <x v="1"/>
    <x v="9"/>
    <x v="61"/>
    <x v="67"/>
    <x v="31"/>
    <x v="21"/>
  </r>
  <r>
    <x v="60"/>
    <x v="0"/>
    <x v="1"/>
    <x v="34"/>
    <x v="11"/>
    <x v="88"/>
    <x v="1"/>
    <x v="9"/>
    <x v="61"/>
    <x v="67"/>
    <x v="31"/>
    <x v="21"/>
  </r>
  <r>
    <x v="60"/>
    <x v="0"/>
    <x v="4"/>
    <x v="31"/>
    <x v="11"/>
    <x v="6"/>
    <x v="1"/>
    <x v="9"/>
    <x v="61"/>
    <x v="67"/>
    <x v="31"/>
    <x v="21"/>
  </r>
  <r>
    <x v="60"/>
    <x v="0"/>
    <x v="7"/>
    <x v="14"/>
    <x v="11"/>
    <x v="316"/>
    <x v="1"/>
    <x v="9"/>
    <x v="61"/>
    <x v="67"/>
    <x v="31"/>
    <x v="21"/>
  </r>
  <r>
    <x v="60"/>
    <x v="0"/>
    <x v="8"/>
    <x v="20"/>
    <x v="11"/>
    <x v="265"/>
    <x v="1"/>
    <x v="9"/>
    <x v="61"/>
    <x v="67"/>
    <x v="31"/>
    <x v="21"/>
  </r>
  <r>
    <x v="60"/>
    <x v="0"/>
    <x v="8"/>
    <x v="20"/>
    <x v="11"/>
    <x v="174"/>
    <x v="1"/>
    <x v="9"/>
    <x v="61"/>
    <x v="67"/>
    <x v="31"/>
    <x v="21"/>
  </r>
  <r>
    <x v="60"/>
    <x v="0"/>
    <x v="8"/>
    <x v="21"/>
    <x v="11"/>
    <x v="214"/>
    <x v="1"/>
    <x v="9"/>
    <x v="61"/>
    <x v="67"/>
    <x v="31"/>
    <x v="21"/>
  </r>
  <r>
    <x v="60"/>
    <x v="0"/>
    <x v="8"/>
    <x v="24"/>
    <x v="11"/>
    <x v="204"/>
    <x v="1"/>
    <x v="9"/>
    <x v="61"/>
    <x v="67"/>
    <x v="31"/>
    <x v="21"/>
  </r>
  <r>
    <x v="60"/>
    <x v="1"/>
    <x v="0"/>
    <x v="14"/>
    <x v="11"/>
    <x v="48"/>
    <x v="1"/>
    <x v="9"/>
    <x v="61"/>
    <x v="67"/>
    <x v="31"/>
    <x v="21"/>
  </r>
  <r>
    <x v="60"/>
    <x v="1"/>
    <x v="1"/>
    <x v="14"/>
    <x v="11"/>
    <x v="1"/>
    <x v="1"/>
    <x v="9"/>
    <x v="61"/>
    <x v="67"/>
    <x v="31"/>
    <x v="21"/>
  </r>
  <r>
    <x v="60"/>
    <x v="1"/>
    <x v="3"/>
    <x v="15"/>
    <x v="11"/>
    <x v="37"/>
    <x v="1"/>
    <x v="9"/>
    <x v="61"/>
    <x v="67"/>
    <x v="31"/>
    <x v="21"/>
  </r>
  <r>
    <x v="60"/>
    <x v="1"/>
    <x v="3"/>
    <x v="17"/>
    <x v="11"/>
    <x v="176"/>
    <x v="1"/>
    <x v="9"/>
    <x v="61"/>
    <x v="67"/>
    <x v="31"/>
    <x v="21"/>
  </r>
  <r>
    <x v="60"/>
    <x v="1"/>
    <x v="4"/>
    <x v="14"/>
    <x v="11"/>
    <x v="285"/>
    <x v="1"/>
    <x v="9"/>
    <x v="61"/>
    <x v="67"/>
    <x v="31"/>
    <x v="21"/>
  </r>
  <r>
    <x v="60"/>
    <x v="1"/>
    <x v="4"/>
    <x v="14"/>
    <x v="11"/>
    <x v="28"/>
    <x v="1"/>
    <x v="9"/>
    <x v="61"/>
    <x v="67"/>
    <x v="31"/>
    <x v="21"/>
  </r>
  <r>
    <x v="60"/>
    <x v="1"/>
    <x v="4"/>
    <x v="14"/>
    <x v="11"/>
    <x v="265"/>
    <x v="1"/>
    <x v="9"/>
    <x v="61"/>
    <x v="67"/>
    <x v="31"/>
    <x v="21"/>
  </r>
  <r>
    <x v="60"/>
    <x v="1"/>
    <x v="7"/>
    <x v="19"/>
    <x v="11"/>
    <x v="62"/>
    <x v="1"/>
    <x v="9"/>
    <x v="61"/>
    <x v="67"/>
    <x v="31"/>
    <x v="21"/>
  </r>
  <r>
    <x v="60"/>
    <x v="1"/>
    <x v="5"/>
    <x v="15"/>
    <x v="11"/>
    <x v="225"/>
    <x v="1"/>
    <x v="9"/>
    <x v="61"/>
    <x v="67"/>
    <x v="31"/>
    <x v="21"/>
  </r>
  <r>
    <x v="60"/>
    <x v="2"/>
    <x v="1"/>
    <x v="12"/>
    <x v="11"/>
    <x v="292"/>
    <x v="1"/>
    <x v="9"/>
    <x v="61"/>
    <x v="67"/>
    <x v="31"/>
    <x v="21"/>
  </r>
  <r>
    <x v="60"/>
    <x v="2"/>
    <x v="1"/>
    <x v="12"/>
    <x v="11"/>
    <x v="256"/>
    <x v="1"/>
    <x v="9"/>
    <x v="61"/>
    <x v="67"/>
    <x v="31"/>
    <x v="21"/>
  </r>
  <r>
    <x v="60"/>
    <x v="2"/>
    <x v="1"/>
    <x v="14"/>
    <x v="11"/>
    <x v="208"/>
    <x v="1"/>
    <x v="9"/>
    <x v="61"/>
    <x v="67"/>
    <x v="31"/>
    <x v="21"/>
  </r>
  <r>
    <x v="60"/>
    <x v="2"/>
    <x v="1"/>
    <x v="14"/>
    <x v="11"/>
    <x v="156"/>
    <x v="1"/>
    <x v="9"/>
    <x v="61"/>
    <x v="67"/>
    <x v="31"/>
    <x v="21"/>
  </r>
  <r>
    <x v="60"/>
    <x v="2"/>
    <x v="1"/>
    <x v="15"/>
    <x v="11"/>
    <x v="227"/>
    <x v="1"/>
    <x v="9"/>
    <x v="61"/>
    <x v="67"/>
    <x v="31"/>
    <x v="21"/>
  </r>
  <r>
    <x v="60"/>
    <x v="2"/>
    <x v="1"/>
    <x v="15"/>
    <x v="11"/>
    <x v="172"/>
    <x v="1"/>
    <x v="9"/>
    <x v="61"/>
    <x v="67"/>
    <x v="31"/>
    <x v="21"/>
  </r>
  <r>
    <x v="60"/>
    <x v="2"/>
    <x v="1"/>
    <x v="15"/>
    <x v="11"/>
    <x v="140"/>
    <x v="1"/>
    <x v="9"/>
    <x v="61"/>
    <x v="67"/>
    <x v="31"/>
    <x v="21"/>
  </r>
  <r>
    <x v="14"/>
    <x v="2"/>
    <x v="4"/>
    <x v="7"/>
    <x v="11"/>
    <x v="170"/>
    <x v="1"/>
    <x v="9"/>
    <x v="61"/>
    <x v="67"/>
    <x v="31"/>
    <x v="21"/>
  </r>
  <r>
    <x v="37"/>
    <x v="4"/>
    <x v="0"/>
    <x v="18"/>
    <x v="11"/>
    <x v="211"/>
    <x v="1"/>
    <x v="9"/>
    <x v="61"/>
    <x v="67"/>
    <x v="31"/>
    <x v="21"/>
  </r>
  <r>
    <x v="38"/>
    <x v="4"/>
    <x v="0"/>
    <x v="18"/>
    <x v="11"/>
    <x v="29"/>
    <x v="1"/>
    <x v="9"/>
    <x v="61"/>
    <x v="67"/>
    <x v="31"/>
    <x v="21"/>
  </r>
  <r>
    <x v="61"/>
    <x v="4"/>
    <x v="0"/>
    <x v="19"/>
    <x v="11"/>
    <x v="71"/>
    <x v="1"/>
    <x v="9"/>
    <x v="61"/>
    <x v="67"/>
    <x v="31"/>
    <x v="21"/>
  </r>
  <r>
    <x v="16"/>
    <x v="4"/>
    <x v="1"/>
    <x v="15"/>
    <x v="11"/>
    <x v="92"/>
    <x v="1"/>
    <x v="9"/>
    <x v="61"/>
    <x v="67"/>
    <x v="31"/>
    <x v="21"/>
  </r>
  <r>
    <x v="60"/>
    <x v="4"/>
    <x v="1"/>
    <x v="21"/>
    <x v="11"/>
    <x v="64"/>
    <x v="1"/>
    <x v="9"/>
    <x v="61"/>
    <x v="67"/>
    <x v="31"/>
    <x v="21"/>
  </r>
  <r>
    <x v="17"/>
    <x v="4"/>
    <x v="3"/>
    <x v="11"/>
    <x v="11"/>
    <x v="32"/>
    <x v="1"/>
    <x v="9"/>
    <x v="61"/>
    <x v="67"/>
    <x v="31"/>
    <x v="21"/>
  </r>
  <r>
    <x v="12"/>
    <x v="4"/>
    <x v="3"/>
    <x v="26"/>
    <x v="11"/>
    <x v="94"/>
    <x v="1"/>
    <x v="9"/>
    <x v="61"/>
    <x v="67"/>
    <x v="31"/>
    <x v="21"/>
  </r>
  <r>
    <x v="60"/>
    <x v="4"/>
    <x v="4"/>
    <x v="14"/>
    <x v="11"/>
    <x v="97"/>
    <x v="1"/>
    <x v="9"/>
    <x v="61"/>
    <x v="67"/>
    <x v="31"/>
    <x v="21"/>
  </r>
  <r>
    <x v="60"/>
    <x v="4"/>
    <x v="4"/>
    <x v="17"/>
    <x v="11"/>
    <x v="149"/>
    <x v="1"/>
    <x v="9"/>
    <x v="61"/>
    <x v="67"/>
    <x v="31"/>
    <x v="21"/>
  </r>
  <r>
    <x v="60"/>
    <x v="4"/>
    <x v="7"/>
    <x v="26"/>
    <x v="11"/>
    <x v="179"/>
    <x v="1"/>
    <x v="9"/>
    <x v="61"/>
    <x v="67"/>
    <x v="31"/>
    <x v="21"/>
  </r>
  <r>
    <x v="60"/>
    <x v="4"/>
    <x v="8"/>
    <x v="17"/>
    <x v="11"/>
    <x v="224"/>
    <x v="1"/>
    <x v="9"/>
    <x v="61"/>
    <x v="67"/>
    <x v="31"/>
    <x v="21"/>
  </r>
  <r>
    <x v="60"/>
    <x v="6"/>
    <x v="8"/>
    <x v="28"/>
    <x v="11"/>
    <x v="45"/>
    <x v="1"/>
    <x v="9"/>
    <x v="61"/>
    <x v="67"/>
    <x v="31"/>
    <x v="21"/>
  </r>
  <r>
    <x v="60"/>
    <x v="8"/>
    <x v="8"/>
    <x v="20"/>
    <x v="11"/>
    <x v="41"/>
    <x v="1"/>
    <x v="9"/>
    <x v="61"/>
    <x v="67"/>
    <x v="31"/>
    <x v="21"/>
  </r>
  <r>
    <x v="60"/>
    <x v="9"/>
    <x v="0"/>
    <x v="12"/>
    <x v="11"/>
    <x v="88"/>
    <x v="1"/>
    <x v="9"/>
    <x v="61"/>
    <x v="67"/>
    <x v="31"/>
    <x v="21"/>
  </r>
  <r>
    <x v="60"/>
    <x v="9"/>
    <x v="1"/>
    <x v="15"/>
    <x v="11"/>
    <x v="199"/>
    <x v="1"/>
    <x v="9"/>
    <x v="61"/>
    <x v="67"/>
    <x v="31"/>
    <x v="21"/>
  </r>
  <r>
    <x v="60"/>
    <x v="9"/>
    <x v="1"/>
    <x v="34"/>
    <x v="11"/>
    <x v="158"/>
    <x v="1"/>
    <x v="9"/>
    <x v="61"/>
    <x v="67"/>
    <x v="31"/>
    <x v="21"/>
  </r>
  <r>
    <x v="60"/>
    <x v="9"/>
    <x v="3"/>
    <x v="31"/>
    <x v="11"/>
    <x v="189"/>
    <x v="1"/>
    <x v="9"/>
    <x v="61"/>
    <x v="67"/>
    <x v="31"/>
    <x v="21"/>
  </r>
  <r>
    <x v="60"/>
    <x v="9"/>
    <x v="3"/>
    <x v="35"/>
    <x v="11"/>
    <x v="129"/>
    <x v="1"/>
    <x v="9"/>
    <x v="61"/>
    <x v="67"/>
    <x v="31"/>
    <x v="21"/>
  </r>
  <r>
    <x v="60"/>
    <x v="10"/>
    <x v="3"/>
    <x v="17"/>
    <x v="11"/>
    <x v="7"/>
    <x v="1"/>
    <x v="9"/>
    <x v="61"/>
    <x v="67"/>
    <x v="31"/>
    <x v="21"/>
  </r>
  <r>
    <x v="25"/>
    <x v="11"/>
    <x v="3"/>
    <x v="17"/>
    <x v="11"/>
    <x v="63"/>
    <x v="1"/>
    <x v="9"/>
    <x v="61"/>
    <x v="67"/>
    <x v="31"/>
    <x v="21"/>
  </r>
  <r>
    <x v="60"/>
    <x v="11"/>
    <x v="3"/>
    <x v="17"/>
    <x v="11"/>
    <x v="65"/>
    <x v="1"/>
    <x v="9"/>
    <x v="61"/>
    <x v="67"/>
    <x v="31"/>
    <x v="21"/>
  </r>
  <r>
    <x v="60"/>
    <x v="11"/>
    <x v="3"/>
    <x v="21"/>
    <x v="11"/>
    <x v="48"/>
    <x v="1"/>
    <x v="9"/>
    <x v="61"/>
    <x v="67"/>
    <x v="31"/>
    <x v="21"/>
  </r>
  <r>
    <x v="60"/>
    <x v="11"/>
    <x v="3"/>
    <x v="27"/>
    <x v="11"/>
    <x v="54"/>
    <x v="1"/>
    <x v="9"/>
    <x v="61"/>
    <x v="67"/>
    <x v="31"/>
    <x v="21"/>
  </r>
  <r>
    <x v="60"/>
    <x v="11"/>
    <x v="7"/>
    <x v="17"/>
    <x v="11"/>
    <x v="61"/>
    <x v="1"/>
    <x v="9"/>
    <x v="61"/>
    <x v="67"/>
    <x v="31"/>
    <x v="21"/>
  </r>
  <r>
    <x v="60"/>
    <x v="12"/>
    <x v="3"/>
    <x v="15"/>
    <x v="11"/>
    <x v="231"/>
    <x v="1"/>
    <x v="9"/>
    <x v="61"/>
    <x v="67"/>
    <x v="31"/>
    <x v="21"/>
  </r>
  <r>
    <x v="60"/>
    <x v="12"/>
    <x v="3"/>
    <x v="17"/>
    <x v="11"/>
    <x v="186"/>
    <x v="1"/>
    <x v="9"/>
    <x v="61"/>
    <x v="67"/>
    <x v="31"/>
    <x v="21"/>
  </r>
  <r>
    <x v="45"/>
    <x v="12"/>
    <x v="3"/>
    <x v="21"/>
    <x v="11"/>
    <x v="51"/>
    <x v="1"/>
    <x v="9"/>
    <x v="61"/>
    <x v="67"/>
    <x v="31"/>
    <x v="21"/>
  </r>
  <r>
    <x v="60"/>
    <x v="12"/>
    <x v="3"/>
    <x v="23"/>
    <x v="11"/>
    <x v="30"/>
    <x v="1"/>
    <x v="9"/>
    <x v="61"/>
    <x v="67"/>
    <x v="31"/>
    <x v="21"/>
  </r>
  <r>
    <x v="60"/>
    <x v="12"/>
    <x v="3"/>
    <x v="27"/>
    <x v="11"/>
    <x v="182"/>
    <x v="1"/>
    <x v="9"/>
    <x v="61"/>
    <x v="67"/>
    <x v="31"/>
    <x v="21"/>
  </r>
  <r>
    <x v="60"/>
    <x v="12"/>
    <x v="8"/>
    <x v="24"/>
    <x v="11"/>
    <x v="60"/>
    <x v="1"/>
    <x v="9"/>
    <x v="61"/>
    <x v="67"/>
    <x v="31"/>
    <x v="21"/>
  </r>
  <r>
    <x v="39"/>
    <x v="13"/>
    <x v="4"/>
    <x v="40"/>
    <x v="11"/>
    <x v="29"/>
    <x v="1"/>
    <x v="9"/>
    <x v="61"/>
    <x v="67"/>
    <x v="31"/>
    <x v="21"/>
  </r>
  <r>
    <x v="36"/>
    <x v="15"/>
    <x v="9"/>
    <x v="41"/>
    <x v="11"/>
    <x v="461"/>
    <x v="1"/>
    <x v="9"/>
    <x v="68"/>
    <x v="71"/>
    <x v="16"/>
    <x v="13"/>
  </r>
  <r>
    <x v="60"/>
    <x v="0"/>
    <x v="0"/>
    <x v="29"/>
    <x v="18"/>
    <x v="5"/>
    <x v="1"/>
    <x v="16"/>
    <x v="16"/>
    <x v="71"/>
    <x v="22"/>
    <x v="17"/>
  </r>
  <r>
    <x v="60"/>
    <x v="0"/>
    <x v="0"/>
    <x v="29"/>
    <x v="18"/>
    <x v="4"/>
    <x v="1"/>
    <x v="16"/>
    <x v="16"/>
    <x v="71"/>
    <x v="22"/>
    <x v="17"/>
  </r>
  <r>
    <x v="60"/>
    <x v="0"/>
    <x v="8"/>
    <x v="20"/>
    <x v="18"/>
    <x v="5"/>
    <x v="1"/>
    <x v="16"/>
    <x v="16"/>
    <x v="71"/>
    <x v="22"/>
    <x v="17"/>
  </r>
  <r>
    <x v="5"/>
    <x v="0"/>
    <x v="8"/>
    <x v="20"/>
    <x v="18"/>
    <x v="2"/>
    <x v="1"/>
    <x v="16"/>
    <x v="16"/>
    <x v="71"/>
    <x v="22"/>
    <x v="17"/>
  </r>
  <r>
    <x v="60"/>
    <x v="0"/>
    <x v="8"/>
    <x v="24"/>
    <x v="18"/>
    <x v="5"/>
    <x v="1"/>
    <x v="16"/>
    <x v="16"/>
    <x v="71"/>
    <x v="22"/>
    <x v="17"/>
  </r>
  <r>
    <x v="8"/>
    <x v="1"/>
    <x v="4"/>
    <x v="14"/>
    <x v="18"/>
    <x v="2"/>
    <x v="1"/>
    <x v="16"/>
    <x v="16"/>
    <x v="71"/>
    <x v="22"/>
    <x v="17"/>
  </r>
  <r>
    <x v="8"/>
    <x v="1"/>
    <x v="4"/>
    <x v="14"/>
    <x v="18"/>
    <x v="1"/>
    <x v="1"/>
    <x v="16"/>
    <x v="16"/>
    <x v="71"/>
    <x v="22"/>
    <x v="17"/>
  </r>
  <r>
    <x v="16"/>
    <x v="4"/>
    <x v="1"/>
    <x v="21"/>
    <x v="18"/>
    <x v="1"/>
    <x v="1"/>
    <x v="16"/>
    <x v="16"/>
    <x v="71"/>
    <x v="22"/>
    <x v="17"/>
  </r>
  <r>
    <x v="16"/>
    <x v="4"/>
    <x v="3"/>
    <x v="26"/>
    <x v="18"/>
    <x v="1"/>
    <x v="1"/>
    <x v="16"/>
    <x v="16"/>
    <x v="71"/>
    <x v="22"/>
    <x v="17"/>
  </r>
  <r>
    <x v="60"/>
    <x v="4"/>
    <x v="8"/>
    <x v="17"/>
    <x v="18"/>
    <x v="1"/>
    <x v="1"/>
    <x v="16"/>
    <x v="16"/>
    <x v="71"/>
    <x v="22"/>
    <x v="17"/>
  </r>
  <r>
    <x v="60"/>
    <x v="8"/>
    <x v="8"/>
    <x v="20"/>
    <x v="18"/>
    <x v="1"/>
    <x v="1"/>
    <x v="16"/>
    <x v="16"/>
    <x v="71"/>
    <x v="22"/>
    <x v="17"/>
  </r>
  <r>
    <x v="60"/>
    <x v="11"/>
    <x v="3"/>
    <x v="17"/>
    <x v="18"/>
    <x v="1"/>
    <x v="1"/>
    <x v="16"/>
    <x v="16"/>
    <x v="71"/>
    <x v="22"/>
    <x v="17"/>
  </r>
  <r>
    <x v="60"/>
    <x v="12"/>
    <x v="8"/>
    <x v="24"/>
    <x v="18"/>
    <x v="1"/>
    <x v="1"/>
    <x v="16"/>
    <x v="16"/>
    <x v="71"/>
    <x v="22"/>
    <x v="17"/>
  </r>
  <r>
    <x v="60"/>
    <x v="15"/>
    <x v="9"/>
    <x v="41"/>
    <x v="22"/>
    <x v="461"/>
    <x v="1"/>
    <x v="18"/>
    <x v="8"/>
    <x v="71"/>
    <x v="4"/>
    <x v="4"/>
  </r>
  <r>
    <x v="60"/>
    <x v="0"/>
    <x v="0"/>
    <x v="29"/>
    <x v="22"/>
    <x v="2"/>
    <x v="1"/>
    <x v="18"/>
    <x v="66"/>
    <x v="67"/>
    <x v="29"/>
    <x v="15"/>
  </r>
  <r>
    <x v="60"/>
    <x v="0"/>
    <x v="7"/>
    <x v="14"/>
    <x v="22"/>
    <x v="2"/>
    <x v="1"/>
    <x v="18"/>
    <x v="66"/>
    <x v="67"/>
    <x v="29"/>
    <x v="15"/>
  </r>
  <r>
    <x v="60"/>
    <x v="0"/>
    <x v="8"/>
    <x v="20"/>
    <x v="22"/>
    <x v="1"/>
    <x v="1"/>
    <x v="18"/>
    <x v="66"/>
    <x v="67"/>
    <x v="29"/>
    <x v="15"/>
  </r>
  <r>
    <x v="14"/>
    <x v="1"/>
    <x v="3"/>
    <x v="15"/>
    <x v="22"/>
    <x v="4"/>
    <x v="1"/>
    <x v="18"/>
    <x v="66"/>
    <x v="67"/>
    <x v="29"/>
    <x v="15"/>
  </r>
  <r>
    <x v="15"/>
    <x v="1"/>
    <x v="3"/>
    <x v="17"/>
    <x v="22"/>
    <x v="2"/>
    <x v="1"/>
    <x v="18"/>
    <x v="66"/>
    <x v="67"/>
    <x v="29"/>
    <x v="15"/>
  </r>
  <r>
    <x v="15"/>
    <x v="1"/>
    <x v="4"/>
    <x v="14"/>
    <x v="22"/>
    <x v="1"/>
    <x v="1"/>
    <x v="18"/>
    <x v="66"/>
    <x v="67"/>
    <x v="29"/>
    <x v="15"/>
  </r>
  <r>
    <x v="60"/>
    <x v="4"/>
    <x v="1"/>
    <x v="15"/>
    <x v="22"/>
    <x v="3"/>
    <x v="1"/>
    <x v="18"/>
    <x v="66"/>
    <x v="67"/>
    <x v="29"/>
    <x v="15"/>
  </r>
  <r>
    <x v="60"/>
    <x v="4"/>
    <x v="1"/>
    <x v="21"/>
    <x v="22"/>
    <x v="2"/>
    <x v="1"/>
    <x v="18"/>
    <x v="66"/>
    <x v="67"/>
    <x v="29"/>
    <x v="15"/>
  </r>
  <r>
    <x v="60"/>
    <x v="8"/>
    <x v="3"/>
    <x v="12"/>
    <x v="22"/>
    <x v="212"/>
    <x v="1"/>
    <x v="18"/>
    <x v="66"/>
    <x v="67"/>
    <x v="29"/>
    <x v="15"/>
  </r>
  <r>
    <x v="11"/>
    <x v="9"/>
    <x v="0"/>
    <x v="12"/>
    <x v="22"/>
    <x v="1"/>
    <x v="1"/>
    <x v="18"/>
    <x v="66"/>
    <x v="67"/>
    <x v="29"/>
    <x v="15"/>
  </r>
  <r>
    <x v="11"/>
    <x v="12"/>
    <x v="3"/>
    <x v="17"/>
    <x v="22"/>
    <x v="1"/>
    <x v="1"/>
    <x v="18"/>
    <x v="66"/>
    <x v="67"/>
    <x v="29"/>
    <x v="15"/>
  </r>
  <r>
    <x v="11"/>
    <x v="12"/>
    <x v="3"/>
    <x v="27"/>
    <x v="22"/>
    <x v="1"/>
    <x v="1"/>
    <x v="18"/>
    <x v="66"/>
    <x v="67"/>
    <x v="29"/>
    <x v="15"/>
  </r>
  <r>
    <x v="12"/>
    <x v="12"/>
    <x v="8"/>
    <x v="24"/>
    <x v="22"/>
    <x v="2"/>
    <x v="1"/>
    <x v="18"/>
    <x v="66"/>
    <x v="67"/>
    <x v="29"/>
    <x v="15"/>
  </r>
  <r>
    <x v="17"/>
    <x v="15"/>
    <x v="9"/>
    <x v="41"/>
    <x v="22"/>
    <x v="461"/>
    <x v="1"/>
    <x v="18"/>
    <x v="66"/>
    <x v="71"/>
    <x v="29"/>
    <x v="15"/>
  </r>
  <r>
    <x v="17"/>
    <x v="15"/>
    <x v="9"/>
    <x v="41"/>
    <x v="29"/>
    <x v="461"/>
    <x v="1"/>
    <x v="23"/>
    <x v="23"/>
    <x v="71"/>
    <x v="7"/>
    <x v="0"/>
  </r>
  <r>
    <x v="17"/>
    <x v="1"/>
    <x v="3"/>
    <x v="15"/>
    <x v="30"/>
    <x v="36"/>
    <x v="1"/>
    <x v="24"/>
    <x v="24"/>
    <x v="71"/>
    <x v="11"/>
    <x v="9"/>
  </r>
  <r>
    <x v="60"/>
    <x v="1"/>
    <x v="3"/>
    <x v="17"/>
    <x v="30"/>
    <x v="2"/>
    <x v="1"/>
    <x v="24"/>
    <x v="24"/>
    <x v="71"/>
    <x v="11"/>
    <x v="9"/>
  </r>
  <r>
    <x v="60"/>
    <x v="2"/>
    <x v="1"/>
    <x v="14"/>
    <x v="30"/>
    <x v="2"/>
    <x v="1"/>
    <x v="24"/>
    <x v="24"/>
    <x v="71"/>
    <x v="11"/>
    <x v="9"/>
  </r>
  <r>
    <x v="60"/>
    <x v="6"/>
    <x v="8"/>
    <x v="28"/>
    <x v="30"/>
    <x v="4"/>
    <x v="1"/>
    <x v="24"/>
    <x v="24"/>
    <x v="71"/>
    <x v="11"/>
    <x v="9"/>
  </r>
  <r>
    <x v="60"/>
    <x v="8"/>
    <x v="8"/>
    <x v="20"/>
    <x v="30"/>
    <x v="1"/>
    <x v="1"/>
    <x v="24"/>
    <x v="24"/>
    <x v="71"/>
    <x v="11"/>
    <x v="9"/>
  </r>
  <r>
    <x v="60"/>
    <x v="15"/>
    <x v="9"/>
    <x v="41"/>
    <x v="30"/>
    <x v="461"/>
    <x v="1"/>
    <x v="24"/>
    <x v="24"/>
    <x v="71"/>
    <x v="11"/>
    <x v="9"/>
  </r>
  <r>
    <x v="60"/>
    <x v="4"/>
    <x v="0"/>
    <x v="19"/>
    <x v="36"/>
    <x v="50"/>
    <x v="1"/>
    <x v="29"/>
    <x v="29"/>
    <x v="71"/>
    <x v="14"/>
    <x v="12"/>
  </r>
  <r>
    <x v="22"/>
    <x v="6"/>
    <x v="8"/>
    <x v="28"/>
    <x v="36"/>
    <x v="12"/>
    <x v="1"/>
    <x v="29"/>
    <x v="29"/>
    <x v="71"/>
    <x v="14"/>
    <x v="12"/>
  </r>
  <r>
    <x v="23"/>
    <x v="15"/>
    <x v="9"/>
    <x v="41"/>
    <x v="36"/>
    <x v="461"/>
    <x v="1"/>
    <x v="29"/>
    <x v="29"/>
    <x v="71"/>
    <x v="14"/>
    <x v="12"/>
  </r>
  <r>
    <x v="60"/>
    <x v="1"/>
    <x v="4"/>
    <x v="14"/>
    <x v="39"/>
    <x v="31"/>
    <x v="1"/>
    <x v="31"/>
    <x v="32"/>
    <x v="71"/>
    <x v="15"/>
    <x v="20"/>
  </r>
  <r>
    <x v="60"/>
    <x v="15"/>
    <x v="9"/>
    <x v="41"/>
    <x v="39"/>
    <x v="461"/>
    <x v="1"/>
    <x v="31"/>
    <x v="63"/>
    <x v="71"/>
    <x v="15"/>
    <x v="20"/>
  </r>
  <r>
    <x v="60"/>
    <x v="0"/>
    <x v="0"/>
    <x v="29"/>
    <x v="54"/>
    <x v="1"/>
    <x v="1"/>
    <x v="43"/>
    <x v="45"/>
    <x v="71"/>
    <x v="3"/>
    <x v="3"/>
  </r>
  <r>
    <x v="60"/>
    <x v="0"/>
    <x v="0"/>
    <x v="29"/>
    <x v="54"/>
    <x v="20"/>
    <x v="1"/>
    <x v="43"/>
    <x v="45"/>
    <x v="71"/>
    <x v="3"/>
    <x v="3"/>
  </r>
  <r>
    <x v="60"/>
    <x v="0"/>
    <x v="1"/>
    <x v="14"/>
    <x v="54"/>
    <x v="1"/>
    <x v="1"/>
    <x v="43"/>
    <x v="45"/>
    <x v="71"/>
    <x v="3"/>
    <x v="3"/>
  </r>
  <r>
    <x v="27"/>
    <x v="0"/>
    <x v="8"/>
    <x v="20"/>
    <x v="54"/>
    <x v="1"/>
    <x v="1"/>
    <x v="43"/>
    <x v="45"/>
    <x v="71"/>
    <x v="3"/>
    <x v="3"/>
  </r>
  <r>
    <x v="30"/>
    <x v="0"/>
    <x v="8"/>
    <x v="20"/>
    <x v="54"/>
    <x v="1"/>
    <x v="1"/>
    <x v="43"/>
    <x v="45"/>
    <x v="71"/>
    <x v="3"/>
    <x v="3"/>
  </r>
  <r>
    <x v="37"/>
    <x v="0"/>
    <x v="8"/>
    <x v="21"/>
    <x v="54"/>
    <x v="3"/>
    <x v="1"/>
    <x v="43"/>
    <x v="45"/>
    <x v="71"/>
    <x v="3"/>
    <x v="3"/>
  </r>
  <r>
    <x v="37"/>
    <x v="0"/>
    <x v="8"/>
    <x v="24"/>
    <x v="54"/>
    <x v="2"/>
    <x v="1"/>
    <x v="43"/>
    <x v="45"/>
    <x v="71"/>
    <x v="3"/>
    <x v="3"/>
  </r>
  <r>
    <x v="60"/>
    <x v="1"/>
    <x v="0"/>
    <x v="14"/>
    <x v="54"/>
    <x v="245"/>
    <x v="1"/>
    <x v="43"/>
    <x v="45"/>
    <x v="71"/>
    <x v="3"/>
    <x v="3"/>
  </r>
  <r>
    <x v="60"/>
    <x v="1"/>
    <x v="1"/>
    <x v="14"/>
    <x v="54"/>
    <x v="15"/>
    <x v="1"/>
    <x v="43"/>
    <x v="45"/>
    <x v="71"/>
    <x v="3"/>
    <x v="3"/>
  </r>
  <r>
    <x v="60"/>
    <x v="1"/>
    <x v="3"/>
    <x v="15"/>
    <x v="54"/>
    <x v="254"/>
    <x v="1"/>
    <x v="43"/>
    <x v="45"/>
    <x v="71"/>
    <x v="3"/>
    <x v="3"/>
  </r>
  <r>
    <x v="60"/>
    <x v="1"/>
    <x v="3"/>
    <x v="17"/>
    <x v="54"/>
    <x v="39"/>
    <x v="1"/>
    <x v="43"/>
    <x v="45"/>
    <x v="71"/>
    <x v="3"/>
    <x v="3"/>
  </r>
  <r>
    <x v="60"/>
    <x v="1"/>
    <x v="4"/>
    <x v="14"/>
    <x v="54"/>
    <x v="44"/>
    <x v="1"/>
    <x v="43"/>
    <x v="45"/>
    <x v="71"/>
    <x v="3"/>
    <x v="3"/>
  </r>
  <r>
    <x v="28"/>
    <x v="1"/>
    <x v="4"/>
    <x v="14"/>
    <x v="54"/>
    <x v="6"/>
    <x v="1"/>
    <x v="43"/>
    <x v="45"/>
    <x v="71"/>
    <x v="3"/>
    <x v="3"/>
  </r>
  <r>
    <x v="28"/>
    <x v="1"/>
    <x v="4"/>
    <x v="14"/>
    <x v="54"/>
    <x v="7"/>
    <x v="1"/>
    <x v="43"/>
    <x v="45"/>
    <x v="71"/>
    <x v="3"/>
    <x v="3"/>
  </r>
  <r>
    <x v="60"/>
    <x v="1"/>
    <x v="5"/>
    <x v="15"/>
    <x v="54"/>
    <x v="26"/>
    <x v="1"/>
    <x v="43"/>
    <x v="45"/>
    <x v="71"/>
    <x v="3"/>
    <x v="3"/>
  </r>
  <r>
    <x v="31"/>
    <x v="2"/>
    <x v="1"/>
    <x v="12"/>
    <x v="54"/>
    <x v="2"/>
    <x v="1"/>
    <x v="43"/>
    <x v="45"/>
    <x v="71"/>
    <x v="3"/>
    <x v="3"/>
  </r>
  <r>
    <x v="60"/>
    <x v="2"/>
    <x v="1"/>
    <x v="14"/>
    <x v="54"/>
    <x v="2"/>
    <x v="1"/>
    <x v="43"/>
    <x v="45"/>
    <x v="71"/>
    <x v="3"/>
    <x v="3"/>
  </r>
  <r>
    <x v="60"/>
    <x v="2"/>
    <x v="1"/>
    <x v="14"/>
    <x v="54"/>
    <x v="171"/>
    <x v="1"/>
    <x v="43"/>
    <x v="45"/>
    <x v="71"/>
    <x v="3"/>
    <x v="3"/>
  </r>
  <r>
    <x v="60"/>
    <x v="2"/>
    <x v="1"/>
    <x v="15"/>
    <x v="54"/>
    <x v="1"/>
    <x v="1"/>
    <x v="43"/>
    <x v="45"/>
    <x v="71"/>
    <x v="3"/>
    <x v="3"/>
  </r>
  <r>
    <x v="60"/>
    <x v="4"/>
    <x v="0"/>
    <x v="18"/>
    <x v="54"/>
    <x v="2"/>
    <x v="1"/>
    <x v="43"/>
    <x v="45"/>
    <x v="71"/>
    <x v="3"/>
    <x v="3"/>
  </r>
  <r>
    <x v="60"/>
    <x v="4"/>
    <x v="0"/>
    <x v="18"/>
    <x v="54"/>
    <x v="4"/>
    <x v="1"/>
    <x v="43"/>
    <x v="45"/>
    <x v="71"/>
    <x v="3"/>
    <x v="3"/>
  </r>
  <r>
    <x v="60"/>
    <x v="4"/>
    <x v="0"/>
    <x v="19"/>
    <x v="54"/>
    <x v="380"/>
    <x v="1"/>
    <x v="43"/>
    <x v="45"/>
    <x v="71"/>
    <x v="3"/>
    <x v="3"/>
  </r>
  <r>
    <x v="60"/>
    <x v="4"/>
    <x v="1"/>
    <x v="15"/>
    <x v="54"/>
    <x v="95"/>
    <x v="1"/>
    <x v="43"/>
    <x v="45"/>
    <x v="71"/>
    <x v="3"/>
    <x v="3"/>
  </r>
  <r>
    <x v="60"/>
    <x v="4"/>
    <x v="1"/>
    <x v="21"/>
    <x v="54"/>
    <x v="5"/>
    <x v="1"/>
    <x v="43"/>
    <x v="45"/>
    <x v="71"/>
    <x v="3"/>
    <x v="3"/>
  </r>
  <r>
    <x v="33"/>
    <x v="4"/>
    <x v="3"/>
    <x v="11"/>
    <x v="54"/>
    <x v="4"/>
    <x v="1"/>
    <x v="43"/>
    <x v="45"/>
    <x v="71"/>
    <x v="3"/>
    <x v="3"/>
  </r>
  <r>
    <x v="60"/>
    <x v="4"/>
    <x v="3"/>
    <x v="26"/>
    <x v="54"/>
    <x v="346"/>
    <x v="1"/>
    <x v="43"/>
    <x v="45"/>
    <x v="71"/>
    <x v="3"/>
    <x v="3"/>
  </r>
  <r>
    <x v="60"/>
    <x v="4"/>
    <x v="4"/>
    <x v="14"/>
    <x v="54"/>
    <x v="49"/>
    <x v="1"/>
    <x v="43"/>
    <x v="45"/>
    <x v="71"/>
    <x v="3"/>
    <x v="3"/>
  </r>
  <r>
    <x v="60"/>
    <x v="4"/>
    <x v="4"/>
    <x v="17"/>
    <x v="54"/>
    <x v="3"/>
    <x v="1"/>
    <x v="43"/>
    <x v="45"/>
    <x v="71"/>
    <x v="3"/>
    <x v="3"/>
  </r>
  <r>
    <x v="60"/>
    <x v="4"/>
    <x v="8"/>
    <x v="17"/>
    <x v="54"/>
    <x v="1"/>
    <x v="1"/>
    <x v="43"/>
    <x v="45"/>
    <x v="71"/>
    <x v="3"/>
    <x v="3"/>
  </r>
  <r>
    <x v="60"/>
    <x v="6"/>
    <x v="8"/>
    <x v="28"/>
    <x v="54"/>
    <x v="388"/>
    <x v="1"/>
    <x v="43"/>
    <x v="45"/>
    <x v="71"/>
    <x v="3"/>
    <x v="3"/>
  </r>
  <r>
    <x v="34"/>
    <x v="8"/>
    <x v="3"/>
    <x v="12"/>
    <x v="54"/>
    <x v="130"/>
    <x v="1"/>
    <x v="43"/>
    <x v="45"/>
    <x v="71"/>
    <x v="3"/>
    <x v="3"/>
  </r>
  <r>
    <x v="34"/>
    <x v="8"/>
    <x v="8"/>
    <x v="20"/>
    <x v="54"/>
    <x v="381"/>
    <x v="1"/>
    <x v="43"/>
    <x v="45"/>
    <x v="71"/>
    <x v="3"/>
    <x v="3"/>
  </r>
  <r>
    <x v="60"/>
    <x v="9"/>
    <x v="0"/>
    <x v="12"/>
    <x v="54"/>
    <x v="11"/>
    <x v="1"/>
    <x v="43"/>
    <x v="45"/>
    <x v="71"/>
    <x v="3"/>
    <x v="3"/>
  </r>
  <r>
    <x v="60"/>
    <x v="9"/>
    <x v="3"/>
    <x v="31"/>
    <x v="54"/>
    <x v="5"/>
    <x v="1"/>
    <x v="43"/>
    <x v="45"/>
    <x v="71"/>
    <x v="3"/>
    <x v="3"/>
  </r>
  <r>
    <x v="60"/>
    <x v="10"/>
    <x v="3"/>
    <x v="17"/>
    <x v="54"/>
    <x v="1"/>
    <x v="1"/>
    <x v="43"/>
    <x v="45"/>
    <x v="71"/>
    <x v="3"/>
    <x v="3"/>
  </r>
  <r>
    <x v="60"/>
    <x v="11"/>
    <x v="3"/>
    <x v="17"/>
    <x v="54"/>
    <x v="267"/>
    <x v="1"/>
    <x v="43"/>
    <x v="45"/>
    <x v="71"/>
    <x v="3"/>
    <x v="3"/>
  </r>
  <r>
    <x v="60"/>
    <x v="11"/>
    <x v="3"/>
    <x v="17"/>
    <x v="54"/>
    <x v="1"/>
    <x v="1"/>
    <x v="43"/>
    <x v="45"/>
    <x v="71"/>
    <x v="3"/>
    <x v="3"/>
  </r>
  <r>
    <x v="39"/>
    <x v="11"/>
    <x v="3"/>
    <x v="21"/>
    <x v="54"/>
    <x v="47"/>
    <x v="1"/>
    <x v="43"/>
    <x v="45"/>
    <x v="71"/>
    <x v="3"/>
    <x v="3"/>
  </r>
  <r>
    <x v="40"/>
    <x v="11"/>
    <x v="3"/>
    <x v="27"/>
    <x v="54"/>
    <x v="2"/>
    <x v="1"/>
    <x v="43"/>
    <x v="45"/>
    <x v="71"/>
    <x v="3"/>
    <x v="3"/>
  </r>
  <r>
    <x v="40"/>
    <x v="11"/>
    <x v="7"/>
    <x v="17"/>
    <x v="54"/>
    <x v="58"/>
    <x v="1"/>
    <x v="43"/>
    <x v="45"/>
    <x v="71"/>
    <x v="3"/>
    <x v="3"/>
  </r>
  <r>
    <x v="60"/>
    <x v="12"/>
    <x v="3"/>
    <x v="15"/>
    <x v="54"/>
    <x v="83"/>
    <x v="1"/>
    <x v="43"/>
    <x v="45"/>
    <x v="71"/>
    <x v="3"/>
    <x v="3"/>
  </r>
  <r>
    <x v="60"/>
    <x v="12"/>
    <x v="3"/>
    <x v="17"/>
    <x v="54"/>
    <x v="4"/>
    <x v="1"/>
    <x v="43"/>
    <x v="45"/>
    <x v="71"/>
    <x v="3"/>
    <x v="3"/>
  </r>
  <r>
    <x v="60"/>
    <x v="12"/>
    <x v="3"/>
    <x v="21"/>
    <x v="54"/>
    <x v="19"/>
    <x v="1"/>
    <x v="43"/>
    <x v="45"/>
    <x v="71"/>
    <x v="3"/>
    <x v="3"/>
  </r>
  <r>
    <x v="60"/>
    <x v="12"/>
    <x v="3"/>
    <x v="27"/>
    <x v="54"/>
    <x v="2"/>
    <x v="1"/>
    <x v="43"/>
    <x v="45"/>
    <x v="71"/>
    <x v="3"/>
    <x v="3"/>
  </r>
  <r>
    <x v="60"/>
    <x v="12"/>
    <x v="8"/>
    <x v="24"/>
    <x v="54"/>
    <x v="352"/>
    <x v="1"/>
    <x v="43"/>
    <x v="45"/>
    <x v="71"/>
    <x v="3"/>
    <x v="3"/>
  </r>
  <r>
    <x v="60"/>
    <x v="13"/>
    <x v="4"/>
    <x v="40"/>
    <x v="54"/>
    <x v="286"/>
    <x v="1"/>
    <x v="43"/>
    <x v="45"/>
    <x v="71"/>
    <x v="3"/>
    <x v="3"/>
  </r>
  <r>
    <x v="60"/>
    <x v="15"/>
    <x v="9"/>
    <x v="41"/>
    <x v="54"/>
    <x v="461"/>
    <x v="1"/>
    <x v="43"/>
    <x v="45"/>
    <x v="71"/>
    <x v="3"/>
    <x v="3"/>
  </r>
  <r>
    <x v="60"/>
    <x v="15"/>
    <x v="9"/>
    <x v="41"/>
    <x v="60"/>
    <x v="461"/>
    <x v="1"/>
    <x v="47"/>
    <x v="22"/>
    <x v="71"/>
    <x v="20"/>
    <x v="16"/>
  </r>
  <r>
    <x v="60"/>
    <x v="2"/>
    <x v="1"/>
    <x v="15"/>
    <x v="60"/>
    <x v="1"/>
    <x v="1"/>
    <x v="47"/>
    <x v="51"/>
    <x v="71"/>
    <x v="20"/>
    <x v="16"/>
  </r>
  <r>
    <x v="60"/>
    <x v="2"/>
    <x v="4"/>
    <x v="7"/>
    <x v="60"/>
    <x v="1"/>
    <x v="1"/>
    <x v="47"/>
    <x v="51"/>
    <x v="71"/>
    <x v="20"/>
    <x v="16"/>
  </r>
  <r>
    <x v="60"/>
    <x v="0"/>
    <x v="0"/>
    <x v="29"/>
    <x v="62"/>
    <x v="1"/>
    <x v="1"/>
    <x v="49"/>
    <x v="54"/>
    <x v="71"/>
    <x v="21"/>
    <x v="13"/>
  </r>
  <r>
    <x v="60"/>
    <x v="0"/>
    <x v="1"/>
    <x v="14"/>
    <x v="62"/>
    <x v="287"/>
    <x v="1"/>
    <x v="49"/>
    <x v="54"/>
    <x v="71"/>
    <x v="21"/>
    <x v="13"/>
  </r>
  <r>
    <x v="60"/>
    <x v="13"/>
    <x v="4"/>
    <x v="40"/>
    <x v="62"/>
    <x v="2"/>
    <x v="1"/>
    <x v="49"/>
    <x v="54"/>
    <x v="71"/>
    <x v="21"/>
    <x v="13"/>
  </r>
  <r>
    <x v="60"/>
    <x v="15"/>
    <x v="9"/>
    <x v="41"/>
    <x v="62"/>
    <x v="461"/>
    <x v="1"/>
    <x v="49"/>
    <x v="54"/>
    <x v="71"/>
    <x v="21"/>
    <x v="13"/>
  </r>
  <r>
    <x v="60"/>
    <x v="1"/>
    <x v="1"/>
    <x v="14"/>
    <x v="70"/>
    <x v="126"/>
    <x v="1"/>
    <x v="55"/>
    <x v="64"/>
    <x v="71"/>
    <x v="28"/>
    <x v="19"/>
  </r>
  <r>
    <x v="60"/>
    <x v="4"/>
    <x v="0"/>
    <x v="18"/>
    <x v="70"/>
    <x v="134"/>
    <x v="1"/>
    <x v="55"/>
    <x v="64"/>
    <x v="71"/>
    <x v="28"/>
    <x v="19"/>
  </r>
  <r>
    <x v="60"/>
    <x v="4"/>
    <x v="1"/>
    <x v="15"/>
    <x v="70"/>
    <x v="6"/>
    <x v="1"/>
    <x v="55"/>
    <x v="64"/>
    <x v="71"/>
    <x v="28"/>
    <x v="19"/>
  </r>
  <r>
    <x v="60"/>
    <x v="4"/>
    <x v="1"/>
    <x v="21"/>
    <x v="70"/>
    <x v="121"/>
    <x v="1"/>
    <x v="55"/>
    <x v="64"/>
    <x v="71"/>
    <x v="28"/>
    <x v="19"/>
  </r>
  <r>
    <x v="48"/>
    <x v="4"/>
    <x v="7"/>
    <x v="26"/>
    <x v="70"/>
    <x v="1"/>
    <x v="1"/>
    <x v="55"/>
    <x v="64"/>
    <x v="71"/>
    <x v="28"/>
    <x v="19"/>
  </r>
  <r>
    <x v="49"/>
    <x v="6"/>
    <x v="8"/>
    <x v="28"/>
    <x v="70"/>
    <x v="1"/>
    <x v="1"/>
    <x v="55"/>
    <x v="64"/>
    <x v="71"/>
    <x v="28"/>
    <x v="19"/>
  </r>
  <r>
    <x v="49"/>
    <x v="0"/>
    <x v="8"/>
    <x v="20"/>
    <x v="9"/>
    <x v="1"/>
    <x v="1"/>
    <x v="61"/>
    <x v="71"/>
    <x v="71"/>
    <x v="1"/>
    <x v="2"/>
  </r>
  <r>
    <x v="53"/>
    <x v="1"/>
    <x v="0"/>
    <x v="14"/>
    <x v="9"/>
    <x v="5"/>
    <x v="1"/>
    <x v="61"/>
    <x v="71"/>
    <x v="71"/>
    <x v="1"/>
    <x v="2"/>
  </r>
  <r>
    <x v="53"/>
    <x v="1"/>
    <x v="1"/>
    <x v="14"/>
    <x v="9"/>
    <x v="11"/>
    <x v="1"/>
    <x v="61"/>
    <x v="71"/>
    <x v="71"/>
    <x v="1"/>
    <x v="2"/>
  </r>
  <r>
    <x v="53"/>
    <x v="1"/>
    <x v="4"/>
    <x v="14"/>
    <x v="9"/>
    <x v="24"/>
    <x v="1"/>
    <x v="61"/>
    <x v="71"/>
    <x v="71"/>
    <x v="1"/>
    <x v="2"/>
  </r>
  <r>
    <x v="58"/>
    <x v="1"/>
    <x v="4"/>
    <x v="14"/>
    <x v="9"/>
    <x v="123"/>
    <x v="1"/>
    <x v="61"/>
    <x v="71"/>
    <x v="71"/>
    <x v="1"/>
    <x v="2"/>
  </r>
  <r>
    <x v="58"/>
    <x v="1"/>
    <x v="4"/>
    <x v="14"/>
    <x v="9"/>
    <x v="11"/>
    <x v="1"/>
    <x v="61"/>
    <x v="71"/>
    <x v="71"/>
    <x v="1"/>
    <x v="2"/>
  </r>
  <r>
    <x v="60"/>
    <x v="1"/>
    <x v="5"/>
    <x v="15"/>
    <x v="9"/>
    <x v="1"/>
    <x v="1"/>
    <x v="61"/>
    <x v="71"/>
    <x v="71"/>
    <x v="1"/>
    <x v="2"/>
  </r>
  <r>
    <x v="60"/>
    <x v="2"/>
    <x v="1"/>
    <x v="12"/>
    <x v="9"/>
    <x v="3"/>
    <x v="1"/>
    <x v="61"/>
    <x v="71"/>
    <x v="71"/>
    <x v="1"/>
    <x v="2"/>
  </r>
  <r>
    <x v="60"/>
    <x v="2"/>
    <x v="1"/>
    <x v="12"/>
    <x v="9"/>
    <x v="17"/>
    <x v="1"/>
    <x v="61"/>
    <x v="71"/>
    <x v="71"/>
    <x v="1"/>
    <x v="2"/>
  </r>
  <r>
    <x v="60"/>
    <x v="2"/>
    <x v="1"/>
    <x v="14"/>
    <x v="9"/>
    <x v="14"/>
    <x v="1"/>
    <x v="61"/>
    <x v="71"/>
    <x v="71"/>
    <x v="1"/>
    <x v="2"/>
  </r>
  <r>
    <x v="60"/>
    <x v="2"/>
    <x v="4"/>
    <x v="7"/>
    <x v="9"/>
    <x v="1"/>
    <x v="1"/>
    <x v="61"/>
    <x v="71"/>
    <x v="71"/>
    <x v="1"/>
    <x v="2"/>
  </r>
  <r>
    <x v="60"/>
    <x v="4"/>
    <x v="0"/>
    <x v="18"/>
    <x v="9"/>
    <x v="1"/>
    <x v="1"/>
    <x v="61"/>
    <x v="71"/>
    <x v="71"/>
    <x v="1"/>
    <x v="2"/>
  </r>
  <r>
    <x v="60"/>
    <x v="4"/>
    <x v="0"/>
    <x v="18"/>
    <x v="9"/>
    <x v="1"/>
    <x v="1"/>
    <x v="61"/>
    <x v="71"/>
    <x v="71"/>
    <x v="1"/>
    <x v="2"/>
  </r>
  <r>
    <x v="60"/>
    <x v="4"/>
    <x v="0"/>
    <x v="19"/>
    <x v="9"/>
    <x v="1"/>
    <x v="1"/>
    <x v="61"/>
    <x v="71"/>
    <x v="71"/>
    <x v="1"/>
    <x v="2"/>
  </r>
  <r>
    <x v="60"/>
    <x v="11"/>
    <x v="3"/>
    <x v="21"/>
    <x v="9"/>
    <x v="1"/>
    <x v="1"/>
    <x v="61"/>
    <x v="71"/>
    <x v="71"/>
    <x v="1"/>
    <x v="2"/>
  </r>
  <r>
    <x v="2"/>
    <x v="11"/>
    <x v="7"/>
    <x v="17"/>
    <x v="9"/>
    <x v="27"/>
    <x v="1"/>
    <x v="61"/>
    <x v="71"/>
    <x v="71"/>
    <x v="1"/>
    <x v="2"/>
  </r>
  <r>
    <x v="2"/>
    <x v="13"/>
    <x v="4"/>
    <x v="40"/>
    <x v="9"/>
    <x v="22"/>
    <x v="1"/>
    <x v="61"/>
    <x v="71"/>
    <x v="71"/>
    <x v="1"/>
    <x v="2"/>
  </r>
  <r>
    <x v="12"/>
    <x v="0"/>
    <x v="0"/>
    <x v="29"/>
    <x v="83"/>
    <x v="1"/>
    <x v="1"/>
    <x v="64"/>
    <x v="75"/>
    <x v="67"/>
    <x v="31"/>
    <x v="21"/>
  </r>
  <r>
    <x v="12"/>
    <x v="0"/>
    <x v="0"/>
    <x v="29"/>
    <x v="83"/>
    <x v="2"/>
    <x v="1"/>
    <x v="64"/>
    <x v="75"/>
    <x v="67"/>
    <x v="31"/>
    <x v="21"/>
  </r>
  <r>
    <x v="60"/>
    <x v="0"/>
    <x v="1"/>
    <x v="14"/>
    <x v="83"/>
    <x v="1"/>
    <x v="1"/>
    <x v="64"/>
    <x v="75"/>
    <x v="67"/>
    <x v="31"/>
    <x v="21"/>
  </r>
  <r>
    <x v="60"/>
    <x v="0"/>
    <x v="7"/>
    <x v="14"/>
    <x v="83"/>
    <x v="4"/>
    <x v="1"/>
    <x v="64"/>
    <x v="75"/>
    <x v="67"/>
    <x v="31"/>
    <x v="21"/>
  </r>
  <r>
    <x v="60"/>
    <x v="0"/>
    <x v="8"/>
    <x v="20"/>
    <x v="83"/>
    <x v="1"/>
    <x v="1"/>
    <x v="64"/>
    <x v="75"/>
    <x v="67"/>
    <x v="31"/>
    <x v="21"/>
  </r>
  <r>
    <x v="60"/>
    <x v="0"/>
    <x v="8"/>
    <x v="21"/>
    <x v="83"/>
    <x v="2"/>
    <x v="1"/>
    <x v="64"/>
    <x v="75"/>
    <x v="67"/>
    <x v="31"/>
    <x v="21"/>
  </r>
  <r>
    <x v="60"/>
    <x v="0"/>
    <x v="8"/>
    <x v="24"/>
    <x v="83"/>
    <x v="4"/>
    <x v="1"/>
    <x v="64"/>
    <x v="75"/>
    <x v="67"/>
    <x v="31"/>
    <x v="21"/>
  </r>
  <r>
    <x v="60"/>
    <x v="1"/>
    <x v="0"/>
    <x v="14"/>
    <x v="83"/>
    <x v="3"/>
    <x v="1"/>
    <x v="64"/>
    <x v="75"/>
    <x v="67"/>
    <x v="31"/>
    <x v="21"/>
  </r>
  <r>
    <x v="15"/>
    <x v="1"/>
    <x v="1"/>
    <x v="14"/>
    <x v="83"/>
    <x v="0"/>
    <x v="1"/>
    <x v="64"/>
    <x v="75"/>
    <x v="67"/>
    <x v="31"/>
    <x v="21"/>
  </r>
  <r>
    <x v="11"/>
    <x v="1"/>
    <x v="3"/>
    <x v="15"/>
    <x v="83"/>
    <x v="15"/>
    <x v="1"/>
    <x v="64"/>
    <x v="75"/>
    <x v="67"/>
    <x v="31"/>
    <x v="21"/>
  </r>
  <r>
    <x v="60"/>
    <x v="1"/>
    <x v="3"/>
    <x v="17"/>
    <x v="83"/>
    <x v="2"/>
    <x v="1"/>
    <x v="64"/>
    <x v="75"/>
    <x v="67"/>
    <x v="31"/>
    <x v="21"/>
  </r>
  <r>
    <x v="60"/>
    <x v="1"/>
    <x v="4"/>
    <x v="14"/>
    <x v="83"/>
    <x v="2"/>
    <x v="1"/>
    <x v="64"/>
    <x v="75"/>
    <x v="67"/>
    <x v="31"/>
    <x v="21"/>
  </r>
  <r>
    <x v="60"/>
    <x v="1"/>
    <x v="4"/>
    <x v="14"/>
    <x v="83"/>
    <x v="33"/>
    <x v="1"/>
    <x v="64"/>
    <x v="75"/>
    <x v="67"/>
    <x v="31"/>
    <x v="21"/>
  </r>
  <r>
    <x v="60"/>
    <x v="1"/>
    <x v="4"/>
    <x v="14"/>
    <x v="83"/>
    <x v="5"/>
    <x v="1"/>
    <x v="64"/>
    <x v="75"/>
    <x v="67"/>
    <x v="31"/>
    <x v="21"/>
  </r>
  <r>
    <x v="60"/>
    <x v="1"/>
    <x v="7"/>
    <x v="19"/>
    <x v="83"/>
    <x v="40"/>
    <x v="1"/>
    <x v="64"/>
    <x v="75"/>
    <x v="67"/>
    <x v="31"/>
    <x v="21"/>
  </r>
  <r>
    <x v="49"/>
    <x v="1"/>
    <x v="5"/>
    <x v="15"/>
    <x v="83"/>
    <x v="7"/>
    <x v="1"/>
    <x v="64"/>
    <x v="75"/>
    <x v="67"/>
    <x v="31"/>
    <x v="21"/>
  </r>
  <r>
    <x v="53"/>
    <x v="2"/>
    <x v="1"/>
    <x v="12"/>
    <x v="83"/>
    <x v="1"/>
    <x v="1"/>
    <x v="64"/>
    <x v="75"/>
    <x v="67"/>
    <x v="31"/>
    <x v="21"/>
  </r>
  <r>
    <x v="60"/>
    <x v="2"/>
    <x v="1"/>
    <x v="12"/>
    <x v="83"/>
    <x v="1"/>
    <x v="1"/>
    <x v="64"/>
    <x v="75"/>
    <x v="67"/>
    <x v="31"/>
    <x v="21"/>
  </r>
  <r>
    <x v="19"/>
    <x v="2"/>
    <x v="1"/>
    <x v="14"/>
    <x v="83"/>
    <x v="3"/>
    <x v="1"/>
    <x v="64"/>
    <x v="75"/>
    <x v="67"/>
    <x v="31"/>
    <x v="21"/>
  </r>
  <r>
    <x v="45"/>
    <x v="2"/>
    <x v="1"/>
    <x v="14"/>
    <x v="83"/>
    <x v="5"/>
    <x v="1"/>
    <x v="64"/>
    <x v="75"/>
    <x v="67"/>
    <x v="31"/>
    <x v="21"/>
  </r>
  <r>
    <x v="43"/>
    <x v="2"/>
    <x v="1"/>
    <x v="15"/>
    <x v="83"/>
    <x v="1"/>
    <x v="1"/>
    <x v="64"/>
    <x v="75"/>
    <x v="67"/>
    <x v="31"/>
    <x v="21"/>
  </r>
  <r>
    <x v="60"/>
    <x v="2"/>
    <x v="1"/>
    <x v="15"/>
    <x v="83"/>
    <x v="1"/>
    <x v="1"/>
    <x v="64"/>
    <x v="75"/>
    <x v="67"/>
    <x v="31"/>
    <x v="21"/>
  </r>
  <r>
    <x v="9"/>
    <x v="2"/>
    <x v="4"/>
    <x v="7"/>
    <x v="83"/>
    <x v="1"/>
    <x v="1"/>
    <x v="64"/>
    <x v="75"/>
    <x v="67"/>
    <x v="31"/>
    <x v="21"/>
  </r>
  <r>
    <x v="60"/>
    <x v="4"/>
    <x v="0"/>
    <x v="18"/>
    <x v="83"/>
    <x v="1"/>
    <x v="1"/>
    <x v="64"/>
    <x v="75"/>
    <x v="67"/>
    <x v="31"/>
    <x v="21"/>
  </r>
  <r>
    <x v="60"/>
    <x v="4"/>
    <x v="0"/>
    <x v="18"/>
    <x v="83"/>
    <x v="7"/>
    <x v="1"/>
    <x v="64"/>
    <x v="75"/>
    <x v="67"/>
    <x v="31"/>
    <x v="21"/>
  </r>
  <r>
    <x v="60"/>
    <x v="4"/>
    <x v="0"/>
    <x v="19"/>
    <x v="83"/>
    <x v="0"/>
    <x v="1"/>
    <x v="64"/>
    <x v="75"/>
    <x v="67"/>
    <x v="31"/>
    <x v="21"/>
  </r>
  <r>
    <x v="60"/>
    <x v="4"/>
    <x v="1"/>
    <x v="15"/>
    <x v="83"/>
    <x v="6"/>
    <x v="1"/>
    <x v="64"/>
    <x v="75"/>
    <x v="67"/>
    <x v="31"/>
    <x v="21"/>
  </r>
  <r>
    <x v="60"/>
    <x v="4"/>
    <x v="1"/>
    <x v="21"/>
    <x v="83"/>
    <x v="1"/>
    <x v="1"/>
    <x v="64"/>
    <x v="75"/>
    <x v="67"/>
    <x v="31"/>
    <x v="21"/>
  </r>
  <r>
    <x v="16"/>
    <x v="4"/>
    <x v="3"/>
    <x v="11"/>
    <x v="83"/>
    <x v="1"/>
    <x v="1"/>
    <x v="64"/>
    <x v="75"/>
    <x v="67"/>
    <x v="31"/>
    <x v="21"/>
  </r>
  <r>
    <x v="16"/>
    <x v="4"/>
    <x v="3"/>
    <x v="26"/>
    <x v="83"/>
    <x v="10"/>
    <x v="1"/>
    <x v="64"/>
    <x v="75"/>
    <x v="67"/>
    <x v="31"/>
    <x v="21"/>
  </r>
  <r>
    <x v="60"/>
    <x v="4"/>
    <x v="4"/>
    <x v="14"/>
    <x v="83"/>
    <x v="3"/>
    <x v="1"/>
    <x v="64"/>
    <x v="75"/>
    <x v="67"/>
    <x v="31"/>
    <x v="21"/>
  </r>
  <r>
    <x v="60"/>
    <x v="4"/>
    <x v="4"/>
    <x v="17"/>
    <x v="83"/>
    <x v="3"/>
    <x v="1"/>
    <x v="64"/>
    <x v="75"/>
    <x v="67"/>
    <x v="31"/>
    <x v="21"/>
  </r>
  <r>
    <x v="14"/>
    <x v="4"/>
    <x v="7"/>
    <x v="26"/>
    <x v="83"/>
    <x v="4"/>
    <x v="1"/>
    <x v="64"/>
    <x v="75"/>
    <x v="67"/>
    <x v="31"/>
    <x v="21"/>
  </r>
  <r>
    <x v="14"/>
    <x v="4"/>
    <x v="8"/>
    <x v="17"/>
    <x v="83"/>
    <x v="2"/>
    <x v="1"/>
    <x v="64"/>
    <x v="75"/>
    <x v="67"/>
    <x v="31"/>
    <x v="21"/>
  </r>
  <r>
    <x v="60"/>
    <x v="6"/>
    <x v="8"/>
    <x v="28"/>
    <x v="83"/>
    <x v="2"/>
    <x v="1"/>
    <x v="64"/>
    <x v="75"/>
    <x v="67"/>
    <x v="31"/>
    <x v="21"/>
  </r>
  <r>
    <x v="15"/>
    <x v="8"/>
    <x v="3"/>
    <x v="12"/>
    <x v="83"/>
    <x v="1"/>
    <x v="1"/>
    <x v="64"/>
    <x v="75"/>
    <x v="67"/>
    <x v="31"/>
    <x v="21"/>
  </r>
  <r>
    <x v="15"/>
    <x v="8"/>
    <x v="8"/>
    <x v="20"/>
    <x v="83"/>
    <x v="2"/>
    <x v="1"/>
    <x v="64"/>
    <x v="75"/>
    <x v="67"/>
    <x v="31"/>
    <x v="21"/>
  </r>
  <r>
    <x v="60"/>
    <x v="9"/>
    <x v="0"/>
    <x v="12"/>
    <x v="83"/>
    <x v="23"/>
    <x v="1"/>
    <x v="64"/>
    <x v="75"/>
    <x v="67"/>
    <x v="31"/>
    <x v="21"/>
  </r>
  <r>
    <x v="11"/>
    <x v="9"/>
    <x v="1"/>
    <x v="15"/>
    <x v="83"/>
    <x v="1"/>
    <x v="1"/>
    <x v="64"/>
    <x v="75"/>
    <x v="67"/>
    <x v="31"/>
    <x v="21"/>
  </r>
  <r>
    <x v="17"/>
    <x v="9"/>
    <x v="1"/>
    <x v="34"/>
    <x v="83"/>
    <x v="1"/>
    <x v="1"/>
    <x v="64"/>
    <x v="75"/>
    <x v="67"/>
    <x v="31"/>
    <x v="21"/>
  </r>
  <r>
    <x v="23"/>
    <x v="9"/>
    <x v="3"/>
    <x v="31"/>
    <x v="83"/>
    <x v="5"/>
    <x v="1"/>
    <x v="64"/>
    <x v="75"/>
    <x v="67"/>
    <x v="31"/>
    <x v="21"/>
  </r>
  <r>
    <x v="25"/>
    <x v="9"/>
    <x v="3"/>
    <x v="35"/>
    <x v="83"/>
    <x v="1"/>
    <x v="1"/>
    <x v="64"/>
    <x v="75"/>
    <x v="67"/>
    <x v="31"/>
    <x v="21"/>
  </r>
  <r>
    <x v="60"/>
    <x v="11"/>
    <x v="3"/>
    <x v="17"/>
    <x v="83"/>
    <x v="1"/>
    <x v="1"/>
    <x v="64"/>
    <x v="75"/>
    <x v="67"/>
    <x v="31"/>
    <x v="21"/>
  </r>
  <r>
    <x v="26"/>
    <x v="11"/>
    <x v="3"/>
    <x v="17"/>
    <x v="83"/>
    <x v="1"/>
    <x v="1"/>
    <x v="64"/>
    <x v="75"/>
    <x v="67"/>
    <x v="31"/>
    <x v="21"/>
  </r>
  <r>
    <x v="60"/>
    <x v="11"/>
    <x v="3"/>
    <x v="21"/>
    <x v="83"/>
    <x v="2"/>
    <x v="1"/>
    <x v="64"/>
    <x v="75"/>
    <x v="67"/>
    <x v="31"/>
    <x v="21"/>
  </r>
  <r>
    <x v="37"/>
    <x v="11"/>
    <x v="3"/>
    <x v="27"/>
    <x v="83"/>
    <x v="1"/>
    <x v="1"/>
    <x v="64"/>
    <x v="75"/>
    <x v="67"/>
    <x v="31"/>
    <x v="21"/>
  </r>
  <r>
    <x v="37"/>
    <x v="12"/>
    <x v="3"/>
    <x v="15"/>
    <x v="83"/>
    <x v="2"/>
    <x v="1"/>
    <x v="64"/>
    <x v="75"/>
    <x v="67"/>
    <x v="31"/>
    <x v="21"/>
  </r>
  <r>
    <x v="28"/>
    <x v="12"/>
    <x v="3"/>
    <x v="17"/>
    <x v="83"/>
    <x v="3"/>
    <x v="1"/>
    <x v="64"/>
    <x v="75"/>
    <x v="67"/>
    <x v="31"/>
    <x v="21"/>
  </r>
  <r>
    <x v="31"/>
    <x v="12"/>
    <x v="3"/>
    <x v="21"/>
    <x v="83"/>
    <x v="2"/>
    <x v="1"/>
    <x v="64"/>
    <x v="75"/>
    <x v="67"/>
    <x v="31"/>
    <x v="21"/>
  </r>
  <r>
    <x v="31"/>
    <x v="12"/>
    <x v="3"/>
    <x v="23"/>
    <x v="83"/>
    <x v="1"/>
    <x v="1"/>
    <x v="64"/>
    <x v="75"/>
    <x v="67"/>
    <x v="31"/>
    <x v="21"/>
  </r>
  <r>
    <x v="60"/>
    <x v="12"/>
    <x v="3"/>
    <x v="27"/>
    <x v="83"/>
    <x v="9"/>
    <x v="1"/>
    <x v="64"/>
    <x v="75"/>
    <x v="67"/>
    <x v="31"/>
    <x v="21"/>
  </r>
  <r>
    <x v="60"/>
    <x v="13"/>
    <x v="4"/>
    <x v="40"/>
    <x v="83"/>
    <x v="249"/>
    <x v="1"/>
    <x v="64"/>
    <x v="75"/>
    <x v="67"/>
    <x v="31"/>
    <x v="21"/>
  </r>
  <r>
    <x v="60"/>
    <x v="0"/>
    <x v="1"/>
    <x v="14"/>
    <x v="2"/>
    <x v="347"/>
    <x v="2"/>
    <x v="2"/>
    <x v="1"/>
    <x v="44"/>
    <x v="16"/>
    <x v="13"/>
  </r>
  <r>
    <x v="60"/>
    <x v="2"/>
    <x v="1"/>
    <x v="15"/>
    <x v="2"/>
    <x v="432"/>
    <x v="2"/>
    <x v="2"/>
    <x v="1"/>
    <x v="44"/>
    <x v="16"/>
    <x v="13"/>
  </r>
  <r>
    <x v="35"/>
    <x v="8"/>
    <x v="3"/>
    <x v="12"/>
    <x v="2"/>
    <x v="3"/>
    <x v="2"/>
    <x v="2"/>
    <x v="1"/>
    <x v="44"/>
    <x v="16"/>
    <x v="13"/>
  </r>
  <r>
    <x v="60"/>
    <x v="0"/>
    <x v="7"/>
    <x v="14"/>
    <x v="6"/>
    <x v="173"/>
    <x v="2"/>
    <x v="4"/>
    <x v="4"/>
    <x v="20"/>
    <x v="27"/>
    <x v="18"/>
  </r>
  <r>
    <x v="60"/>
    <x v="0"/>
    <x v="8"/>
    <x v="21"/>
    <x v="6"/>
    <x v="106"/>
    <x v="2"/>
    <x v="4"/>
    <x v="4"/>
    <x v="20"/>
    <x v="27"/>
    <x v="18"/>
  </r>
  <r>
    <x v="34"/>
    <x v="2"/>
    <x v="1"/>
    <x v="12"/>
    <x v="6"/>
    <x v="42"/>
    <x v="2"/>
    <x v="4"/>
    <x v="4"/>
    <x v="20"/>
    <x v="27"/>
    <x v="18"/>
  </r>
  <r>
    <x v="34"/>
    <x v="2"/>
    <x v="1"/>
    <x v="12"/>
    <x v="6"/>
    <x v="100"/>
    <x v="2"/>
    <x v="4"/>
    <x v="4"/>
    <x v="20"/>
    <x v="27"/>
    <x v="18"/>
  </r>
  <r>
    <x v="38"/>
    <x v="2"/>
    <x v="1"/>
    <x v="14"/>
    <x v="6"/>
    <x v="95"/>
    <x v="2"/>
    <x v="4"/>
    <x v="4"/>
    <x v="20"/>
    <x v="27"/>
    <x v="18"/>
  </r>
  <r>
    <x v="38"/>
    <x v="2"/>
    <x v="1"/>
    <x v="14"/>
    <x v="6"/>
    <x v="257"/>
    <x v="2"/>
    <x v="4"/>
    <x v="4"/>
    <x v="20"/>
    <x v="27"/>
    <x v="18"/>
  </r>
  <r>
    <x v="39"/>
    <x v="2"/>
    <x v="1"/>
    <x v="15"/>
    <x v="6"/>
    <x v="96"/>
    <x v="2"/>
    <x v="4"/>
    <x v="4"/>
    <x v="20"/>
    <x v="27"/>
    <x v="18"/>
  </r>
  <r>
    <x v="40"/>
    <x v="4"/>
    <x v="0"/>
    <x v="18"/>
    <x v="6"/>
    <x v="178"/>
    <x v="2"/>
    <x v="4"/>
    <x v="4"/>
    <x v="20"/>
    <x v="27"/>
    <x v="18"/>
  </r>
  <r>
    <x v="46"/>
    <x v="4"/>
    <x v="1"/>
    <x v="15"/>
    <x v="6"/>
    <x v="5"/>
    <x v="2"/>
    <x v="4"/>
    <x v="4"/>
    <x v="20"/>
    <x v="27"/>
    <x v="18"/>
  </r>
  <r>
    <x v="46"/>
    <x v="4"/>
    <x v="4"/>
    <x v="17"/>
    <x v="6"/>
    <x v="133"/>
    <x v="2"/>
    <x v="4"/>
    <x v="4"/>
    <x v="20"/>
    <x v="27"/>
    <x v="18"/>
  </r>
  <r>
    <x v="60"/>
    <x v="4"/>
    <x v="7"/>
    <x v="26"/>
    <x v="6"/>
    <x v="459"/>
    <x v="2"/>
    <x v="4"/>
    <x v="4"/>
    <x v="20"/>
    <x v="27"/>
    <x v="18"/>
  </r>
  <r>
    <x v="60"/>
    <x v="9"/>
    <x v="1"/>
    <x v="15"/>
    <x v="6"/>
    <x v="68"/>
    <x v="2"/>
    <x v="4"/>
    <x v="4"/>
    <x v="20"/>
    <x v="27"/>
    <x v="18"/>
  </r>
  <r>
    <x v="60"/>
    <x v="9"/>
    <x v="3"/>
    <x v="31"/>
    <x v="6"/>
    <x v="59"/>
    <x v="2"/>
    <x v="4"/>
    <x v="4"/>
    <x v="20"/>
    <x v="27"/>
    <x v="18"/>
  </r>
  <r>
    <x v="60"/>
    <x v="12"/>
    <x v="3"/>
    <x v="27"/>
    <x v="6"/>
    <x v="237"/>
    <x v="2"/>
    <x v="4"/>
    <x v="4"/>
    <x v="20"/>
    <x v="27"/>
    <x v="18"/>
  </r>
  <r>
    <x v="60"/>
    <x v="0"/>
    <x v="8"/>
    <x v="20"/>
    <x v="7"/>
    <x v="69"/>
    <x v="2"/>
    <x v="5"/>
    <x v="5"/>
    <x v="26"/>
    <x v="7"/>
    <x v="6"/>
  </r>
  <r>
    <x v="60"/>
    <x v="4"/>
    <x v="4"/>
    <x v="14"/>
    <x v="7"/>
    <x v="238"/>
    <x v="2"/>
    <x v="5"/>
    <x v="5"/>
    <x v="26"/>
    <x v="7"/>
    <x v="6"/>
  </r>
  <r>
    <x v="60"/>
    <x v="9"/>
    <x v="0"/>
    <x v="12"/>
    <x v="7"/>
    <x v="283"/>
    <x v="2"/>
    <x v="5"/>
    <x v="5"/>
    <x v="26"/>
    <x v="7"/>
    <x v="6"/>
  </r>
  <r>
    <x v="60"/>
    <x v="9"/>
    <x v="3"/>
    <x v="31"/>
    <x v="7"/>
    <x v="104"/>
    <x v="2"/>
    <x v="5"/>
    <x v="5"/>
    <x v="26"/>
    <x v="7"/>
    <x v="6"/>
  </r>
  <r>
    <x v="60"/>
    <x v="0"/>
    <x v="7"/>
    <x v="14"/>
    <x v="13"/>
    <x v="219"/>
    <x v="2"/>
    <x v="11"/>
    <x v="10"/>
    <x v="45"/>
    <x v="27"/>
    <x v="18"/>
  </r>
  <r>
    <x v="48"/>
    <x v="0"/>
    <x v="8"/>
    <x v="21"/>
    <x v="13"/>
    <x v="138"/>
    <x v="2"/>
    <x v="11"/>
    <x v="10"/>
    <x v="45"/>
    <x v="27"/>
    <x v="18"/>
  </r>
  <r>
    <x v="49"/>
    <x v="0"/>
    <x v="8"/>
    <x v="24"/>
    <x v="13"/>
    <x v="134"/>
    <x v="2"/>
    <x v="11"/>
    <x v="10"/>
    <x v="45"/>
    <x v="27"/>
    <x v="18"/>
  </r>
  <r>
    <x v="49"/>
    <x v="2"/>
    <x v="1"/>
    <x v="12"/>
    <x v="13"/>
    <x v="52"/>
    <x v="2"/>
    <x v="11"/>
    <x v="10"/>
    <x v="45"/>
    <x v="27"/>
    <x v="18"/>
  </r>
  <r>
    <x v="53"/>
    <x v="2"/>
    <x v="1"/>
    <x v="12"/>
    <x v="13"/>
    <x v="125"/>
    <x v="2"/>
    <x v="11"/>
    <x v="10"/>
    <x v="45"/>
    <x v="27"/>
    <x v="18"/>
  </r>
  <r>
    <x v="53"/>
    <x v="2"/>
    <x v="1"/>
    <x v="14"/>
    <x v="13"/>
    <x v="117"/>
    <x v="2"/>
    <x v="11"/>
    <x v="10"/>
    <x v="45"/>
    <x v="27"/>
    <x v="18"/>
  </r>
  <r>
    <x v="58"/>
    <x v="2"/>
    <x v="1"/>
    <x v="14"/>
    <x v="13"/>
    <x v="303"/>
    <x v="2"/>
    <x v="11"/>
    <x v="10"/>
    <x v="45"/>
    <x v="27"/>
    <x v="18"/>
  </r>
  <r>
    <x v="60"/>
    <x v="2"/>
    <x v="1"/>
    <x v="15"/>
    <x v="13"/>
    <x v="109"/>
    <x v="2"/>
    <x v="11"/>
    <x v="10"/>
    <x v="45"/>
    <x v="27"/>
    <x v="18"/>
  </r>
  <r>
    <x v="6"/>
    <x v="2"/>
    <x v="1"/>
    <x v="15"/>
    <x v="13"/>
    <x v="139"/>
    <x v="2"/>
    <x v="11"/>
    <x v="10"/>
    <x v="45"/>
    <x v="27"/>
    <x v="18"/>
  </r>
  <r>
    <x v="7"/>
    <x v="4"/>
    <x v="0"/>
    <x v="18"/>
    <x v="13"/>
    <x v="190"/>
    <x v="2"/>
    <x v="11"/>
    <x v="10"/>
    <x v="45"/>
    <x v="27"/>
    <x v="18"/>
  </r>
  <r>
    <x v="9"/>
    <x v="4"/>
    <x v="0"/>
    <x v="18"/>
    <x v="13"/>
    <x v="202"/>
    <x v="2"/>
    <x v="11"/>
    <x v="10"/>
    <x v="45"/>
    <x v="27"/>
    <x v="18"/>
  </r>
  <r>
    <x v="9"/>
    <x v="4"/>
    <x v="4"/>
    <x v="17"/>
    <x v="13"/>
    <x v="155"/>
    <x v="2"/>
    <x v="11"/>
    <x v="10"/>
    <x v="45"/>
    <x v="27"/>
    <x v="18"/>
  </r>
  <r>
    <x v="9"/>
    <x v="9"/>
    <x v="1"/>
    <x v="15"/>
    <x v="13"/>
    <x v="101"/>
    <x v="2"/>
    <x v="11"/>
    <x v="10"/>
    <x v="45"/>
    <x v="27"/>
    <x v="18"/>
  </r>
  <r>
    <x v="60"/>
    <x v="9"/>
    <x v="3"/>
    <x v="31"/>
    <x v="13"/>
    <x v="75"/>
    <x v="2"/>
    <x v="11"/>
    <x v="10"/>
    <x v="45"/>
    <x v="27"/>
    <x v="18"/>
  </r>
  <r>
    <x v="2"/>
    <x v="2"/>
    <x v="1"/>
    <x v="15"/>
    <x v="14"/>
    <x v="264"/>
    <x v="2"/>
    <x v="12"/>
    <x v="11"/>
    <x v="57"/>
    <x v="5"/>
    <x v="2"/>
  </r>
  <r>
    <x v="4"/>
    <x v="1"/>
    <x v="3"/>
    <x v="17"/>
    <x v="15"/>
    <x v="195"/>
    <x v="2"/>
    <x v="13"/>
    <x v="13"/>
    <x v="4"/>
    <x v="20"/>
    <x v="16"/>
  </r>
  <r>
    <x v="5"/>
    <x v="1"/>
    <x v="4"/>
    <x v="14"/>
    <x v="15"/>
    <x v="131"/>
    <x v="2"/>
    <x v="13"/>
    <x v="13"/>
    <x v="4"/>
    <x v="20"/>
    <x v="16"/>
  </r>
  <r>
    <x v="8"/>
    <x v="0"/>
    <x v="1"/>
    <x v="14"/>
    <x v="16"/>
    <x v="252"/>
    <x v="2"/>
    <x v="14"/>
    <x v="14"/>
    <x v="46"/>
    <x v="1"/>
    <x v="2"/>
  </r>
  <r>
    <x v="60"/>
    <x v="0"/>
    <x v="8"/>
    <x v="20"/>
    <x v="16"/>
    <x v="55"/>
    <x v="2"/>
    <x v="14"/>
    <x v="14"/>
    <x v="46"/>
    <x v="1"/>
    <x v="2"/>
  </r>
  <r>
    <x v="60"/>
    <x v="1"/>
    <x v="4"/>
    <x v="14"/>
    <x v="16"/>
    <x v="72"/>
    <x v="2"/>
    <x v="14"/>
    <x v="14"/>
    <x v="46"/>
    <x v="1"/>
    <x v="2"/>
  </r>
  <r>
    <x v="60"/>
    <x v="0"/>
    <x v="8"/>
    <x v="20"/>
    <x v="21"/>
    <x v="101"/>
    <x v="2"/>
    <x v="17"/>
    <x v="17"/>
    <x v="49"/>
    <x v="3"/>
    <x v="3"/>
  </r>
  <r>
    <x v="16"/>
    <x v="0"/>
    <x v="8"/>
    <x v="20"/>
    <x v="21"/>
    <x v="101"/>
    <x v="2"/>
    <x v="17"/>
    <x v="17"/>
    <x v="49"/>
    <x v="3"/>
    <x v="3"/>
  </r>
  <r>
    <x v="16"/>
    <x v="1"/>
    <x v="3"/>
    <x v="15"/>
    <x v="21"/>
    <x v="349"/>
    <x v="2"/>
    <x v="17"/>
    <x v="17"/>
    <x v="49"/>
    <x v="3"/>
    <x v="3"/>
  </r>
  <r>
    <x v="16"/>
    <x v="1"/>
    <x v="3"/>
    <x v="15"/>
    <x v="21"/>
    <x v="349"/>
    <x v="2"/>
    <x v="17"/>
    <x v="17"/>
    <x v="49"/>
    <x v="3"/>
    <x v="3"/>
  </r>
  <r>
    <x v="60"/>
    <x v="1"/>
    <x v="4"/>
    <x v="14"/>
    <x v="21"/>
    <x v="259"/>
    <x v="2"/>
    <x v="17"/>
    <x v="17"/>
    <x v="49"/>
    <x v="3"/>
    <x v="3"/>
  </r>
  <r>
    <x v="60"/>
    <x v="1"/>
    <x v="4"/>
    <x v="14"/>
    <x v="21"/>
    <x v="259"/>
    <x v="2"/>
    <x v="17"/>
    <x v="17"/>
    <x v="49"/>
    <x v="3"/>
    <x v="3"/>
  </r>
  <r>
    <x v="10"/>
    <x v="2"/>
    <x v="1"/>
    <x v="15"/>
    <x v="19"/>
    <x v="137"/>
    <x v="2"/>
    <x v="17"/>
    <x v="17"/>
    <x v="2"/>
    <x v="3"/>
    <x v="3"/>
  </r>
  <r>
    <x v="60"/>
    <x v="2"/>
    <x v="1"/>
    <x v="15"/>
    <x v="19"/>
    <x v="137"/>
    <x v="2"/>
    <x v="17"/>
    <x v="17"/>
    <x v="2"/>
    <x v="3"/>
    <x v="3"/>
  </r>
  <r>
    <x v="60"/>
    <x v="2"/>
    <x v="1"/>
    <x v="15"/>
    <x v="19"/>
    <x v="250"/>
    <x v="2"/>
    <x v="17"/>
    <x v="17"/>
    <x v="2"/>
    <x v="3"/>
    <x v="3"/>
  </r>
  <r>
    <x v="60"/>
    <x v="2"/>
    <x v="1"/>
    <x v="15"/>
    <x v="19"/>
    <x v="250"/>
    <x v="2"/>
    <x v="17"/>
    <x v="17"/>
    <x v="2"/>
    <x v="3"/>
    <x v="3"/>
  </r>
  <r>
    <x v="14"/>
    <x v="2"/>
    <x v="4"/>
    <x v="7"/>
    <x v="21"/>
    <x v="364"/>
    <x v="2"/>
    <x v="17"/>
    <x v="17"/>
    <x v="49"/>
    <x v="3"/>
    <x v="3"/>
  </r>
  <r>
    <x v="14"/>
    <x v="2"/>
    <x v="4"/>
    <x v="7"/>
    <x v="21"/>
    <x v="364"/>
    <x v="2"/>
    <x v="17"/>
    <x v="17"/>
    <x v="49"/>
    <x v="3"/>
    <x v="3"/>
  </r>
  <r>
    <x v="14"/>
    <x v="2"/>
    <x v="4"/>
    <x v="7"/>
    <x v="20"/>
    <x v="324"/>
    <x v="2"/>
    <x v="17"/>
    <x v="17"/>
    <x v="3"/>
    <x v="3"/>
    <x v="3"/>
  </r>
  <r>
    <x v="15"/>
    <x v="2"/>
    <x v="4"/>
    <x v="7"/>
    <x v="20"/>
    <x v="324"/>
    <x v="2"/>
    <x v="17"/>
    <x v="17"/>
    <x v="3"/>
    <x v="3"/>
    <x v="3"/>
  </r>
  <r>
    <x v="60"/>
    <x v="4"/>
    <x v="0"/>
    <x v="18"/>
    <x v="19"/>
    <x v="215"/>
    <x v="2"/>
    <x v="17"/>
    <x v="17"/>
    <x v="2"/>
    <x v="3"/>
    <x v="3"/>
  </r>
  <r>
    <x v="11"/>
    <x v="4"/>
    <x v="0"/>
    <x v="18"/>
    <x v="19"/>
    <x v="215"/>
    <x v="2"/>
    <x v="17"/>
    <x v="17"/>
    <x v="2"/>
    <x v="3"/>
    <x v="3"/>
  </r>
  <r>
    <x v="12"/>
    <x v="4"/>
    <x v="0"/>
    <x v="19"/>
    <x v="21"/>
    <x v="154"/>
    <x v="2"/>
    <x v="17"/>
    <x v="17"/>
    <x v="49"/>
    <x v="3"/>
    <x v="3"/>
  </r>
  <r>
    <x v="17"/>
    <x v="4"/>
    <x v="0"/>
    <x v="19"/>
    <x v="21"/>
    <x v="154"/>
    <x v="2"/>
    <x v="17"/>
    <x v="17"/>
    <x v="49"/>
    <x v="3"/>
    <x v="3"/>
  </r>
  <r>
    <x v="11"/>
    <x v="4"/>
    <x v="1"/>
    <x v="21"/>
    <x v="19"/>
    <x v="184"/>
    <x v="2"/>
    <x v="17"/>
    <x v="17"/>
    <x v="2"/>
    <x v="3"/>
    <x v="3"/>
  </r>
  <r>
    <x v="11"/>
    <x v="4"/>
    <x v="1"/>
    <x v="21"/>
    <x v="19"/>
    <x v="184"/>
    <x v="2"/>
    <x v="17"/>
    <x v="17"/>
    <x v="2"/>
    <x v="3"/>
    <x v="3"/>
  </r>
  <r>
    <x v="17"/>
    <x v="4"/>
    <x v="3"/>
    <x v="26"/>
    <x v="21"/>
    <x v="393"/>
    <x v="2"/>
    <x v="17"/>
    <x v="17"/>
    <x v="49"/>
    <x v="3"/>
    <x v="3"/>
  </r>
  <r>
    <x v="60"/>
    <x v="4"/>
    <x v="3"/>
    <x v="26"/>
    <x v="21"/>
    <x v="393"/>
    <x v="2"/>
    <x v="17"/>
    <x v="17"/>
    <x v="49"/>
    <x v="3"/>
    <x v="3"/>
  </r>
  <r>
    <x v="60"/>
    <x v="4"/>
    <x v="3"/>
    <x v="26"/>
    <x v="20"/>
    <x v="367"/>
    <x v="2"/>
    <x v="17"/>
    <x v="17"/>
    <x v="3"/>
    <x v="3"/>
    <x v="3"/>
  </r>
  <r>
    <x v="60"/>
    <x v="4"/>
    <x v="3"/>
    <x v="26"/>
    <x v="20"/>
    <x v="367"/>
    <x v="2"/>
    <x v="17"/>
    <x v="17"/>
    <x v="3"/>
    <x v="3"/>
    <x v="3"/>
  </r>
  <r>
    <x v="60"/>
    <x v="4"/>
    <x v="3"/>
    <x v="26"/>
    <x v="19"/>
    <x v="356"/>
    <x v="2"/>
    <x v="17"/>
    <x v="17"/>
    <x v="2"/>
    <x v="3"/>
    <x v="3"/>
  </r>
  <r>
    <x v="60"/>
    <x v="4"/>
    <x v="3"/>
    <x v="26"/>
    <x v="19"/>
    <x v="356"/>
    <x v="2"/>
    <x v="17"/>
    <x v="17"/>
    <x v="2"/>
    <x v="3"/>
    <x v="3"/>
  </r>
  <r>
    <x v="60"/>
    <x v="8"/>
    <x v="3"/>
    <x v="12"/>
    <x v="21"/>
    <x v="295"/>
    <x v="2"/>
    <x v="17"/>
    <x v="17"/>
    <x v="49"/>
    <x v="3"/>
    <x v="3"/>
  </r>
  <r>
    <x v="60"/>
    <x v="8"/>
    <x v="3"/>
    <x v="12"/>
    <x v="21"/>
    <x v="295"/>
    <x v="2"/>
    <x v="17"/>
    <x v="17"/>
    <x v="49"/>
    <x v="3"/>
    <x v="3"/>
  </r>
  <r>
    <x v="60"/>
    <x v="8"/>
    <x v="3"/>
    <x v="12"/>
    <x v="20"/>
    <x v="262"/>
    <x v="2"/>
    <x v="17"/>
    <x v="17"/>
    <x v="3"/>
    <x v="3"/>
    <x v="3"/>
  </r>
  <r>
    <x v="60"/>
    <x v="8"/>
    <x v="3"/>
    <x v="12"/>
    <x v="20"/>
    <x v="262"/>
    <x v="2"/>
    <x v="17"/>
    <x v="17"/>
    <x v="3"/>
    <x v="3"/>
    <x v="3"/>
  </r>
  <r>
    <x v="60"/>
    <x v="11"/>
    <x v="3"/>
    <x v="17"/>
    <x v="21"/>
    <x v="375"/>
    <x v="2"/>
    <x v="17"/>
    <x v="17"/>
    <x v="49"/>
    <x v="3"/>
    <x v="3"/>
  </r>
  <r>
    <x v="60"/>
    <x v="11"/>
    <x v="3"/>
    <x v="17"/>
    <x v="21"/>
    <x v="375"/>
    <x v="2"/>
    <x v="17"/>
    <x v="17"/>
    <x v="49"/>
    <x v="3"/>
    <x v="3"/>
  </r>
  <r>
    <x v="18"/>
    <x v="11"/>
    <x v="3"/>
    <x v="17"/>
    <x v="20"/>
    <x v="344"/>
    <x v="2"/>
    <x v="17"/>
    <x v="17"/>
    <x v="3"/>
    <x v="3"/>
    <x v="3"/>
  </r>
  <r>
    <x v="60"/>
    <x v="11"/>
    <x v="3"/>
    <x v="17"/>
    <x v="20"/>
    <x v="344"/>
    <x v="2"/>
    <x v="17"/>
    <x v="17"/>
    <x v="3"/>
    <x v="3"/>
    <x v="3"/>
  </r>
  <r>
    <x v="60"/>
    <x v="12"/>
    <x v="8"/>
    <x v="24"/>
    <x v="19"/>
    <x v="298"/>
    <x v="2"/>
    <x v="17"/>
    <x v="17"/>
    <x v="2"/>
    <x v="3"/>
    <x v="3"/>
  </r>
  <r>
    <x v="60"/>
    <x v="12"/>
    <x v="8"/>
    <x v="24"/>
    <x v="19"/>
    <x v="298"/>
    <x v="2"/>
    <x v="17"/>
    <x v="17"/>
    <x v="2"/>
    <x v="3"/>
    <x v="3"/>
  </r>
  <r>
    <x v="20"/>
    <x v="0"/>
    <x v="1"/>
    <x v="14"/>
    <x v="23"/>
    <x v="221"/>
    <x v="2"/>
    <x v="19"/>
    <x v="18"/>
    <x v="24"/>
    <x v="28"/>
    <x v="19"/>
  </r>
  <r>
    <x v="19"/>
    <x v="0"/>
    <x v="8"/>
    <x v="21"/>
    <x v="23"/>
    <x v="105"/>
    <x v="2"/>
    <x v="19"/>
    <x v="18"/>
    <x v="24"/>
    <x v="28"/>
    <x v="19"/>
  </r>
  <r>
    <x v="22"/>
    <x v="2"/>
    <x v="1"/>
    <x v="12"/>
    <x v="23"/>
    <x v="53"/>
    <x v="2"/>
    <x v="19"/>
    <x v="18"/>
    <x v="24"/>
    <x v="28"/>
    <x v="19"/>
  </r>
  <r>
    <x v="23"/>
    <x v="2"/>
    <x v="1"/>
    <x v="12"/>
    <x v="23"/>
    <x v="74"/>
    <x v="2"/>
    <x v="19"/>
    <x v="18"/>
    <x v="24"/>
    <x v="28"/>
    <x v="19"/>
  </r>
  <r>
    <x v="60"/>
    <x v="4"/>
    <x v="0"/>
    <x v="18"/>
    <x v="23"/>
    <x v="218"/>
    <x v="2"/>
    <x v="19"/>
    <x v="18"/>
    <x v="24"/>
    <x v="28"/>
    <x v="19"/>
  </r>
  <r>
    <x v="60"/>
    <x v="4"/>
    <x v="4"/>
    <x v="17"/>
    <x v="23"/>
    <x v="113"/>
    <x v="2"/>
    <x v="19"/>
    <x v="18"/>
    <x v="24"/>
    <x v="28"/>
    <x v="19"/>
  </r>
  <r>
    <x v="60"/>
    <x v="9"/>
    <x v="1"/>
    <x v="15"/>
    <x v="23"/>
    <x v="77"/>
    <x v="2"/>
    <x v="19"/>
    <x v="18"/>
    <x v="24"/>
    <x v="28"/>
    <x v="19"/>
  </r>
  <r>
    <x v="60"/>
    <x v="0"/>
    <x v="7"/>
    <x v="14"/>
    <x v="24"/>
    <x v="442"/>
    <x v="2"/>
    <x v="20"/>
    <x v="19"/>
    <x v="8"/>
    <x v="27"/>
    <x v="18"/>
  </r>
  <r>
    <x v="26"/>
    <x v="0"/>
    <x v="7"/>
    <x v="14"/>
    <x v="26"/>
    <x v="425"/>
    <x v="2"/>
    <x v="20"/>
    <x v="19"/>
    <x v="40"/>
    <x v="27"/>
    <x v="18"/>
  </r>
  <r>
    <x v="26"/>
    <x v="0"/>
    <x v="7"/>
    <x v="14"/>
    <x v="25"/>
    <x v="397"/>
    <x v="2"/>
    <x v="20"/>
    <x v="19"/>
    <x v="27"/>
    <x v="27"/>
    <x v="18"/>
  </r>
  <r>
    <x v="60"/>
    <x v="0"/>
    <x v="8"/>
    <x v="20"/>
    <x v="24"/>
    <x v="310"/>
    <x v="2"/>
    <x v="20"/>
    <x v="19"/>
    <x v="8"/>
    <x v="27"/>
    <x v="18"/>
  </r>
  <r>
    <x v="60"/>
    <x v="0"/>
    <x v="8"/>
    <x v="20"/>
    <x v="26"/>
    <x v="282"/>
    <x v="2"/>
    <x v="20"/>
    <x v="19"/>
    <x v="40"/>
    <x v="27"/>
    <x v="18"/>
  </r>
  <r>
    <x v="60"/>
    <x v="0"/>
    <x v="8"/>
    <x v="20"/>
    <x v="25"/>
    <x v="168"/>
    <x v="2"/>
    <x v="20"/>
    <x v="19"/>
    <x v="27"/>
    <x v="27"/>
    <x v="18"/>
  </r>
  <r>
    <x v="27"/>
    <x v="0"/>
    <x v="8"/>
    <x v="21"/>
    <x v="24"/>
    <x v="407"/>
    <x v="2"/>
    <x v="20"/>
    <x v="19"/>
    <x v="8"/>
    <x v="27"/>
    <x v="18"/>
  </r>
  <r>
    <x v="30"/>
    <x v="0"/>
    <x v="8"/>
    <x v="21"/>
    <x v="26"/>
    <x v="383"/>
    <x v="2"/>
    <x v="20"/>
    <x v="19"/>
    <x v="40"/>
    <x v="27"/>
    <x v="18"/>
  </r>
  <r>
    <x v="30"/>
    <x v="0"/>
    <x v="8"/>
    <x v="21"/>
    <x v="25"/>
    <x v="335"/>
    <x v="2"/>
    <x v="20"/>
    <x v="19"/>
    <x v="27"/>
    <x v="27"/>
    <x v="18"/>
  </r>
  <r>
    <x v="37"/>
    <x v="0"/>
    <x v="8"/>
    <x v="24"/>
    <x v="24"/>
    <x v="410"/>
    <x v="2"/>
    <x v="20"/>
    <x v="19"/>
    <x v="8"/>
    <x v="27"/>
    <x v="18"/>
  </r>
  <r>
    <x v="37"/>
    <x v="0"/>
    <x v="8"/>
    <x v="24"/>
    <x v="26"/>
    <x v="389"/>
    <x v="2"/>
    <x v="20"/>
    <x v="19"/>
    <x v="40"/>
    <x v="27"/>
    <x v="18"/>
  </r>
  <r>
    <x v="37"/>
    <x v="0"/>
    <x v="8"/>
    <x v="24"/>
    <x v="25"/>
    <x v="339"/>
    <x v="2"/>
    <x v="20"/>
    <x v="19"/>
    <x v="27"/>
    <x v="27"/>
    <x v="18"/>
  </r>
  <r>
    <x v="60"/>
    <x v="2"/>
    <x v="1"/>
    <x v="12"/>
    <x v="24"/>
    <x v="314"/>
    <x v="2"/>
    <x v="20"/>
    <x v="19"/>
    <x v="8"/>
    <x v="27"/>
    <x v="18"/>
  </r>
  <r>
    <x v="60"/>
    <x v="2"/>
    <x v="1"/>
    <x v="12"/>
    <x v="26"/>
    <x v="279"/>
    <x v="2"/>
    <x v="20"/>
    <x v="19"/>
    <x v="40"/>
    <x v="27"/>
    <x v="18"/>
  </r>
  <r>
    <x v="60"/>
    <x v="2"/>
    <x v="1"/>
    <x v="12"/>
    <x v="25"/>
    <x v="217"/>
    <x v="2"/>
    <x v="20"/>
    <x v="19"/>
    <x v="27"/>
    <x v="27"/>
    <x v="18"/>
  </r>
  <r>
    <x v="60"/>
    <x v="2"/>
    <x v="1"/>
    <x v="12"/>
    <x v="24"/>
    <x v="396"/>
    <x v="2"/>
    <x v="20"/>
    <x v="19"/>
    <x v="8"/>
    <x v="27"/>
    <x v="18"/>
  </r>
  <r>
    <x v="28"/>
    <x v="2"/>
    <x v="1"/>
    <x v="12"/>
    <x v="26"/>
    <x v="368"/>
    <x v="2"/>
    <x v="20"/>
    <x v="19"/>
    <x v="40"/>
    <x v="27"/>
    <x v="18"/>
  </r>
  <r>
    <x v="28"/>
    <x v="2"/>
    <x v="1"/>
    <x v="12"/>
    <x v="25"/>
    <x v="336"/>
    <x v="2"/>
    <x v="20"/>
    <x v="19"/>
    <x v="27"/>
    <x v="27"/>
    <x v="18"/>
  </r>
  <r>
    <x v="31"/>
    <x v="2"/>
    <x v="1"/>
    <x v="14"/>
    <x v="24"/>
    <x v="419"/>
    <x v="2"/>
    <x v="20"/>
    <x v="19"/>
    <x v="8"/>
    <x v="27"/>
    <x v="18"/>
  </r>
  <r>
    <x v="31"/>
    <x v="2"/>
    <x v="1"/>
    <x v="14"/>
    <x v="26"/>
    <x v="358"/>
    <x v="2"/>
    <x v="20"/>
    <x v="19"/>
    <x v="40"/>
    <x v="27"/>
    <x v="18"/>
  </r>
  <r>
    <x v="60"/>
    <x v="2"/>
    <x v="1"/>
    <x v="14"/>
    <x v="25"/>
    <x v="321"/>
    <x v="2"/>
    <x v="20"/>
    <x v="19"/>
    <x v="27"/>
    <x v="27"/>
    <x v="18"/>
  </r>
  <r>
    <x v="60"/>
    <x v="2"/>
    <x v="1"/>
    <x v="14"/>
    <x v="24"/>
    <x v="458"/>
    <x v="2"/>
    <x v="20"/>
    <x v="19"/>
    <x v="8"/>
    <x v="27"/>
    <x v="18"/>
  </r>
  <r>
    <x v="60"/>
    <x v="2"/>
    <x v="1"/>
    <x v="14"/>
    <x v="26"/>
    <x v="453"/>
    <x v="2"/>
    <x v="20"/>
    <x v="19"/>
    <x v="40"/>
    <x v="27"/>
    <x v="18"/>
  </r>
  <r>
    <x v="32"/>
    <x v="2"/>
    <x v="1"/>
    <x v="14"/>
    <x v="25"/>
    <x v="436"/>
    <x v="2"/>
    <x v="20"/>
    <x v="19"/>
    <x v="27"/>
    <x v="27"/>
    <x v="18"/>
  </r>
  <r>
    <x v="60"/>
    <x v="2"/>
    <x v="1"/>
    <x v="15"/>
    <x v="24"/>
    <x v="399"/>
    <x v="2"/>
    <x v="20"/>
    <x v="19"/>
    <x v="8"/>
    <x v="27"/>
    <x v="18"/>
  </r>
  <r>
    <x v="60"/>
    <x v="2"/>
    <x v="1"/>
    <x v="15"/>
    <x v="26"/>
    <x v="377"/>
    <x v="2"/>
    <x v="20"/>
    <x v="19"/>
    <x v="40"/>
    <x v="27"/>
    <x v="18"/>
  </r>
  <r>
    <x v="35"/>
    <x v="2"/>
    <x v="1"/>
    <x v="15"/>
    <x v="25"/>
    <x v="331"/>
    <x v="2"/>
    <x v="20"/>
    <x v="19"/>
    <x v="27"/>
    <x v="27"/>
    <x v="18"/>
  </r>
  <r>
    <x v="35"/>
    <x v="2"/>
    <x v="1"/>
    <x v="15"/>
    <x v="24"/>
    <x v="412"/>
    <x v="2"/>
    <x v="20"/>
    <x v="19"/>
    <x v="8"/>
    <x v="27"/>
    <x v="18"/>
  </r>
  <r>
    <x v="35"/>
    <x v="2"/>
    <x v="1"/>
    <x v="15"/>
    <x v="26"/>
    <x v="387"/>
    <x v="2"/>
    <x v="20"/>
    <x v="19"/>
    <x v="40"/>
    <x v="27"/>
    <x v="18"/>
  </r>
  <r>
    <x v="36"/>
    <x v="2"/>
    <x v="1"/>
    <x v="15"/>
    <x v="25"/>
    <x v="351"/>
    <x v="2"/>
    <x v="20"/>
    <x v="19"/>
    <x v="27"/>
    <x v="27"/>
    <x v="18"/>
  </r>
  <r>
    <x v="36"/>
    <x v="2"/>
    <x v="1"/>
    <x v="15"/>
    <x v="24"/>
    <x v="416"/>
    <x v="2"/>
    <x v="20"/>
    <x v="19"/>
    <x v="8"/>
    <x v="27"/>
    <x v="18"/>
  </r>
  <r>
    <x v="60"/>
    <x v="2"/>
    <x v="1"/>
    <x v="15"/>
    <x v="26"/>
    <x v="362"/>
    <x v="2"/>
    <x v="20"/>
    <x v="19"/>
    <x v="40"/>
    <x v="27"/>
    <x v="18"/>
  </r>
  <r>
    <x v="33"/>
    <x v="2"/>
    <x v="1"/>
    <x v="15"/>
    <x v="25"/>
    <x v="332"/>
    <x v="2"/>
    <x v="20"/>
    <x v="19"/>
    <x v="27"/>
    <x v="27"/>
    <x v="18"/>
  </r>
  <r>
    <x v="60"/>
    <x v="2"/>
    <x v="4"/>
    <x v="7"/>
    <x v="24"/>
    <x v="408"/>
    <x v="2"/>
    <x v="20"/>
    <x v="19"/>
    <x v="8"/>
    <x v="27"/>
    <x v="18"/>
  </r>
  <r>
    <x v="60"/>
    <x v="2"/>
    <x v="4"/>
    <x v="7"/>
    <x v="26"/>
    <x v="379"/>
    <x v="2"/>
    <x v="20"/>
    <x v="19"/>
    <x v="40"/>
    <x v="27"/>
    <x v="18"/>
  </r>
  <r>
    <x v="60"/>
    <x v="2"/>
    <x v="4"/>
    <x v="7"/>
    <x v="25"/>
    <x v="342"/>
    <x v="2"/>
    <x v="20"/>
    <x v="19"/>
    <x v="27"/>
    <x v="27"/>
    <x v="18"/>
  </r>
  <r>
    <x v="60"/>
    <x v="4"/>
    <x v="0"/>
    <x v="18"/>
    <x v="24"/>
    <x v="438"/>
    <x v="2"/>
    <x v="20"/>
    <x v="19"/>
    <x v="8"/>
    <x v="27"/>
    <x v="18"/>
  </r>
  <r>
    <x v="60"/>
    <x v="4"/>
    <x v="0"/>
    <x v="18"/>
    <x v="26"/>
    <x v="417"/>
    <x v="2"/>
    <x v="20"/>
    <x v="19"/>
    <x v="40"/>
    <x v="27"/>
    <x v="18"/>
  </r>
  <r>
    <x v="29"/>
    <x v="4"/>
    <x v="0"/>
    <x v="18"/>
    <x v="25"/>
    <x v="384"/>
    <x v="2"/>
    <x v="20"/>
    <x v="19"/>
    <x v="27"/>
    <x v="27"/>
    <x v="18"/>
  </r>
  <r>
    <x v="60"/>
    <x v="4"/>
    <x v="0"/>
    <x v="18"/>
    <x v="24"/>
    <x v="446"/>
    <x v="2"/>
    <x v="20"/>
    <x v="19"/>
    <x v="8"/>
    <x v="27"/>
    <x v="18"/>
  </r>
  <r>
    <x v="60"/>
    <x v="4"/>
    <x v="0"/>
    <x v="18"/>
    <x v="26"/>
    <x v="435"/>
    <x v="2"/>
    <x v="20"/>
    <x v="19"/>
    <x v="40"/>
    <x v="27"/>
    <x v="18"/>
  </r>
  <r>
    <x v="60"/>
    <x v="4"/>
    <x v="0"/>
    <x v="18"/>
    <x v="25"/>
    <x v="394"/>
    <x v="2"/>
    <x v="20"/>
    <x v="19"/>
    <x v="27"/>
    <x v="27"/>
    <x v="18"/>
  </r>
  <r>
    <x v="60"/>
    <x v="4"/>
    <x v="1"/>
    <x v="15"/>
    <x v="26"/>
    <x v="31"/>
    <x v="2"/>
    <x v="20"/>
    <x v="19"/>
    <x v="40"/>
    <x v="27"/>
    <x v="18"/>
  </r>
  <r>
    <x v="38"/>
    <x v="4"/>
    <x v="1"/>
    <x v="15"/>
    <x v="24"/>
    <x v="31"/>
    <x v="2"/>
    <x v="20"/>
    <x v="19"/>
    <x v="8"/>
    <x v="27"/>
    <x v="18"/>
  </r>
  <r>
    <x v="38"/>
    <x v="4"/>
    <x v="1"/>
    <x v="21"/>
    <x v="26"/>
    <x v="369"/>
    <x v="2"/>
    <x v="20"/>
    <x v="19"/>
    <x v="40"/>
    <x v="27"/>
    <x v="18"/>
  </r>
  <r>
    <x v="38"/>
    <x v="4"/>
    <x v="1"/>
    <x v="21"/>
    <x v="24"/>
    <x v="338"/>
    <x v="2"/>
    <x v="20"/>
    <x v="19"/>
    <x v="8"/>
    <x v="27"/>
    <x v="18"/>
  </r>
  <r>
    <x v="40"/>
    <x v="4"/>
    <x v="4"/>
    <x v="14"/>
    <x v="24"/>
    <x v="391"/>
    <x v="2"/>
    <x v="20"/>
    <x v="19"/>
    <x v="8"/>
    <x v="27"/>
    <x v="18"/>
  </r>
  <r>
    <x v="39"/>
    <x v="4"/>
    <x v="4"/>
    <x v="14"/>
    <x v="26"/>
    <x v="374"/>
    <x v="2"/>
    <x v="20"/>
    <x v="19"/>
    <x v="40"/>
    <x v="27"/>
    <x v="18"/>
  </r>
  <r>
    <x v="39"/>
    <x v="4"/>
    <x v="4"/>
    <x v="14"/>
    <x v="25"/>
    <x v="312"/>
    <x v="2"/>
    <x v="20"/>
    <x v="19"/>
    <x v="27"/>
    <x v="27"/>
    <x v="18"/>
  </r>
  <r>
    <x v="40"/>
    <x v="4"/>
    <x v="4"/>
    <x v="17"/>
    <x v="24"/>
    <x v="421"/>
    <x v="2"/>
    <x v="20"/>
    <x v="19"/>
    <x v="8"/>
    <x v="27"/>
    <x v="18"/>
  </r>
  <r>
    <x v="40"/>
    <x v="4"/>
    <x v="4"/>
    <x v="17"/>
    <x v="26"/>
    <x v="405"/>
    <x v="2"/>
    <x v="20"/>
    <x v="19"/>
    <x v="40"/>
    <x v="27"/>
    <x v="18"/>
  </r>
  <r>
    <x v="41"/>
    <x v="4"/>
    <x v="4"/>
    <x v="17"/>
    <x v="25"/>
    <x v="365"/>
    <x v="2"/>
    <x v="20"/>
    <x v="19"/>
    <x v="27"/>
    <x v="27"/>
    <x v="18"/>
  </r>
  <r>
    <x v="46"/>
    <x v="6"/>
    <x v="8"/>
    <x v="28"/>
    <x v="24"/>
    <x v="428"/>
    <x v="2"/>
    <x v="20"/>
    <x v="19"/>
    <x v="8"/>
    <x v="27"/>
    <x v="18"/>
  </r>
  <r>
    <x v="46"/>
    <x v="6"/>
    <x v="8"/>
    <x v="28"/>
    <x v="26"/>
    <x v="414"/>
    <x v="2"/>
    <x v="20"/>
    <x v="19"/>
    <x v="40"/>
    <x v="27"/>
    <x v="18"/>
  </r>
  <r>
    <x v="46"/>
    <x v="6"/>
    <x v="8"/>
    <x v="28"/>
    <x v="25"/>
    <x v="363"/>
    <x v="2"/>
    <x v="20"/>
    <x v="19"/>
    <x v="27"/>
    <x v="27"/>
    <x v="18"/>
  </r>
  <r>
    <x v="60"/>
    <x v="9"/>
    <x v="0"/>
    <x v="12"/>
    <x v="24"/>
    <x v="271"/>
    <x v="2"/>
    <x v="20"/>
    <x v="19"/>
    <x v="8"/>
    <x v="27"/>
    <x v="18"/>
  </r>
  <r>
    <x v="43"/>
    <x v="9"/>
    <x v="0"/>
    <x v="12"/>
    <x v="26"/>
    <x v="258"/>
    <x v="2"/>
    <x v="20"/>
    <x v="19"/>
    <x v="40"/>
    <x v="27"/>
    <x v="18"/>
  </r>
  <r>
    <x v="60"/>
    <x v="9"/>
    <x v="1"/>
    <x v="15"/>
    <x v="24"/>
    <x v="398"/>
    <x v="2"/>
    <x v="20"/>
    <x v="19"/>
    <x v="8"/>
    <x v="27"/>
    <x v="18"/>
  </r>
  <r>
    <x v="60"/>
    <x v="9"/>
    <x v="1"/>
    <x v="15"/>
    <x v="26"/>
    <x v="361"/>
    <x v="2"/>
    <x v="20"/>
    <x v="19"/>
    <x v="40"/>
    <x v="27"/>
    <x v="18"/>
  </r>
  <r>
    <x v="60"/>
    <x v="9"/>
    <x v="1"/>
    <x v="15"/>
    <x v="25"/>
    <x v="318"/>
    <x v="2"/>
    <x v="20"/>
    <x v="19"/>
    <x v="27"/>
    <x v="27"/>
    <x v="18"/>
  </r>
  <r>
    <x v="60"/>
    <x v="9"/>
    <x v="3"/>
    <x v="31"/>
    <x v="24"/>
    <x v="409"/>
    <x v="2"/>
    <x v="20"/>
    <x v="19"/>
    <x v="8"/>
    <x v="27"/>
    <x v="18"/>
  </r>
  <r>
    <x v="47"/>
    <x v="9"/>
    <x v="3"/>
    <x v="31"/>
    <x v="26"/>
    <x v="340"/>
    <x v="2"/>
    <x v="20"/>
    <x v="19"/>
    <x v="40"/>
    <x v="27"/>
    <x v="18"/>
  </r>
  <r>
    <x v="60"/>
    <x v="9"/>
    <x v="3"/>
    <x v="31"/>
    <x v="25"/>
    <x v="309"/>
    <x v="2"/>
    <x v="20"/>
    <x v="19"/>
    <x v="27"/>
    <x v="27"/>
    <x v="18"/>
  </r>
  <r>
    <x v="60"/>
    <x v="11"/>
    <x v="3"/>
    <x v="17"/>
    <x v="24"/>
    <x v="420"/>
    <x v="2"/>
    <x v="20"/>
    <x v="19"/>
    <x v="8"/>
    <x v="27"/>
    <x v="18"/>
  </r>
  <r>
    <x v="60"/>
    <x v="11"/>
    <x v="3"/>
    <x v="17"/>
    <x v="26"/>
    <x v="395"/>
    <x v="2"/>
    <x v="20"/>
    <x v="19"/>
    <x v="40"/>
    <x v="27"/>
    <x v="18"/>
  </r>
  <r>
    <x v="60"/>
    <x v="0"/>
    <x v="1"/>
    <x v="14"/>
    <x v="28"/>
    <x v="371"/>
    <x v="2"/>
    <x v="22"/>
    <x v="22"/>
    <x v="12"/>
    <x v="20"/>
    <x v="16"/>
  </r>
  <r>
    <x v="60"/>
    <x v="0"/>
    <x v="8"/>
    <x v="20"/>
    <x v="28"/>
    <x v="307"/>
    <x v="2"/>
    <x v="22"/>
    <x v="22"/>
    <x v="12"/>
    <x v="20"/>
    <x v="16"/>
  </r>
  <r>
    <x v="60"/>
    <x v="1"/>
    <x v="3"/>
    <x v="17"/>
    <x v="28"/>
    <x v="301"/>
    <x v="2"/>
    <x v="22"/>
    <x v="22"/>
    <x v="12"/>
    <x v="20"/>
    <x v="16"/>
  </r>
  <r>
    <x v="48"/>
    <x v="1"/>
    <x v="4"/>
    <x v="14"/>
    <x v="28"/>
    <x v="404"/>
    <x v="2"/>
    <x v="22"/>
    <x v="22"/>
    <x v="12"/>
    <x v="20"/>
    <x v="16"/>
  </r>
  <r>
    <x v="49"/>
    <x v="4"/>
    <x v="0"/>
    <x v="19"/>
    <x v="28"/>
    <x v="280"/>
    <x v="2"/>
    <x v="22"/>
    <x v="22"/>
    <x v="12"/>
    <x v="20"/>
    <x v="16"/>
  </r>
  <r>
    <x v="48"/>
    <x v="6"/>
    <x v="8"/>
    <x v="28"/>
    <x v="28"/>
    <x v="326"/>
    <x v="2"/>
    <x v="22"/>
    <x v="22"/>
    <x v="12"/>
    <x v="20"/>
    <x v="16"/>
  </r>
  <r>
    <x v="48"/>
    <x v="0"/>
    <x v="1"/>
    <x v="14"/>
    <x v="31"/>
    <x v="289"/>
    <x v="2"/>
    <x v="25"/>
    <x v="25"/>
    <x v="29"/>
    <x v="1"/>
    <x v="2"/>
  </r>
  <r>
    <x v="49"/>
    <x v="1"/>
    <x v="0"/>
    <x v="14"/>
    <x v="31"/>
    <x v="207"/>
    <x v="2"/>
    <x v="25"/>
    <x v="25"/>
    <x v="29"/>
    <x v="1"/>
    <x v="2"/>
  </r>
  <r>
    <x v="50"/>
    <x v="1"/>
    <x v="4"/>
    <x v="14"/>
    <x v="31"/>
    <x v="91"/>
    <x v="2"/>
    <x v="25"/>
    <x v="25"/>
    <x v="29"/>
    <x v="1"/>
    <x v="2"/>
  </r>
  <r>
    <x v="51"/>
    <x v="2"/>
    <x v="4"/>
    <x v="7"/>
    <x v="31"/>
    <x v="329"/>
    <x v="2"/>
    <x v="25"/>
    <x v="25"/>
    <x v="29"/>
    <x v="1"/>
    <x v="2"/>
  </r>
  <r>
    <x v="52"/>
    <x v="4"/>
    <x v="0"/>
    <x v="19"/>
    <x v="31"/>
    <x v="300"/>
    <x v="2"/>
    <x v="25"/>
    <x v="25"/>
    <x v="29"/>
    <x v="1"/>
    <x v="2"/>
  </r>
  <r>
    <x v="54"/>
    <x v="4"/>
    <x v="1"/>
    <x v="21"/>
    <x v="31"/>
    <x v="210"/>
    <x v="2"/>
    <x v="25"/>
    <x v="25"/>
    <x v="29"/>
    <x v="1"/>
    <x v="2"/>
  </r>
  <r>
    <x v="55"/>
    <x v="4"/>
    <x v="3"/>
    <x v="26"/>
    <x v="31"/>
    <x v="370"/>
    <x v="2"/>
    <x v="25"/>
    <x v="25"/>
    <x v="29"/>
    <x v="1"/>
    <x v="2"/>
  </r>
  <r>
    <x v="56"/>
    <x v="6"/>
    <x v="8"/>
    <x v="28"/>
    <x v="31"/>
    <x v="308"/>
    <x v="2"/>
    <x v="25"/>
    <x v="25"/>
    <x v="29"/>
    <x v="1"/>
    <x v="2"/>
  </r>
  <r>
    <x v="53"/>
    <x v="8"/>
    <x v="3"/>
    <x v="12"/>
    <x v="31"/>
    <x v="7"/>
    <x v="2"/>
    <x v="25"/>
    <x v="25"/>
    <x v="29"/>
    <x v="1"/>
    <x v="2"/>
  </r>
  <r>
    <x v="53"/>
    <x v="8"/>
    <x v="3"/>
    <x v="12"/>
    <x v="31"/>
    <x v="306"/>
    <x v="2"/>
    <x v="25"/>
    <x v="25"/>
    <x v="29"/>
    <x v="1"/>
    <x v="2"/>
  </r>
  <r>
    <x v="58"/>
    <x v="9"/>
    <x v="0"/>
    <x v="12"/>
    <x v="31"/>
    <x v="255"/>
    <x v="2"/>
    <x v="25"/>
    <x v="25"/>
    <x v="29"/>
    <x v="1"/>
    <x v="2"/>
  </r>
  <r>
    <x v="58"/>
    <x v="11"/>
    <x v="3"/>
    <x v="17"/>
    <x v="31"/>
    <x v="232"/>
    <x v="2"/>
    <x v="25"/>
    <x v="25"/>
    <x v="29"/>
    <x v="1"/>
    <x v="2"/>
  </r>
  <r>
    <x v="58"/>
    <x v="12"/>
    <x v="3"/>
    <x v="27"/>
    <x v="31"/>
    <x v="223"/>
    <x v="2"/>
    <x v="25"/>
    <x v="25"/>
    <x v="29"/>
    <x v="1"/>
    <x v="2"/>
  </r>
  <r>
    <x v="59"/>
    <x v="12"/>
    <x v="8"/>
    <x v="24"/>
    <x v="31"/>
    <x v="304"/>
    <x v="2"/>
    <x v="25"/>
    <x v="25"/>
    <x v="29"/>
    <x v="1"/>
    <x v="2"/>
  </r>
  <r>
    <x v="60"/>
    <x v="1"/>
    <x v="3"/>
    <x v="15"/>
    <x v="35"/>
    <x v="333"/>
    <x v="2"/>
    <x v="28"/>
    <x v="28"/>
    <x v="52"/>
    <x v="11"/>
    <x v="9"/>
  </r>
  <r>
    <x v="60"/>
    <x v="1"/>
    <x v="0"/>
    <x v="14"/>
    <x v="37"/>
    <x v="152"/>
    <x v="2"/>
    <x v="30"/>
    <x v="30"/>
    <x v="63"/>
    <x v="28"/>
    <x v="19"/>
  </r>
  <r>
    <x v="60"/>
    <x v="1"/>
    <x v="4"/>
    <x v="14"/>
    <x v="37"/>
    <x v="80"/>
    <x v="2"/>
    <x v="30"/>
    <x v="30"/>
    <x v="63"/>
    <x v="28"/>
    <x v="19"/>
  </r>
  <r>
    <x v="60"/>
    <x v="2"/>
    <x v="1"/>
    <x v="15"/>
    <x v="40"/>
    <x v="272"/>
    <x v="2"/>
    <x v="32"/>
    <x v="33"/>
    <x v="55"/>
    <x v="1"/>
    <x v="2"/>
  </r>
  <r>
    <x v="61"/>
    <x v="9"/>
    <x v="1"/>
    <x v="15"/>
    <x v="40"/>
    <x v="81"/>
    <x v="2"/>
    <x v="32"/>
    <x v="33"/>
    <x v="55"/>
    <x v="1"/>
    <x v="2"/>
  </r>
  <r>
    <x v="12"/>
    <x v="8"/>
    <x v="3"/>
    <x v="12"/>
    <x v="41"/>
    <x v="3"/>
    <x v="2"/>
    <x v="33"/>
    <x v="34"/>
    <x v="69"/>
    <x v="1"/>
    <x v="2"/>
  </r>
  <r>
    <x v="12"/>
    <x v="4"/>
    <x v="4"/>
    <x v="14"/>
    <x v="42"/>
    <x v="213"/>
    <x v="2"/>
    <x v="34"/>
    <x v="35"/>
    <x v="5"/>
    <x v="28"/>
    <x v="19"/>
  </r>
  <r>
    <x v="15"/>
    <x v="0"/>
    <x v="8"/>
    <x v="21"/>
    <x v="44"/>
    <x v="99"/>
    <x v="2"/>
    <x v="35"/>
    <x v="36"/>
    <x v="13"/>
    <x v="3"/>
    <x v="3"/>
  </r>
  <r>
    <x v="49"/>
    <x v="0"/>
    <x v="8"/>
    <x v="24"/>
    <x v="44"/>
    <x v="350"/>
    <x v="2"/>
    <x v="35"/>
    <x v="36"/>
    <x v="13"/>
    <x v="3"/>
    <x v="3"/>
  </r>
  <r>
    <x v="39"/>
    <x v="0"/>
    <x v="8"/>
    <x v="24"/>
    <x v="43"/>
    <x v="192"/>
    <x v="2"/>
    <x v="35"/>
    <x v="36"/>
    <x v="11"/>
    <x v="3"/>
    <x v="3"/>
  </r>
  <r>
    <x v="39"/>
    <x v="1"/>
    <x v="0"/>
    <x v="14"/>
    <x v="45"/>
    <x v="278"/>
    <x v="2"/>
    <x v="35"/>
    <x v="36"/>
    <x v="22"/>
    <x v="3"/>
    <x v="3"/>
  </r>
  <r>
    <x v="25"/>
    <x v="1"/>
    <x v="0"/>
    <x v="14"/>
    <x v="43"/>
    <x v="135"/>
    <x v="2"/>
    <x v="35"/>
    <x v="36"/>
    <x v="11"/>
    <x v="3"/>
    <x v="3"/>
  </r>
  <r>
    <x v="26"/>
    <x v="1"/>
    <x v="3"/>
    <x v="15"/>
    <x v="43"/>
    <x v="330"/>
    <x v="2"/>
    <x v="35"/>
    <x v="36"/>
    <x v="11"/>
    <x v="3"/>
    <x v="3"/>
  </r>
  <r>
    <x v="16"/>
    <x v="1"/>
    <x v="3"/>
    <x v="17"/>
    <x v="43"/>
    <x v="450"/>
    <x v="2"/>
    <x v="35"/>
    <x v="36"/>
    <x v="11"/>
    <x v="3"/>
    <x v="3"/>
  </r>
  <r>
    <x v="17"/>
    <x v="1"/>
    <x v="3"/>
    <x v="17"/>
    <x v="45"/>
    <x v="357"/>
    <x v="2"/>
    <x v="35"/>
    <x v="36"/>
    <x v="22"/>
    <x v="3"/>
    <x v="3"/>
  </r>
  <r>
    <x v="20"/>
    <x v="1"/>
    <x v="4"/>
    <x v="14"/>
    <x v="43"/>
    <x v="418"/>
    <x v="2"/>
    <x v="35"/>
    <x v="36"/>
    <x v="11"/>
    <x v="3"/>
    <x v="3"/>
  </r>
  <r>
    <x v="21"/>
    <x v="1"/>
    <x v="4"/>
    <x v="14"/>
    <x v="45"/>
    <x v="359"/>
    <x v="2"/>
    <x v="35"/>
    <x v="36"/>
    <x v="22"/>
    <x v="3"/>
    <x v="3"/>
  </r>
  <r>
    <x v="23"/>
    <x v="1"/>
    <x v="4"/>
    <x v="14"/>
    <x v="44"/>
    <x v="148"/>
    <x v="2"/>
    <x v="35"/>
    <x v="36"/>
    <x v="13"/>
    <x v="3"/>
    <x v="3"/>
  </r>
  <r>
    <x v="7"/>
    <x v="1"/>
    <x v="4"/>
    <x v="14"/>
    <x v="45"/>
    <x v="243"/>
    <x v="2"/>
    <x v="35"/>
    <x v="36"/>
    <x v="22"/>
    <x v="3"/>
    <x v="3"/>
  </r>
  <r>
    <x v="9"/>
    <x v="1"/>
    <x v="4"/>
    <x v="14"/>
    <x v="45"/>
    <x v="382"/>
    <x v="2"/>
    <x v="35"/>
    <x v="36"/>
    <x v="22"/>
    <x v="3"/>
    <x v="3"/>
  </r>
  <r>
    <x v="60"/>
    <x v="1"/>
    <x v="4"/>
    <x v="14"/>
    <x v="43"/>
    <x v="305"/>
    <x v="2"/>
    <x v="35"/>
    <x v="36"/>
    <x v="11"/>
    <x v="3"/>
    <x v="3"/>
  </r>
  <r>
    <x v="60"/>
    <x v="1"/>
    <x v="4"/>
    <x v="14"/>
    <x v="44"/>
    <x v="136"/>
    <x v="2"/>
    <x v="35"/>
    <x v="36"/>
    <x v="13"/>
    <x v="3"/>
    <x v="3"/>
  </r>
  <r>
    <x v="60"/>
    <x v="2"/>
    <x v="1"/>
    <x v="14"/>
    <x v="44"/>
    <x v="246"/>
    <x v="2"/>
    <x v="35"/>
    <x v="36"/>
    <x v="13"/>
    <x v="3"/>
    <x v="3"/>
  </r>
  <r>
    <x v="59"/>
    <x v="2"/>
    <x v="1"/>
    <x v="15"/>
    <x v="44"/>
    <x v="82"/>
    <x v="2"/>
    <x v="35"/>
    <x v="36"/>
    <x v="13"/>
    <x v="3"/>
    <x v="3"/>
  </r>
  <r>
    <x v="61"/>
    <x v="4"/>
    <x v="0"/>
    <x v="18"/>
    <x v="43"/>
    <x v="203"/>
    <x v="2"/>
    <x v="35"/>
    <x v="36"/>
    <x v="11"/>
    <x v="3"/>
    <x v="3"/>
  </r>
  <r>
    <x v="25"/>
    <x v="4"/>
    <x v="0"/>
    <x v="18"/>
    <x v="43"/>
    <x v="169"/>
    <x v="2"/>
    <x v="35"/>
    <x v="36"/>
    <x v="11"/>
    <x v="3"/>
    <x v="3"/>
  </r>
  <r>
    <x v="14"/>
    <x v="4"/>
    <x v="0"/>
    <x v="19"/>
    <x v="45"/>
    <x v="360"/>
    <x v="2"/>
    <x v="35"/>
    <x v="36"/>
    <x v="22"/>
    <x v="3"/>
    <x v="3"/>
  </r>
  <r>
    <x v="24"/>
    <x v="4"/>
    <x v="0"/>
    <x v="19"/>
    <x v="43"/>
    <x v="247"/>
    <x v="2"/>
    <x v="35"/>
    <x v="36"/>
    <x v="11"/>
    <x v="3"/>
    <x v="3"/>
  </r>
  <r>
    <x v="25"/>
    <x v="4"/>
    <x v="1"/>
    <x v="15"/>
    <x v="45"/>
    <x v="5"/>
    <x v="2"/>
    <x v="35"/>
    <x v="36"/>
    <x v="22"/>
    <x v="3"/>
    <x v="3"/>
  </r>
  <r>
    <x v="27"/>
    <x v="4"/>
    <x v="1"/>
    <x v="15"/>
    <x v="43"/>
    <x v="4"/>
    <x v="2"/>
    <x v="35"/>
    <x v="36"/>
    <x v="11"/>
    <x v="3"/>
    <x v="3"/>
  </r>
  <r>
    <x v="28"/>
    <x v="4"/>
    <x v="1"/>
    <x v="21"/>
    <x v="45"/>
    <x v="296"/>
    <x v="2"/>
    <x v="35"/>
    <x v="36"/>
    <x v="22"/>
    <x v="3"/>
    <x v="3"/>
  </r>
  <r>
    <x v="31"/>
    <x v="4"/>
    <x v="4"/>
    <x v="17"/>
    <x v="43"/>
    <x v="209"/>
    <x v="2"/>
    <x v="35"/>
    <x v="36"/>
    <x v="11"/>
    <x v="3"/>
    <x v="3"/>
  </r>
  <r>
    <x v="39"/>
    <x v="4"/>
    <x v="7"/>
    <x v="26"/>
    <x v="43"/>
    <x v="445"/>
    <x v="2"/>
    <x v="35"/>
    <x v="36"/>
    <x v="11"/>
    <x v="3"/>
    <x v="3"/>
  </r>
  <r>
    <x v="40"/>
    <x v="4"/>
    <x v="7"/>
    <x v="26"/>
    <x v="45"/>
    <x v="385"/>
    <x v="2"/>
    <x v="35"/>
    <x v="36"/>
    <x v="22"/>
    <x v="3"/>
    <x v="3"/>
  </r>
  <r>
    <x v="58"/>
    <x v="8"/>
    <x v="3"/>
    <x v="12"/>
    <x v="45"/>
    <x v="9"/>
    <x v="2"/>
    <x v="35"/>
    <x v="36"/>
    <x v="22"/>
    <x v="3"/>
    <x v="3"/>
  </r>
  <r>
    <x v="19"/>
    <x v="8"/>
    <x v="3"/>
    <x v="12"/>
    <x v="43"/>
    <x v="366"/>
    <x v="2"/>
    <x v="35"/>
    <x v="36"/>
    <x v="11"/>
    <x v="3"/>
    <x v="3"/>
  </r>
  <r>
    <x v="60"/>
    <x v="8"/>
    <x v="3"/>
    <x v="12"/>
    <x v="45"/>
    <x v="334"/>
    <x v="2"/>
    <x v="35"/>
    <x v="36"/>
    <x v="22"/>
    <x v="3"/>
    <x v="3"/>
  </r>
  <r>
    <x v="60"/>
    <x v="11"/>
    <x v="3"/>
    <x v="17"/>
    <x v="43"/>
    <x v="386"/>
    <x v="2"/>
    <x v="35"/>
    <x v="36"/>
    <x v="11"/>
    <x v="3"/>
    <x v="3"/>
  </r>
  <r>
    <x v="9"/>
    <x v="11"/>
    <x v="3"/>
    <x v="17"/>
    <x v="43"/>
    <x v="447"/>
    <x v="2"/>
    <x v="35"/>
    <x v="36"/>
    <x v="11"/>
    <x v="3"/>
    <x v="3"/>
  </r>
  <r>
    <x v="2"/>
    <x v="11"/>
    <x v="3"/>
    <x v="17"/>
    <x v="45"/>
    <x v="392"/>
    <x v="2"/>
    <x v="35"/>
    <x v="36"/>
    <x v="22"/>
    <x v="3"/>
    <x v="3"/>
  </r>
  <r>
    <x v="15"/>
    <x v="12"/>
    <x v="3"/>
    <x v="27"/>
    <x v="43"/>
    <x v="434"/>
    <x v="2"/>
    <x v="35"/>
    <x v="36"/>
    <x v="11"/>
    <x v="3"/>
    <x v="3"/>
  </r>
  <r>
    <x v="12"/>
    <x v="12"/>
    <x v="3"/>
    <x v="27"/>
    <x v="45"/>
    <x v="402"/>
    <x v="2"/>
    <x v="35"/>
    <x v="36"/>
    <x v="22"/>
    <x v="3"/>
    <x v="3"/>
  </r>
  <r>
    <x v="36"/>
    <x v="12"/>
    <x v="3"/>
    <x v="27"/>
    <x v="44"/>
    <x v="159"/>
    <x v="2"/>
    <x v="35"/>
    <x v="36"/>
    <x v="13"/>
    <x v="3"/>
    <x v="3"/>
  </r>
  <r>
    <x v="61"/>
    <x v="12"/>
    <x v="8"/>
    <x v="24"/>
    <x v="45"/>
    <x v="355"/>
    <x v="2"/>
    <x v="35"/>
    <x v="36"/>
    <x v="22"/>
    <x v="3"/>
    <x v="3"/>
  </r>
  <r>
    <x v="10"/>
    <x v="12"/>
    <x v="8"/>
    <x v="24"/>
    <x v="43"/>
    <x v="233"/>
    <x v="2"/>
    <x v="35"/>
    <x v="36"/>
    <x v="11"/>
    <x v="3"/>
    <x v="3"/>
  </r>
  <r>
    <x v="30"/>
    <x v="0"/>
    <x v="8"/>
    <x v="20"/>
    <x v="47"/>
    <x v="43"/>
    <x v="2"/>
    <x v="37"/>
    <x v="39"/>
    <x v="18"/>
    <x v="28"/>
    <x v="19"/>
  </r>
  <r>
    <x v="28"/>
    <x v="0"/>
    <x v="8"/>
    <x v="20"/>
    <x v="47"/>
    <x v="43"/>
    <x v="2"/>
    <x v="37"/>
    <x v="39"/>
    <x v="18"/>
    <x v="28"/>
    <x v="19"/>
  </r>
  <r>
    <x v="31"/>
    <x v="1"/>
    <x v="4"/>
    <x v="14"/>
    <x v="47"/>
    <x v="302"/>
    <x v="2"/>
    <x v="37"/>
    <x v="39"/>
    <x v="18"/>
    <x v="28"/>
    <x v="19"/>
  </r>
  <r>
    <x v="34"/>
    <x v="1"/>
    <x v="4"/>
    <x v="14"/>
    <x v="47"/>
    <x v="302"/>
    <x v="2"/>
    <x v="37"/>
    <x v="39"/>
    <x v="18"/>
    <x v="28"/>
    <x v="19"/>
  </r>
  <r>
    <x v="38"/>
    <x v="1"/>
    <x v="3"/>
    <x v="17"/>
    <x v="48"/>
    <x v="341"/>
    <x v="2"/>
    <x v="38"/>
    <x v="40"/>
    <x v="36"/>
    <x v="12"/>
    <x v="10"/>
  </r>
  <r>
    <x v="36"/>
    <x v="1"/>
    <x v="4"/>
    <x v="14"/>
    <x v="48"/>
    <x v="277"/>
    <x v="2"/>
    <x v="38"/>
    <x v="40"/>
    <x v="36"/>
    <x v="12"/>
    <x v="10"/>
  </r>
  <r>
    <x v="60"/>
    <x v="11"/>
    <x v="3"/>
    <x v="17"/>
    <x v="48"/>
    <x v="241"/>
    <x v="2"/>
    <x v="38"/>
    <x v="40"/>
    <x v="36"/>
    <x v="12"/>
    <x v="10"/>
  </r>
  <r>
    <x v="36"/>
    <x v="12"/>
    <x v="3"/>
    <x v="27"/>
    <x v="48"/>
    <x v="205"/>
    <x v="2"/>
    <x v="38"/>
    <x v="40"/>
    <x v="36"/>
    <x v="12"/>
    <x v="10"/>
  </r>
  <r>
    <x v="36"/>
    <x v="2"/>
    <x v="1"/>
    <x v="14"/>
    <x v="50"/>
    <x v="114"/>
    <x v="2"/>
    <x v="40"/>
    <x v="42"/>
    <x v="47"/>
    <x v="30"/>
    <x v="20"/>
  </r>
  <r>
    <x v="46"/>
    <x v="9"/>
    <x v="1"/>
    <x v="15"/>
    <x v="50"/>
    <x v="120"/>
    <x v="2"/>
    <x v="40"/>
    <x v="42"/>
    <x v="47"/>
    <x v="30"/>
    <x v="20"/>
  </r>
  <r>
    <x v="46"/>
    <x v="9"/>
    <x v="3"/>
    <x v="31"/>
    <x v="50"/>
    <x v="107"/>
    <x v="2"/>
    <x v="40"/>
    <x v="42"/>
    <x v="47"/>
    <x v="30"/>
    <x v="20"/>
  </r>
  <r>
    <x v="60"/>
    <x v="0"/>
    <x v="1"/>
    <x v="14"/>
    <x v="53"/>
    <x v="226"/>
    <x v="2"/>
    <x v="42"/>
    <x v="44"/>
    <x v="59"/>
    <x v="12"/>
    <x v="10"/>
  </r>
  <r>
    <x v="60"/>
    <x v="1"/>
    <x v="0"/>
    <x v="14"/>
    <x v="52"/>
    <x v="234"/>
    <x v="2"/>
    <x v="42"/>
    <x v="44"/>
    <x v="5"/>
    <x v="12"/>
    <x v="10"/>
  </r>
  <r>
    <x v="60"/>
    <x v="1"/>
    <x v="0"/>
    <x v="14"/>
    <x v="53"/>
    <x v="151"/>
    <x v="2"/>
    <x v="42"/>
    <x v="44"/>
    <x v="59"/>
    <x v="12"/>
    <x v="10"/>
  </r>
  <r>
    <x v="60"/>
    <x v="1"/>
    <x v="3"/>
    <x v="15"/>
    <x v="52"/>
    <x v="456"/>
    <x v="2"/>
    <x v="42"/>
    <x v="44"/>
    <x v="5"/>
    <x v="12"/>
    <x v="10"/>
  </r>
  <r>
    <x v="60"/>
    <x v="1"/>
    <x v="3"/>
    <x v="15"/>
    <x v="53"/>
    <x v="437"/>
    <x v="2"/>
    <x v="42"/>
    <x v="44"/>
    <x v="59"/>
    <x v="12"/>
    <x v="10"/>
  </r>
  <r>
    <x v="60"/>
    <x v="1"/>
    <x v="3"/>
    <x v="17"/>
    <x v="52"/>
    <x v="251"/>
    <x v="2"/>
    <x v="42"/>
    <x v="44"/>
    <x v="5"/>
    <x v="12"/>
    <x v="10"/>
  </r>
  <r>
    <x v="3"/>
    <x v="1"/>
    <x v="3"/>
    <x v="17"/>
    <x v="53"/>
    <x v="175"/>
    <x v="2"/>
    <x v="42"/>
    <x v="44"/>
    <x v="59"/>
    <x v="12"/>
    <x v="10"/>
  </r>
  <r>
    <x v="5"/>
    <x v="1"/>
    <x v="4"/>
    <x v="14"/>
    <x v="52"/>
    <x v="128"/>
    <x v="2"/>
    <x v="42"/>
    <x v="44"/>
    <x v="5"/>
    <x v="12"/>
    <x v="10"/>
  </r>
  <r>
    <x v="8"/>
    <x v="1"/>
    <x v="4"/>
    <x v="14"/>
    <x v="53"/>
    <x v="84"/>
    <x v="2"/>
    <x v="42"/>
    <x v="44"/>
    <x v="59"/>
    <x v="12"/>
    <x v="10"/>
  </r>
  <r>
    <x v="11"/>
    <x v="2"/>
    <x v="1"/>
    <x v="15"/>
    <x v="52"/>
    <x v="78"/>
    <x v="2"/>
    <x v="42"/>
    <x v="44"/>
    <x v="5"/>
    <x v="12"/>
    <x v="10"/>
  </r>
  <r>
    <x v="28"/>
    <x v="2"/>
    <x v="1"/>
    <x v="15"/>
    <x v="52"/>
    <x v="266"/>
    <x v="2"/>
    <x v="42"/>
    <x v="44"/>
    <x v="5"/>
    <x v="12"/>
    <x v="10"/>
  </r>
  <r>
    <x v="39"/>
    <x v="2"/>
    <x v="4"/>
    <x v="7"/>
    <x v="52"/>
    <x v="429"/>
    <x v="2"/>
    <x v="42"/>
    <x v="44"/>
    <x v="5"/>
    <x v="12"/>
    <x v="10"/>
  </r>
  <r>
    <x v="49"/>
    <x v="4"/>
    <x v="0"/>
    <x v="19"/>
    <x v="52"/>
    <x v="317"/>
    <x v="2"/>
    <x v="42"/>
    <x v="44"/>
    <x v="5"/>
    <x v="12"/>
    <x v="10"/>
  </r>
  <r>
    <x v="9"/>
    <x v="4"/>
    <x v="0"/>
    <x v="19"/>
    <x v="53"/>
    <x v="229"/>
    <x v="2"/>
    <x v="42"/>
    <x v="44"/>
    <x v="59"/>
    <x v="12"/>
    <x v="10"/>
  </r>
  <r>
    <x v="16"/>
    <x v="4"/>
    <x v="1"/>
    <x v="15"/>
    <x v="52"/>
    <x v="8"/>
    <x v="2"/>
    <x v="42"/>
    <x v="44"/>
    <x v="5"/>
    <x v="12"/>
    <x v="10"/>
  </r>
  <r>
    <x v="60"/>
    <x v="4"/>
    <x v="1"/>
    <x v="21"/>
    <x v="52"/>
    <x v="327"/>
    <x v="2"/>
    <x v="42"/>
    <x v="44"/>
    <x v="5"/>
    <x v="12"/>
    <x v="10"/>
  </r>
  <r>
    <x v="60"/>
    <x v="4"/>
    <x v="1"/>
    <x v="21"/>
    <x v="53"/>
    <x v="325"/>
    <x v="2"/>
    <x v="42"/>
    <x v="44"/>
    <x v="59"/>
    <x v="12"/>
    <x v="10"/>
  </r>
  <r>
    <x v="15"/>
    <x v="4"/>
    <x v="3"/>
    <x v="26"/>
    <x v="52"/>
    <x v="449"/>
    <x v="2"/>
    <x v="42"/>
    <x v="44"/>
    <x v="5"/>
    <x v="12"/>
    <x v="10"/>
  </r>
  <r>
    <x v="60"/>
    <x v="4"/>
    <x v="7"/>
    <x v="26"/>
    <x v="52"/>
    <x v="452"/>
    <x v="2"/>
    <x v="42"/>
    <x v="44"/>
    <x v="5"/>
    <x v="12"/>
    <x v="10"/>
  </r>
  <r>
    <x v="60"/>
    <x v="4"/>
    <x v="7"/>
    <x v="26"/>
    <x v="53"/>
    <x v="430"/>
    <x v="2"/>
    <x v="42"/>
    <x v="44"/>
    <x v="59"/>
    <x v="12"/>
    <x v="10"/>
  </r>
  <r>
    <x v="60"/>
    <x v="6"/>
    <x v="8"/>
    <x v="28"/>
    <x v="52"/>
    <x v="319"/>
    <x v="2"/>
    <x v="42"/>
    <x v="44"/>
    <x v="5"/>
    <x v="12"/>
    <x v="10"/>
  </r>
  <r>
    <x v="11"/>
    <x v="6"/>
    <x v="8"/>
    <x v="28"/>
    <x v="53"/>
    <x v="242"/>
    <x v="2"/>
    <x v="42"/>
    <x v="44"/>
    <x v="59"/>
    <x v="12"/>
    <x v="10"/>
  </r>
  <r>
    <x v="12"/>
    <x v="8"/>
    <x v="3"/>
    <x v="12"/>
    <x v="52"/>
    <x v="13"/>
    <x v="2"/>
    <x v="42"/>
    <x v="44"/>
    <x v="5"/>
    <x v="12"/>
    <x v="10"/>
  </r>
  <r>
    <x v="17"/>
    <x v="8"/>
    <x v="3"/>
    <x v="12"/>
    <x v="52"/>
    <x v="376"/>
    <x v="2"/>
    <x v="42"/>
    <x v="44"/>
    <x v="5"/>
    <x v="12"/>
    <x v="10"/>
  </r>
  <r>
    <x v="60"/>
    <x v="9"/>
    <x v="0"/>
    <x v="12"/>
    <x v="52"/>
    <x v="422"/>
    <x v="2"/>
    <x v="42"/>
    <x v="44"/>
    <x v="5"/>
    <x v="12"/>
    <x v="10"/>
  </r>
  <r>
    <x v="60"/>
    <x v="9"/>
    <x v="0"/>
    <x v="12"/>
    <x v="53"/>
    <x v="406"/>
    <x v="2"/>
    <x v="42"/>
    <x v="44"/>
    <x v="59"/>
    <x v="12"/>
    <x v="10"/>
  </r>
  <r>
    <x v="20"/>
    <x v="11"/>
    <x v="3"/>
    <x v="17"/>
    <x v="52"/>
    <x v="441"/>
    <x v="2"/>
    <x v="42"/>
    <x v="44"/>
    <x v="5"/>
    <x v="12"/>
    <x v="10"/>
  </r>
  <r>
    <x v="20"/>
    <x v="11"/>
    <x v="3"/>
    <x v="17"/>
    <x v="52"/>
    <x v="443"/>
    <x v="2"/>
    <x v="42"/>
    <x v="44"/>
    <x v="5"/>
    <x v="12"/>
    <x v="10"/>
  </r>
  <r>
    <x v="21"/>
    <x v="11"/>
    <x v="3"/>
    <x v="17"/>
    <x v="53"/>
    <x v="411"/>
    <x v="2"/>
    <x v="42"/>
    <x v="44"/>
    <x v="59"/>
    <x v="12"/>
    <x v="10"/>
  </r>
  <r>
    <x v="22"/>
    <x v="12"/>
    <x v="3"/>
    <x v="27"/>
    <x v="52"/>
    <x v="440"/>
    <x v="2"/>
    <x v="42"/>
    <x v="44"/>
    <x v="5"/>
    <x v="12"/>
    <x v="10"/>
  </r>
  <r>
    <x v="60"/>
    <x v="12"/>
    <x v="3"/>
    <x v="27"/>
    <x v="53"/>
    <x v="413"/>
    <x v="2"/>
    <x v="42"/>
    <x v="44"/>
    <x v="59"/>
    <x v="12"/>
    <x v="10"/>
  </r>
  <r>
    <x v="37"/>
    <x v="12"/>
    <x v="8"/>
    <x v="24"/>
    <x v="52"/>
    <x v="315"/>
    <x v="2"/>
    <x v="42"/>
    <x v="44"/>
    <x v="5"/>
    <x v="12"/>
    <x v="10"/>
  </r>
  <r>
    <x v="33"/>
    <x v="0"/>
    <x v="1"/>
    <x v="14"/>
    <x v="56"/>
    <x v="297"/>
    <x v="2"/>
    <x v="43"/>
    <x v="45"/>
    <x v="25"/>
    <x v="3"/>
    <x v="3"/>
  </r>
  <r>
    <x v="34"/>
    <x v="0"/>
    <x v="1"/>
    <x v="14"/>
    <x v="55"/>
    <x v="290"/>
    <x v="2"/>
    <x v="43"/>
    <x v="45"/>
    <x v="14"/>
    <x v="3"/>
    <x v="3"/>
  </r>
  <r>
    <x v="60"/>
    <x v="1"/>
    <x v="0"/>
    <x v="14"/>
    <x v="55"/>
    <x v="373"/>
    <x v="2"/>
    <x v="43"/>
    <x v="45"/>
    <x v="14"/>
    <x v="3"/>
    <x v="3"/>
  </r>
  <r>
    <x v="60"/>
    <x v="1"/>
    <x v="0"/>
    <x v="14"/>
    <x v="56"/>
    <x v="372"/>
    <x v="2"/>
    <x v="43"/>
    <x v="45"/>
    <x v="25"/>
    <x v="3"/>
    <x v="3"/>
  </r>
  <r>
    <x v="38"/>
    <x v="1"/>
    <x v="3"/>
    <x v="15"/>
    <x v="56"/>
    <x v="451"/>
    <x v="2"/>
    <x v="43"/>
    <x v="45"/>
    <x v="25"/>
    <x v="3"/>
    <x v="3"/>
  </r>
  <r>
    <x v="39"/>
    <x v="1"/>
    <x v="3"/>
    <x v="15"/>
    <x v="55"/>
    <x v="415"/>
    <x v="2"/>
    <x v="43"/>
    <x v="45"/>
    <x v="14"/>
    <x v="3"/>
    <x v="3"/>
  </r>
  <r>
    <x v="60"/>
    <x v="1"/>
    <x v="4"/>
    <x v="14"/>
    <x v="56"/>
    <x v="200"/>
    <x v="2"/>
    <x v="43"/>
    <x v="45"/>
    <x v="25"/>
    <x v="3"/>
    <x v="3"/>
  </r>
  <r>
    <x v="60"/>
    <x v="1"/>
    <x v="4"/>
    <x v="14"/>
    <x v="55"/>
    <x v="157"/>
    <x v="2"/>
    <x v="43"/>
    <x v="45"/>
    <x v="14"/>
    <x v="3"/>
    <x v="3"/>
  </r>
  <r>
    <x v="49"/>
    <x v="1"/>
    <x v="4"/>
    <x v="14"/>
    <x v="56"/>
    <x v="79"/>
    <x v="2"/>
    <x v="43"/>
    <x v="45"/>
    <x v="25"/>
    <x v="3"/>
    <x v="3"/>
  </r>
  <r>
    <x v="60"/>
    <x v="2"/>
    <x v="4"/>
    <x v="7"/>
    <x v="56"/>
    <x v="444"/>
    <x v="2"/>
    <x v="43"/>
    <x v="45"/>
    <x v="25"/>
    <x v="3"/>
    <x v="3"/>
  </r>
  <r>
    <x v="60"/>
    <x v="2"/>
    <x v="4"/>
    <x v="7"/>
    <x v="55"/>
    <x v="427"/>
    <x v="2"/>
    <x v="43"/>
    <x v="45"/>
    <x v="14"/>
    <x v="3"/>
    <x v="3"/>
  </r>
  <r>
    <x v="60"/>
    <x v="4"/>
    <x v="0"/>
    <x v="18"/>
    <x v="56"/>
    <x v="201"/>
    <x v="2"/>
    <x v="43"/>
    <x v="45"/>
    <x v="25"/>
    <x v="3"/>
    <x v="3"/>
  </r>
  <r>
    <x v="3"/>
    <x v="4"/>
    <x v="0"/>
    <x v="19"/>
    <x v="55"/>
    <x v="426"/>
    <x v="2"/>
    <x v="43"/>
    <x v="45"/>
    <x v="14"/>
    <x v="3"/>
    <x v="3"/>
  </r>
  <r>
    <x v="3"/>
    <x v="4"/>
    <x v="0"/>
    <x v="19"/>
    <x v="56"/>
    <x v="401"/>
    <x v="2"/>
    <x v="43"/>
    <x v="45"/>
    <x v="25"/>
    <x v="3"/>
    <x v="3"/>
  </r>
  <r>
    <x v="5"/>
    <x v="4"/>
    <x v="1"/>
    <x v="15"/>
    <x v="55"/>
    <x v="13"/>
    <x v="2"/>
    <x v="43"/>
    <x v="45"/>
    <x v="14"/>
    <x v="3"/>
    <x v="3"/>
  </r>
  <r>
    <x v="8"/>
    <x v="4"/>
    <x v="1"/>
    <x v="21"/>
    <x v="55"/>
    <x v="281"/>
    <x v="2"/>
    <x v="43"/>
    <x v="45"/>
    <x v="14"/>
    <x v="3"/>
    <x v="3"/>
  </r>
  <r>
    <x v="21"/>
    <x v="4"/>
    <x v="3"/>
    <x v="26"/>
    <x v="56"/>
    <x v="455"/>
    <x v="2"/>
    <x v="43"/>
    <x v="45"/>
    <x v="25"/>
    <x v="3"/>
    <x v="3"/>
  </r>
  <r>
    <x v="19"/>
    <x v="4"/>
    <x v="3"/>
    <x v="26"/>
    <x v="55"/>
    <x v="454"/>
    <x v="2"/>
    <x v="43"/>
    <x v="45"/>
    <x v="14"/>
    <x v="3"/>
    <x v="3"/>
  </r>
  <r>
    <x v="22"/>
    <x v="4"/>
    <x v="4"/>
    <x v="14"/>
    <x v="56"/>
    <x v="235"/>
    <x v="2"/>
    <x v="43"/>
    <x v="45"/>
    <x v="25"/>
    <x v="3"/>
    <x v="3"/>
  </r>
  <r>
    <x v="22"/>
    <x v="6"/>
    <x v="8"/>
    <x v="28"/>
    <x v="55"/>
    <x v="424"/>
    <x v="2"/>
    <x v="43"/>
    <x v="45"/>
    <x v="14"/>
    <x v="3"/>
    <x v="3"/>
  </r>
  <r>
    <x v="23"/>
    <x v="6"/>
    <x v="8"/>
    <x v="28"/>
    <x v="56"/>
    <x v="403"/>
    <x v="2"/>
    <x v="43"/>
    <x v="45"/>
    <x v="25"/>
    <x v="3"/>
    <x v="3"/>
  </r>
  <r>
    <x v="23"/>
    <x v="8"/>
    <x v="3"/>
    <x v="12"/>
    <x v="55"/>
    <x v="8"/>
    <x v="2"/>
    <x v="43"/>
    <x v="45"/>
    <x v="14"/>
    <x v="3"/>
    <x v="3"/>
  </r>
  <r>
    <x v="24"/>
    <x v="8"/>
    <x v="3"/>
    <x v="12"/>
    <x v="56"/>
    <x v="3"/>
    <x v="2"/>
    <x v="43"/>
    <x v="45"/>
    <x v="25"/>
    <x v="3"/>
    <x v="3"/>
  </r>
  <r>
    <x v="27"/>
    <x v="8"/>
    <x v="3"/>
    <x v="12"/>
    <x v="56"/>
    <x v="433"/>
    <x v="2"/>
    <x v="43"/>
    <x v="45"/>
    <x v="25"/>
    <x v="3"/>
    <x v="3"/>
  </r>
  <r>
    <x v="28"/>
    <x v="8"/>
    <x v="3"/>
    <x v="12"/>
    <x v="55"/>
    <x v="390"/>
    <x v="2"/>
    <x v="43"/>
    <x v="45"/>
    <x v="14"/>
    <x v="3"/>
    <x v="3"/>
  </r>
  <r>
    <x v="33"/>
    <x v="9"/>
    <x v="0"/>
    <x v="12"/>
    <x v="55"/>
    <x v="348"/>
    <x v="2"/>
    <x v="43"/>
    <x v="45"/>
    <x v="14"/>
    <x v="3"/>
    <x v="3"/>
  </r>
  <r>
    <x v="34"/>
    <x v="9"/>
    <x v="0"/>
    <x v="12"/>
    <x v="56"/>
    <x v="260"/>
    <x v="2"/>
    <x v="43"/>
    <x v="45"/>
    <x v="25"/>
    <x v="3"/>
    <x v="3"/>
  </r>
  <r>
    <x v="34"/>
    <x v="11"/>
    <x v="3"/>
    <x v="17"/>
    <x v="56"/>
    <x v="457"/>
    <x v="2"/>
    <x v="43"/>
    <x v="45"/>
    <x v="25"/>
    <x v="3"/>
    <x v="3"/>
  </r>
  <r>
    <x v="60"/>
    <x v="11"/>
    <x v="3"/>
    <x v="17"/>
    <x v="55"/>
    <x v="431"/>
    <x v="2"/>
    <x v="43"/>
    <x v="45"/>
    <x v="14"/>
    <x v="3"/>
    <x v="3"/>
  </r>
  <r>
    <x v="3"/>
    <x v="11"/>
    <x v="3"/>
    <x v="17"/>
    <x v="55"/>
    <x v="244"/>
    <x v="2"/>
    <x v="43"/>
    <x v="45"/>
    <x v="14"/>
    <x v="3"/>
    <x v="3"/>
  </r>
  <r>
    <x v="5"/>
    <x v="12"/>
    <x v="3"/>
    <x v="27"/>
    <x v="55"/>
    <x v="328"/>
    <x v="2"/>
    <x v="43"/>
    <x v="45"/>
    <x v="14"/>
    <x v="3"/>
    <x v="3"/>
  </r>
  <r>
    <x v="8"/>
    <x v="12"/>
    <x v="8"/>
    <x v="24"/>
    <x v="55"/>
    <x v="423"/>
    <x v="2"/>
    <x v="43"/>
    <x v="45"/>
    <x v="14"/>
    <x v="3"/>
    <x v="3"/>
  </r>
  <r>
    <x v="20"/>
    <x v="12"/>
    <x v="8"/>
    <x v="24"/>
    <x v="56"/>
    <x v="400"/>
    <x v="2"/>
    <x v="43"/>
    <x v="45"/>
    <x v="25"/>
    <x v="3"/>
    <x v="3"/>
  </r>
  <r>
    <x v="21"/>
    <x v="1"/>
    <x v="4"/>
    <x v="14"/>
    <x v="57"/>
    <x v="239"/>
    <x v="2"/>
    <x v="44"/>
    <x v="47"/>
    <x v="34"/>
    <x v="28"/>
    <x v="19"/>
  </r>
  <r>
    <x v="19"/>
    <x v="1"/>
    <x v="4"/>
    <x v="14"/>
    <x v="57"/>
    <x v="239"/>
    <x v="2"/>
    <x v="44"/>
    <x v="47"/>
    <x v="34"/>
    <x v="28"/>
    <x v="19"/>
  </r>
  <r>
    <x v="22"/>
    <x v="1"/>
    <x v="3"/>
    <x v="17"/>
    <x v="58"/>
    <x v="183"/>
    <x v="2"/>
    <x v="45"/>
    <x v="49"/>
    <x v="39"/>
    <x v="3"/>
    <x v="3"/>
  </r>
  <r>
    <x v="23"/>
    <x v="11"/>
    <x v="3"/>
    <x v="17"/>
    <x v="58"/>
    <x v="206"/>
    <x v="2"/>
    <x v="45"/>
    <x v="49"/>
    <x v="39"/>
    <x v="3"/>
    <x v="3"/>
  </r>
  <r>
    <x v="24"/>
    <x v="8"/>
    <x v="3"/>
    <x v="12"/>
    <x v="59"/>
    <x v="7"/>
    <x v="2"/>
    <x v="46"/>
    <x v="50"/>
    <x v="37"/>
    <x v="7"/>
    <x v="6"/>
  </r>
  <r>
    <x v="27"/>
    <x v="8"/>
    <x v="3"/>
    <x v="12"/>
    <x v="59"/>
    <x v="7"/>
    <x v="2"/>
    <x v="46"/>
    <x v="50"/>
    <x v="37"/>
    <x v="7"/>
    <x v="6"/>
  </r>
  <r>
    <x v="30"/>
    <x v="1"/>
    <x v="0"/>
    <x v="14"/>
    <x v="61"/>
    <x v="294"/>
    <x v="2"/>
    <x v="48"/>
    <x v="53"/>
    <x v="45"/>
    <x v="8"/>
    <x v="7"/>
  </r>
  <r>
    <x v="33"/>
    <x v="1"/>
    <x v="4"/>
    <x v="14"/>
    <x v="61"/>
    <x v="222"/>
    <x v="2"/>
    <x v="48"/>
    <x v="53"/>
    <x v="45"/>
    <x v="8"/>
    <x v="7"/>
  </r>
  <r>
    <x v="45"/>
    <x v="2"/>
    <x v="1"/>
    <x v="12"/>
    <x v="61"/>
    <x v="46"/>
    <x v="2"/>
    <x v="48"/>
    <x v="53"/>
    <x v="45"/>
    <x v="8"/>
    <x v="7"/>
  </r>
  <r>
    <x v="43"/>
    <x v="2"/>
    <x v="1"/>
    <x v="12"/>
    <x v="61"/>
    <x v="93"/>
    <x v="2"/>
    <x v="48"/>
    <x v="53"/>
    <x v="45"/>
    <x v="8"/>
    <x v="7"/>
  </r>
  <r>
    <x v="6"/>
    <x v="2"/>
    <x v="1"/>
    <x v="15"/>
    <x v="61"/>
    <x v="137"/>
    <x v="2"/>
    <x v="48"/>
    <x v="53"/>
    <x v="45"/>
    <x v="8"/>
    <x v="7"/>
  </r>
  <r>
    <x v="7"/>
    <x v="2"/>
    <x v="1"/>
    <x v="15"/>
    <x v="65"/>
    <x v="263"/>
    <x v="2"/>
    <x v="50"/>
    <x v="56"/>
    <x v="19"/>
    <x v="24"/>
    <x v="9"/>
  </r>
  <r>
    <x v="9"/>
    <x v="1"/>
    <x v="3"/>
    <x v="15"/>
    <x v="66"/>
    <x v="439"/>
    <x v="2"/>
    <x v="51"/>
    <x v="57"/>
    <x v="0"/>
    <x v="29"/>
    <x v="15"/>
  </r>
  <r>
    <x v="3"/>
    <x v="2"/>
    <x v="1"/>
    <x v="15"/>
    <x v="66"/>
    <x v="90"/>
    <x v="2"/>
    <x v="51"/>
    <x v="57"/>
    <x v="0"/>
    <x v="29"/>
    <x v="15"/>
  </r>
  <r>
    <x v="4"/>
    <x v="2"/>
    <x v="1"/>
    <x v="15"/>
    <x v="66"/>
    <x v="261"/>
    <x v="2"/>
    <x v="51"/>
    <x v="57"/>
    <x v="0"/>
    <x v="29"/>
    <x v="15"/>
  </r>
  <r>
    <x v="5"/>
    <x v="4"/>
    <x v="0"/>
    <x v="18"/>
    <x v="66"/>
    <x v="187"/>
    <x v="2"/>
    <x v="51"/>
    <x v="57"/>
    <x v="0"/>
    <x v="29"/>
    <x v="15"/>
  </r>
  <r>
    <x v="8"/>
    <x v="4"/>
    <x v="1"/>
    <x v="15"/>
    <x v="66"/>
    <x v="18"/>
    <x v="2"/>
    <x v="51"/>
    <x v="57"/>
    <x v="0"/>
    <x v="29"/>
    <x v="15"/>
  </r>
  <r>
    <x v="16"/>
    <x v="4"/>
    <x v="1"/>
    <x v="21"/>
    <x v="66"/>
    <x v="181"/>
    <x v="2"/>
    <x v="51"/>
    <x v="57"/>
    <x v="0"/>
    <x v="29"/>
    <x v="15"/>
  </r>
  <r>
    <x v="10"/>
    <x v="8"/>
    <x v="3"/>
    <x v="12"/>
    <x v="66"/>
    <x v="21"/>
    <x v="2"/>
    <x v="51"/>
    <x v="57"/>
    <x v="0"/>
    <x v="29"/>
    <x v="15"/>
  </r>
  <r>
    <x v="14"/>
    <x v="8"/>
    <x v="3"/>
    <x v="12"/>
    <x v="66"/>
    <x v="460"/>
    <x v="2"/>
    <x v="51"/>
    <x v="57"/>
    <x v="0"/>
    <x v="29"/>
    <x v="15"/>
  </r>
  <r>
    <x v="15"/>
    <x v="12"/>
    <x v="8"/>
    <x v="24"/>
    <x v="66"/>
    <x v="274"/>
    <x v="2"/>
    <x v="51"/>
    <x v="57"/>
    <x v="0"/>
    <x v="29"/>
    <x v="15"/>
  </r>
  <r>
    <x v="11"/>
    <x v="2"/>
    <x v="1"/>
    <x v="14"/>
    <x v="67"/>
    <x v="115"/>
    <x v="2"/>
    <x v="52"/>
    <x v="58"/>
    <x v="54"/>
    <x v="28"/>
    <x v="19"/>
  </r>
  <r>
    <x v="12"/>
    <x v="0"/>
    <x v="1"/>
    <x v="14"/>
    <x v="68"/>
    <x v="268"/>
    <x v="2"/>
    <x v="53"/>
    <x v="60"/>
    <x v="7"/>
    <x v="1"/>
    <x v="2"/>
  </r>
  <r>
    <x v="17"/>
    <x v="0"/>
    <x v="8"/>
    <x v="20"/>
    <x v="68"/>
    <x v="166"/>
    <x v="2"/>
    <x v="53"/>
    <x v="60"/>
    <x v="7"/>
    <x v="1"/>
    <x v="2"/>
  </r>
  <r>
    <x v="13"/>
    <x v="1"/>
    <x v="3"/>
    <x v="17"/>
    <x v="68"/>
    <x v="153"/>
    <x v="2"/>
    <x v="53"/>
    <x v="60"/>
    <x v="7"/>
    <x v="1"/>
    <x v="2"/>
  </r>
  <r>
    <x v="18"/>
    <x v="1"/>
    <x v="4"/>
    <x v="14"/>
    <x v="68"/>
    <x v="311"/>
    <x v="2"/>
    <x v="53"/>
    <x v="60"/>
    <x v="7"/>
    <x v="1"/>
    <x v="2"/>
  </r>
  <r>
    <x v="20"/>
    <x v="4"/>
    <x v="4"/>
    <x v="14"/>
    <x v="69"/>
    <x v="167"/>
    <x v="2"/>
    <x v="54"/>
    <x v="62"/>
    <x v="56"/>
    <x v="9"/>
    <x v="20"/>
  </r>
  <r>
    <x v="21"/>
    <x v="4"/>
    <x v="4"/>
    <x v="14"/>
    <x v="71"/>
    <x v="193"/>
    <x v="2"/>
    <x v="56"/>
    <x v="65"/>
    <x v="51"/>
    <x v="7"/>
    <x v="6"/>
  </r>
  <r>
    <x v="19"/>
    <x v="4"/>
    <x v="4"/>
    <x v="14"/>
    <x v="73"/>
    <x v="196"/>
    <x v="2"/>
    <x v="58"/>
    <x v="67"/>
    <x v="58"/>
    <x v="1"/>
    <x v="2"/>
  </r>
  <r>
    <x v="22"/>
    <x v="4"/>
    <x v="4"/>
    <x v="14"/>
    <x v="73"/>
    <x v="196"/>
    <x v="2"/>
    <x v="58"/>
    <x v="67"/>
    <x v="58"/>
    <x v="1"/>
    <x v="2"/>
  </r>
  <r>
    <x v="23"/>
    <x v="9"/>
    <x v="0"/>
    <x v="12"/>
    <x v="73"/>
    <x v="269"/>
    <x v="2"/>
    <x v="58"/>
    <x v="67"/>
    <x v="58"/>
    <x v="1"/>
    <x v="2"/>
  </r>
  <r>
    <x v="24"/>
    <x v="9"/>
    <x v="0"/>
    <x v="12"/>
    <x v="73"/>
    <x v="269"/>
    <x v="2"/>
    <x v="58"/>
    <x v="67"/>
    <x v="58"/>
    <x v="1"/>
    <x v="2"/>
  </r>
  <r>
    <x v="26"/>
    <x v="0"/>
    <x v="7"/>
    <x v="14"/>
    <x v="76"/>
    <x v="276"/>
    <x v="2"/>
    <x v="60"/>
    <x v="70"/>
    <x v="23"/>
    <x v="1"/>
    <x v="2"/>
  </r>
  <r>
    <x v="27"/>
    <x v="0"/>
    <x v="8"/>
    <x v="21"/>
    <x v="76"/>
    <x v="291"/>
    <x v="2"/>
    <x v="60"/>
    <x v="70"/>
    <x v="23"/>
    <x v="1"/>
    <x v="2"/>
  </r>
  <r>
    <x v="30"/>
    <x v="0"/>
    <x v="8"/>
    <x v="24"/>
    <x v="76"/>
    <x v="160"/>
    <x v="2"/>
    <x v="60"/>
    <x v="70"/>
    <x v="23"/>
    <x v="1"/>
    <x v="2"/>
  </r>
  <r>
    <x v="37"/>
    <x v="1"/>
    <x v="4"/>
    <x v="14"/>
    <x v="76"/>
    <x v="240"/>
    <x v="2"/>
    <x v="60"/>
    <x v="70"/>
    <x v="23"/>
    <x v="1"/>
    <x v="2"/>
  </r>
  <r>
    <x v="28"/>
    <x v="4"/>
    <x v="1"/>
    <x v="15"/>
    <x v="76"/>
    <x v="10"/>
    <x v="2"/>
    <x v="60"/>
    <x v="70"/>
    <x v="23"/>
    <x v="1"/>
    <x v="2"/>
  </r>
  <r>
    <x v="31"/>
    <x v="8"/>
    <x v="3"/>
    <x v="12"/>
    <x v="76"/>
    <x v="3"/>
    <x v="2"/>
    <x v="60"/>
    <x v="70"/>
    <x v="23"/>
    <x v="1"/>
    <x v="2"/>
  </r>
  <r>
    <x v="32"/>
    <x v="11"/>
    <x v="3"/>
    <x v="17"/>
    <x v="76"/>
    <x v="236"/>
    <x v="2"/>
    <x v="60"/>
    <x v="70"/>
    <x v="23"/>
    <x v="1"/>
    <x v="2"/>
  </r>
  <r>
    <x v="35"/>
    <x v="0"/>
    <x v="1"/>
    <x v="14"/>
    <x v="78"/>
    <x v="270"/>
    <x v="2"/>
    <x v="61"/>
    <x v="71"/>
    <x v="43"/>
    <x v="1"/>
    <x v="2"/>
  </r>
  <r>
    <x v="36"/>
    <x v="1"/>
    <x v="0"/>
    <x v="14"/>
    <x v="78"/>
    <x v="142"/>
    <x v="2"/>
    <x v="61"/>
    <x v="71"/>
    <x v="43"/>
    <x v="1"/>
    <x v="2"/>
  </r>
  <r>
    <x v="33"/>
    <x v="1"/>
    <x v="3"/>
    <x v="17"/>
    <x v="78"/>
    <x v="144"/>
    <x v="2"/>
    <x v="61"/>
    <x v="71"/>
    <x v="43"/>
    <x v="1"/>
    <x v="2"/>
  </r>
  <r>
    <x v="34"/>
    <x v="1"/>
    <x v="4"/>
    <x v="14"/>
    <x v="78"/>
    <x v="220"/>
    <x v="2"/>
    <x v="61"/>
    <x v="71"/>
    <x v="43"/>
    <x v="1"/>
    <x v="2"/>
  </r>
  <r>
    <x v="29"/>
    <x v="1"/>
    <x v="4"/>
    <x v="14"/>
    <x v="78"/>
    <x v="354"/>
    <x v="2"/>
    <x v="61"/>
    <x v="71"/>
    <x v="43"/>
    <x v="1"/>
    <x v="2"/>
  </r>
  <r>
    <x v="38"/>
    <x v="1"/>
    <x v="4"/>
    <x v="14"/>
    <x v="78"/>
    <x v="89"/>
    <x v="2"/>
    <x v="61"/>
    <x v="71"/>
    <x v="43"/>
    <x v="1"/>
    <x v="2"/>
  </r>
  <r>
    <x v="39"/>
    <x v="2"/>
    <x v="1"/>
    <x v="12"/>
    <x v="78"/>
    <x v="103"/>
    <x v="2"/>
    <x v="61"/>
    <x v="71"/>
    <x v="43"/>
    <x v="1"/>
    <x v="2"/>
  </r>
  <r>
    <x v="41"/>
    <x v="2"/>
    <x v="1"/>
    <x v="12"/>
    <x v="77"/>
    <x v="38"/>
    <x v="2"/>
    <x v="61"/>
    <x v="71"/>
    <x v="17"/>
    <x v="1"/>
    <x v="2"/>
  </r>
  <r>
    <x v="46"/>
    <x v="2"/>
    <x v="1"/>
    <x v="12"/>
    <x v="78"/>
    <x v="111"/>
    <x v="2"/>
    <x v="61"/>
    <x v="71"/>
    <x v="43"/>
    <x v="1"/>
    <x v="2"/>
  </r>
  <r>
    <x v="45"/>
    <x v="2"/>
    <x v="1"/>
    <x v="14"/>
    <x v="78"/>
    <x v="337"/>
    <x v="2"/>
    <x v="61"/>
    <x v="71"/>
    <x v="43"/>
    <x v="1"/>
    <x v="2"/>
  </r>
  <r>
    <x v="42"/>
    <x v="4"/>
    <x v="0"/>
    <x v="19"/>
    <x v="78"/>
    <x v="191"/>
    <x v="2"/>
    <x v="61"/>
    <x v="71"/>
    <x v="43"/>
    <x v="1"/>
    <x v="2"/>
  </r>
  <r>
    <x v="43"/>
    <x v="4"/>
    <x v="4"/>
    <x v="17"/>
    <x v="78"/>
    <x v="102"/>
    <x v="2"/>
    <x v="61"/>
    <x v="71"/>
    <x v="43"/>
    <x v="1"/>
    <x v="2"/>
  </r>
  <r>
    <x v="44"/>
    <x v="4"/>
    <x v="7"/>
    <x v="26"/>
    <x v="78"/>
    <x v="353"/>
    <x v="2"/>
    <x v="61"/>
    <x v="71"/>
    <x v="43"/>
    <x v="1"/>
    <x v="2"/>
  </r>
  <r>
    <x v="48"/>
    <x v="6"/>
    <x v="8"/>
    <x v="28"/>
    <x v="78"/>
    <x v="198"/>
    <x v="2"/>
    <x v="61"/>
    <x v="71"/>
    <x v="43"/>
    <x v="1"/>
    <x v="2"/>
  </r>
  <r>
    <x v="49"/>
    <x v="8"/>
    <x v="3"/>
    <x v="12"/>
    <x v="78"/>
    <x v="3"/>
    <x v="2"/>
    <x v="61"/>
    <x v="71"/>
    <x v="43"/>
    <x v="1"/>
    <x v="2"/>
  </r>
  <r>
    <x v="50"/>
    <x v="11"/>
    <x v="3"/>
    <x v="17"/>
    <x v="78"/>
    <x v="177"/>
    <x v="2"/>
    <x v="61"/>
    <x v="71"/>
    <x v="43"/>
    <x v="1"/>
    <x v="2"/>
  </r>
  <r>
    <x v="51"/>
    <x v="0"/>
    <x v="7"/>
    <x v="14"/>
    <x v="81"/>
    <x v="188"/>
    <x v="2"/>
    <x v="62"/>
    <x v="72"/>
    <x v="66"/>
    <x v="1"/>
    <x v="2"/>
  </r>
  <r>
    <x v="54"/>
    <x v="0"/>
    <x v="7"/>
    <x v="14"/>
    <x v="80"/>
    <x v="163"/>
    <x v="2"/>
    <x v="62"/>
    <x v="72"/>
    <x v="64"/>
    <x v="27"/>
    <x v="18"/>
  </r>
  <r>
    <x v="55"/>
    <x v="0"/>
    <x v="8"/>
    <x v="21"/>
    <x v="81"/>
    <x v="107"/>
    <x v="2"/>
    <x v="62"/>
    <x v="72"/>
    <x v="66"/>
    <x v="27"/>
    <x v="18"/>
  </r>
  <r>
    <x v="56"/>
    <x v="0"/>
    <x v="8"/>
    <x v="24"/>
    <x v="81"/>
    <x v="112"/>
    <x v="2"/>
    <x v="62"/>
    <x v="72"/>
    <x v="66"/>
    <x v="27"/>
    <x v="18"/>
  </r>
  <r>
    <x v="57"/>
    <x v="2"/>
    <x v="1"/>
    <x v="12"/>
    <x v="81"/>
    <x v="86"/>
    <x v="2"/>
    <x v="62"/>
    <x v="72"/>
    <x v="66"/>
    <x v="27"/>
    <x v="18"/>
  </r>
  <r>
    <x v="53"/>
    <x v="2"/>
    <x v="1"/>
    <x v="14"/>
    <x v="81"/>
    <x v="74"/>
    <x v="2"/>
    <x v="62"/>
    <x v="72"/>
    <x v="66"/>
    <x v="27"/>
    <x v="18"/>
  </r>
  <r>
    <x v="59"/>
    <x v="2"/>
    <x v="1"/>
    <x v="14"/>
    <x v="81"/>
    <x v="273"/>
    <x v="2"/>
    <x v="62"/>
    <x v="72"/>
    <x v="66"/>
    <x v="27"/>
    <x v="18"/>
  </r>
  <r>
    <x v="14"/>
    <x v="2"/>
    <x v="1"/>
    <x v="14"/>
    <x v="80"/>
    <x v="230"/>
    <x v="2"/>
    <x v="62"/>
    <x v="72"/>
    <x v="64"/>
    <x v="27"/>
    <x v="18"/>
  </r>
  <r>
    <x v="60"/>
    <x v="2"/>
    <x v="1"/>
    <x v="15"/>
    <x v="81"/>
    <x v="118"/>
    <x v="2"/>
    <x v="62"/>
    <x v="72"/>
    <x v="66"/>
    <x v="27"/>
    <x v="18"/>
  </r>
  <r>
    <x v="60"/>
    <x v="2"/>
    <x v="1"/>
    <x v="15"/>
    <x v="80"/>
    <x v="87"/>
    <x v="2"/>
    <x v="62"/>
    <x v="72"/>
    <x v="64"/>
    <x v="27"/>
    <x v="18"/>
  </r>
  <r>
    <x v="60"/>
    <x v="2"/>
    <x v="1"/>
    <x v="15"/>
    <x v="81"/>
    <x v="127"/>
    <x v="2"/>
    <x v="62"/>
    <x v="72"/>
    <x v="66"/>
    <x v="27"/>
    <x v="18"/>
  </r>
  <r>
    <x v="60"/>
    <x v="4"/>
    <x v="0"/>
    <x v="18"/>
    <x v="81"/>
    <x v="164"/>
    <x v="2"/>
    <x v="62"/>
    <x v="72"/>
    <x v="66"/>
    <x v="27"/>
    <x v="18"/>
  </r>
  <r>
    <x v="60"/>
    <x v="4"/>
    <x v="1"/>
    <x v="15"/>
    <x v="81"/>
    <x v="15"/>
    <x v="2"/>
    <x v="62"/>
    <x v="72"/>
    <x v="66"/>
    <x v="27"/>
    <x v="18"/>
  </r>
  <r>
    <x v="60"/>
    <x v="4"/>
    <x v="4"/>
    <x v="17"/>
    <x v="81"/>
    <x v="147"/>
    <x v="2"/>
    <x v="62"/>
    <x v="72"/>
    <x v="66"/>
    <x v="27"/>
    <x v="18"/>
  </r>
  <r>
    <x v="60"/>
    <x v="4"/>
    <x v="7"/>
    <x v="26"/>
    <x v="81"/>
    <x v="322"/>
    <x v="2"/>
    <x v="62"/>
    <x v="72"/>
    <x v="66"/>
    <x v="27"/>
    <x v="18"/>
  </r>
  <r>
    <x v="60"/>
    <x v="4"/>
    <x v="7"/>
    <x v="26"/>
    <x v="80"/>
    <x v="313"/>
    <x v="2"/>
    <x v="62"/>
    <x v="72"/>
    <x v="64"/>
    <x v="27"/>
    <x v="18"/>
  </r>
  <r>
    <x v="60"/>
    <x v="0"/>
    <x v="7"/>
    <x v="14"/>
    <x v="82"/>
    <x v="253"/>
    <x v="2"/>
    <x v="63"/>
    <x v="74"/>
    <x v="21"/>
    <x v="27"/>
    <x v="18"/>
  </r>
  <r>
    <x v="8"/>
    <x v="0"/>
    <x v="8"/>
    <x v="21"/>
    <x v="82"/>
    <x v="141"/>
    <x v="2"/>
    <x v="63"/>
    <x v="74"/>
    <x v="21"/>
    <x v="27"/>
    <x v="18"/>
  </r>
  <r>
    <x v="60"/>
    <x v="0"/>
    <x v="8"/>
    <x v="24"/>
    <x v="82"/>
    <x v="146"/>
    <x v="2"/>
    <x v="63"/>
    <x v="74"/>
    <x v="21"/>
    <x v="27"/>
    <x v="18"/>
  </r>
  <r>
    <x v="60"/>
    <x v="2"/>
    <x v="1"/>
    <x v="12"/>
    <x v="82"/>
    <x v="57"/>
    <x v="2"/>
    <x v="63"/>
    <x v="74"/>
    <x v="21"/>
    <x v="27"/>
    <x v="18"/>
  </r>
  <r>
    <x v="60"/>
    <x v="2"/>
    <x v="1"/>
    <x v="12"/>
    <x v="82"/>
    <x v="162"/>
    <x v="2"/>
    <x v="63"/>
    <x v="74"/>
    <x v="21"/>
    <x v="27"/>
    <x v="18"/>
  </r>
  <r>
    <x v="60"/>
    <x v="2"/>
    <x v="1"/>
    <x v="14"/>
    <x v="82"/>
    <x v="119"/>
    <x v="2"/>
    <x v="63"/>
    <x v="74"/>
    <x v="21"/>
    <x v="27"/>
    <x v="18"/>
  </r>
  <r>
    <x v="60"/>
    <x v="2"/>
    <x v="1"/>
    <x v="14"/>
    <x v="82"/>
    <x v="323"/>
    <x v="2"/>
    <x v="63"/>
    <x v="74"/>
    <x v="21"/>
    <x v="27"/>
    <x v="18"/>
  </r>
  <r>
    <x v="60"/>
    <x v="2"/>
    <x v="1"/>
    <x v="15"/>
    <x v="82"/>
    <x v="185"/>
    <x v="2"/>
    <x v="63"/>
    <x v="74"/>
    <x v="21"/>
    <x v="27"/>
    <x v="18"/>
  </r>
  <r>
    <x v="60"/>
    <x v="2"/>
    <x v="1"/>
    <x v="15"/>
    <x v="82"/>
    <x v="161"/>
    <x v="2"/>
    <x v="63"/>
    <x v="74"/>
    <x v="21"/>
    <x v="27"/>
    <x v="18"/>
  </r>
  <r>
    <x v="60"/>
    <x v="4"/>
    <x v="0"/>
    <x v="18"/>
    <x v="82"/>
    <x v="228"/>
    <x v="2"/>
    <x v="63"/>
    <x v="74"/>
    <x v="21"/>
    <x v="27"/>
    <x v="18"/>
  </r>
  <r>
    <x v="34"/>
    <x v="4"/>
    <x v="0"/>
    <x v="18"/>
    <x v="82"/>
    <x v="248"/>
    <x v="2"/>
    <x v="63"/>
    <x v="74"/>
    <x v="21"/>
    <x v="27"/>
    <x v="18"/>
  </r>
  <r>
    <x v="60"/>
    <x v="4"/>
    <x v="4"/>
    <x v="17"/>
    <x v="82"/>
    <x v="197"/>
    <x v="2"/>
    <x v="63"/>
    <x v="74"/>
    <x v="21"/>
    <x v="27"/>
    <x v="18"/>
  </r>
  <r>
    <x v="60"/>
    <x v="9"/>
    <x v="1"/>
    <x v="15"/>
    <x v="82"/>
    <x v="108"/>
    <x v="2"/>
    <x v="63"/>
    <x v="74"/>
    <x v="21"/>
    <x v="27"/>
    <x v="18"/>
  </r>
  <r>
    <x v="60"/>
    <x v="9"/>
    <x v="3"/>
    <x v="31"/>
    <x v="82"/>
    <x v="98"/>
    <x v="2"/>
    <x v="63"/>
    <x v="74"/>
    <x v="21"/>
    <x v="27"/>
    <x v="18"/>
  </r>
  <r>
    <x v="43"/>
    <x v="1"/>
    <x v="3"/>
    <x v="15"/>
    <x v="84"/>
    <x v="448"/>
    <x v="2"/>
    <x v="65"/>
    <x v="76"/>
    <x v="70"/>
    <x v="11"/>
    <x v="9"/>
  </r>
  <r>
    <x v="60"/>
    <x v="0"/>
    <x v="8"/>
    <x v="24"/>
    <x v="86"/>
    <x v="288"/>
    <x v="2"/>
    <x v="67"/>
    <x v="78"/>
    <x v="1"/>
    <x v="12"/>
    <x v="10"/>
  </r>
  <r>
    <x v="3"/>
    <x v="4"/>
    <x v="7"/>
    <x v="26"/>
    <x v="86"/>
    <x v="378"/>
    <x v="2"/>
    <x v="67"/>
    <x v="78"/>
    <x v="1"/>
    <x v="12"/>
    <x v="10"/>
  </r>
  <r>
    <x v="19"/>
    <x v="9"/>
    <x v="3"/>
    <x v="31"/>
    <x v="86"/>
    <x v="93"/>
    <x v="2"/>
    <x v="67"/>
    <x v="78"/>
    <x v="1"/>
    <x v="12"/>
    <x v="10"/>
  </r>
  <r>
    <x v="30"/>
    <x v="0"/>
    <x v="7"/>
    <x v="14"/>
    <x v="87"/>
    <x v="145"/>
    <x v="2"/>
    <x v="68"/>
    <x v="80"/>
    <x v="42"/>
    <x v="32"/>
    <x v="15"/>
  </r>
  <r>
    <x v="28"/>
    <x v="2"/>
    <x v="1"/>
    <x v="14"/>
    <x v="87"/>
    <x v="293"/>
    <x v="2"/>
    <x v="68"/>
    <x v="80"/>
    <x v="42"/>
    <x v="32"/>
    <x v="15"/>
  </r>
  <r>
    <x v="34"/>
    <x v="4"/>
    <x v="0"/>
    <x v="18"/>
    <x v="87"/>
    <x v="275"/>
    <x v="2"/>
    <x v="68"/>
    <x v="80"/>
    <x v="42"/>
    <x v="32"/>
    <x v="15"/>
  </r>
  <r>
    <x v="45"/>
    <x v="4"/>
    <x v="1"/>
    <x v="15"/>
    <x v="87"/>
    <x v="4"/>
    <x v="2"/>
    <x v="68"/>
    <x v="80"/>
    <x v="42"/>
    <x v="32"/>
    <x v="15"/>
  </r>
  <r>
    <x v="43"/>
    <x v="4"/>
    <x v="7"/>
    <x v="26"/>
    <x v="87"/>
    <x v="320"/>
    <x v="2"/>
    <x v="68"/>
    <x v="80"/>
    <x v="42"/>
    <x v="32"/>
    <x v="15"/>
  </r>
  <r>
    <x v="53"/>
    <x v="9"/>
    <x v="1"/>
    <x v="15"/>
    <x v="87"/>
    <x v="284"/>
    <x v="2"/>
    <x v="68"/>
    <x v="80"/>
    <x v="42"/>
    <x v="32"/>
    <x v="15"/>
  </r>
  <r>
    <x v="58"/>
    <x v="9"/>
    <x v="3"/>
    <x v="31"/>
    <x v="87"/>
    <x v="299"/>
    <x v="2"/>
    <x v="68"/>
    <x v="80"/>
    <x v="42"/>
    <x v="32"/>
    <x v="15"/>
  </r>
  <r>
    <x v="60"/>
    <x v="12"/>
    <x v="3"/>
    <x v="27"/>
    <x v="87"/>
    <x v="165"/>
    <x v="2"/>
    <x v="68"/>
    <x v="80"/>
    <x v="42"/>
    <x v="32"/>
    <x v="15"/>
  </r>
  <r>
    <x v="60"/>
    <x v="12"/>
    <x v="8"/>
    <x v="24"/>
    <x v="87"/>
    <x v="345"/>
    <x v="2"/>
    <x v="68"/>
    <x v="80"/>
    <x v="42"/>
    <x v="3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9">
  <r>
    <x v="3"/>
    <x v="1"/>
    <x v="1"/>
    <x v="10"/>
    <x v="0"/>
    <x v="49"/>
    <x v="126"/>
    <x v="0"/>
    <x v="1"/>
    <x v="3"/>
    <x v="3"/>
  </r>
  <r>
    <x v="3"/>
    <x v="1"/>
    <x v="1"/>
    <x v="30"/>
    <x v="0"/>
    <x v="49"/>
    <x v="126"/>
    <x v="0"/>
    <x v="1"/>
    <x v="3"/>
    <x v="3"/>
  </r>
  <r>
    <x v="3"/>
    <x v="1"/>
    <x v="1"/>
    <x v="52"/>
    <x v="0"/>
    <x v="49"/>
    <x v="126"/>
    <x v="0"/>
    <x v="1"/>
    <x v="3"/>
    <x v="3"/>
  </r>
  <r>
    <x v="3"/>
    <x v="6"/>
    <x v="5"/>
    <x v="35"/>
    <x v="0"/>
    <x v="49"/>
    <x v="126"/>
    <x v="0"/>
    <x v="1"/>
    <x v="3"/>
    <x v="3"/>
  </r>
  <r>
    <x v="3"/>
    <x v="9"/>
    <x v="12"/>
    <x v="21"/>
    <x v="0"/>
    <x v="49"/>
    <x v="126"/>
    <x v="0"/>
    <x v="1"/>
    <x v="3"/>
    <x v="3"/>
  </r>
  <r>
    <x v="3"/>
    <x v="12"/>
    <x v="16"/>
    <x v="20"/>
    <x v="0"/>
    <x v="49"/>
    <x v="126"/>
    <x v="0"/>
    <x v="1"/>
    <x v="3"/>
    <x v="3"/>
  </r>
  <r>
    <x v="0"/>
    <x v="12"/>
    <x v="16"/>
    <x v="6"/>
    <x v="1"/>
    <x v="49"/>
    <x v="126"/>
    <x v="0"/>
    <x v="1"/>
    <x v="3"/>
    <x v="3"/>
  </r>
  <r>
    <x v="3"/>
    <x v="1"/>
    <x v="1"/>
    <x v="26"/>
    <x v="3"/>
    <x v="49"/>
    <x v="126"/>
    <x v="0"/>
    <x v="1"/>
    <x v="3"/>
    <x v="3"/>
  </r>
  <r>
    <x v="0"/>
    <x v="13"/>
    <x v="17"/>
    <x v="33"/>
    <x v="4"/>
    <x v="49"/>
    <x v="126"/>
    <x v="0"/>
    <x v="1"/>
    <x v="3"/>
    <x v="3"/>
  </r>
  <r>
    <x v="0"/>
    <x v="16"/>
    <x v="24"/>
    <x v="0"/>
    <x v="4"/>
    <x v="49"/>
    <x v="126"/>
    <x v="0"/>
    <x v="1"/>
    <x v="3"/>
    <x v="3"/>
  </r>
  <r>
    <x v="1"/>
    <x v="1"/>
    <x v="1"/>
    <x v="30"/>
    <x v="5"/>
    <x v="49"/>
    <x v="126"/>
    <x v="0"/>
    <x v="1"/>
    <x v="3"/>
    <x v="3"/>
  </r>
  <r>
    <x v="1"/>
    <x v="12"/>
    <x v="16"/>
    <x v="20"/>
    <x v="5"/>
    <x v="49"/>
    <x v="126"/>
    <x v="0"/>
    <x v="1"/>
    <x v="3"/>
    <x v="3"/>
  </r>
  <r>
    <x v="7"/>
    <x v="3"/>
    <x v="9"/>
    <x v="58"/>
    <x v="6"/>
    <x v="49"/>
    <x v="126"/>
    <x v="0"/>
    <x v="1"/>
    <x v="3"/>
    <x v="3"/>
  </r>
  <r>
    <x v="7"/>
    <x v="8"/>
    <x v="11"/>
    <x v="59"/>
    <x v="6"/>
    <x v="49"/>
    <x v="126"/>
    <x v="0"/>
    <x v="4"/>
    <x v="0"/>
    <x v="0"/>
  </r>
  <r>
    <x v="2"/>
    <x v="8"/>
    <x v="11"/>
    <x v="59"/>
    <x v="7"/>
    <x v="49"/>
    <x v="126"/>
    <x v="0"/>
    <x v="1"/>
    <x v="3"/>
    <x v="3"/>
  </r>
  <r>
    <x v="2"/>
    <x v="11"/>
    <x v="20"/>
    <x v="43"/>
    <x v="7"/>
    <x v="49"/>
    <x v="126"/>
    <x v="0"/>
    <x v="1"/>
    <x v="3"/>
    <x v="3"/>
  </r>
  <r>
    <x v="1"/>
    <x v="4"/>
    <x v="18"/>
    <x v="11"/>
    <x v="9"/>
    <x v="49"/>
    <x v="126"/>
    <x v="0"/>
    <x v="1"/>
    <x v="3"/>
    <x v="3"/>
  </r>
  <r>
    <x v="1"/>
    <x v="7"/>
    <x v="23"/>
    <x v="16"/>
    <x v="9"/>
    <x v="49"/>
    <x v="126"/>
    <x v="0"/>
    <x v="1"/>
    <x v="3"/>
    <x v="3"/>
  </r>
  <r>
    <x v="1"/>
    <x v="9"/>
    <x v="12"/>
    <x v="21"/>
    <x v="9"/>
    <x v="49"/>
    <x v="126"/>
    <x v="0"/>
    <x v="1"/>
    <x v="3"/>
    <x v="3"/>
  </r>
  <r>
    <x v="2"/>
    <x v="12"/>
    <x v="16"/>
    <x v="20"/>
    <x v="12"/>
    <x v="49"/>
    <x v="126"/>
    <x v="0"/>
    <x v="1"/>
    <x v="3"/>
    <x v="3"/>
  </r>
  <r>
    <x v="3"/>
    <x v="16"/>
    <x v="24"/>
    <x v="0"/>
    <x v="16"/>
    <x v="49"/>
    <x v="126"/>
    <x v="0"/>
    <x v="4"/>
    <x v="3"/>
    <x v="3"/>
  </r>
  <r>
    <x v="0"/>
    <x v="8"/>
    <x v="11"/>
    <x v="32"/>
    <x v="17"/>
    <x v="49"/>
    <x v="126"/>
    <x v="0"/>
    <x v="4"/>
    <x v="3"/>
    <x v="3"/>
  </r>
  <r>
    <x v="1"/>
    <x v="1"/>
    <x v="1"/>
    <x v="52"/>
    <x v="18"/>
    <x v="49"/>
    <x v="126"/>
    <x v="0"/>
    <x v="4"/>
    <x v="1"/>
    <x v="3"/>
  </r>
  <r>
    <x v="0"/>
    <x v="9"/>
    <x v="12"/>
    <x v="21"/>
    <x v="20"/>
    <x v="49"/>
    <x v="126"/>
    <x v="0"/>
    <x v="4"/>
    <x v="0"/>
    <x v="0"/>
  </r>
  <r>
    <x v="2"/>
    <x v="8"/>
    <x v="11"/>
    <x v="32"/>
    <x v="25"/>
    <x v="49"/>
    <x v="126"/>
    <x v="0"/>
    <x v="4"/>
    <x v="0"/>
    <x v="0"/>
  </r>
  <r>
    <x v="6"/>
    <x v="2"/>
    <x v="2"/>
    <x v="29"/>
    <x v="26"/>
    <x v="49"/>
    <x v="126"/>
    <x v="0"/>
    <x v="4"/>
    <x v="0"/>
    <x v="0"/>
  </r>
  <r>
    <x v="7"/>
    <x v="9"/>
    <x v="12"/>
    <x v="21"/>
    <x v="29"/>
    <x v="49"/>
    <x v="126"/>
    <x v="0"/>
    <x v="4"/>
    <x v="0"/>
    <x v="0"/>
  </r>
  <r>
    <x v="5"/>
    <x v="1"/>
    <x v="1"/>
    <x v="30"/>
    <x v="30"/>
    <x v="49"/>
    <x v="126"/>
    <x v="0"/>
    <x v="4"/>
    <x v="3"/>
    <x v="3"/>
  </r>
  <r>
    <x v="6"/>
    <x v="9"/>
    <x v="12"/>
    <x v="21"/>
    <x v="36"/>
    <x v="49"/>
    <x v="126"/>
    <x v="0"/>
    <x v="4"/>
    <x v="3"/>
    <x v="3"/>
  </r>
  <r>
    <x v="6"/>
    <x v="0"/>
    <x v="0"/>
    <x v="2"/>
    <x v="44"/>
    <x v="13"/>
    <x v="126"/>
    <x v="0"/>
    <x v="2"/>
    <x v="3"/>
    <x v="3"/>
  </r>
  <r>
    <x v="4"/>
    <x v="17"/>
    <x v="25"/>
    <x v="48"/>
    <x v="44"/>
    <x v="2"/>
    <x v="126"/>
    <x v="0"/>
    <x v="2"/>
    <x v="3"/>
    <x v="3"/>
  </r>
  <r>
    <x v="5"/>
    <x v="7"/>
    <x v="10"/>
    <x v="18"/>
    <x v="44"/>
    <x v="3"/>
    <x v="126"/>
    <x v="0"/>
    <x v="2"/>
    <x v="3"/>
    <x v="3"/>
  </r>
  <r>
    <x v="7"/>
    <x v="15"/>
    <x v="21"/>
    <x v="12"/>
    <x v="44"/>
    <x v="4"/>
    <x v="126"/>
    <x v="0"/>
    <x v="2"/>
    <x v="3"/>
    <x v="3"/>
  </r>
  <r>
    <x v="3"/>
    <x v="15"/>
    <x v="21"/>
    <x v="12"/>
    <x v="44"/>
    <x v="5"/>
    <x v="126"/>
    <x v="0"/>
    <x v="2"/>
    <x v="3"/>
    <x v="3"/>
  </r>
  <r>
    <x v="1"/>
    <x v="15"/>
    <x v="21"/>
    <x v="12"/>
    <x v="44"/>
    <x v="9"/>
    <x v="126"/>
    <x v="0"/>
    <x v="2"/>
    <x v="3"/>
    <x v="3"/>
  </r>
  <r>
    <x v="0"/>
    <x v="15"/>
    <x v="21"/>
    <x v="12"/>
    <x v="44"/>
    <x v="15"/>
    <x v="126"/>
    <x v="0"/>
    <x v="2"/>
    <x v="3"/>
    <x v="3"/>
  </r>
  <r>
    <x v="4"/>
    <x v="7"/>
    <x v="10"/>
    <x v="18"/>
    <x v="44"/>
    <x v="11"/>
    <x v="126"/>
    <x v="0"/>
    <x v="2"/>
    <x v="3"/>
    <x v="3"/>
  </r>
  <r>
    <x v="4"/>
    <x v="10"/>
    <x v="13"/>
    <x v="23"/>
    <x v="44"/>
    <x v="14"/>
    <x v="126"/>
    <x v="0"/>
    <x v="2"/>
    <x v="3"/>
    <x v="3"/>
  </r>
  <r>
    <x v="3"/>
    <x v="10"/>
    <x v="13"/>
    <x v="23"/>
    <x v="44"/>
    <x v="24"/>
    <x v="126"/>
    <x v="0"/>
    <x v="2"/>
    <x v="3"/>
    <x v="3"/>
  </r>
  <r>
    <x v="1"/>
    <x v="18"/>
    <x v="14"/>
    <x v="25"/>
    <x v="44"/>
    <x v="23"/>
    <x v="126"/>
    <x v="0"/>
    <x v="2"/>
    <x v="3"/>
    <x v="3"/>
  </r>
  <r>
    <x v="2"/>
    <x v="14"/>
    <x v="19"/>
    <x v="41"/>
    <x v="44"/>
    <x v="6"/>
    <x v="126"/>
    <x v="0"/>
    <x v="2"/>
    <x v="3"/>
    <x v="3"/>
  </r>
  <r>
    <x v="0"/>
    <x v="13"/>
    <x v="26"/>
    <x v="50"/>
    <x v="44"/>
    <x v="10"/>
    <x v="126"/>
    <x v="0"/>
    <x v="2"/>
    <x v="3"/>
    <x v="3"/>
  </r>
  <r>
    <x v="6"/>
    <x v="13"/>
    <x v="26"/>
    <x v="50"/>
    <x v="44"/>
    <x v="13"/>
    <x v="126"/>
    <x v="0"/>
    <x v="2"/>
    <x v="3"/>
    <x v="3"/>
  </r>
  <r>
    <x v="0"/>
    <x v="1"/>
    <x v="1"/>
    <x v="10"/>
    <x v="44"/>
    <x v="49"/>
    <x v="60"/>
    <x v="0"/>
    <x v="3"/>
    <x v="3"/>
    <x v="3"/>
  </r>
  <r>
    <x v="1"/>
    <x v="1"/>
    <x v="1"/>
    <x v="10"/>
    <x v="44"/>
    <x v="49"/>
    <x v="3"/>
    <x v="0"/>
    <x v="3"/>
    <x v="3"/>
    <x v="3"/>
  </r>
  <r>
    <x v="1"/>
    <x v="1"/>
    <x v="1"/>
    <x v="19"/>
    <x v="44"/>
    <x v="49"/>
    <x v="29"/>
    <x v="0"/>
    <x v="3"/>
    <x v="3"/>
    <x v="3"/>
  </r>
  <r>
    <x v="2"/>
    <x v="1"/>
    <x v="1"/>
    <x v="19"/>
    <x v="44"/>
    <x v="49"/>
    <x v="61"/>
    <x v="0"/>
    <x v="3"/>
    <x v="3"/>
    <x v="3"/>
  </r>
  <r>
    <x v="5"/>
    <x v="1"/>
    <x v="1"/>
    <x v="19"/>
    <x v="44"/>
    <x v="49"/>
    <x v="52"/>
    <x v="0"/>
    <x v="3"/>
    <x v="3"/>
    <x v="3"/>
  </r>
  <r>
    <x v="6"/>
    <x v="1"/>
    <x v="1"/>
    <x v="19"/>
    <x v="44"/>
    <x v="49"/>
    <x v="78"/>
    <x v="0"/>
    <x v="3"/>
    <x v="3"/>
    <x v="3"/>
  </r>
  <r>
    <x v="7"/>
    <x v="1"/>
    <x v="1"/>
    <x v="19"/>
    <x v="44"/>
    <x v="49"/>
    <x v="65"/>
    <x v="0"/>
    <x v="3"/>
    <x v="3"/>
    <x v="3"/>
  </r>
  <r>
    <x v="2"/>
    <x v="1"/>
    <x v="1"/>
    <x v="26"/>
    <x v="44"/>
    <x v="49"/>
    <x v="37"/>
    <x v="0"/>
    <x v="3"/>
    <x v="3"/>
    <x v="3"/>
  </r>
  <r>
    <x v="6"/>
    <x v="1"/>
    <x v="1"/>
    <x v="26"/>
    <x v="44"/>
    <x v="49"/>
    <x v="20"/>
    <x v="0"/>
    <x v="3"/>
    <x v="3"/>
    <x v="3"/>
  </r>
  <r>
    <x v="5"/>
    <x v="1"/>
    <x v="1"/>
    <x v="27"/>
    <x v="44"/>
    <x v="49"/>
    <x v="0"/>
    <x v="0"/>
    <x v="3"/>
    <x v="3"/>
    <x v="3"/>
  </r>
  <r>
    <x v="0"/>
    <x v="1"/>
    <x v="1"/>
    <x v="46"/>
    <x v="44"/>
    <x v="49"/>
    <x v="74"/>
    <x v="0"/>
    <x v="3"/>
    <x v="3"/>
    <x v="3"/>
  </r>
  <r>
    <x v="1"/>
    <x v="1"/>
    <x v="1"/>
    <x v="46"/>
    <x v="44"/>
    <x v="49"/>
    <x v="56"/>
    <x v="0"/>
    <x v="3"/>
    <x v="3"/>
    <x v="3"/>
  </r>
  <r>
    <x v="3"/>
    <x v="1"/>
    <x v="1"/>
    <x v="51"/>
    <x v="44"/>
    <x v="49"/>
    <x v="22"/>
    <x v="0"/>
    <x v="3"/>
    <x v="3"/>
    <x v="3"/>
  </r>
  <r>
    <x v="0"/>
    <x v="1"/>
    <x v="1"/>
    <x v="53"/>
    <x v="44"/>
    <x v="49"/>
    <x v="85"/>
    <x v="0"/>
    <x v="4"/>
    <x v="3"/>
    <x v="3"/>
  </r>
  <r>
    <x v="1"/>
    <x v="1"/>
    <x v="1"/>
    <x v="53"/>
    <x v="44"/>
    <x v="49"/>
    <x v="33"/>
    <x v="0"/>
    <x v="3"/>
    <x v="3"/>
    <x v="3"/>
  </r>
  <r>
    <x v="3"/>
    <x v="1"/>
    <x v="1"/>
    <x v="53"/>
    <x v="44"/>
    <x v="49"/>
    <x v="1"/>
    <x v="0"/>
    <x v="3"/>
    <x v="3"/>
    <x v="3"/>
  </r>
  <r>
    <x v="5"/>
    <x v="1"/>
    <x v="1"/>
    <x v="53"/>
    <x v="44"/>
    <x v="49"/>
    <x v="0"/>
    <x v="0"/>
    <x v="3"/>
    <x v="3"/>
    <x v="3"/>
  </r>
  <r>
    <x v="7"/>
    <x v="1"/>
    <x v="1"/>
    <x v="53"/>
    <x v="44"/>
    <x v="49"/>
    <x v="25"/>
    <x v="0"/>
    <x v="3"/>
    <x v="3"/>
    <x v="3"/>
  </r>
  <r>
    <x v="4"/>
    <x v="1"/>
    <x v="1"/>
    <x v="54"/>
    <x v="44"/>
    <x v="49"/>
    <x v="63"/>
    <x v="0"/>
    <x v="3"/>
    <x v="3"/>
    <x v="3"/>
  </r>
  <r>
    <x v="5"/>
    <x v="1"/>
    <x v="1"/>
    <x v="54"/>
    <x v="44"/>
    <x v="49"/>
    <x v="0"/>
    <x v="0"/>
    <x v="3"/>
    <x v="3"/>
    <x v="3"/>
  </r>
  <r>
    <x v="0"/>
    <x v="1"/>
    <x v="1"/>
    <x v="55"/>
    <x v="44"/>
    <x v="49"/>
    <x v="42"/>
    <x v="0"/>
    <x v="3"/>
    <x v="3"/>
    <x v="3"/>
  </r>
  <r>
    <x v="2"/>
    <x v="1"/>
    <x v="4"/>
    <x v="8"/>
    <x v="44"/>
    <x v="49"/>
    <x v="36"/>
    <x v="0"/>
    <x v="3"/>
    <x v="3"/>
    <x v="3"/>
  </r>
  <r>
    <x v="0"/>
    <x v="2"/>
    <x v="2"/>
    <x v="13"/>
    <x v="44"/>
    <x v="49"/>
    <x v="31"/>
    <x v="0"/>
    <x v="3"/>
    <x v="3"/>
    <x v="3"/>
  </r>
  <r>
    <x v="1"/>
    <x v="2"/>
    <x v="2"/>
    <x v="13"/>
    <x v="44"/>
    <x v="49"/>
    <x v="90"/>
    <x v="0"/>
    <x v="4"/>
    <x v="3"/>
    <x v="3"/>
  </r>
  <r>
    <x v="2"/>
    <x v="2"/>
    <x v="2"/>
    <x v="13"/>
    <x v="44"/>
    <x v="49"/>
    <x v="96"/>
    <x v="0"/>
    <x v="4"/>
    <x v="2"/>
    <x v="0"/>
  </r>
  <r>
    <x v="3"/>
    <x v="2"/>
    <x v="2"/>
    <x v="13"/>
    <x v="44"/>
    <x v="49"/>
    <x v="100"/>
    <x v="0"/>
    <x v="4"/>
    <x v="2"/>
    <x v="2"/>
  </r>
  <r>
    <x v="5"/>
    <x v="2"/>
    <x v="3"/>
    <x v="5"/>
    <x v="44"/>
    <x v="49"/>
    <x v="80"/>
    <x v="0"/>
    <x v="4"/>
    <x v="3"/>
    <x v="3"/>
  </r>
  <r>
    <x v="7"/>
    <x v="2"/>
    <x v="2"/>
    <x v="13"/>
    <x v="44"/>
    <x v="49"/>
    <x v="101"/>
    <x v="0"/>
    <x v="4"/>
    <x v="2"/>
    <x v="2"/>
  </r>
  <r>
    <x v="1"/>
    <x v="2"/>
    <x v="2"/>
    <x v="39"/>
    <x v="44"/>
    <x v="49"/>
    <x v="17"/>
    <x v="0"/>
    <x v="3"/>
    <x v="3"/>
    <x v="3"/>
  </r>
  <r>
    <x v="7"/>
    <x v="2"/>
    <x v="2"/>
    <x v="39"/>
    <x v="44"/>
    <x v="49"/>
    <x v="21"/>
    <x v="0"/>
    <x v="3"/>
    <x v="3"/>
    <x v="3"/>
  </r>
  <r>
    <x v="0"/>
    <x v="4"/>
    <x v="6"/>
    <x v="4"/>
    <x v="44"/>
    <x v="49"/>
    <x v="9"/>
    <x v="0"/>
    <x v="3"/>
    <x v="3"/>
    <x v="3"/>
  </r>
  <r>
    <x v="3"/>
    <x v="4"/>
    <x v="6"/>
    <x v="4"/>
    <x v="44"/>
    <x v="49"/>
    <x v="13"/>
    <x v="0"/>
    <x v="3"/>
    <x v="3"/>
    <x v="3"/>
  </r>
  <r>
    <x v="6"/>
    <x v="4"/>
    <x v="6"/>
    <x v="4"/>
    <x v="44"/>
    <x v="49"/>
    <x v="82"/>
    <x v="0"/>
    <x v="4"/>
    <x v="3"/>
    <x v="3"/>
  </r>
  <r>
    <x v="5"/>
    <x v="4"/>
    <x v="6"/>
    <x v="40"/>
    <x v="44"/>
    <x v="49"/>
    <x v="2"/>
    <x v="0"/>
    <x v="3"/>
    <x v="3"/>
    <x v="3"/>
  </r>
  <r>
    <x v="3"/>
    <x v="4"/>
    <x v="6"/>
    <x v="49"/>
    <x v="44"/>
    <x v="49"/>
    <x v="10"/>
    <x v="0"/>
    <x v="3"/>
    <x v="3"/>
    <x v="3"/>
  </r>
  <r>
    <x v="1"/>
    <x v="5"/>
    <x v="7"/>
    <x v="42"/>
    <x v="44"/>
    <x v="49"/>
    <x v="55"/>
    <x v="0"/>
    <x v="3"/>
    <x v="3"/>
    <x v="3"/>
  </r>
  <r>
    <x v="2"/>
    <x v="5"/>
    <x v="7"/>
    <x v="42"/>
    <x v="44"/>
    <x v="49"/>
    <x v="12"/>
    <x v="0"/>
    <x v="3"/>
    <x v="3"/>
    <x v="3"/>
  </r>
  <r>
    <x v="1"/>
    <x v="7"/>
    <x v="10"/>
    <x v="22"/>
    <x v="44"/>
    <x v="49"/>
    <x v="67"/>
    <x v="0"/>
    <x v="3"/>
    <x v="3"/>
    <x v="3"/>
  </r>
  <r>
    <x v="1"/>
    <x v="8"/>
    <x v="11"/>
    <x v="32"/>
    <x v="44"/>
    <x v="49"/>
    <x v="79"/>
    <x v="0"/>
    <x v="3"/>
    <x v="3"/>
    <x v="3"/>
  </r>
  <r>
    <x v="7"/>
    <x v="8"/>
    <x v="11"/>
    <x v="32"/>
    <x v="44"/>
    <x v="49"/>
    <x v="45"/>
    <x v="0"/>
    <x v="4"/>
    <x v="0"/>
    <x v="0"/>
  </r>
  <r>
    <x v="5"/>
    <x v="8"/>
    <x v="11"/>
    <x v="36"/>
    <x v="44"/>
    <x v="49"/>
    <x v="83"/>
    <x v="0"/>
    <x v="4"/>
    <x v="3"/>
    <x v="3"/>
  </r>
  <r>
    <x v="6"/>
    <x v="8"/>
    <x v="11"/>
    <x v="59"/>
    <x v="44"/>
    <x v="49"/>
    <x v="23"/>
    <x v="0"/>
    <x v="4"/>
    <x v="0"/>
    <x v="0"/>
  </r>
  <r>
    <x v="2"/>
    <x v="11"/>
    <x v="15"/>
    <x v="1"/>
    <x v="44"/>
    <x v="49"/>
    <x v="97"/>
    <x v="0"/>
    <x v="4"/>
    <x v="0"/>
    <x v="0"/>
  </r>
  <r>
    <x v="5"/>
    <x v="11"/>
    <x v="15"/>
    <x v="1"/>
    <x v="44"/>
    <x v="49"/>
    <x v="0"/>
    <x v="0"/>
    <x v="3"/>
    <x v="3"/>
    <x v="3"/>
  </r>
  <r>
    <x v="2"/>
    <x v="13"/>
    <x v="26"/>
    <x v="50"/>
    <x v="44"/>
    <x v="49"/>
    <x v="38"/>
    <x v="0"/>
    <x v="3"/>
    <x v="3"/>
    <x v="3"/>
  </r>
  <r>
    <x v="5"/>
    <x v="13"/>
    <x v="26"/>
    <x v="50"/>
    <x v="44"/>
    <x v="49"/>
    <x v="125"/>
    <x v="0"/>
    <x v="4"/>
    <x v="0"/>
    <x v="0"/>
  </r>
  <r>
    <x v="0"/>
    <x v="13"/>
    <x v="28"/>
    <x v="60"/>
    <x v="44"/>
    <x v="49"/>
    <x v="28"/>
    <x v="0"/>
    <x v="3"/>
    <x v="3"/>
    <x v="3"/>
  </r>
  <r>
    <x v="2"/>
    <x v="13"/>
    <x v="28"/>
    <x v="60"/>
    <x v="44"/>
    <x v="49"/>
    <x v="43"/>
    <x v="0"/>
    <x v="3"/>
    <x v="3"/>
    <x v="3"/>
  </r>
  <r>
    <x v="3"/>
    <x v="13"/>
    <x v="28"/>
    <x v="60"/>
    <x v="44"/>
    <x v="49"/>
    <x v="50"/>
    <x v="0"/>
    <x v="3"/>
    <x v="3"/>
    <x v="3"/>
  </r>
  <r>
    <x v="6"/>
    <x v="13"/>
    <x v="28"/>
    <x v="60"/>
    <x v="44"/>
    <x v="49"/>
    <x v="94"/>
    <x v="0"/>
    <x v="4"/>
    <x v="3"/>
    <x v="3"/>
  </r>
  <r>
    <x v="7"/>
    <x v="13"/>
    <x v="28"/>
    <x v="60"/>
    <x v="44"/>
    <x v="49"/>
    <x v="76"/>
    <x v="0"/>
    <x v="3"/>
    <x v="3"/>
    <x v="3"/>
  </r>
  <r>
    <x v="1"/>
    <x v="14"/>
    <x v="19"/>
    <x v="9"/>
    <x v="44"/>
    <x v="49"/>
    <x v="32"/>
    <x v="0"/>
    <x v="3"/>
    <x v="3"/>
    <x v="3"/>
  </r>
  <r>
    <x v="0"/>
    <x v="14"/>
    <x v="19"/>
    <x v="17"/>
    <x v="44"/>
    <x v="49"/>
    <x v="99"/>
    <x v="0"/>
    <x v="4"/>
    <x v="3"/>
    <x v="3"/>
  </r>
  <r>
    <x v="1"/>
    <x v="14"/>
    <x v="19"/>
    <x v="17"/>
    <x v="44"/>
    <x v="49"/>
    <x v="93"/>
    <x v="0"/>
    <x v="4"/>
    <x v="3"/>
    <x v="3"/>
  </r>
  <r>
    <x v="3"/>
    <x v="14"/>
    <x v="19"/>
    <x v="17"/>
    <x v="44"/>
    <x v="49"/>
    <x v="24"/>
    <x v="0"/>
    <x v="3"/>
    <x v="3"/>
    <x v="3"/>
  </r>
  <r>
    <x v="4"/>
    <x v="14"/>
    <x v="19"/>
    <x v="17"/>
    <x v="44"/>
    <x v="49"/>
    <x v="92"/>
    <x v="0"/>
    <x v="4"/>
    <x v="0"/>
    <x v="0"/>
  </r>
  <r>
    <x v="2"/>
    <x v="16"/>
    <x v="24"/>
    <x v="3"/>
    <x v="44"/>
    <x v="49"/>
    <x v="44"/>
    <x v="0"/>
    <x v="3"/>
    <x v="3"/>
    <x v="3"/>
  </r>
  <r>
    <x v="3"/>
    <x v="16"/>
    <x v="24"/>
    <x v="3"/>
    <x v="44"/>
    <x v="49"/>
    <x v="112"/>
    <x v="0"/>
    <x v="4"/>
    <x v="0"/>
    <x v="0"/>
  </r>
  <r>
    <x v="6"/>
    <x v="16"/>
    <x v="24"/>
    <x v="3"/>
    <x v="44"/>
    <x v="49"/>
    <x v="30"/>
    <x v="0"/>
    <x v="3"/>
    <x v="3"/>
    <x v="3"/>
  </r>
  <r>
    <x v="7"/>
    <x v="16"/>
    <x v="24"/>
    <x v="3"/>
    <x v="44"/>
    <x v="49"/>
    <x v="26"/>
    <x v="0"/>
    <x v="3"/>
    <x v="3"/>
    <x v="3"/>
  </r>
  <r>
    <x v="0"/>
    <x v="16"/>
    <x v="24"/>
    <x v="7"/>
    <x v="44"/>
    <x v="49"/>
    <x v="66"/>
    <x v="0"/>
    <x v="3"/>
    <x v="3"/>
    <x v="3"/>
  </r>
  <r>
    <x v="2"/>
    <x v="16"/>
    <x v="24"/>
    <x v="7"/>
    <x v="44"/>
    <x v="49"/>
    <x v="57"/>
    <x v="0"/>
    <x v="3"/>
    <x v="3"/>
    <x v="3"/>
  </r>
  <r>
    <x v="3"/>
    <x v="16"/>
    <x v="24"/>
    <x v="7"/>
    <x v="44"/>
    <x v="49"/>
    <x v="27"/>
    <x v="0"/>
    <x v="3"/>
    <x v="3"/>
    <x v="3"/>
  </r>
  <r>
    <x v="6"/>
    <x v="16"/>
    <x v="24"/>
    <x v="7"/>
    <x v="44"/>
    <x v="49"/>
    <x v="41"/>
    <x v="0"/>
    <x v="3"/>
    <x v="3"/>
    <x v="3"/>
  </r>
  <r>
    <x v="7"/>
    <x v="16"/>
    <x v="24"/>
    <x v="15"/>
    <x v="44"/>
    <x v="49"/>
    <x v="103"/>
    <x v="0"/>
    <x v="4"/>
    <x v="1"/>
    <x v="1"/>
  </r>
  <r>
    <x v="0"/>
    <x v="16"/>
    <x v="24"/>
    <x v="55"/>
    <x v="44"/>
    <x v="49"/>
    <x v="53"/>
    <x v="0"/>
    <x v="3"/>
    <x v="3"/>
    <x v="3"/>
  </r>
  <r>
    <x v="2"/>
    <x v="16"/>
    <x v="24"/>
    <x v="55"/>
    <x v="44"/>
    <x v="49"/>
    <x v="58"/>
    <x v="0"/>
    <x v="3"/>
    <x v="3"/>
    <x v="3"/>
  </r>
  <r>
    <x v="0"/>
    <x v="16"/>
    <x v="24"/>
    <x v="56"/>
    <x v="44"/>
    <x v="49"/>
    <x v="75"/>
    <x v="0"/>
    <x v="3"/>
    <x v="3"/>
    <x v="3"/>
  </r>
  <r>
    <x v="2"/>
    <x v="16"/>
    <x v="24"/>
    <x v="56"/>
    <x v="44"/>
    <x v="49"/>
    <x v="73"/>
    <x v="0"/>
    <x v="3"/>
    <x v="3"/>
    <x v="3"/>
  </r>
  <r>
    <x v="3"/>
    <x v="16"/>
    <x v="24"/>
    <x v="56"/>
    <x v="44"/>
    <x v="49"/>
    <x v="40"/>
    <x v="0"/>
    <x v="3"/>
    <x v="3"/>
    <x v="3"/>
  </r>
  <r>
    <x v="6"/>
    <x v="16"/>
    <x v="24"/>
    <x v="56"/>
    <x v="44"/>
    <x v="49"/>
    <x v="46"/>
    <x v="0"/>
    <x v="3"/>
    <x v="3"/>
    <x v="3"/>
  </r>
  <r>
    <x v="0"/>
    <x v="17"/>
    <x v="25"/>
    <x v="14"/>
    <x v="44"/>
    <x v="49"/>
    <x v="54"/>
    <x v="0"/>
    <x v="3"/>
    <x v="3"/>
    <x v="3"/>
  </r>
  <r>
    <x v="2"/>
    <x v="17"/>
    <x v="25"/>
    <x v="14"/>
    <x v="44"/>
    <x v="49"/>
    <x v="4"/>
    <x v="0"/>
    <x v="3"/>
    <x v="3"/>
    <x v="3"/>
  </r>
  <r>
    <x v="3"/>
    <x v="17"/>
    <x v="25"/>
    <x v="14"/>
    <x v="44"/>
    <x v="49"/>
    <x v="15"/>
    <x v="0"/>
    <x v="3"/>
    <x v="3"/>
    <x v="3"/>
  </r>
  <r>
    <x v="6"/>
    <x v="17"/>
    <x v="25"/>
    <x v="14"/>
    <x v="44"/>
    <x v="49"/>
    <x v="18"/>
    <x v="0"/>
    <x v="3"/>
    <x v="3"/>
    <x v="3"/>
  </r>
  <r>
    <x v="3"/>
    <x v="17"/>
    <x v="25"/>
    <x v="28"/>
    <x v="44"/>
    <x v="49"/>
    <x v="11"/>
    <x v="0"/>
    <x v="3"/>
    <x v="3"/>
    <x v="3"/>
  </r>
  <r>
    <x v="0"/>
    <x v="17"/>
    <x v="25"/>
    <x v="31"/>
    <x v="44"/>
    <x v="49"/>
    <x v="7"/>
    <x v="0"/>
    <x v="3"/>
    <x v="3"/>
    <x v="3"/>
  </r>
  <r>
    <x v="1"/>
    <x v="17"/>
    <x v="25"/>
    <x v="31"/>
    <x v="44"/>
    <x v="49"/>
    <x v="69"/>
    <x v="0"/>
    <x v="3"/>
    <x v="3"/>
    <x v="3"/>
  </r>
  <r>
    <x v="1"/>
    <x v="17"/>
    <x v="25"/>
    <x v="38"/>
    <x v="44"/>
    <x v="49"/>
    <x v="48"/>
    <x v="0"/>
    <x v="3"/>
    <x v="3"/>
    <x v="3"/>
  </r>
  <r>
    <x v="2"/>
    <x v="17"/>
    <x v="25"/>
    <x v="45"/>
    <x v="44"/>
    <x v="49"/>
    <x v="6"/>
    <x v="0"/>
    <x v="3"/>
    <x v="3"/>
    <x v="3"/>
  </r>
  <r>
    <x v="3"/>
    <x v="18"/>
    <x v="8"/>
    <x v="47"/>
    <x v="44"/>
    <x v="49"/>
    <x v="8"/>
    <x v="0"/>
    <x v="3"/>
    <x v="3"/>
    <x v="3"/>
  </r>
  <r>
    <x v="2"/>
    <x v="18"/>
    <x v="27"/>
    <x v="34"/>
    <x v="44"/>
    <x v="49"/>
    <x v="5"/>
    <x v="0"/>
    <x v="3"/>
    <x v="3"/>
    <x v="3"/>
  </r>
  <r>
    <x v="6"/>
    <x v="18"/>
    <x v="27"/>
    <x v="34"/>
    <x v="44"/>
    <x v="49"/>
    <x v="49"/>
    <x v="0"/>
    <x v="3"/>
    <x v="3"/>
    <x v="3"/>
  </r>
  <r>
    <x v="1"/>
    <x v="1"/>
    <x v="1"/>
    <x v="26"/>
    <x v="24"/>
    <x v="16"/>
    <x v="126"/>
    <x v="1"/>
    <x v="4"/>
    <x v="0"/>
    <x v="0"/>
  </r>
  <r>
    <x v="7"/>
    <x v="1"/>
    <x v="1"/>
    <x v="30"/>
    <x v="11"/>
    <x v="18"/>
    <x v="126"/>
    <x v="1"/>
    <x v="4"/>
    <x v="3"/>
    <x v="0"/>
  </r>
  <r>
    <x v="7"/>
    <x v="1"/>
    <x v="1"/>
    <x v="26"/>
    <x v="22"/>
    <x v="18"/>
    <x v="126"/>
    <x v="1"/>
    <x v="4"/>
    <x v="0"/>
    <x v="1"/>
  </r>
  <r>
    <x v="0"/>
    <x v="1"/>
    <x v="1"/>
    <x v="26"/>
    <x v="10"/>
    <x v="21"/>
    <x v="126"/>
    <x v="1"/>
    <x v="4"/>
    <x v="3"/>
    <x v="3"/>
  </r>
  <r>
    <x v="3"/>
    <x v="17"/>
    <x v="25"/>
    <x v="45"/>
    <x v="3"/>
    <x v="29"/>
    <x v="126"/>
    <x v="1"/>
    <x v="4"/>
    <x v="3"/>
    <x v="0"/>
  </r>
  <r>
    <x v="0"/>
    <x v="11"/>
    <x v="20"/>
    <x v="43"/>
    <x v="8"/>
    <x v="35"/>
    <x v="126"/>
    <x v="1"/>
    <x v="4"/>
    <x v="1"/>
    <x v="0"/>
  </r>
  <r>
    <x v="6"/>
    <x v="8"/>
    <x v="11"/>
    <x v="32"/>
    <x v="15"/>
    <x v="45"/>
    <x v="126"/>
    <x v="1"/>
    <x v="4"/>
    <x v="3"/>
    <x v="3"/>
  </r>
  <r>
    <x v="3"/>
    <x v="16"/>
    <x v="24"/>
    <x v="55"/>
    <x v="0"/>
    <x v="49"/>
    <x v="62"/>
    <x v="1"/>
    <x v="4"/>
    <x v="2"/>
    <x v="3"/>
  </r>
  <r>
    <x v="0"/>
    <x v="11"/>
    <x v="15"/>
    <x v="1"/>
    <x v="1"/>
    <x v="49"/>
    <x v="89"/>
    <x v="1"/>
    <x v="4"/>
    <x v="1"/>
    <x v="3"/>
  </r>
  <r>
    <x v="0"/>
    <x v="16"/>
    <x v="24"/>
    <x v="3"/>
    <x v="1"/>
    <x v="49"/>
    <x v="47"/>
    <x v="1"/>
    <x v="4"/>
    <x v="1"/>
    <x v="3"/>
  </r>
  <r>
    <x v="0"/>
    <x v="2"/>
    <x v="2"/>
    <x v="29"/>
    <x v="10"/>
    <x v="49"/>
    <x v="91"/>
    <x v="1"/>
    <x v="4"/>
    <x v="1"/>
    <x v="3"/>
  </r>
  <r>
    <x v="2"/>
    <x v="2"/>
    <x v="2"/>
    <x v="29"/>
    <x v="12"/>
    <x v="49"/>
    <x v="34"/>
    <x v="1"/>
    <x v="4"/>
    <x v="1"/>
    <x v="0"/>
  </r>
  <r>
    <x v="0"/>
    <x v="8"/>
    <x v="11"/>
    <x v="36"/>
    <x v="14"/>
    <x v="49"/>
    <x v="51"/>
    <x v="1"/>
    <x v="4"/>
    <x v="0"/>
    <x v="0"/>
  </r>
  <r>
    <x v="3"/>
    <x v="8"/>
    <x v="11"/>
    <x v="59"/>
    <x v="23"/>
    <x v="49"/>
    <x v="70"/>
    <x v="1"/>
    <x v="4"/>
    <x v="0"/>
    <x v="1"/>
  </r>
  <r>
    <x v="3"/>
    <x v="2"/>
    <x v="2"/>
    <x v="29"/>
    <x v="37"/>
    <x v="49"/>
    <x v="105"/>
    <x v="1"/>
    <x v="4"/>
    <x v="3"/>
    <x v="3"/>
  </r>
  <r>
    <x v="6"/>
    <x v="16"/>
    <x v="24"/>
    <x v="15"/>
    <x v="38"/>
    <x v="49"/>
    <x v="121"/>
    <x v="1"/>
    <x v="4"/>
    <x v="2"/>
    <x v="3"/>
  </r>
  <r>
    <x v="5"/>
    <x v="2"/>
    <x v="2"/>
    <x v="29"/>
    <x v="42"/>
    <x v="49"/>
    <x v="87"/>
    <x v="1"/>
    <x v="4"/>
    <x v="2"/>
    <x v="0"/>
  </r>
  <r>
    <x v="3"/>
    <x v="1"/>
    <x v="1"/>
    <x v="19"/>
    <x v="44"/>
    <x v="0"/>
    <x v="77"/>
    <x v="1"/>
    <x v="4"/>
    <x v="3"/>
    <x v="3"/>
  </r>
  <r>
    <x v="4"/>
    <x v="1"/>
    <x v="1"/>
    <x v="19"/>
    <x v="44"/>
    <x v="2"/>
    <x v="86"/>
    <x v="1"/>
    <x v="4"/>
    <x v="3"/>
    <x v="0"/>
  </r>
  <r>
    <x v="6"/>
    <x v="1"/>
    <x v="1"/>
    <x v="51"/>
    <x v="44"/>
    <x v="13"/>
    <x v="88"/>
    <x v="1"/>
    <x v="4"/>
    <x v="3"/>
    <x v="0"/>
  </r>
  <r>
    <x v="0"/>
    <x v="1"/>
    <x v="1"/>
    <x v="54"/>
    <x v="44"/>
    <x v="1"/>
    <x v="64"/>
    <x v="1"/>
    <x v="4"/>
    <x v="0"/>
    <x v="0"/>
  </r>
  <r>
    <x v="5"/>
    <x v="2"/>
    <x v="2"/>
    <x v="37"/>
    <x v="44"/>
    <x v="48"/>
    <x v="106"/>
    <x v="1"/>
    <x v="4"/>
    <x v="1"/>
    <x v="3"/>
  </r>
  <r>
    <x v="1"/>
    <x v="7"/>
    <x v="10"/>
    <x v="57"/>
    <x v="44"/>
    <x v="25"/>
    <x v="107"/>
    <x v="1"/>
    <x v="4"/>
    <x v="0"/>
    <x v="3"/>
  </r>
  <r>
    <x v="2"/>
    <x v="7"/>
    <x v="22"/>
    <x v="44"/>
    <x v="44"/>
    <x v="6"/>
    <x v="35"/>
    <x v="1"/>
    <x v="4"/>
    <x v="3"/>
    <x v="0"/>
  </r>
  <r>
    <x v="4"/>
    <x v="8"/>
    <x v="11"/>
    <x v="36"/>
    <x v="44"/>
    <x v="2"/>
    <x v="95"/>
    <x v="1"/>
    <x v="4"/>
    <x v="3"/>
    <x v="1"/>
  </r>
  <r>
    <x v="3"/>
    <x v="13"/>
    <x v="26"/>
    <x v="50"/>
    <x v="44"/>
    <x v="7"/>
    <x v="19"/>
    <x v="1"/>
    <x v="0"/>
    <x v="3"/>
    <x v="1"/>
  </r>
  <r>
    <x v="7"/>
    <x v="13"/>
    <x v="26"/>
    <x v="50"/>
    <x v="44"/>
    <x v="8"/>
    <x v="39"/>
    <x v="1"/>
    <x v="0"/>
    <x v="3"/>
    <x v="1"/>
  </r>
  <r>
    <x v="4"/>
    <x v="16"/>
    <x v="24"/>
    <x v="15"/>
    <x v="44"/>
    <x v="26"/>
    <x v="122"/>
    <x v="1"/>
    <x v="4"/>
    <x v="2"/>
    <x v="3"/>
  </r>
  <r>
    <x v="0"/>
    <x v="1"/>
    <x v="1"/>
    <x v="19"/>
    <x v="1"/>
    <x v="21"/>
    <x v="72"/>
    <x v="2"/>
    <x v="4"/>
    <x v="1"/>
    <x v="0"/>
  </r>
  <r>
    <x v="1"/>
    <x v="1"/>
    <x v="1"/>
    <x v="54"/>
    <x v="27"/>
    <x v="31"/>
    <x v="81"/>
    <x v="2"/>
    <x v="4"/>
    <x v="0"/>
    <x v="0"/>
  </r>
  <r>
    <x v="2"/>
    <x v="1"/>
    <x v="1"/>
    <x v="54"/>
    <x v="7"/>
    <x v="22"/>
    <x v="68"/>
    <x v="2"/>
    <x v="4"/>
    <x v="1"/>
    <x v="0"/>
  </r>
  <r>
    <x v="3"/>
    <x v="1"/>
    <x v="1"/>
    <x v="54"/>
    <x v="0"/>
    <x v="5"/>
    <x v="59"/>
    <x v="2"/>
    <x v="4"/>
    <x v="0"/>
    <x v="0"/>
  </r>
  <r>
    <x v="7"/>
    <x v="1"/>
    <x v="1"/>
    <x v="54"/>
    <x v="11"/>
    <x v="20"/>
    <x v="14"/>
    <x v="2"/>
    <x v="4"/>
    <x v="0"/>
    <x v="0"/>
  </r>
  <r>
    <x v="1"/>
    <x v="2"/>
    <x v="2"/>
    <x v="29"/>
    <x v="27"/>
    <x v="42"/>
    <x v="113"/>
    <x v="2"/>
    <x v="4"/>
    <x v="2"/>
    <x v="1"/>
  </r>
  <r>
    <x v="7"/>
    <x v="2"/>
    <x v="2"/>
    <x v="29"/>
    <x v="33"/>
    <x v="38"/>
    <x v="114"/>
    <x v="2"/>
    <x v="4"/>
    <x v="2"/>
    <x v="1"/>
  </r>
  <r>
    <x v="0"/>
    <x v="2"/>
    <x v="2"/>
    <x v="37"/>
    <x v="1"/>
    <x v="17"/>
    <x v="84"/>
    <x v="2"/>
    <x v="4"/>
    <x v="1"/>
    <x v="0"/>
  </r>
  <r>
    <x v="1"/>
    <x v="2"/>
    <x v="2"/>
    <x v="37"/>
    <x v="39"/>
    <x v="40"/>
    <x v="110"/>
    <x v="2"/>
    <x v="4"/>
    <x v="1"/>
    <x v="1"/>
  </r>
  <r>
    <x v="2"/>
    <x v="2"/>
    <x v="2"/>
    <x v="37"/>
    <x v="32"/>
    <x v="34"/>
    <x v="108"/>
    <x v="2"/>
    <x v="4"/>
    <x v="1"/>
    <x v="0"/>
  </r>
  <r>
    <x v="3"/>
    <x v="2"/>
    <x v="2"/>
    <x v="37"/>
    <x v="31"/>
    <x v="43"/>
    <x v="111"/>
    <x v="2"/>
    <x v="4"/>
    <x v="1"/>
    <x v="1"/>
  </r>
  <r>
    <x v="4"/>
    <x v="2"/>
    <x v="2"/>
    <x v="37"/>
    <x v="43"/>
    <x v="47"/>
    <x v="120"/>
    <x v="2"/>
    <x v="4"/>
    <x v="1"/>
    <x v="0"/>
  </r>
  <r>
    <x v="6"/>
    <x v="2"/>
    <x v="2"/>
    <x v="37"/>
    <x v="26"/>
    <x v="27"/>
    <x v="102"/>
    <x v="2"/>
    <x v="4"/>
    <x v="1"/>
    <x v="1"/>
  </r>
  <r>
    <x v="7"/>
    <x v="2"/>
    <x v="2"/>
    <x v="37"/>
    <x v="28"/>
    <x v="41"/>
    <x v="118"/>
    <x v="2"/>
    <x v="4"/>
    <x v="1"/>
    <x v="1"/>
  </r>
  <r>
    <x v="1"/>
    <x v="8"/>
    <x v="11"/>
    <x v="36"/>
    <x v="19"/>
    <x v="32"/>
    <x v="116"/>
    <x v="2"/>
    <x v="4"/>
    <x v="1"/>
    <x v="0"/>
  </r>
  <r>
    <x v="2"/>
    <x v="8"/>
    <x v="11"/>
    <x v="36"/>
    <x v="12"/>
    <x v="19"/>
    <x v="98"/>
    <x v="2"/>
    <x v="4"/>
    <x v="1"/>
    <x v="1"/>
  </r>
  <r>
    <x v="3"/>
    <x v="8"/>
    <x v="11"/>
    <x v="36"/>
    <x v="13"/>
    <x v="28"/>
    <x v="109"/>
    <x v="2"/>
    <x v="4"/>
    <x v="1"/>
    <x v="0"/>
  </r>
  <r>
    <x v="6"/>
    <x v="8"/>
    <x v="11"/>
    <x v="36"/>
    <x v="15"/>
    <x v="36"/>
    <x v="119"/>
    <x v="2"/>
    <x v="4"/>
    <x v="1"/>
    <x v="0"/>
  </r>
  <r>
    <x v="7"/>
    <x v="8"/>
    <x v="11"/>
    <x v="36"/>
    <x v="35"/>
    <x v="39"/>
    <x v="117"/>
    <x v="2"/>
    <x v="4"/>
    <x v="1"/>
    <x v="0"/>
  </r>
  <r>
    <x v="0"/>
    <x v="8"/>
    <x v="11"/>
    <x v="59"/>
    <x v="21"/>
    <x v="33"/>
    <x v="71"/>
    <x v="2"/>
    <x v="4"/>
    <x v="0"/>
    <x v="0"/>
  </r>
  <r>
    <x v="1"/>
    <x v="13"/>
    <x v="26"/>
    <x v="50"/>
    <x v="5"/>
    <x v="12"/>
    <x v="104"/>
    <x v="2"/>
    <x v="4"/>
    <x v="0"/>
    <x v="0"/>
  </r>
  <r>
    <x v="0"/>
    <x v="16"/>
    <x v="24"/>
    <x v="15"/>
    <x v="41"/>
    <x v="44"/>
    <x v="124"/>
    <x v="2"/>
    <x v="4"/>
    <x v="2"/>
    <x v="1"/>
  </r>
  <r>
    <x v="2"/>
    <x v="16"/>
    <x v="24"/>
    <x v="15"/>
    <x v="40"/>
    <x v="46"/>
    <x v="123"/>
    <x v="2"/>
    <x v="4"/>
    <x v="2"/>
    <x v="1"/>
  </r>
  <r>
    <x v="3"/>
    <x v="16"/>
    <x v="24"/>
    <x v="15"/>
    <x v="34"/>
    <x v="37"/>
    <x v="115"/>
    <x v="2"/>
    <x v="4"/>
    <x v="2"/>
    <x v="1"/>
  </r>
  <r>
    <x v="1"/>
    <x v="17"/>
    <x v="25"/>
    <x v="24"/>
    <x v="2"/>
    <x v="30"/>
    <x v="16"/>
    <x v="2"/>
    <x v="4"/>
    <x v="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9">
  <r>
    <x v="6"/>
    <x v="0"/>
    <x v="0"/>
    <x v="2"/>
    <x v="9"/>
    <x v="8"/>
    <x v="63"/>
    <x v="0"/>
    <x v="1"/>
    <x v="0"/>
  </r>
  <r>
    <x v="3"/>
    <x v="1"/>
    <x v="1"/>
    <x v="9"/>
    <x v="0"/>
    <x v="13"/>
    <x v="63"/>
    <x v="0"/>
    <x v="0"/>
    <x v="0"/>
  </r>
  <r>
    <x v="3"/>
    <x v="1"/>
    <x v="1"/>
    <x v="23"/>
    <x v="2"/>
    <x v="13"/>
    <x v="63"/>
    <x v="0"/>
    <x v="0"/>
    <x v="0"/>
  </r>
  <r>
    <x v="1"/>
    <x v="1"/>
    <x v="1"/>
    <x v="26"/>
    <x v="4"/>
    <x v="13"/>
    <x v="63"/>
    <x v="0"/>
    <x v="0"/>
    <x v="0"/>
  </r>
  <r>
    <x v="3"/>
    <x v="1"/>
    <x v="1"/>
    <x v="26"/>
    <x v="0"/>
    <x v="13"/>
    <x v="63"/>
    <x v="0"/>
    <x v="0"/>
    <x v="0"/>
  </r>
  <r>
    <x v="3"/>
    <x v="1"/>
    <x v="1"/>
    <x v="45"/>
    <x v="0"/>
    <x v="13"/>
    <x v="63"/>
    <x v="0"/>
    <x v="0"/>
    <x v="0"/>
  </r>
  <r>
    <x v="7"/>
    <x v="1"/>
    <x v="1"/>
    <x v="46"/>
    <x v="9"/>
    <x v="13"/>
    <x v="21"/>
    <x v="0"/>
    <x v="0"/>
    <x v="0"/>
  </r>
  <r>
    <x v="0"/>
    <x v="1"/>
    <x v="1"/>
    <x v="9"/>
    <x v="9"/>
    <x v="13"/>
    <x v="49"/>
    <x v="0"/>
    <x v="2"/>
    <x v="0"/>
  </r>
  <r>
    <x v="1"/>
    <x v="1"/>
    <x v="1"/>
    <x v="9"/>
    <x v="9"/>
    <x v="13"/>
    <x v="3"/>
    <x v="0"/>
    <x v="2"/>
    <x v="0"/>
  </r>
  <r>
    <x v="1"/>
    <x v="1"/>
    <x v="1"/>
    <x v="17"/>
    <x v="9"/>
    <x v="13"/>
    <x v="25"/>
    <x v="0"/>
    <x v="2"/>
    <x v="0"/>
  </r>
  <r>
    <x v="2"/>
    <x v="1"/>
    <x v="1"/>
    <x v="17"/>
    <x v="9"/>
    <x v="13"/>
    <x v="50"/>
    <x v="0"/>
    <x v="2"/>
    <x v="0"/>
  </r>
  <r>
    <x v="5"/>
    <x v="1"/>
    <x v="1"/>
    <x v="17"/>
    <x v="9"/>
    <x v="13"/>
    <x v="42"/>
    <x v="0"/>
    <x v="2"/>
    <x v="0"/>
  </r>
  <r>
    <x v="6"/>
    <x v="1"/>
    <x v="1"/>
    <x v="17"/>
    <x v="9"/>
    <x v="13"/>
    <x v="60"/>
    <x v="0"/>
    <x v="2"/>
    <x v="0"/>
  </r>
  <r>
    <x v="7"/>
    <x v="1"/>
    <x v="1"/>
    <x v="17"/>
    <x v="9"/>
    <x v="13"/>
    <x v="52"/>
    <x v="0"/>
    <x v="2"/>
    <x v="0"/>
  </r>
  <r>
    <x v="2"/>
    <x v="1"/>
    <x v="1"/>
    <x v="23"/>
    <x v="9"/>
    <x v="13"/>
    <x v="31"/>
    <x v="0"/>
    <x v="2"/>
    <x v="0"/>
  </r>
  <r>
    <x v="6"/>
    <x v="1"/>
    <x v="1"/>
    <x v="23"/>
    <x v="9"/>
    <x v="13"/>
    <x v="17"/>
    <x v="0"/>
    <x v="2"/>
    <x v="0"/>
  </r>
  <r>
    <x v="5"/>
    <x v="1"/>
    <x v="1"/>
    <x v="24"/>
    <x v="9"/>
    <x v="13"/>
    <x v="0"/>
    <x v="0"/>
    <x v="2"/>
    <x v="0"/>
  </r>
  <r>
    <x v="0"/>
    <x v="1"/>
    <x v="1"/>
    <x v="40"/>
    <x v="9"/>
    <x v="13"/>
    <x v="57"/>
    <x v="0"/>
    <x v="2"/>
    <x v="0"/>
  </r>
  <r>
    <x v="1"/>
    <x v="1"/>
    <x v="1"/>
    <x v="40"/>
    <x v="9"/>
    <x v="13"/>
    <x v="46"/>
    <x v="0"/>
    <x v="2"/>
    <x v="0"/>
  </r>
  <r>
    <x v="3"/>
    <x v="1"/>
    <x v="1"/>
    <x v="44"/>
    <x v="9"/>
    <x v="13"/>
    <x v="19"/>
    <x v="0"/>
    <x v="2"/>
    <x v="0"/>
  </r>
  <r>
    <x v="1"/>
    <x v="1"/>
    <x v="1"/>
    <x v="46"/>
    <x v="9"/>
    <x v="13"/>
    <x v="29"/>
    <x v="0"/>
    <x v="2"/>
    <x v="0"/>
  </r>
  <r>
    <x v="3"/>
    <x v="1"/>
    <x v="1"/>
    <x v="46"/>
    <x v="9"/>
    <x v="13"/>
    <x v="1"/>
    <x v="0"/>
    <x v="2"/>
    <x v="0"/>
  </r>
  <r>
    <x v="5"/>
    <x v="1"/>
    <x v="1"/>
    <x v="46"/>
    <x v="9"/>
    <x v="13"/>
    <x v="0"/>
    <x v="0"/>
    <x v="2"/>
    <x v="0"/>
  </r>
  <r>
    <x v="4"/>
    <x v="1"/>
    <x v="1"/>
    <x v="47"/>
    <x v="9"/>
    <x v="13"/>
    <x v="51"/>
    <x v="0"/>
    <x v="2"/>
    <x v="0"/>
  </r>
  <r>
    <x v="5"/>
    <x v="1"/>
    <x v="1"/>
    <x v="47"/>
    <x v="9"/>
    <x v="13"/>
    <x v="0"/>
    <x v="0"/>
    <x v="2"/>
    <x v="0"/>
  </r>
  <r>
    <x v="0"/>
    <x v="1"/>
    <x v="1"/>
    <x v="48"/>
    <x v="9"/>
    <x v="13"/>
    <x v="35"/>
    <x v="0"/>
    <x v="2"/>
    <x v="0"/>
  </r>
  <r>
    <x v="2"/>
    <x v="1"/>
    <x v="3"/>
    <x v="7"/>
    <x v="9"/>
    <x v="13"/>
    <x v="30"/>
    <x v="0"/>
    <x v="2"/>
    <x v="0"/>
  </r>
  <r>
    <x v="0"/>
    <x v="2"/>
    <x v="2"/>
    <x v="12"/>
    <x v="9"/>
    <x v="13"/>
    <x v="27"/>
    <x v="0"/>
    <x v="2"/>
    <x v="0"/>
  </r>
  <r>
    <x v="1"/>
    <x v="2"/>
    <x v="2"/>
    <x v="33"/>
    <x v="9"/>
    <x v="13"/>
    <x v="15"/>
    <x v="0"/>
    <x v="2"/>
    <x v="0"/>
  </r>
  <r>
    <x v="7"/>
    <x v="2"/>
    <x v="2"/>
    <x v="33"/>
    <x v="9"/>
    <x v="13"/>
    <x v="18"/>
    <x v="0"/>
    <x v="2"/>
    <x v="0"/>
  </r>
  <r>
    <x v="7"/>
    <x v="3"/>
    <x v="8"/>
    <x v="50"/>
    <x v="5"/>
    <x v="13"/>
    <x v="63"/>
    <x v="0"/>
    <x v="0"/>
    <x v="0"/>
  </r>
  <r>
    <x v="0"/>
    <x v="4"/>
    <x v="5"/>
    <x v="4"/>
    <x v="9"/>
    <x v="13"/>
    <x v="9"/>
    <x v="0"/>
    <x v="2"/>
    <x v="0"/>
  </r>
  <r>
    <x v="3"/>
    <x v="4"/>
    <x v="5"/>
    <x v="4"/>
    <x v="9"/>
    <x v="13"/>
    <x v="13"/>
    <x v="0"/>
    <x v="2"/>
    <x v="0"/>
  </r>
  <r>
    <x v="5"/>
    <x v="4"/>
    <x v="5"/>
    <x v="34"/>
    <x v="9"/>
    <x v="13"/>
    <x v="2"/>
    <x v="0"/>
    <x v="2"/>
    <x v="0"/>
  </r>
  <r>
    <x v="3"/>
    <x v="4"/>
    <x v="5"/>
    <x v="43"/>
    <x v="9"/>
    <x v="13"/>
    <x v="10"/>
    <x v="0"/>
    <x v="2"/>
    <x v="0"/>
  </r>
  <r>
    <x v="1"/>
    <x v="4"/>
    <x v="17"/>
    <x v="10"/>
    <x v="7"/>
    <x v="13"/>
    <x v="63"/>
    <x v="0"/>
    <x v="0"/>
    <x v="0"/>
  </r>
  <r>
    <x v="1"/>
    <x v="5"/>
    <x v="6"/>
    <x v="36"/>
    <x v="9"/>
    <x v="13"/>
    <x v="45"/>
    <x v="0"/>
    <x v="2"/>
    <x v="0"/>
  </r>
  <r>
    <x v="2"/>
    <x v="5"/>
    <x v="6"/>
    <x v="36"/>
    <x v="9"/>
    <x v="13"/>
    <x v="12"/>
    <x v="0"/>
    <x v="2"/>
    <x v="0"/>
  </r>
  <r>
    <x v="3"/>
    <x v="6"/>
    <x v="4"/>
    <x v="31"/>
    <x v="0"/>
    <x v="13"/>
    <x v="63"/>
    <x v="0"/>
    <x v="0"/>
    <x v="0"/>
  </r>
  <r>
    <x v="4"/>
    <x v="7"/>
    <x v="9"/>
    <x v="16"/>
    <x v="9"/>
    <x v="7"/>
    <x v="63"/>
    <x v="0"/>
    <x v="1"/>
    <x v="0"/>
  </r>
  <r>
    <x v="5"/>
    <x v="7"/>
    <x v="9"/>
    <x v="16"/>
    <x v="9"/>
    <x v="1"/>
    <x v="63"/>
    <x v="0"/>
    <x v="1"/>
    <x v="0"/>
  </r>
  <r>
    <x v="1"/>
    <x v="7"/>
    <x v="9"/>
    <x v="20"/>
    <x v="9"/>
    <x v="13"/>
    <x v="54"/>
    <x v="0"/>
    <x v="2"/>
    <x v="0"/>
  </r>
  <r>
    <x v="1"/>
    <x v="7"/>
    <x v="21"/>
    <x v="14"/>
    <x v="7"/>
    <x v="13"/>
    <x v="63"/>
    <x v="0"/>
    <x v="0"/>
    <x v="0"/>
  </r>
  <r>
    <x v="2"/>
    <x v="8"/>
    <x v="10"/>
    <x v="51"/>
    <x v="6"/>
    <x v="13"/>
    <x v="63"/>
    <x v="0"/>
    <x v="0"/>
    <x v="0"/>
  </r>
  <r>
    <x v="1"/>
    <x v="8"/>
    <x v="10"/>
    <x v="28"/>
    <x v="9"/>
    <x v="13"/>
    <x v="61"/>
    <x v="0"/>
    <x v="2"/>
    <x v="0"/>
  </r>
  <r>
    <x v="1"/>
    <x v="9"/>
    <x v="11"/>
    <x v="19"/>
    <x v="7"/>
    <x v="13"/>
    <x v="63"/>
    <x v="0"/>
    <x v="0"/>
    <x v="0"/>
  </r>
  <r>
    <x v="3"/>
    <x v="9"/>
    <x v="11"/>
    <x v="19"/>
    <x v="0"/>
    <x v="13"/>
    <x v="63"/>
    <x v="0"/>
    <x v="0"/>
    <x v="0"/>
  </r>
  <r>
    <x v="3"/>
    <x v="10"/>
    <x v="12"/>
    <x v="21"/>
    <x v="9"/>
    <x v="12"/>
    <x v="63"/>
    <x v="0"/>
    <x v="1"/>
    <x v="0"/>
  </r>
  <r>
    <x v="4"/>
    <x v="10"/>
    <x v="12"/>
    <x v="21"/>
    <x v="9"/>
    <x v="9"/>
    <x v="63"/>
    <x v="0"/>
    <x v="1"/>
    <x v="0"/>
  </r>
  <r>
    <x v="5"/>
    <x v="11"/>
    <x v="14"/>
    <x v="1"/>
    <x v="9"/>
    <x v="13"/>
    <x v="0"/>
    <x v="0"/>
    <x v="2"/>
    <x v="0"/>
  </r>
  <r>
    <x v="2"/>
    <x v="11"/>
    <x v="19"/>
    <x v="37"/>
    <x v="6"/>
    <x v="13"/>
    <x v="63"/>
    <x v="0"/>
    <x v="0"/>
    <x v="0"/>
  </r>
  <r>
    <x v="1"/>
    <x v="12"/>
    <x v="15"/>
    <x v="18"/>
    <x v="4"/>
    <x v="13"/>
    <x v="63"/>
    <x v="0"/>
    <x v="0"/>
    <x v="0"/>
  </r>
  <r>
    <x v="2"/>
    <x v="12"/>
    <x v="15"/>
    <x v="18"/>
    <x v="8"/>
    <x v="13"/>
    <x v="63"/>
    <x v="0"/>
    <x v="0"/>
    <x v="0"/>
  </r>
  <r>
    <x v="3"/>
    <x v="12"/>
    <x v="15"/>
    <x v="18"/>
    <x v="0"/>
    <x v="13"/>
    <x v="63"/>
    <x v="0"/>
    <x v="0"/>
    <x v="0"/>
  </r>
  <r>
    <x v="0"/>
    <x v="12"/>
    <x v="15"/>
    <x v="5"/>
    <x v="1"/>
    <x v="13"/>
    <x v="63"/>
    <x v="0"/>
    <x v="0"/>
    <x v="0"/>
  </r>
  <r>
    <x v="0"/>
    <x v="13"/>
    <x v="16"/>
    <x v="29"/>
    <x v="3"/>
    <x v="13"/>
    <x v="63"/>
    <x v="0"/>
    <x v="0"/>
    <x v="0"/>
  </r>
  <r>
    <x v="0"/>
    <x v="13"/>
    <x v="24"/>
    <x v="38"/>
    <x v="9"/>
    <x v="6"/>
    <x v="63"/>
    <x v="0"/>
    <x v="1"/>
    <x v="0"/>
  </r>
  <r>
    <x v="1"/>
    <x v="13"/>
    <x v="24"/>
    <x v="38"/>
    <x v="9"/>
    <x v="13"/>
    <x v="62"/>
    <x v="0"/>
    <x v="2"/>
    <x v="0"/>
  </r>
  <r>
    <x v="2"/>
    <x v="13"/>
    <x v="24"/>
    <x v="38"/>
    <x v="9"/>
    <x v="13"/>
    <x v="32"/>
    <x v="0"/>
    <x v="2"/>
    <x v="0"/>
  </r>
  <r>
    <x v="6"/>
    <x v="13"/>
    <x v="24"/>
    <x v="38"/>
    <x v="9"/>
    <x v="8"/>
    <x v="63"/>
    <x v="0"/>
    <x v="1"/>
    <x v="0"/>
  </r>
  <r>
    <x v="0"/>
    <x v="13"/>
    <x v="26"/>
    <x v="52"/>
    <x v="9"/>
    <x v="13"/>
    <x v="24"/>
    <x v="0"/>
    <x v="2"/>
    <x v="0"/>
  </r>
  <r>
    <x v="2"/>
    <x v="13"/>
    <x v="26"/>
    <x v="52"/>
    <x v="9"/>
    <x v="13"/>
    <x v="36"/>
    <x v="0"/>
    <x v="2"/>
    <x v="0"/>
  </r>
  <r>
    <x v="3"/>
    <x v="13"/>
    <x v="26"/>
    <x v="52"/>
    <x v="9"/>
    <x v="13"/>
    <x v="41"/>
    <x v="0"/>
    <x v="2"/>
    <x v="0"/>
  </r>
  <r>
    <x v="7"/>
    <x v="13"/>
    <x v="26"/>
    <x v="52"/>
    <x v="9"/>
    <x v="13"/>
    <x v="59"/>
    <x v="0"/>
    <x v="2"/>
    <x v="0"/>
  </r>
  <r>
    <x v="2"/>
    <x v="14"/>
    <x v="18"/>
    <x v="35"/>
    <x v="9"/>
    <x v="4"/>
    <x v="63"/>
    <x v="0"/>
    <x v="1"/>
    <x v="0"/>
  </r>
  <r>
    <x v="1"/>
    <x v="14"/>
    <x v="18"/>
    <x v="8"/>
    <x v="9"/>
    <x v="13"/>
    <x v="28"/>
    <x v="0"/>
    <x v="2"/>
    <x v="0"/>
  </r>
  <r>
    <x v="3"/>
    <x v="14"/>
    <x v="18"/>
    <x v="15"/>
    <x v="9"/>
    <x v="13"/>
    <x v="20"/>
    <x v="0"/>
    <x v="2"/>
    <x v="0"/>
  </r>
  <r>
    <x v="0"/>
    <x v="15"/>
    <x v="20"/>
    <x v="11"/>
    <x v="9"/>
    <x v="10"/>
    <x v="63"/>
    <x v="0"/>
    <x v="1"/>
    <x v="0"/>
  </r>
  <r>
    <x v="1"/>
    <x v="15"/>
    <x v="20"/>
    <x v="11"/>
    <x v="9"/>
    <x v="5"/>
    <x v="63"/>
    <x v="0"/>
    <x v="1"/>
    <x v="0"/>
  </r>
  <r>
    <x v="3"/>
    <x v="15"/>
    <x v="20"/>
    <x v="11"/>
    <x v="9"/>
    <x v="3"/>
    <x v="63"/>
    <x v="0"/>
    <x v="1"/>
    <x v="0"/>
  </r>
  <r>
    <x v="7"/>
    <x v="15"/>
    <x v="20"/>
    <x v="11"/>
    <x v="9"/>
    <x v="2"/>
    <x v="63"/>
    <x v="0"/>
    <x v="1"/>
    <x v="0"/>
  </r>
  <r>
    <x v="0"/>
    <x v="16"/>
    <x v="22"/>
    <x v="0"/>
    <x v="3"/>
    <x v="13"/>
    <x v="63"/>
    <x v="0"/>
    <x v="0"/>
    <x v="0"/>
  </r>
  <r>
    <x v="2"/>
    <x v="16"/>
    <x v="22"/>
    <x v="3"/>
    <x v="9"/>
    <x v="13"/>
    <x v="37"/>
    <x v="0"/>
    <x v="2"/>
    <x v="0"/>
  </r>
  <r>
    <x v="6"/>
    <x v="16"/>
    <x v="22"/>
    <x v="3"/>
    <x v="9"/>
    <x v="13"/>
    <x v="26"/>
    <x v="0"/>
    <x v="2"/>
    <x v="0"/>
  </r>
  <r>
    <x v="7"/>
    <x v="16"/>
    <x v="22"/>
    <x v="3"/>
    <x v="9"/>
    <x v="13"/>
    <x v="22"/>
    <x v="0"/>
    <x v="2"/>
    <x v="0"/>
  </r>
  <r>
    <x v="0"/>
    <x v="16"/>
    <x v="22"/>
    <x v="6"/>
    <x v="9"/>
    <x v="13"/>
    <x v="53"/>
    <x v="0"/>
    <x v="2"/>
    <x v="0"/>
  </r>
  <r>
    <x v="2"/>
    <x v="16"/>
    <x v="22"/>
    <x v="6"/>
    <x v="9"/>
    <x v="13"/>
    <x v="47"/>
    <x v="0"/>
    <x v="2"/>
    <x v="0"/>
  </r>
  <r>
    <x v="3"/>
    <x v="16"/>
    <x v="22"/>
    <x v="6"/>
    <x v="9"/>
    <x v="13"/>
    <x v="23"/>
    <x v="0"/>
    <x v="2"/>
    <x v="0"/>
  </r>
  <r>
    <x v="6"/>
    <x v="16"/>
    <x v="22"/>
    <x v="6"/>
    <x v="9"/>
    <x v="13"/>
    <x v="34"/>
    <x v="0"/>
    <x v="2"/>
    <x v="0"/>
  </r>
  <r>
    <x v="0"/>
    <x v="16"/>
    <x v="22"/>
    <x v="48"/>
    <x v="9"/>
    <x v="13"/>
    <x v="43"/>
    <x v="0"/>
    <x v="2"/>
    <x v="0"/>
  </r>
  <r>
    <x v="2"/>
    <x v="16"/>
    <x v="22"/>
    <x v="48"/>
    <x v="9"/>
    <x v="13"/>
    <x v="48"/>
    <x v="0"/>
    <x v="2"/>
    <x v="0"/>
  </r>
  <r>
    <x v="0"/>
    <x v="16"/>
    <x v="22"/>
    <x v="49"/>
    <x v="9"/>
    <x v="13"/>
    <x v="58"/>
    <x v="0"/>
    <x v="2"/>
    <x v="0"/>
  </r>
  <r>
    <x v="2"/>
    <x v="16"/>
    <x v="22"/>
    <x v="49"/>
    <x v="9"/>
    <x v="13"/>
    <x v="56"/>
    <x v="0"/>
    <x v="2"/>
    <x v="0"/>
  </r>
  <r>
    <x v="3"/>
    <x v="16"/>
    <x v="22"/>
    <x v="49"/>
    <x v="9"/>
    <x v="13"/>
    <x v="33"/>
    <x v="0"/>
    <x v="2"/>
    <x v="0"/>
  </r>
  <r>
    <x v="6"/>
    <x v="16"/>
    <x v="22"/>
    <x v="49"/>
    <x v="9"/>
    <x v="13"/>
    <x v="38"/>
    <x v="0"/>
    <x v="2"/>
    <x v="0"/>
  </r>
  <r>
    <x v="0"/>
    <x v="17"/>
    <x v="23"/>
    <x v="27"/>
    <x v="9"/>
    <x v="13"/>
    <x v="7"/>
    <x v="0"/>
    <x v="1"/>
    <x v="0"/>
  </r>
  <r>
    <x v="4"/>
    <x v="17"/>
    <x v="23"/>
    <x v="42"/>
    <x v="9"/>
    <x v="0"/>
    <x v="63"/>
    <x v="0"/>
    <x v="1"/>
    <x v="0"/>
  </r>
  <r>
    <x v="0"/>
    <x v="17"/>
    <x v="23"/>
    <x v="13"/>
    <x v="9"/>
    <x v="13"/>
    <x v="44"/>
    <x v="0"/>
    <x v="2"/>
    <x v="0"/>
  </r>
  <r>
    <x v="2"/>
    <x v="17"/>
    <x v="23"/>
    <x v="13"/>
    <x v="9"/>
    <x v="13"/>
    <x v="4"/>
    <x v="0"/>
    <x v="2"/>
    <x v="0"/>
  </r>
  <r>
    <x v="3"/>
    <x v="17"/>
    <x v="23"/>
    <x v="13"/>
    <x v="9"/>
    <x v="13"/>
    <x v="14"/>
    <x v="0"/>
    <x v="2"/>
    <x v="0"/>
  </r>
  <r>
    <x v="6"/>
    <x v="17"/>
    <x v="23"/>
    <x v="13"/>
    <x v="9"/>
    <x v="13"/>
    <x v="16"/>
    <x v="0"/>
    <x v="2"/>
    <x v="0"/>
  </r>
  <r>
    <x v="3"/>
    <x v="17"/>
    <x v="23"/>
    <x v="25"/>
    <x v="9"/>
    <x v="13"/>
    <x v="11"/>
    <x v="0"/>
    <x v="2"/>
    <x v="0"/>
  </r>
  <r>
    <x v="1"/>
    <x v="17"/>
    <x v="23"/>
    <x v="27"/>
    <x v="9"/>
    <x v="13"/>
    <x v="55"/>
    <x v="0"/>
    <x v="2"/>
    <x v="0"/>
  </r>
  <r>
    <x v="1"/>
    <x v="17"/>
    <x v="23"/>
    <x v="32"/>
    <x v="9"/>
    <x v="13"/>
    <x v="39"/>
    <x v="0"/>
    <x v="2"/>
    <x v="0"/>
  </r>
  <r>
    <x v="2"/>
    <x v="17"/>
    <x v="23"/>
    <x v="39"/>
    <x v="9"/>
    <x v="13"/>
    <x v="6"/>
    <x v="0"/>
    <x v="2"/>
    <x v="0"/>
  </r>
  <r>
    <x v="3"/>
    <x v="18"/>
    <x v="7"/>
    <x v="41"/>
    <x v="9"/>
    <x v="13"/>
    <x v="8"/>
    <x v="0"/>
    <x v="2"/>
    <x v="0"/>
  </r>
  <r>
    <x v="1"/>
    <x v="18"/>
    <x v="13"/>
    <x v="22"/>
    <x v="9"/>
    <x v="11"/>
    <x v="63"/>
    <x v="0"/>
    <x v="1"/>
    <x v="0"/>
  </r>
  <r>
    <x v="2"/>
    <x v="18"/>
    <x v="25"/>
    <x v="30"/>
    <x v="9"/>
    <x v="13"/>
    <x v="5"/>
    <x v="0"/>
    <x v="2"/>
    <x v="0"/>
  </r>
  <r>
    <x v="6"/>
    <x v="18"/>
    <x v="25"/>
    <x v="30"/>
    <x v="9"/>
    <x v="13"/>
    <x v="40"/>
    <x v="0"/>
    <x v="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9">
  <r>
    <x v="6"/>
    <x v="0"/>
    <x v="0"/>
    <x v="2"/>
    <x v="9"/>
    <x v="8"/>
    <x v="63"/>
    <x v="0"/>
    <x v="1"/>
    <x v="0"/>
  </r>
  <r>
    <x v="3"/>
    <x v="1"/>
    <x v="1"/>
    <x v="9"/>
    <x v="0"/>
    <x v="13"/>
    <x v="63"/>
    <x v="0"/>
    <x v="0"/>
    <x v="0"/>
  </r>
  <r>
    <x v="3"/>
    <x v="1"/>
    <x v="1"/>
    <x v="23"/>
    <x v="2"/>
    <x v="13"/>
    <x v="63"/>
    <x v="0"/>
    <x v="0"/>
    <x v="0"/>
  </r>
  <r>
    <x v="1"/>
    <x v="1"/>
    <x v="1"/>
    <x v="26"/>
    <x v="4"/>
    <x v="13"/>
    <x v="63"/>
    <x v="0"/>
    <x v="0"/>
    <x v="0"/>
  </r>
  <r>
    <x v="3"/>
    <x v="1"/>
    <x v="1"/>
    <x v="26"/>
    <x v="0"/>
    <x v="13"/>
    <x v="63"/>
    <x v="0"/>
    <x v="0"/>
    <x v="0"/>
  </r>
  <r>
    <x v="3"/>
    <x v="1"/>
    <x v="1"/>
    <x v="45"/>
    <x v="0"/>
    <x v="13"/>
    <x v="63"/>
    <x v="0"/>
    <x v="0"/>
    <x v="0"/>
  </r>
  <r>
    <x v="7"/>
    <x v="1"/>
    <x v="1"/>
    <x v="46"/>
    <x v="9"/>
    <x v="13"/>
    <x v="21"/>
    <x v="0"/>
    <x v="0"/>
    <x v="0"/>
  </r>
  <r>
    <x v="0"/>
    <x v="1"/>
    <x v="1"/>
    <x v="9"/>
    <x v="9"/>
    <x v="13"/>
    <x v="49"/>
    <x v="0"/>
    <x v="2"/>
    <x v="0"/>
  </r>
  <r>
    <x v="1"/>
    <x v="1"/>
    <x v="1"/>
    <x v="9"/>
    <x v="9"/>
    <x v="13"/>
    <x v="3"/>
    <x v="0"/>
    <x v="2"/>
    <x v="0"/>
  </r>
  <r>
    <x v="1"/>
    <x v="1"/>
    <x v="1"/>
    <x v="17"/>
    <x v="9"/>
    <x v="13"/>
    <x v="25"/>
    <x v="0"/>
    <x v="2"/>
    <x v="0"/>
  </r>
  <r>
    <x v="2"/>
    <x v="1"/>
    <x v="1"/>
    <x v="17"/>
    <x v="9"/>
    <x v="13"/>
    <x v="50"/>
    <x v="0"/>
    <x v="2"/>
    <x v="0"/>
  </r>
  <r>
    <x v="5"/>
    <x v="1"/>
    <x v="1"/>
    <x v="17"/>
    <x v="9"/>
    <x v="13"/>
    <x v="42"/>
    <x v="0"/>
    <x v="2"/>
    <x v="0"/>
  </r>
  <r>
    <x v="6"/>
    <x v="1"/>
    <x v="1"/>
    <x v="17"/>
    <x v="9"/>
    <x v="13"/>
    <x v="60"/>
    <x v="0"/>
    <x v="2"/>
    <x v="0"/>
  </r>
  <r>
    <x v="7"/>
    <x v="1"/>
    <x v="1"/>
    <x v="17"/>
    <x v="9"/>
    <x v="13"/>
    <x v="52"/>
    <x v="0"/>
    <x v="2"/>
    <x v="0"/>
  </r>
  <r>
    <x v="2"/>
    <x v="1"/>
    <x v="1"/>
    <x v="23"/>
    <x v="9"/>
    <x v="13"/>
    <x v="31"/>
    <x v="0"/>
    <x v="2"/>
    <x v="0"/>
  </r>
  <r>
    <x v="6"/>
    <x v="1"/>
    <x v="1"/>
    <x v="23"/>
    <x v="9"/>
    <x v="13"/>
    <x v="17"/>
    <x v="0"/>
    <x v="2"/>
    <x v="0"/>
  </r>
  <r>
    <x v="5"/>
    <x v="1"/>
    <x v="1"/>
    <x v="24"/>
    <x v="9"/>
    <x v="13"/>
    <x v="0"/>
    <x v="0"/>
    <x v="2"/>
    <x v="0"/>
  </r>
  <r>
    <x v="0"/>
    <x v="1"/>
    <x v="1"/>
    <x v="40"/>
    <x v="9"/>
    <x v="13"/>
    <x v="57"/>
    <x v="0"/>
    <x v="2"/>
    <x v="0"/>
  </r>
  <r>
    <x v="1"/>
    <x v="1"/>
    <x v="1"/>
    <x v="40"/>
    <x v="9"/>
    <x v="13"/>
    <x v="46"/>
    <x v="0"/>
    <x v="2"/>
    <x v="0"/>
  </r>
  <r>
    <x v="3"/>
    <x v="1"/>
    <x v="1"/>
    <x v="44"/>
    <x v="9"/>
    <x v="13"/>
    <x v="19"/>
    <x v="0"/>
    <x v="2"/>
    <x v="0"/>
  </r>
  <r>
    <x v="1"/>
    <x v="1"/>
    <x v="1"/>
    <x v="46"/>
    <x v="9"/>
    <x v="13"/>
    <x v="29"/>
    <x v="0"/>
    <x v="2"/>
    <x v="0"/>
  </r>
  <r>
    <x v="3"/>
    <x v="1"/>
    <x v="1"/>
    <x v="46"/>
    <x v="9"/>
    <x v="13"/>
    <x v="1"/>
    <x v="0"/>
    <x v="2"/>
    <x v="0"/>
  </r>
  <r>
    <x v="5"/>
    <x v="1"/>
    <x v="1"/>
    <x v="46"/>
    <x v="9"/>
    <x v="13"/>
    <x v="0"/>
    <x v="0"/>
    <x v="2"/>
    <x v="0"/>
  </r>
  <r>
    <x v="4"/>
    <x v="1"/>
    <x v="1"/>
    <x v="47"/>
    <x v="9"/>
    <x v="13"/>
    <x v="51"/>
    <x v="0"/>
    <x v="2"/>
    <x v="0"/>
  </r>
  <r>
    <x v="5"/>
    <x v="1"/>
    <x v="1"/>
    <x v="47"/>
    <x v="9"/>
    <x v="13"/>
    <x v="0"/>
    <x v="0"/>
    <x v="2"/>
    <x v="0"/>
  </r>
  <r>
    <x v="0"/>
    <x v="1"/>
    <x v="1"/>
    <x v="48"/>
    <x v="9"/>
    <x v="13"/>
    <x v="35"/>
    <x v="0"/>
    <x v="2"/>
    <x v="0"/>
  </r>
  <r>
    <x v="2"/>
    <x v="1"/>
    <x v="3"/>
    <x v="7"/>
    <x v="9"/>
    <x v="13"/>
    <x v="30"/>
    <x v="0"/>
    <x v="2"/>
    <x v="0"/>
  </r>
  <r>
    <x v="0"/>
    <x v="2"/>
    <x v="2"/>
    <x v="12"/>
    <x v="9"/>
    <x v="13"/>
    <x v="27"/>
    <x v="0"/>
    <x v="2"/>
    <x v="0"/>
  </r>
  <r>
    <x v="1"/>
    <x v="2"/>
    <x v="2"/>
    <x v="33"/>
    <x v="9"/>
    <x v="13"/>
    <x v="15"/>
    <x v="0"/>
    <x v="2"/>
    <x v="0"/>
  </r>
  <r>
    <x v="7"/>
    <x v="2"/>
    <x v="2"/>
    <x v="33"/>
    <x v="9"/>
    <x v="13"/>
    <x v="18"/>
    <x v="0"/>
    <x v="2"/>
    <x v="0"/>
  </r>
  <r>
    <x v="7"/>
    <x v="3"/>
    <x v="8"/>
    <x v="50"/>
    <x v="5"/>
    <x v="13"/>
    <x v="63"/>
    <x v="0"/>
    <x v="0"/>
    <x v="0"/>
  </r>
  <r>
    <x v="0"/>
    <x v="4"/>
    <x v="5"/>
    <x v="4"/>
    <x v="9"/>
    <x v="13"/>
    <x v="9"/>
    <x v="0"/>
    <x v="2"/>
    <x v="0"/>
  </r>
  <r>
    <x v="3"/>
    <x v="4"/>
    <x v="5"/>
    <x v="4"/>
    <x v="9"/>
    <x v="13"/>
    <x v="13"/>
    <x v="0"/>
    <x v="2"/>
    <x v="0"/>
  </r>
  <r>
    <x v="5"/>
    <x v="4"/>
    <x v="5"/>
    <x v="34"/>
    <x v="9"/>
    <x v="13"/>
    <x v="2"/>
    <x v="0"/>
    <x v="2"/>
    <x v="0"/>
  </r>
  <r>
    <x v="3"/>
    <x v="4"/>
    <x v="5"/>
    <x v="43"/>
    <x v="9"/>
    <x v="13"/>
    <x v="10"/>
    <x v="0"/>
    <x v="2"/>
    <x v="0"/>
  </r>
  <r>
    <x v="1"/>
    <x v="4"/>
    <x v="17"/>
    <x v="10"/>
    <x v="7"/>
    <x v="13"/>
    <x v="63"/>
    <x v="0"/>
    <x v="0"/>
    <x v="0"/>
  </r>
  <r>
    <x v="1"/>
    <x v="5"/>
    <x v="6"/>
    <x v="36"/>
    <x v="9"/>
    <x v="13"/>
    <x v="45"/>
    <x v="0"/>
    <x v="2"/>
    <x v="0"/>
  </r>
  <r>
    <x v="2"/>
    <x v="5"/>
    <x v="6"/>
    <x v="36"/>
    <x v="9"/>
    <x v="13"/>
    <x v="12"/>
    <x v="0"/>
    <x v="2"/>
    <x v="0"/>
  </r>
  <r>
    <x v="3"/>
    <x v="6"/>
    <x v="4"/>
    <x v="31"/>
    <x v="0"/>
    <x v="13"/>
    <x v="63"/>
    <x v="0"/>
    <x v="0"/>
    <x v="0"/>
  </r>
  <r>
    <x v="4"/>
    <x v="7"/>
    <x v="9"/>
    <x v="16"/>
    <x v="9"/>
    <x v="7"/>
    <x v="63"/>
    <x v="0"/>
    <x v="1"/>
    <x v="0"/>
  </r>
  <r>
    <x v="5"/>
    <x v="7"/>
    <x v="9"/>
    <x v="16"/>
    <x v="9"/>
    <x v="1"/>
    <x v="63"/>
    <x v="0"/>
    <x v="1"/>
    <x v="0"/>
  </r>
  <r>
    <x v="1"/>
    <x v="7"/>
    <x v="9"/>
    <x v="20"/>
    <x v="9"/>
    <x v="13"/>
    <x v="54"/>
    <x v="0"/>
    <x v="2"/>
    <x v="0"/>
  </r>
  <r>
    <x v="1"/>
    <x v="7"/>
    <x v="21"/>
    <x v="14"/>
    <x v="7"/>
    <x v="13"/>
    <x v="63"/>
    <x v="0"/>
    <x v="0"/>
    <x v="0"/>
  </r>
  <r>
    <x v="2"/>
    <x v="8"/>
    <x v="10"/>
    <x v="51"/>
    <x v="6"/>
    <x v="13"/>
    <x v="63"/>
    <x v="0"/>
    <x v="0"/>
    <x v="0"/>
  </r>
  <r>
    <x v="1"/>
    <x v="8"/>
    <x v="10"/>
    <x v="28"/>
    <x v="9"/>
    <x v="13"/>
    <x v="61"/>
    <x v="0"/>
    <x v="2"/>
    <x v="0"/>
  </r>
  <r>
    <x v="1"/>
    <x v="9"/>
    <x v="11"/>
    <x v="19"/>
    <x v="7"/>
    <x v="13"/>
    <x v="63"/>
    <x v="0"/>
    <x v="0"/>
    <x v="0"/>
  </r>
  <r>
    <x v="3"/>
    <x v="9"/>
    <x v="11"/>
    <x v="19"/>
    <x v="0"/>
    <x v="13"/>
    <x v="63"/>
    <x v="0"/>
    <x v="0"/>
    <x v="0"/>
  </r>
  <r>
    <x v="3"/>
    <x v="10"/>
    <x v="12"/>
    <x v="21"/>
    <x v="9"/>
    <x v="12"/>
    <x v="63"/>
    <x v="0"/>
    <x v="1"/>
    <x v="0"/>
  </r>
  <r>
    <x v="4"/>
    <x v="10"/>
    <x v="12"/>
    <x v="21"/>
    <x v="9"/>
    <x v="9"/>
    <x v="63"/>
    <x v="0"/>
    <x v="1"/>
    <x v="0"/>
  </r>
  <r>
    <x v="5"/>
    <x v="11"/>
    <x v="14"/>
    <x v="1"/>
    <x v="9"/>
    <x v="13"/>
    <x v="0"/>
    <x v="0"/>
    <x v="2"/>
    <x v="0"/>
  </r>
  <r>
    <x v="2"/>
    <x v="11"/>
    <x v="19"/>
    <x v="37"/>
    <x v="6"/>
    <x v="13"/>
    <x v="63"/>
    <x v="0"/>
    <x v="0"/>
    <x v="0"/>
  </r>
  <r>
    <x v="1"/>
    <x v="12"/>
    <x v="15"/>
    <x v="18"/>
    <x v="4"/>
    <x v="13"/>
    <x v="63"/>
    <x v="0"/>
    <x v="0"/>
    <x v="0"/>
  </r>
  <r>
    <x v="2"/>
    <x v="12"/>
    <x v="15"/>
    <x v="18"/>
    <x v="8"/>
    <x v="13"/>
    <x v="63"/>
    <x v="0"/>
    <x v="0"/>
    <x v="0"/>
  </r>
  <r>
    <x v="3"/>
    <x v="12"/>
    <x v="15"/>
    <x v="18"/>
    <x v="0"/>
    <x v="13"/>
    <x v="63"/>
    <x v="0"/>
    <x v="0"/>
    <x v="0"/>
  </r>
  <r>
    <x v="0"/>
    <x v="12"/>
    <x v="15"/>
    <x v="5"/>
    <x v="1"/>
    <x v="13"/>
    <x v="63"/>
    <x v="0"/>
    <x v="0"/>
    <x v="0"/>
  </r>
  <r>
    <x v="0"/>
    <x v="13"/>
    <x v="16"/>
    <x v="29"/>
    <x v="3"/>
    <x v="13"/>
    <x v="63"/>
    <x v="0"/>
    <x v="0"/>
    <x v="0"/>
  </r>
  <r>
    <x v="0"/>
    <x v="13"/>
    <x v="24"/>
    <x v="38"/>
    <x v="9"/>
    <x v="6"/>
    <x v="63"/>
    <x v="0"/>
    <x v="1"/>
    <x v="0"/>
  </r>
  <r>
    <x v="1"/>
    <x v="13"/>
    <x v="24"/>
    <x v="38"/>
    <x v="9"/>
    <x v="13"/>
    <x v="62"/>
    <x v="0"/>
    <x v="2"/>
    <x v="0"/>
  </r>
  <r>
    <x v="2"/>
    <x v="13"/>
    <x v="24"/>
    <x v="38"/>
    <x v="9"/>
    <x v="13"/>
    <x v="32"/>
    <x v="0"/>
    <x v="2"/>
    <x v="0"/>
  </r>
  <r>
    <x v="6"/>
    <x v="13"/>
    <x v="24"/>
    <x v="38"/>
    <x v="9"/>
    <x v="8"/>
    <x v="63"/>
    <x v="0"/>
    <x v="1"/>
    <x v="0"/>
  </r>
  <r>
    <x v="0"/>
    <x v="13"/>
    <x v="26"/>
    <x v="52"/>
    <x v="9"/>
    <x v="13"/>
    <x v="24"/>
    <x v="0"/>
    <x v="2"/>
    <x v="0"/>
  </r>
  <r>
    <x v="2"/>
    <x v="13"/>
    <x v="26"/>
    <x v="52"/>
    <x v="9"/>
    <x v="13"/>
    <x v="36"/>
    <x v="0"/>
    <x v="2"/>
    <x v="0"/>
  </r>
  <r>
    <x v="3"/>
    <x v="13"/>
    <x v="26"/>
    <x v="52"/>
    <x v="9"/>
    <x v="13"/>
    <x v="41"/>
    <x v="0"/>
    <x v="2"/>
    <x v="0"/>
  </r>
  <r>
    <x v="7"/>
    <x v="13"/>
    <x v="26"/>
    <x v="52"/>
    <x v="9"/>
    <x v="13"/>
    <x v="59"/>
    <x v="0"/>
    <x v="2"/>
    <x v="0"/>
  </r>
  <r>
    <x v="2"/>
    <x v="14"/>
    <x v="18"/>
    <x v="35"/>
    <x v="9"/>
    <x v="4"/>
    <x v="63"/>
    <x v="0"/>
    <x v="1"/>
    <x v="0"/>
  </r>
  <r>
    <x v="1"/>
    <x v="14"/>
    <x v="18"/>
    <x v="8"/>
    <x v="9"/>
    <x v="13"/>
    <x v="28"/>
    <x v="0"/>
    <x v="2"/>
    <x v="0"/>
  </r>
  <r>
    <x v="3"/>
    <x v="14"/>
    <x v="18"/>
    <x v="15"/>
    <x v="9"/>
    <x v="13"/>
    <x v="20"/>
    <x v="0"/>
    <x v="2"/>
    <x v="0"/>
  </r>
  <r>
    <x v="0"/>
    <x v="15"/>
    <x v="20"/>
    <x v="11"/>
    <x v="9"/>
    <x v="10"/>
    <x v="63"/>
    <x v="0"/>
    <x v="1"/>
    <x v="0"/>
  </r>
  <r>
    <x v="1"/>
    <x v="15"/>
    <x v="20"/>
    <x v="11"/>
    <x v="9"/>
    <x v="5"/>
    <x v="63"/>
    <x v="0"/>
    <x v="1"/>
    <x v="0"/>
  </r>
  <r>
    <x v="3"/>
    <x v="15"/>
    <x v="20"/>
    <x v="11"/>
    <x v="9"/>
    <x v="3"/>
    <x v="63"/>
    <x v="0"/>
    <x v="1"/>
    <x v="0"/>
  </r>
  <r>
    <x v="7"/>
    <x v="15"/>
    <x v="20"/>
    <x v="11"/>
    <x v="9"/>
    <x v="2"/>
    <x v="63"/>
    <x v="0"/>
    <x v="1"/>
    <x v="0"/>
  </r>
  <r>
    <x v="0"/>
    <x v="16"/>
    <x v="22"/>
    <x v="0"/>
    <x v="3"/>
    <x v="13"/>
    <x v="63"/>
    <x v="0"/>
    <x v="0"/>
    <x v="0"/>
  </r>
  <r>
    <x v="2"/>
    <x v="16"/>
    <x v="22"/>
    <x v="3"/>
    <x v="9"/>
    <x v="13"/>
    <x v="37"/>
    <x v="0"/>
    <x v="2"/>
    <x v="0"/>
  </r>
  <r>
    <x v="6"/>
    <x v="16"/>
    <x v="22"/>
    <x v="3"/>
    <x v="9"/>
    <x v="13"/>
    <x v="26"/>
    <x v="0"/>
    <x v="2"/>
    <x v="0"/>
  </r>
  <r>
    <x v="7"/>
    <x v="16"/>
    <x v="22"/>
    <x v="3"/>
    <x v="9"/>
    <x v="13"/>
    <x v="22"/>
    <x v="0"/>
    <x v="2"/>
    <x v="0"/>
  </r>
  <r>
    <x v="0"/>
    <x v="16"/>
    <x v="22"/>
    <x v="6"/>
    <x v="9"/>
    <x v="13"/>
    <x v="53"/>
    <x v="0"/>
    <x v="2"/>
    <x v="0"/>
  </r>
  <r>
    <x v="2"/>
    <x v="16"/>
    <x v="22"/>
    <x v="6"/>
    <x v="9"/>
    <x v="13"/>
    <x v="47"/>
    <x v="0"/>
    <x v="2"/>
    <x v="0"/>
  </r>
  <r>
    <x v="3"/>
    <x v="16"/>
    <x v="22"/>
    <x v="6"/>
    <x v="9"/>
    <x v="13"/>
    <x v="23"/>
    <x v="0"/>
    <x v="2"/>
    <x v="0"/>
  </r>
  <r>
    <x v="6"/>
    <x v="16"/>
    <x v="22"/>
    <x v="6"/>
    <x v="9"/>
    <x v="13"/>
    <x v="34"/>
    <x v="0"/>
    <x v="2"/>
    <x v="0"/>
  </r>
  <r>
    <x v="0"/>
    <x v="16"/>
    <x v="22"/>
    <x v="48"/>
    <x v="9"/>
    <x v="13"/>
    <x v="43"/>
    <x v="0"/>
    <x v="2"/>
    <x v="0"/>
  </r>
  <r>
    <x v="2"/>
    <x v="16"/>
    <x v="22"/>
    <x v="48"/>
    <x v="9"/>
    <x v="13"/>
    <x v="48"/>
    <x v="0"/>
    <x v="2"/>
    <x v="0"/>
  </r>
  <r>
    <x v="0"/>
    <x v="16"/>
    <x v="22"/>
    <x v="49"/>
    <x v="9"/>
    <x v="13"/>
    <x v="58"/>
    <x v="0"/>
    <x v="2"/>
    <x v="0"/>
  </r>
  <r>
    <x v="2"/>
    <x v="16"/>
    <x v="22"/>
    <x v="49"/>
    <x v="9"/>
    <x v="13"/>
    <x v="56"/>
    <x v="0"/>
    <x v="2"/>
    <x v="0"/>
  </r>
  <r>
    <x v="3"/>
    <x v="16"/>
    <x v="22"/>
    <x v="49"/>
    <x v="9"/>
    <x v="13"/>
    <x v="33"/>
    <x v="0"/>
    <x v="2"/>
    <x v="0"/>
  </r>
  <r>
    <x v="6"/>
    <x v="16"/>
    <x v="22"/>
    <x v="49"/>
    <x v="9"/>
    <x v="13"/>
    <x v="38"/>
    <x v="0"/>
    <x v="2"/>
    <x v="0"/>
  </r>
  <r>
    <x v="0"/>
    <x v="17"/>
    <x v="23"/>
    <x v="27"/>
    <x v="9"/>
    <x v="13"/>
    <x v="7"/>
    <x v="0"/>
    <x v="1"/>
    <x v="0"/>
  </r>
  <r>
    <x v="4"/>
    <x v="17"/>
    <x v="23"/>
    <x v="42"/>
    <x v="9"/>
    <x v="0"/>
    <x v="63"/>
    <x v="0"/>
    <x v="1"/>
    <x v="0"/>
  </r>
  <r>
    <x v="0"/>
    <x v="17"/>
    <x v="23"/>
    <x v="13"/>
    <x v="9"/>
    <x v="13"/>
    <x v="44"/>
    <x v="0"/>
    <x v="2"/>
    <x v="0"/>
  </r>
  <r>
    <x v="2"/>
    <x v="17"/>
    <x v="23"/>
    <x v="13"/>
    <x v="9"/>
    <x v="13"/>
    <x v="4"/>
    <x v="0"/>
    <x v="2"/>
    <x v="0"/>
  </r>
  <r>
    <x v="3"/>
    <x v="17"/>
    <x v="23"/>
    <x v="13"/>
    <x v="9"/>
    <x v="13"/>
    <x v="14"/>
    <x v="0"/>
    <x v="2"/>
    <x v="0"/>
  </r>
  <r>
    <x v="6"/>
    <x v="17"/>
    <x v="23"/>
    <x v="13"/>
    <x v="9"/>
    <x v="13"/>
    <x v="16"/>
    <x v="0"/>
    <x v="2"/>
    <x v="0"/>
  </r>
  <r>
    <x v="3"/>
    <x v="17"/>
    <x v="23"/>
    <x v="25"/>
    <x v="9"/>
    <x v="13"/>
    <x v="11"/>
    <x v="0"/>
    <x v="2"/>
    <x v="0"/>
  </r>
  <r>
    <x v="1"/>
    <x v="17"/>
    <x v="23"/>
    <x v="27"/>
    <x v="9"/>
    <x v="13"/>
    <x v="55"/>
    <x v="0"/>
    <x v="2"/>
    <x v="0"/>
  </r>
  <r>
    <x v="1"/>
    <x v="17"/>
    <x v="23"/>
    <x v="32"/>
    <x v="9"/>
    <x v="13"/>
    <x v="39"/>
    <x v="0"/>
    <x v="2"/>
    <x v="0"/>
  </r>
  <r>
    <x v="2"/>
    <x v="17"/>
    <x v="23"/>
    <x v="39"/>
    <x v="9"/>
    <x v="13"/>
    <x v="6"/>
    <x v="0"/>
    <x v="2"/>
    <x v="0"/>
  </r>
  <r>
    <x v="3"/>
    <x v="18"/>
    <x v="7"/>
    <x v="41"/>
    <x v="9"/>
    <x v="13"/>
    <x v="8"/>
    <x v="0"/>
    <x v="2"/>
    <x v="0"/>
  </r>
  <r>
    <x v="1"/>
    <x v="18"/>
    <x v="13"/>
    <x v="22"/>
    <x v="9"/>
    <x v="11"/>
    <x v="63"/>
    <x v="0"/>
    <x v="1"/>
    <x v="0"/>
  </r>
  <r>
    <x v="2"/>
    <x v="18"/>
    <x v="25"/>
    <x v="30"/>
    <x v="9"/>
    <x v="13"/>
    <x v="5"/>
    <x v="0"/>
    <x v="2"/>
    <x v="0"/>
  </r>
  <r>
    <x v="6"/>
    <x v="18"/>
    <x v="25"/>
    <x v="30"/>
    <x v="9"/>
    <x v="13"/>
    <x v="40"/>
    <x v="0"/>
    <x v="2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8">
  <r>
    <x v="0"/>
    <x v="6"/>
    <x v="6"/>
    <x v="1"/>
    <x v="0"/>
    <x v="28"/>
    <x v="1"/>
    <x v="0"/>
  </r>
  <r>
    <x v="0"/>
    <x v="6"/>
    <x v="6"/>
    <x v="1"/>
    <x v="2"/>
    <x v="56"/>
    <x v="1"/>
    <x v="0"/>
  </r>
  <r>
    <x v="0"/>
    <x v="9"/>
    <x v="10"/>
    <x v="2"/>
    <x v="0"/>
    <x v="28"/>
    <x v="1"/>
    <x v="0"/>
  </r>
  <r>
    <x v="0"/>
    <x v="9"/>
    <x v="10"/>
    <x v="2"/>
    <x v="2"/>
    <x v="25"/>
    <x v="1"/>
    <x v="0"/>
  </r>
  <r>
    <x v="0"/>
    <x v="9"/>
    <x v="10"/>
    <x v="5"/>
    <x v="0"/>
    <x v="134"/>
    <x v="2"/>
    <x v="1"/>
  </r>
  <r>
    <x v="0"/>
    <x v="9"/>
    <x v="10"/>
    <x v="5"/>
    <x v="1"/>
    <x v="137"/>
    <x v="2"/>
    <x v="1"/>
  </r>
  <r>
    <x v="0"/>
    <x v="9"/>
    <x v="10"/>
    <x v="5"/>
    <x v="2"/>
    <x v="135"/>
    <x v="2"/>
    <x v="1"/>
  </r>
  <r>
    <x v="0"/>
    <x v="8"/>
    <x v="7"/>
    <x v="6"/>
    <x v="2"/>
    <x v="78"/>
    <x v="3"/>
    <x v="4"/>
  </r>
  <r>
    <x v="0"/>
    <x v="0"/>
    <x v="0"/>
    <x v="7"/>
    <x v="0"/>
    <x v="28"/>
    <x v="1"/>
    <x v="0"/>
  </r>
  <r>
    <x v="0"/>
    <x v="0"/>
    <x v="0"/>
    <x v="7"/>
    <x v="1"/>
    <x v="18"/>
    <x v="1"/>
    <x v="0"/>
  </r>
  <r>
    <x v="0"/>
    <x v="0"/>
    <x v="0"/>
    <x v="7"/>
    <x v="2"/>
    <x v="38"/>
    <x v="1"/>
    <x v="0"/>
  </r>
  <r>
    <x v="0"/>
    <x v="5"/>
    <x v="5"/>
    <x v="8"/>
    <x v="0"/>
    <x v="82"/>
    <x v="0"/>
    <x v="0"/>
  </r>
  <r>
    <x v="0"/>
    <x v="0"/>
    <x v="0"/>
    <x v="10"/>
    <x v="0"/>
    <x v="52"/>
    <x v="3"/>
    <x v="4"/>
  </r>
  <r>
    <x v="0"/>
    <x v="0"/>
    <x v="0"/>
    <x v="10"/>
    <x v="1"/>
    <x v="18"/>
    <x v="3"/>
    <x v="4"/>
  </r>
  <r>
    <x v="0"/>
    <x v="1"/>
    <x v="1"/>
    <x v="11"/>
    <x v="0"/>
    <x v="52"/>
    <x v="1"/>
    <x v="0"/>
  </r>
  <r>
    <x v="0"/>
    <x v="1"/>
    <x v="1"/>
    <x v="11"/>
    <x v="2"/>
    <x v="61"/>
    <x v="1"/>
    <x v="0"/>
  </r>
  <r>
    <x v="0"/>
    <x v="4"/>
    <x v="4"/>
    <x v="13"/>
    <x v="0"/>
    <x v="71"/>
    <x v="3"/>
    <x v="4"/>
  </r>
  <r>
    <x v="0"/>
    <x v="4"/>
    <x v="4"/>
    <x v="14"/>
    <x v="0"/>
    <x v="62"/>
    <x v="0"/>
    <x v="0"/>
  </r>
  <r>
    <x v="0"/>
    <x v="4"/>
    <x v="4"/>
    <x v="14"/>
    <x v="2"/>
    <x v="26"/>
    <x v="0"/>
    <x v="0"/>
  </r>
  <r>
    <x v="0"/>
    <x v="1"/>
    <x v="1"/>
    <x v="15"/>
    <x v="0"/>
    <x v="28"/>
    <x v="1"/>
    <x v="0"/>
  </r>
  <r>
    <x v="0"/>
    <x v="1"/>
    <x v="1"/>
    <x v="15"/>
    <x v="1"/>
    <x v="10"/>
    <x v="1"/>
    <x v="0"/>
  </r>
  <r>
    <x v="0"/>
    <x v="1"/>
    <x v="1"/>
    <x v="15"/>
    <x v="2"/>
    <x v="50"/>
    <x v="1"/>
    <x v="0"/>
  </r>
  <r>
    <x v="0"/>
    <x v="6"/>
    <x v="8"/>
    <x v="16"/>
    <x v="0"/>
    <x v="46"/>
    <x v="1"/>
    <x v="0"/>
  </r>
  <r>
    <x v="0"/>
    <x v="6"/>
    <x v="8"/>
    <x v="16"/>
    <x v="1"/>
    <x v="96"/>
    <x v="1"/>
    <x v="0"/>
  </r>
  <r>
    <x v="0"/>
    <x v="0"/>
    <x v="0"/>
    <x v="22"/>
    <x v="2"/>
    <x v="51"/>
    <x v="3"/>
    <x v="4"/>
  </r>
  <r>
    <x v="0"/>
    <x v="0"/>
    <x v="0"/>
    <x v="23"/>
    <x v="1"/>
    <x v="1"/>
    <x v="0"/>
    <x v="0"/>
  </r>
  <r>
    <x v="0"/>
    <x v="0"/>
    <x v="0"/>
    <x v="23"/>
    <x v="2"/>
    <x v="33"/>
    <x v="0"/>
    <x v="0"/>
  </r>
  <r>
    <x v="0"/>
    <x v="4"/>
    <x v="4"/>
    <x v="26"/>
    <x v="0"/>
    <x v="86"/>
    <x v="0"/>
    <x v="0"/>
  </r>
  <r>
    <x v="0"/>
    <x v="4"/>
    <x v="4"/>
    <x v="26"/>
    <x v="1"/>
    <x v="80"/>
    <x v="0"/>
    <x v="0"/>
  </r>
  <r>
    <x v="0"/>
    <x v="4"/>
    <x v="4"/>
    <x v="26"/>
    <x v="2"/>
    <x v="37"/>
    <x v="0"/>
    <x v="0"/>
  </r>
  <r>
    <x v="1"/>
    <x v="1"/>
    <x v="1"/>
    <x v="4"/>
    <x v="2"/>
    <x v="58"/>
    <x v="3"/>
    <x v="4"/>
  </r>
  <r>
    <x v="1"/>
    <x v="8"/>
    <x v="7"/>
    <x v="6"/>
    <x v="2"/>
    <x v="67"/>
    <x v="3"/>
    <x v="4"/>
  </r>
  <r>
    <x v="1"/>
    <x v="10"/>
    <x v="11"/>
    <x v="9"/>
    <x v="0"/>
    <x v="30"/>
    <x v="1"/>
    <x v="0"/>
  </r>
  <r>
    <x v="1"/>
    <x v="10"/>
    <x v="11"/>
    <x v="9"/>
    <x v="1"/>
    <x v="65"/>
    <x v="3"/>
    <x v="4"/>
  </r>
  <r>
    <x v="1"/>
    <x v="10"/>
    <x v="11"/>
    <x v="9"/>
    <x v="2"/>
    <x v="15"/>
    <x v="1"/>
    <x v="0"/>
  </r>
  <r>
    <x v="1"/>
    <x v="0"/>
    <x v="0"/>
    <x v="10"/>
    <x v="0"/>
    <x v="91"/>
    <x v="0"/>
    <x v="0"/>
  </r>
  <r>
    <x v="1"/>
    <x v="0"/>
    <x v="0"/>
    <x v="10"/>
    <x v="1"/>
    <x v="9"/>
    <x v="0"/>
    <x v="0"/>
  </r>
  <r>
    <x v="1"/>
    <x v="1"/>
    <x v="1"/>
    <x v="11"/>
    <x v="0"/>
    <x v="99"/>
    <x v="2"/>
    <x v="1"/>
  </r>
  <r>
    <x v="1"/>
    <x v="1"/>
    <x v="1"/>
    <x v="11"/>
    <x v="1"/>
    <x v="131"/>
    <x v="2"/>
    <x v="1"/>
  </r>
  <r>
    <x v="1"/>
    <x v="1"/>
    <x v="1"/>
    <x v="11"/>
    <x v="2"/>
    <x v="111"/>
    <x v="2"/>
    <x v="1"/>
  </r>
  <r>
    <x v="1"/>
    <x v="4"/>
    <x v="4"/>
    <x v="14"/>
    <x v="0"/>
    <x v="77"/>
    <x v="1"/>
    <x v="0"/>
  </r>
  <r>
    <x v="1"/>
    <x v="4"/>
    <x v="4"/>
    <x v="14"/>
    <x v="1"/>
    <x v="79"/>
    <x v="1"/>
    <x v="0"/>
  </r>
  <r>
    <x v="1"/>
    <x v="4"/>
    <x v="4"/>
    <x v="14"/>
    <x v="2"/>
    <x v="117"/>
    <x v="1"/>
    <x v="0"/>
  </r>
  <r>
    <x v="1"/>
    <x v="1"/>
    <x v="1"/>
    <x v="15"/>
    <x v="0"/>
    <x v="127"/>
    <x v="1"/>
    <x v="1"/>
  </r>
  <r>
    <x v="1"/>
    <x v="1"/>
    <x v="1"/>
    <x v="15"/>
    <x v="1"/>
    <x v="120"/>
    <x v="1"/>
    <x v="1"/>
  </r>
  <r>
    <x v="1"/>
    <x v="1"/>
    <x v="1"/>
    <x v="15"/>
    <x v="2"/>
    <x v="107"/>
    <x v="1"/>
    <x v="1"/>
  </r>
  <r>
    <x v="1"/>
    <x v="7"/>
    <x v="12"/>
    <x v="18"/>
    <x v="0"/>
    <x v="41"/>
    <x v="0"/>
    <x v="0"/>
  </r>
  <r>
    <x v="1"/>
    <x v="7"/>
    <x v="12"/>
    <x v="18"/>
    <x v="1"/>
    <x v="7"/>
    <x v="0"/>
    <x v="0"/>
  </r>
  <r>
    <x v="1"/>
    <x v="0"/>
    <x v="0"/>
    <x v="21"/>
    <x v="0"/>
    <x v="73"/>
    <x v="1"/>
    <x v="4"/>
  </r>
  <r>
    <x v="1"/>
    <x v="0"/>
    <x v="0"/>
    <x v="23"/>
    <x v="0"/>
    <x v="99"/>
    <x v="0"/>
    <x v="0"/>
  </r>
  <r>
    <x v="1"/>
    <x v="0"/>
    <x v="0"/>
    <x v="23"/>
    <x v="1"/>
    <x v="69"/>
    <x v="0"/>
    <x v="0"/>
  </r>
  <r>
    <x v="1"/>
    <x v="0"/>
    <x v="0"/>
    <x v="23"/>
    <x v="2"/>
    <x v="45"/>
    <x v="0"/>
    <x v="0"/>
  </r>
  <r>
    <x v="1"/>
    <x v="3"/>
    <x v="3"/>
    <x v="25"/>
    <x v="1"/>
    <x v="24"/>
    <x v="0"/>
    <x v="0"/>
  </r>
  <r>
    <x v="1"/>
    <x v="3"/>
    <x v="3"/>
    <x v="25"/>
    <x v="2"/>
    <x v="94"/>
    <x v="0"/>
    <x v="0"/>
  </r>
  <r>
    <x v="2"/>
    <x v="6"/>
    <x v="6"/>
    <x v="1"/>
    <x v="2"/>
    <x v="75"/>
    <x v="0"/>
    <x v="0"/>
  </r>
  <r>
    <x v="2"/>
    <x v="1"/>
    <x v="1"/>
    <x v="4"/>
    <x v="2"/>
    <x v="74"/>
    <x v="2"/>
    <x v="0"/>
  </r>
  <r>
    <x v="2"/>
    <x v="9"/>
    <x v="10"/>
    <x v="5"/>
    <x v="0"/>
    <x v="132"/>
    <x v="2"/>
    <x v="1"/>
  </r>
  <r>
    <x v="2"/>
    <x v="9"/>
    <x v="10"/>
    <x v="5"/>
    <x v="1"/>
    <x v="141"/>
    <x v="2"/>
    <x v="1"/>
  </r>
  <r>
    <x v="2"/>
    <x v="9"/>
    <x v="10"/>
    <x v="5"/>
    <x v="2"/>
    <x v="133"/>
    <x v="2"/>
    <x v="1"/>
  </r>
  <r>
    <x v="2"/>
    <x v="1"/>
    <x v="1"/>
    <x v="11"/>
    <x v="0"/>
    <x v="59"/>
    <x v="1"/>
    <x v="0"/>
  </r>
  <r>
    <x v="2"/>
    <x v="1"/>
    <x v="1"/>
    <x v="11"/>
    <x v="2"/>
    <x v="20"/>
    <x v="1"/>
    <x v="0"/>
  </r>
  <r>
    <x v="2"/>
    <x v="4"/>
    <x v="4"/>
    <x v="13"/>
    <x v="0"/>
    <x v="93"/>
    <x v="0"/>
    <x v="0"/>
  </r>
  <r>
    <x v="2"/>
    <x v="4"/>
    <x v="4"/>
    <x v="14"/>
    <x v="0"/>
    <x v="59"/>
    <x v="1"/>
    <x v="1"/>
  </r>
  <r>
    <x v="2"/>
    <x v="4"/>
    <x v="4"/>
    <x v="14"/>
    <x v="1"/>
    <x v="13"/>
    <x v="1"/>
    <x v="1"/>
  </r>
  <r>
    <x v="2"/>
    <x v="4"/>
    <x v="4"/>
    <x v="14"/>
    <x v="2"/>
    <x v="76"/>
    <x v="1"/>
    <x v="1"/>
  </r>
  <r>
    <x v="2"/>
    <x v="1"/>
    <x v="1"/>
    <x v="15"/>
    <x v="0"/>
    <x v="105"/>
    <x v="1"/>
    <x v="0"/>
  </r>
  <r>
    <x v="2"/>
    <x v="1"/>
    <x v="1"/>
    <x v="15"/>
    <x v="1"/>
    <x v="89"/>
    <x v="1"/>
    <x v="0"/>
  </r>
  <r>
    <x v="2"/>
    <x v="1"/>
    <x v="1"/>
    <x v="15"/>
    <x v="2"/>
    <x v="97"/>
    <x v="1"/>
    <x v="0"/>
  </r>
  <r>
    <x v="2"/>
    <x v="3"/>
    <x v="9"/>
    <x v="17"/>
    <x v="1"/>
    <x v="4"/>
    <x v="3"/>
    <x v="4"/>
  </r>
  <r>
    <x v="2"/>
    <x v="3"/>
    <x v="9"/>
    <x v="17"/>
    <x v="2"/>
    <x v="21"/>
    <x v="3"/>
    <x v="4"/>
  </r>
  <r>
    <x v="2"/>
    <x v="0"/>
    <x v="0"/>
    <x v="23"/>
    <x v="0"/>
    <x v="43"/>
    <x v="1"/>
    <x v="0"/>
  </r>
  <r>
    <x v="2"/>
    <x v="0"/>
    <x v="0"/>
    <x v="23"/>
    <x v="1"/>
    <x v="19"/>
    <x v="1"/>
    <x v="0"/>
  </r>
  <r>
    <x v="2"/>
    <x v="0"/>
    <x v="0"/>
    <x v="23"/>
    <x v="2"/>
    <x v="35"/>
    <x v="1"/>
    <x v="0"/>
  </r>
  <r>
    <x v="3"/>
    <x v="9"/>
    <x v="10"/>
    <x v="0"/>
    <x v="0"/>
    <x v="70"/>
    <x v="3"/>
    <x v="4"/>
  </r>
  <r>
    <x v="3"/>
    <x v="9"/>
    <x v="10"/>
    <x v="2"/>
    <x v="2"/>
    <x v="109"/>
    <x v="0"/>
    <x v="0"/>
  </r>
  <r>
    <x v="3"/>
    <x v="1"/>
    <x v="1"/>
    <x v="4"/>
    <x v="2"/>
    <x v="81"/>
    <x v="2"/>
    <x v="3"/>
  </r>
  <r>
    <x v="3"/>
    <x v="9"/>
    <x v="10"/>
    <x v="5"/>
    <x v="0"/>
    <x v="116"/>
    <x v="2"/>
    <x v="1"/>
  </r>
  <r>
    <x v="3"/>
    <x v="9"/>
    <x v="10"/>
    <x v="5"/>
    <x v="1"/>
    <x v="106"/>
    <x v="2"/>
    <x v="1"/>
  </r>
  <r>
    <x v="3"/>
    <x v="9"/>
    <x v="10"/>
    <x v="5"/>
    <x v="2"/>
    <x v="114"/>
    <x v="2"/>
    <x v="1"/>
  </r>
  <r>
    <x v="3"/>
    <x v="0"/>
    <x v="0"/>
    <x v="7"/>
    <x v="1"/>
    <x v="0"/>
    <x v="3"/>
    <x v="4"/>
  </r>
  <r>
    <x v="3"/>
    <x v="0"/>
    <x v="0"/>
    <x v="7"/>
    <x v="2"/>
    <x v="40"/>
    <x v="3"/>
    <x v="4"/>
  </r>
  <r>
    <x v="3"/>
    <x v="1"/>
    <x v="1"/>
    <x v="11"/>
    <x v="0"/>
    <x v="123"/>
    <x v="3"/>
    <x v="4"/>
  </r>
  <r>
    <x v="3"/>
    <x v="1"/>
    <x v="1"/>
    <x v="11"/>
    <x v="2"/>
    <x v="87"/>
    <x v="3"/>
    <x v="4"/>
  </r>
  <r>
    <x v="3"/>
    <x v="4"/>
    <x v="4"/>
    <x v="14"/>
    <x v="0"/>
    <x v="60"/>
    <x v="1"/>
    <x v="0"/>
  </r>
  <r>
    <x v="3"/>
    <x v="4"/>
    <x v="4"/>
    <x v="14"/>
    <x v="1"/>
    <x v="48"/>
    <x v="1"/>
    <x v="0"/>
  </r>
  <r>
    <x v="3"/>
    <x v="4"/>
    <x v="4"/>
    <x v="14"/>
    <x v="2"/>
    <x v="101"/>
    <x v="1"/>
    <x v="0"/>
  </r>
  <r>
    <x v="3"/>
    <x v="1"/>
    <x v="1"/>
    <x v="15"/>
    <x v="0"/>
    <x v="104"/>
    <x v="1"/>
    <x v="1"/>
  </r>
  <r>
    <x v="3"/>
    <x v="1"/>
    <x v="1"/>
    <x v="15"/>
    <x v="1"/>
    <x v="136"/>
    <x v="1"/>
    <x v="1"/>
  </r>
  <r>
    <x v="3"/>
    <x v="1"/>
    <x v="1"/>
    <x v="15"/>
    <x v="2"/>
    <x v="108"/>
    <x v="1"/>
    <x v="1"/>
  </r>
  <r>
    <x v="3"/>
    <x v="7"/>
    <x v="12"/>
    <x v="18"/>
    <x v="1"/>
    <x v="5"/>
    <x v="3"/>
    <x v="2"/>
  </r>
  <r>
    <x v="3"/>
    <x v="7"/>
    <x v="12"/>
    <x v="18"/>
    <x v="2"/>
    <x v="16"/>
    <x v="3"/>
    <x v="2"/>
  </r>
  <r>
    <x v="3"/>
    <x v="10"/>
    <x v="11"/>
    <x v="19"/>
    <x v="0"/>
    <x v="39"/>
    <x v="3"/>
    <x v="4"/>
  </r>
  <r>
    <x v="3"/>
    <x v="10"/>
    <x v="11"/>
    <x v="19"/>
    <x v="1"/>
    <x v="63"/>
    <x v="3"/>
    <x v="2"/>
  </r>
  <r>
    <x v="3"/>
    <x v="0"/>
    <x v="0"/>
    <x v="23"/>
    <x v="0"/>
    <x v="27"/>
    <x v="0"/>
    <x v="0"/>
  </r>
  <r>
    <x v="3"/>
    <x v="0"/>
    <x v="0"/>
    <x v="23"/>
    <x v="1"/>
    <x v="3"/>
    <x v="0"/>
    <x v="0"/>
  </r>
  <r>
    <x v="3"/>
    <x v="0"/>
    <x v="0"/>
    <x v="23"/>
    <x v="2"/>
    <x v="31"/>
    <x v="0"/>
    <x v="0"/>
  </r>
  <r>
    <x v="3"/>
    <x v="9"/>
    <x v="10"/>
    <x v="24"/>
    <x v="0"/>
    <x v="27"/>
    <x v="2"/>
    <x v="1"/>
  </r>
  <r>
    <x v="3"/>
    <x v="9"/>
    <x v="10"/>
    <x v="24"/>
    <x v="2"/>
    <x v="32"/>
    <x v="2"/>
    <x v="1"/>
  </r>
  <r>
    <x v="3"/>
    <x v="4"/>
    <x v="4"/>
    <x v="26"/>
    <x v="0"/>
    <x v="90"/>
    <x v="0"/>
    <x v="0"/>
  </r>
  <r>
    <x v="3"/>
    <x v="4"/>
    <x v="4"/>
    <x v="26"/>
    <x v="2"/>
    <x v="36"/>
    <x v="0"/>
    <x v="0"/>
  </r>
  <r>
    <x v="4"/>
    <x v="9"/>
    <x v="10"/>
    <x v="5"/>
    <x v="1"/>
    <x v="29"/>
    <x v="2"/>
    <x v="1"/>
  </r>
  <r>
    <x v="4"/>
    <x v="9"/>
    <x v="10"/>
    <x v="5"/>
    <x v="2"/>
    <x v="129"/>
    <x v="2"/>
    <x v="1"/>
  </r>
  <r>
    <x v="4"/>
    <x v="8"/>
    <x v="7"/>
    <x v="6"/>
    <x v="2"/>
    <x v="64"/>
    <x v="0"/>
    <x v="0"/>
  </r>
  <r>
    <x v="4"/>
    <x v="0"/>
    <x v="0"/>
    <x v="7"/>
    <x v="1"/>
    <x v="2"/>
    <x v="3"/>
    <x v="4"/>
  </r>
  <r>
    <x v="4"/>
    <x v="0"/>
    <x v="0"/>
    <x v="7"/>
    <x v="2"/>
    <x v="53"/>
    <x v="3"/>
    <x v="4"/>
  </r>
  <r>
    <x v="4"/>
    <x v="4"/>
    <x v="4"/>
    <x v="14"/>
    <x v="1"/>
    <x v="2"/>
    <x v="3"/>
    <x v="4"/>
  </r>
  <r>
    <x v="4"/>
    <x v="4"/>
    <x v="4"/>
    <x v="14"/>
    <x v="2"/>
    <x v="72"/>
    <x v="3"/>
    <x v="4"/>
  </r>
  <r>
    <x v="4"/>
    <x v="1"/>
    <x v="1"/>
    <x v="15"/>
    <x v="0"/>
    <x v="144"/>
    <x v="1"/>
    <x v="0"/>
  </r>
  <r>
    <x v="4"/>
    <x v="1"/>
    <x v="1"/>
    <x v="15"/>
    <x v="1"/>
    <x v="142"/>
    <x v="1"/>
    <x v="0"/>
  </r>
  <r>
    <x v="4"/>
    <x v="1"/>
    <x v="1"/>
    <x v="15"/>
    <x v="2"/>
    <x v="125"/>
    <x v="1"/>
    <x v="0"/>
  </r>
  <r>
    <x v="5"/>
    <x v="1"/>
    <x v="1"/>
    <x v="4"/>
    <x v="2"/>
    <x v="44"/>
    <x v="3"/>
    <x v="4"/>
  </r>
  <r>
    <x v="5"/>
    <x v="1"/>
    <x v="1"/>
    <x v="11"/>
    <x v="0"/>
    <x v="138"/>
    <x v="2"/>
    <x v="1"/>
  </r>
  <r>
    <x v="5"/>
    <x v="1"/>
    <x v="1"/>
    <x v="11"/>
    <x v="2"/>
    <x v="54"/>
    <x v="2"/>
    <x v="1"/>
  </r>
  <r>
    <x v="5"/>
    <x v="0"/>
    <x v="0"/>
    <x v="12"/>
    <x v="0"/>
    <x v="103"/>
    <x v="3"/>
    <x v="4"/>
  </r>
  <r>
    <x v="5"/>
    <x v="4"/>
    <x v="4"/>
    <x v="14"/>
    <x v="2"/>
    <x v="49"/>
    <x v="3"/>
    <x v="4"/>
  </r>
  <r>
    <x v="5"/>
    <x v="1"/>
    <x v="1"/>
    <x v="15"/>
    <x v="1"/>
    <x v="143"/>
    <x v="1"/>
    <x v="1"/>
  </r>
  <r>
    <x v="5"/>
    <x v="1"/>
    <x v="1"/>
    <x v="15"/>
    <x v="2"/>
    <x v="92"/>
    <x v="1"/>
    <x v="1"/>
  </r>
  <r>
    <x v="5"/>
    <x v="7"/>
    <x v="12"/>
    <x v="18"/>
    <x v="2"/>
    <x v="139"/>
    <x v="0"/>
    <x v="0"/>
  </r>
  <r>
    <x v="6"/>
    <x v="2"/>
    <x v="2"/>
    <x v="3"/>
    <x v="2"/>
    <x v="47"/>
    <x v="3"/>
    <x v="4"/>
  </r>
  <r>
    <x v="6"/>
    <x v="9"/>
    <x v="10"/>
    <x v="5"/>
    <x v="0"/>
    <x v="126"/>
    <x v="2"/>
    <x v="1"/>
  </r>
  <r>
    <x v="6"/>
    <x v="9"/>
    <x v="10"/>
    <x v="5"/>
    <x v="2"/>
    <x v="128"/>
    <x v="2"/>
    <x v="1"/>
  </r>
  <r>
    <x v="6"/>
    <x v="5"/>
    <x v="5"/>
    <x v="8"/>
    <x v="0"/>
    <x v="122"/>
    <x v="3"/>
    <x v="4"/>
  </r>
  <r>
    <x v="6"/>
    <x v="1"/>
    <x v="1"/>
    <x v="11"/>
    <x v="0"/>
    <x v="95"/>
    <x v="0"/>
    <x v="0"/>
  </r>
  <r>
    <x v="6"/>
    <x v="4"/>
    <x v="4"/>
    <x v="13"/>
    <x v="0"/>
    <x v="66"/>
    <x v="3"/>
    <x v="4"/>
  </r>
  <r>
    <x v="6"/>
    <x v="4"/>
    <x v="4"/>
    <x v="13"/>
    <x v="1"/>
    <x v="140"/>
    <x v="3"/>
    <x v="4"/>
  </r>
  <r>
    <x v="6"/>
    <x v="4"/>
    <x v="4"/>
    <x v="14"/>
    <x v="0"/>
    <x v="66"/>
    <x v="1"/>
    <x v="0"/>
  </r>
  <r>
    <x v="6"/>
    <x v="4"/>
    <x v="4"/>
    <x v="14"/>
    <x v="1"/>
    <x v="98"/>
    <x v="1"/>
    <x v="0"/>
  </r>
  <r>
    <x v="6"/>
    <x v="4"/>
    <x v="4"/>
    <x v="14"/>
    <x v="2"/>
    <x v="124"/>
    <x v="1"/>
    <x v="0"/>
  </r>
  <r>
    <x v="6"/>
    <x v="1"/>
    <x v="1"/>
    <x v="15"/>
    <x v="0"/>
    <x v="95"/>
    <x v="1"/>
    <x v="1"/>
  </r>
  <r>
    <x v="6"/>
    <x v="1"/>
    <x v="1"/>
    <x v="15"/>
    <x v="1"/>
    <x v="34"/>
    <x v="1"/>
    <x v="1"/>
  </r>
  <r>
    <x v="6"/>
    <x v="1"/>
    <x v="1"/>
    <x v="15"/>
    <x v="2"/>
    <x v="84"/>
    <x v="1"/>
    <x v="1"/>
  </r>
  <r>
    <x v="6"/>
    <x v="0"/>
    <x v="0"/>
    <x v="20"/>
    <x v="1"/>
    <x v="8"/>
    <x v="3"/>
    <x v="4"/>
  </r>
  <r>
    <x v="6"/>
    <x v="0"/>
    <x v="0"/>
    <x v="20"/>
    <x v="2"/>
    <x v="55"/>
    <x v="3"/>
    <x v="4"/>
  </r>
  <r>
    <x v="6"/>
    <x v="4"/>
    <x v="4"/>
    <x v="26"/>
    <x v="2"/>
    <x v="17"/>
    <x v="0"/>
    <x v="0"/>
  </r>
  <r>
    <x v="6"/>
    <x v="7"/>
    <x v="13"/>
    <x v="27"/>
    <x v="2"/>
    <x v="68"/>
    <x v="3"/>
    <x v="4"/>
  </r>
  <r>
    <x v="7"/>
    <x v="1"/>
    <x v="1"/>
    <x v="4"/>
    <x v="2"/>
    <x v="83"/>
    <x v="2"/>
    <x v="3"/>
  </r>
  <r>
    <x v="7"/>
    <x v="9"/>
    <x v="10"/>
    <x v="5"/>
    <x v="2"/>
    <x v="85"/>
    <x v="1"/>
    <x v="1"/>
  </r>
  <r>
    <x v="7"/>
    <x v="5"/>
    <x v="5"/>
    <x v="8"/>
    <x v="0"/>
    <x v="102"/>
    <x v="0"/>
    <x v="0"/>
  </r>
  <r>
    <x v="7"/>
    <x v="0"/>
    <x v="0"/>
    <x v="10"/>
    <x v="0"/>
    <x v="88"/>
    <x v="0"/>
    <x v="0"/>
  </r>
  <r>
    <x v="7"/>
    <x v="0"/>
    <x v="0"/>
    <x v="10"/>
    <x v="1"/>
    <x v="12"/>
    <x v="0"/>
    <x v="0"/>
  </r>
  <r>
    <x v="7"/>
    <x v="1"/>
    <x v="1"/>
    <x v="11"/>
    <x v="0"/>
    <x v="115"/>
    <x v="2"/>
    <x v="1"/>
  </r>
  <r>
    <x v="7"/>
    <x v="1"/>
    <x v="1"/>
    <x v="11"/>
    <x v="1"/>
    <x v="110"/>
    <x v="2"/>
    <x v="1"/>
  </r>
  <r>
    <x v="7"/>
    <x v="1"/>
    <x v="1"/>
    <x v="11"/>
    <x v="2"/>
    <x v="112"/>
    <x v="2"/>
    <x v="1"/>
  </r>
  <r>
    <x v="7"/>
    <x v="0"/>
    <x v="0"/>
    <x v="12"/>
    <x v="0"/>
    <x v="57"/>
    <x v="3"/>
    <x v="4"/>
  </r>
  <r>
    <x v="7"/>
    <x v="0"/>
    <x v="0"/>
    <x v="12"/>
    <x v="1"/>
    <x v="12"/>
    <x v="3"/>
    <x v="4"/>
  </r>
  <r>
    <x v="7"/>
    <x v="4"/>
    <x v="4"/>
    <x v="13"/>
    <x v="2"/>
    <x v="23"/>
    <x v="0"/>
    <x v="0"/>
  </r>
  <r>
    <x v="7"/>
    <x v="4"/>
    <x v="4"/>
    <x v="14"/>
    <x v="0"/>
    <x v="118"/>
    <x v="1"/>
    <x v="0"/>
  </r>
  <r>
    <x v="7"/>
    <x v="4"/>
    <x v="4"/>
    <x v="14"/>
    <x v="1"/>
    <x v="113"/>
    <x v="1"/>
    <x v="0"/>
  </r>
  <r>
    <x v="7"/>
    <x v="4"/>
    <x v="4"/>
    <x v="14"/>
    <x v="2"/>
    <x v="119"/>
    <x v="1"/>
    <x v="0"/>
  </r>
  <r>
    <x v="7"/>
    <x v="1"/>
    <x v="1"/>
    <x v="15"/>
    <x v="0"/>
    <x v="100"/>
    <x v="1"/>
    <x v="1"/>
  </r>
  <r>
    <x v="7"/>
    <x v="1"/>
    <x v="1"/>
    <x v="15"/>
    <x v="1"/>
    <x v="130"/>
    <x v="1"/>
    <x v="1"/>
  </r>
  <r>
    <x v="7"/>
    <x v="1"/>
    <x v="1"/>
    <x v="15"/>
    <x v="2"/>
    <x v="121"/>
    <x v="1"/>
    <x v="1"/>
  </r>
  <r>
    <x v="7"/>
    <x v="7"/>
    <x v="12"/>
    <x v="18"/>
    <x v="1"/>
    <x v="6"/>
    <x v="3"/>
    <x v="2"/>
  </r>
  <r>
    <x v="7"/>
    <x v="7"/>
    <x v="12"/>
    <x v="18"/>
    <x v="2"/>
    <x v="22"/>
    <x v="3"/>
    <x v="4"/>
  </r>
  <r>
    <x v="7"/>
    <x v="0"/>
    <x v="0"/>
    <x v="23"/>
    <x v="0"/>
    <x v="57"/>
    <x v="0"/>
    <x v="0"/>
  </r>
  <r>
    <x v="7"/>
    <x v="0"/>
    <x v="0"/>
    <x v="23"/>
    <x v="1"/>
    <x v="14"/>
    <x v="0"/>
    <x v="0"/>
  </r>
  <r>
    <x v="7"/>
    <x v="0"/>
    <x v="0"/>
    <x v="23"/>
    <x v="2"/>
    <x v="11"/>
    <x v="0"/>
    <x v="0"/>
  </r>
  <r>
    <x v="7"/>
    <x v="4"/>
    <x v="4"/>
    <x v="26"/>
    <x v="0"/>
    <x v="42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4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5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6.xml"/>
</Relationships>
</file>

<file path=xl/pivotTables/_rels/pivotTable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4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2:O313" firstHeaderRow="1" firstDataRow="1" firstDataCol="4"/>
  <pivotFields count="8">
    <pivotField axis="axisRow" compact="0" showAll="0" defaultSubtotal="0" outline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Row" compact="0" showAll="0" defaultSubtotal="0" outline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compact="0" showAll="0" defaultSubtotal="0" outline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showAll="0" defaultSubtotal="0" outline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</items>
    </pivotField>
    <pivotField compact="0" showAll="0" outline="0"/>
    <pivotField dataField="1" compact="0" showAll="0" outline="0"/>
    <pivotField compact="0" showAll="0" outline="0"/>
    <pivotField compact="0" showAll="0" outline="0"/>
  </pivotFields>
  <rowFields count="4">
    <field x="1"/>
    <field x="2"/>
    <field x="3"/>
    <field x="0"/>
  </rowFields>
  <dataFields count="1">
    <dataField name="Sum of Count" fld="5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G128" firstHeaderRow="1" firstDataRow="2" firstDataCol="3"/>
  <pivotFields count="12"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defaultSubtotal="0" outline="0">
      <items count="3">
        <item x="0"/>
        <item x="1"/>
        <item x="2"/>
      </items>
    </pivotField>
    <pivotField compact="0" showAll="0" outline="0"/>
    <pivotField axis="axisRow" compact="0" showAll="0" defaultSubtotal="0" outline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29"/>
        <item x="45"/>
      </items>
    </pivotField>
    <pivotField axis="axisRow" compact="0" showAll="0" defaultSubtotal="0" outline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axis="axisRow" compact="0" showAll="0" defaultSubtota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15"/>
      </items>
    </pivotField>
    <pivotField compact="0" showAll="0" outline="0"/>
  </pivotFields>
  <rowFields count="3">
    <field x="10"/>
    <field x="8"/>
    <field x="9"/>
  </rowFields>
  <colFields count="1">
    <field x="6"/>
  </colFields>
  <dataFields count="1">
    <dataField name="Count of Sample" fld="0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1" cacheId="2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BB145" firstHeaderRow="1" firstDataRow="3" firstDataCol="3"/>
  <pivotFields count="12">
    <pivotField compact="0" showAll="0"/>
    <pivotField axis="axisCol"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/>
    <pivotField compact="0" showAll="0"/>
    <pivotField compact="0" showAll="0"/>
    <pivotField dataField="1" compact="0" showAll="0"/>
    <pivotField axis="axisCol" compact="0" showAll="0">
      <items count="4">
        <item x="0"/>
        <item x="1"/>
        <item x="2"/>
        <item t="default"/>
      </items>
    </pivotField>
    <pivotField compact="0" showAll="0"/>
    <pivotField axis="axisRow" compact="0" showAll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80"/>
        <item x="81"/>
        <item x="79"/>
        <item x="61"/>
        <item x="29"/>
        <item x="45"/>
        <item t="default"/>
      </items>
    </pivotField>
    <pivotField compact="0" showAll="0"/>
    <pivotField axis="axisRow"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15"/>
        <item t="default"/>
      </items>
    </pivotField>
    <pivotField axis="axisRow" compact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3">
    <field x="11"/>
    <field x="10"/>
    <field x="8"/>
  </rowFields>
  <colFields count="2">
    <field x="1"/>
    <field x="6"/>
  </colFields>
  <dataFields count="1">
    <dataField name="Sum of Count" fld="5" subtotal="sum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AL128" firstHeaderRow="1" firstDataRow="3" firstDataCol="4"/>
  <pivotFields count="12">
    <pivotField compact="0" showAll="0" outline="0"/>
    <pivotField axis="axisCol" compact="0" showAll="0" defaultSubtotal="0" outline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compact="0" showAll="0" outline="0"/>
    <pivotField compact="0" showAll="0" outline="0"/>
    <pivotField compact="0" showAll="0" outline="0"/>
    <pivotField dataField="1" compact="0" showAll="0" outline="0"/>
    <pivotField axis="axisCol" compact="0" showAll="0" defaultSubtotal="0" outline="0">
      <items count="3">
        <item x="0"/>
        <item x="1"/>
        <item x="2"/>
      </items>
    </pivotField>
    <pivotField compact="0" showAll="0" outline="0"/>
    <pivotField axis="axisRow" compact="0" showAll="0" defaultSubtotal="0" outline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29"/>
        <item x="45"/>
      </items>
    </pivotField>
    <pivotField axis="axisRow" compact="0" showAll="0" defaultSubtotal="0" outline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axis="axisRow" compact="0" showAll="0" defaultSubtotal="0" outline="0">
      <items count="33">
        <item x="0"/>
        <item x="1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15"/>
      </items>
    </pivotField>
    <pivotField axis="axisRow" compact="0" showAll="0" defaultSubtotal="0" outline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</pivotFields>
  <rowFields count="4">
    <field x="11"/>
    <field x="10"/>
    <field x="8"/>
    <field x="9"/>
  </rowFields>
  <colFields count="2">
    <field x="1"/>
    <field x="6"/>
  </colFields>
  <dataFields count="1">
    <dataField name="Sum of Count" fld="5" subtotal="sum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DataPilot3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F67" firstHeaderRow="1" firstDataRow="2" firstDataCol="2"/>
  <pivotFields count="11">
    <pivotField compact="0" showAll="0" outline="0"/>
    <pivotField compact="0" showAll="0" outline="0"/>
    <pivotField axis="axisRow" compact="0" showAll="0" defaultSubtotal="0" outline="0">
      <items count="30"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"/>
      </items>
    </pivotField>
    <pivotField axis="axisRow" compact="0" showAll="0" defaultSubtotal="0" outline="0">
      <items count="62"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x="57"/>
        <item x="58"/>
        <item x="59"/>
        <item x="60"/>
        <item x="61"/>
        <item x="50"/>
        <item x="5"/>
      </items>
    </pivotField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</pivotFields>
  <rowFields count="2">
    <field x="2"/>
    <field x="3"/>
  </rowFields>
  <colFields count="1">
    <field x="-2"/>
  </colFields>
  <dataFields count="4">
    <dataField name="Average of Field" fld="4" subtotal="average" numFmtId="167"/>
    <dataField name="Average of Microscopy" fld="5" subtotal="average" numFmtId="167"/>
    <dataField name="Average of Molecular" fld="6" subtotal="average" numFmtId="167"/>
    <dataField name="Count of False positive" fld="8" subtotal="count" numFmtId="164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M2:O34" firstHeaderRow="1" firstDataRow="1" firstDataCol="2"/>
  <pivotFields count="10">
    <pivotField axis="axisRow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</pivotFields>
  <rowFields count="2">
    <field x="0"/>
    <field x="8"/>
  </rowFields>
  <dataFields count="1">
    <dataField name="Count of Genus" fld="3" subtotal="count" numFmtId="164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6" cacheId="5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Q1:U86" firstHeaderRow="1" firstDataRow="2" firstDataCol="2"/>
  <pivotFields count="10">
    <pivotField compact="0" showAll="0"/>
    <pivotField compact="0" showAll="0"/>
    <pivotField axis="axisRow" compact="0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compact="0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38"/>
        <item t="default"/>
      </items>
    </pivotField>
    <pivotField dataField="1" compact="0" showAll="0"/>
    <pivotField dataField="1" compact="0" showAll="0"/>
    <pivotField dataField="1" compact="0" showAll="0"/>
    <pivotField compact="0" showAll="0"/>
    <pivotField compact="0" showAll="0"/>
    <pivotField compact="0" showAll="0"/>
  </pivotFields>
  <rowFields count="2">
    <field x="2"/>
    <field x="3"/>
  </rowFields>
  <colFields count="1">
    <field x="-2"/>
  </colFields>
  <dataFields count="3">
    <dataField name="Sum of Field" fld="4" subtotal="sum" numFmtId="167"/>
    <dataField name="Sum of Microscopy" fld="5" subtotal="sum" numFmtId="167"/>
    <dataField name="Sum of Molecular" fld="6" subtotal="sum" numFmtId="167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DataPilot4" cacheId="6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L3:BR41" firstHeaderRow="1" firstDataRow="4" firstDataCol="2"/>
  <pivotFields count="8">
    <pivotField axis="axisRow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showAll="0">
      <items count="13">
        <item x="0"/>
        <item x="1"/>
        <item x="3"/>
        <item x="4"/>
        <item x="5"/>
        <item x="6"/>
        <item x="7"/>
        <item x="8"/>
        <item x="9"/>
        <item x="10"/>
        <item x="2"/>
        <item x="11"/>
        <item t="default"/>
      </items>
    </pivotField>
    <pivotField axis="axisCol" compact="0" showAll="0">
      <items count="16">
        <item x="0"/>
        <item x="1"/>
        <item x="3"/>
        <item x="4"/>
        <item x="5"/>
        <item x="6"/>
        <item x="7"/>
        <item x="8"/>
        <item x="10"/>
        <item x="11"/>
        <item x="12"/>
        <item x="2"/>
        <item x="13"/>
        <item x="9"/>
        <item x="14"/>
        <item t="default"/>
      </items>
    </pivotField>
    <pivotField axis="axisCol" compact="0" showAll="0">
      <items count="30">
        <item x="0"/>
        <item x="1"/>
        <item x="2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9"/>
        <item x="21"/>
        <item x="23"/>
        <item x="24"/>
        <item x="25"/>
        <item x="26"/>
        <item x="22"/>
        <item x="20"/>
        <item x="3"/>
        <item x="27"/>
        <item x="17"/>
        <item x="12"/>
        <item x="28"/>
        <item x="18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dataField="1" compact="0" showAll="0"/>
    <pivotField compact="0" showAll="0"/>
    <pivotField compact="0" showAll="0"/>
  </pivotFields>
  <rowFields count="2">
    <field x="0"/>
    <field x="4"/>
  </rowFields>
  <colFields count="3">
    <field x="1"/>
    <field x="2"/>
    <field x="3"/>
  </colFields>
  <dataFields count="1">
    <dataField name="Sum of %" fld="5" subtotal="sum" numFmtId="169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DataPilot5" cacheId="4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H2:AJ34" firstHeaderRow="1" firstDataRow="1" firstDataCol="2"/>
  <pivotFields count="10">
    <pivotField axis="axisRow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</pivotFields>
  <rowFields count="2">
    <field x="0"/>
    <field x="8"/>
  </rowFields>
  <dataFields count="1">
    <dataField name="Count of Genus" fld="3" subtotal="count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H15" headerRowCount="1" totalsRowCount="0" totalsRowShown="0">
  <autoFilter ref="A1:H15"/>
  <tableColumns count="8">
    <tableColumn id="1" name="Sample"/>
    <tableColumn id="2" name="Bee_spp"/>
    <tableColumn id="3" name="Site"/>
    <tableColumn id="4" name="Date"/>
    <tableColumn id="5" name="Plant_spp_morpho"/>
    <tableColumn id="6" name="Count"/>
    <tableColumn id="7" name="Observation"/>
    <tableColumn id="8" name="Plant_spp_morpho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sterales" TargetMode="External"/><Relationship Id="rId2" Type="http://schemas.openxmlformats.org/officeDocument/2006/relationships/hyperlink" Target="https://en.wikipedia.org/wiki/Boraginaceae" TargetMode="External"/><Relationship Id="rId3" Type="http://schemas.openxmlformats.org/officeDocument/2006/relationships/hyperlink" Target="https://en.wikipedia.org/wiki/Boraginales" TargetMode="External"/><Relationship Id="rId4" Type="http://schemas.openxmlformats.org/officeDocument/2006/relationships/hyperlink" Target="https://en.wikipedia.org/wiki/Brassicaceae" TargetMode="External"/><Relationship Id="rId5" Type="http://schemas.openxmlformats.org/officeDocument/2006/relationships/hyperlink" Target="https://en.wikipedia.org/wiki/Brassicales" TargetMode="External"/><Relationship Id="rId6" Type="http://schemas.openxmlformats.org/officeDocument/2006/relationships/hyperlink" Target="https://en.wikipedia.org/wiki/Lamiaceae" TargetMode="External"/><Relationship Id="rId7" Type="http://schemas.openxmlformats.org/officeDocument/2006/relationships/hyperlink" Target="https://en.wikipedia.org/wiki/Lamiales" TargetMode="External"/><Relationship Id="rId8" Type="http://schemas.openxmlformats.org/officeDocument/2006/relationships/hyperlink" Target="https://en.wikipedia.org/wiki/Ranunculaceae" TargetMode="External"/><Relationship Id="rId9" Type="http://schemas.openxmlformats.org/officeDocument/2006/relationships/hyperlink" Target="https://en.wikipedia.org/wiki/Brassicaceae" TargetMode="External"/><Relationship Id="rId10" Type="http://schemas.openxmlformats.org/officeDocument/2006/relationships/hyperlink" Target="https://en.wikipedia.org/wiki/Brassicales" TargetMode="External"/><Relationship Id="rId11" Type="http://schemas.openxmlformats.org/officeDocument/2006/relationships/hyperlink" Target="https://en.wikipedia.org/wiki/Salicaceae" TargetMode="External"/><Relationship Id="rId12" Type="http://schemas.openxmlformats.org/officeDocument/2006/relationships/hyperlink" Target="https://en.wikipedia.org/wiki/Malpighiales" TargetMode="External"/><Relationship Id="rId13" Type="http://schemas.openxmlformats.org/officeDocument/2006/relationships/hyperlink" Target="https://en.wikipedia.org/wiki/Onagraceae" TargetMode="External"/><Relationship Id="rId14" Type="http://schemas.openxmlformats.org/officeDocument/2006/relationships/hyperlink" Target="https://en.wikipedia.org/wiki/Onagraceae" TargetMode="External"/><Relationship Id="rId15" Type="http://schemas.openxmlformats.org/officeDocument/2006/relationships/hyperlink" Target="https://en.wikipedia.org/wiki/Myrtales" TargetMode="External"/><Relationship Id="rId16" Type="http://schemas.openxmlformats.org/officeDocument/2006/relationships/hyperlink" Target="https://en.wikipedia.org/wiki/Caryophyllaceae" TargetMode="External"/><Relationship Id="rId17" Type="http://schemas.openxmlformats.org/officeDocument/2006/relationships/hyperlink" Target="https://en.wikipedia.org/wiki/Asterales" TargetMode="External"/><Relationship Id="rId18" Type="http://schemas.openxmlformats.org/officeDocument/2006/relationships/hyperlink" Target="https://en.wikipedia.org/wiki/Geraniaceae" TargetMode="External"/><Relationship Id="rId19" Type="http://schemas.openxmlformats.org/officeDocument/2006/relationships/hyperlink" Target="https://en.wikipedia.org/wiki/Geraniales" TargetMode="External"/><Relationship Id="rId20" Type="http://schemas.openxmlformats.org/officeDocument/2006/relationships/hyperlink" Target="https://en.wikipedia.org/wiki/Boraginaceae" TargetMode="External"/><Relationship Id="rId21" Type="http://schemas.openxmlformats.org/officeDocument/2006/relationships/hyperlink" Target="https://en.wikipedia.org/wiki/Asterales" TargetMode="External"/><Relationship Id="rId22" Type="http://schemas.openxmlformats.org/officeDocument/2006/relationships/hyperlink" Target="https://en.wikipedia.org/wiki/Asterales" TargetMode="External"/><Relationship Id="rId23" Type="http://schemas.openxmlformats.org/officeDocument/2006/relationships/hyperlink" Target="https://en.wikipedia.org/wiki/Asterale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sterales" TargetMode="External"/><Relationship Id="rId2" Type="http://schemas.openxmlformats.org/officeDocument/2006/relationships/hyperlink" Target="https://en.wikipedia.org/wiki/Ranunculaceae" TargetMode="External"/><Relationship Id="rId3" Type="http://schemas.openxmlformats.org/officeDocument/2006/relationships/hyperlink" Target="https://en.wikipedia.org/wiki/Brassicaceae" TargetMode="External"/><Relationship Id="rId4" Type="http://schemas.openxmlformats.org/officeDocument/2006/relationships/hyperlink" Target="https://en.wikipedia.org/wiki/Brassicales" TargetMode="External"/><Relationship Id="rId5" Type="http://schemas.openxmlformats.org/officeDocument/2006/relationships/hyperlink" Target="https://en.wikipedia.org/wiki/Boraginaceae" TargetMode="External"/><Relationship Id="rId6" Type="http://schemas.openxmlformats.org/officeDocument/2006/relationships/hyperlink" Target="https://en.wikipedia.org/wiki/Boraginales" TargetMode="External"/><Relationship Id="rId7" Type="http://schemas.openxmlformats.org/officeDocument/2006/relationships/hyperlink" Target="https://en.wikipedia.org/wiki/Lamiaceae" TargetMode="External"/><Relationship Id="rId8" Type="http://schemas.openxmlformats.org/officeDocument/2006/relationships/hyperlink" Target="https://en.wikipedia.org/wiki/Lamiales" TargetMode="External"/><Relationship Id="rId9" Type="http://schemas.openxmlformats.org/officeDocument/2006/relationships/hyperlink" Target="https://en.wikipedia.org/wiki/Brassicaceae" TargetMode="External"/><Relationship Id="rId10" Type="http://schemas.openxmlformats.org/officeDocument/2006/relationships/hyperlink" Target="https://en.wikipedia.org/wiki/Brassicales" TargetMode="External"/><Relationship Id="rId11" Type="http://schemas.openxmlformats.org/officeDocument/2006/relationships/hyperlink" Target="https://en.wikipedia.org/wiki/Salicaceae" TargetMode="External"/><Relationship Id="rId12" Type="http://schemas.openxmlformats.org/officeDocument/2006/relationships/hyperlink" Target="https://en.wikipedia.org/wiki/Malpighiales" TargetMode="External"/><Relationship Id="rId13" Type="http://schemas.openxmlformats.org/officeDocument/2006/relationships/hyperlink" Target="https://en.wikipedia.org/wiki/Onagraceae" TargetMode="External"/><Relationship Id="rId14" Type="http://schemas.openxmlformats.org/officeDocument/2006/relationships/hyperlink" Target="https://en.wikipedia.org/wiki/Myrtales" TargetMode="External"/><Relationship Id="rId15" Type="http://schemas.openxmlformats.org/officeDocument/2006/relationships/hyperlink" Target="https://en.wikipedia.org/wiki/Caryophyllaceae" TargetMode="External"/><Relationship Id="rId16" Type="http://schemas.openxmlformats.org/officeDocument/2006/relationships/hyperlink" Target="https://en.wikipedia.org/wiki/Asterales" TargetMode="External"/><Relationship Id="rId17" Type="http://schemas.openxmlformats.org/officeDocument/2006/relationships/hyperlink" Target="https://en.wikipedia.org/wiki/Geraniaceae" TargetMode="External"/><Relationship Id="rId18" Type="http://schemas.openxmlformats.org/officeDocument/2006/relationships/hyperlink" Target="https://en.wikipedia.org/wiki/Geraniales" TargetMode="External"/><Relationship Id="rId19" Type="http://schemas.openxmlformats.org/officeDocument/2006/relationships/hyperlink" Target="https://en.wikipedia.org/wiki/Boraginaceae" TargetMode="External"/><Relationship Id="rId20" Type="http://schemas.openxmlformats.org/officeDocument/2006/relationships/hyperlink" Target="https://en.wikipedia.org/wiki/Asterales" TargetMode="External"/><Relationship Id="rId21" Type="http://schemas.openxmlformats.org/officeDocument/2006/relationships/hyperlink" Target="https://en.wikipedia.org/wiki/Asterales" TargetMode="External"/><Relationship Id="rId22" Type="http://schemas.openxmlformats.org/officeDocument/2006/relationships/hyperlink" Target="https://en.wikipedia.org/wiki/Asterale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anunculaceae" TargetMode="External"/><Relationship Id="rId2" Type="http://schemas.openxmlformats.org/officeDocument/2006/relationships/hyperlink" Target="https://en.wikipedia.org/wiki/Ranunculaceae" TargetMode="External"/><Relationship Id="rId3" Type="http://schemas.openxmlformats.org/officeDocument/2006/relationships/hyperlink" Target="https://en.wikipedia.org/wiki/Ranunculaceae" TargetMode="External"/><Relationship Id="rId4" Type="http://schemas.openxmlformats.org/officeDocument/2006/relationships/hyperlink" Target="https://en.wikipedia.org/wiki/Ranunculaceae" TargetMode="External"/><Relationship Id="rId5" Type="http://schemas.openxmlformats.org/officeDocument/2006/relationships/hyperlink" Target="https://en.wikipedia.org/wiki/Lamiaceae" TargetMode="External"/><Relationship Id="rId6" Type="http://schemas.openxmlformats.org/officeDocument/2006/relationships/hyperlink" Target="https://en.wikipedia.org/wiki/Lamiales" TargetMode="External"/><Relationship Id="rId7" Type="http://schemas.openxmlformats.org/officeDocument/2006/relationships/hyperlink" Target="https://en.wikipedia.org/wiki/Ranunculaceae" TargetMode="External"/><Relationship Id="rId8" Type="http://schemas.openxmlformats.org/officeDocument/2006/relationships/hyperlink" Target="https://en.wikipedia.org/wiki/Liliaceae" TargetMode="External"/><Relationship Id="rId9" Type="http://schemas.openxmlformats.org/officeDocument/2006/relationships/hyperlink" Target="https://en.wikipedia.org/wiki/Liliales" TargetMode="External"/><Relationship Id="rId10" Type="http://schemas.openxmlformats.org/officeDocument/2006/relationships/hyperlink" Target="https://en.wikipedia.org/wiki/Asterales" TargetMode="External"/><Relationship Id="rId11" Type="http://schemas.openxmlformats.org/officeDocument/2006/relationships/hyperlink" Target="https://en.wikipedia.org/wiki/Montiaceae" TargetMode="External"/><Relationship Id="rId12" Type="http://schemas.openxmlformats.org/officeDocument/2006/relationships/hyperlink" Target="https://en.wikipedia.org/wiki/Caryophyllales" TargetMode="External"/><Relationship Id="rId13" Type="http://schemas.openxmlformats.org/officeDocument/2006/relationships/hyperlink" Target="https://en.wikipedia.org/wiki/Montiaceae" TargetMode="External"/><Relationship Id="rId14" Type="http://schemas.openxmlformats.org/officeDocument/2006/relationships/hyperlink" Target="https://en.wikipedia.org/wiki/Caryophyllales" TargetMode="External"/><Relationship Id="rId15" Type="http://schemas.openxmlformats.org/officeDocument/2006/relationships/hyperlink" Target="https://en.wikipedia.org/wiki/Primulaceae" TargetMode="External"/><Relationship Id="rId16" Type="http://schemas.openxmlformats.org/officeDocument/2006/relationships/hyperlink" Target="https://en.wikipedia.org/wiki/Ericales" TargetMode="External"/><Relationship Id="rId17" Type="http://schemas.openxmlformats.org/officeDocument/2006/relationships/hyperlink" Target="https://en.wikipedia.org/wiki/Primulaceae" TargetMode="External"/><Relationship Id="rId18" Type="http://schemas.openxmlformats.org/officeDocument/2006/relationships/hyperlink" Target="https://en.wikipedia.org/wiki/Ericales" TargetMode="External"/><Relationship Id="rId19" Type="http://schemas.openxmlformats.org/officeDocument/2006/relationships/hyperlink" Target="https://en.wikipedia.org/wiki/Asterales" TargetMode="External"/><Relationship Id="rId20" Type="http://schemas.openxmlformats.org/officeDocument/2006/relationships/hyperlink" Target="https://en.wikipedia.org/wiki/Asterales" TargetMode="External"/><Relationship Id="rId21" Type="http://schemas.openxmlformats.org/officeDocument/2006/relationships/hyperlink" Target="https://en.wikipedia.org/wiki/Asterales" TargetMode="External"/><Relationship Id="rId22" Type="http://schemas.openxmlformats.org/officeDocument/2006/relationships/hyperlink" Target="https://en.wikipedia.org/wiki/Asterales" TargetMode="External"/><Relationship Id="rId23" Type="http://schemas.openxmlformats.org/officeDocument/2006/relationships/hyperlink" Target="https://en.wikipedia.org/wiki/Asterales" TargetMode="External"/><Relationship Id="rId24" Type="http://schemas.openxmlformats.org/officeDocument/2006/relationships/hyperlink" Target="https://en.wikipedia.org/wiki/Asterales" TargetMode="External"/><Relationship Id="rId25" Type="http://schemas.openxmlformats.org/officeDocument/2006/relationships/hyperlink" Target="https://en.wikipedia.org/wiki/Gentianaceae" TargetMode="External"/><Relationship Id="rId26" Type="http://schemas.openxmlformats.org/officeDocument/2006/relationships/hyperlink" Target="https://en.wikipedia.org/wiki/Gentianales" TargetMode="External"/><Relationship Id="rId27" Type="http://schemas.openxmlformats.org/officeDocument/2006/relationships/hyperlink" Target="https://en.wikipedia.org/wiki/Gentianaceae" TargetMode="External"/><Relationship Id="rId28" Type="http://schemas.openxmlformats.org/officeDocument/2006/relationships/hyperlink" Target="https://en.wikipedia.org/wiki/Gentianales" TargetMode="External"/><Relationship Id="rId29" Type="http://schemas.openxmlformats.org/officeDocument/2006/relationships/hyperlink" Target="https://en.wikipedia.org/wiki/Gentianaceae" TargetMode="External"/><Relationship Id="rId30" Type="http://schemas.openxmlformats.org/officeDocument/2006/relationships/hyperlink" Target="https://en.wikipedia.org/wiki/Gentianales" TargetMode="External"/><Relationship Id="rId31" Type="http://schemas.openxmlformats.org/officeDocument/2006/relationships/hyperlink" Target="https://en.wikipedia.org/wiki/Gentianaceae" TargetMode="External"/><Relationship Id="rId32" Type="http://schemas.openxmlformats.org/officeDocument/2006/relationships/hyperlink" Target="https://en.wikipedia.org/wiki/Gentianales" TargetMode="External"/><Relationship Id="rId33" Type="http://schemas.openxmlformats.org/officeDocument/2006/relationships/hyperlink" Target="https://en.wikipedia.org/wiki/Gentianaceae" TargetMode="External"/><Relationship Id="rId34" Type="http://schemas.openxmlformats.org/officeDocument/2006/relationships/hyperlink" Target="https://en.wikipedia.org/wiki/Gentianales" TargetMode="External"/><Relationship Id="rId35" Type="http://schemas.openxmlformats.org/officeDocument/2006/relationships/hyperlink" Target="https://en.wikipedia.org/wiki/Gentianaceae" TargetMode="External"/><Relationship Id="rId36" Type="http://schemas.openxmlformats.org/officeDocument/2006/relationships/hyperlink" Target="https://en.wikipedia.org/wiki/Gentianales" TargetMode="External"/><Relationship Id="rId37" Type="http://schemas.openxmlformats.org/officeDocument/2006/relationships/hyperlink" Target="https://en.wikipedia.org/wiki/Gentianaceae" TargetMode="External"/><Relationship Id="rId38" Type="http://schemas.openxmlformats.org/officeDocument/2006/relationships/hyperlink" Target="https://en.wikipedia.org/wiki/Gentianales" TargetMode="External"/><Relationship Id="rId39" Type="http://schemas.openxmlformats.org/officeDocument/2006/relationships/hyperlink" Target="https://en.wikipedia.org/wiki/Gentianaceae" TargetMode="External"/><Relationship Id="rId40" Type="http://schemas.openxmlformats.org/officeDocument/2006/relationships/hyperlink" Target="https://en.wikipedia.org/wiki/Gentianales" TargetMode="External"/><Relationship Id="rId41" Type="http://schemas.openxmlformats.org/officeDocument/2006/relationships/hyperlink" Target="https://en.wikipedia.org/wiki/Gentianaceae" TargetMode="External"/><Relationship Id="rId42" Type="http://schemas.openxmlformats.org/officeDocument/2006/relationships/hyperlink" Target="https://en.wikipedia.org/wiki/Gentianales" TargetMode="External"/><Relationship Id="rId43" Type="http://schemas.openxmlformats.org/officeDocument/2006/relationships/hyperlink" Target="https://en.wikipedia.org/wiki/Gentianaceae" TargetMode="External"/><Relationship Id="rId44" Type="http://schemas.openxmlformats.org/officeDocument/2006/relationships/hyperlink" Target="https://en.wikipedia.org/wiki/Gentianales" TargetMode="External"/><Relationship Id="rId45" Type="http://schemas.openxmlformats.org/officeDocument/2006/relationships/hyperlink" Target="https://en.wikipedia.org/wiki/Gentianaceae" TargetMode="External"/><Relationship Id="rId46" Type="http://schemas.openxmlformats.org/officeDocument/2006/relationships/hyperlink" Target="https://en.wikipedia.org/wiki/Gentianales" TargetMode="External"/><Relationship Id="rId47" Type="http://schemas.openxmlformats.org/officeDocument/2006/relationships/hyperlink" Target="https://en.wikipedia.org/wiki/Gentianaceae" TargetMode="External"/><Relationship Id="rId48" Type="http://schemas.openxmlformats.org/officeDocument/2006/relationships/hyperlink" Target="https://en.wikipedia.org/wiki/Gentianales" TargetMode="External"/><Relationship Id="rId49" Type="http://schemas.openxmlformats.org/officeDocument/2006/relationships/hyperlink" Target="https://en.wikipedia.org/wiki/Gentianaceae" TargetMode="External"/><Relationship Id="rId50" Type="http://schemas.openxmlformats.org/officeDocument/2006/relationships/hyperlink" Target="https://en.wikipedia.org/wiki/Gentianales" TargetMode="External"/><Relationship Id="rId51" Type="http://schemas.openxmlformats.org/officeDocument/2006/relationships/hyperlink" Target="https://en.wikipedia.org/wiki/Gentianaceae" TargetMode="External"/><Relationship Id="rId52" Type="http://schemas.openxmlformats.org/officeDocument/2006/relationships/hyperlink" Target="https://en.wikipedia.org/wiki/Gentianales" TargetMode="External"/><Relationship Id="rId53" Type="http://schemas.openxmlformats.org/officeDocument/2006/relationships/hyperlink" Target="https://en.wikipedia.org/wiki/Gentianaceae" TargetMode="External"/><Relationship Id="rId54" Type="http://schemas.openxmlformats.org/officeDocument/2006/relationships/hyperlink" Target="https://en.wikipedia.org/wiki/Gentianales" TargetMode="External"/><Relationship Id="rId55" Type="http://schemas.openxmlformats.org/officeDocument/2006/relationships/hyperlink" Target="https://en.wikipedia.org/wiki/Gentianaceae" TargetMode="External"/><Relationship Id="rId56" Type="http://schemas.openxmlformats.org/officeDocument/2006/relationships/hyperlink" Target="https://en.wikipedia.org/wiki/Gentianales" TargetMode="External"/><Relationship Id="rId57" Type="http://schemas.openxmlformats.org/officeDocument/2006/relationships/hyperlink" Target="https://en.wikipedia.org/wiki/Gentianaceae" TargetMode="External"/><Relationship Id="rId58" Type="http://schemas.openxmlformats.org/officeDocument/2006/relationships/hyperlink" Target="https://en.wikipedia.org/wiki/Gentianales" TargetMode="External"/><Relationship Id="rId59" Type="http://schemas.openxmlformats.org/officeDocument/2006/relationships/hyperlink" Target="https://en.wikipedia.org/wiki/Gentianaceae" TargetMode="External"/><Relationship Id="rId60" Type="http://schemas.openxmlformats.org/officeDocument/2006/relationships/hyperlink" Target="https://en.wikipedia.org/wiki/Gentianales" TargetMode="External"/><Relationship Id="rId61" Type="http://schemas.openxmlformats.org/officeDocument/2006/relationships/hyperlink" Target="https://en.wikipedia.org/wiki/Gentianaceae" TargetMode="External"/><Relationship Id="rId62" Type="http://schemas.openxmlformats.org/officeDocument/2006/relationships/hyperlink" Target="https://en.wikipedia.org/wiki/Gentianales" TargetMode="External"/><Relationship Id="rId63" Type="http://schemas.openxmlformats.org/officeDocument/2006/relationships/hyperlink" Target="https://en.wikipedia.org/wiki/Gentianaceae" TargetMode="External"/><Relationship Id="rId64" Type="http://schemas.openxmlformats.org/officeDocument/2006/relationships/hyperlink" Target="https://en.wikipedia.org/wiki/Gentianales" TargetMode="External"/><Relationship Id="rId65" Type="http://schemas.openxmlformats.org/officeDocument/2006/relationships/hyperlink" Target="https://en.wikipedia.org/wiki/Boraginaceae" TargetMode="External"/><Relationship Id="rId66" Type="http://schemas.openxmlformats.org/officeDocument/2006/relationships/hyperlink" Target="https://en.wikipedia.org/wiki/Boraginales" TargetMode="External"/><Relationship Id="rId67" Type="http://schemas.openxmlformats.org/officeDocument/2006/relationships/hyperlink" Target="https://en.wikipedia.org/wiki/Boraginaceae" TargetMode="External"/><Relationship Id="rId68" Type="http://schemas.openxmlformats.org/officeDocument/2006/relationships/hyperlink" Target="https://en.wikipedia.org/wiki/Boraginales" TargetMode="External"/><Relationship Id="rId69" Type="http://schemas.openxmlformats.org/officeDocument/2006/relationships/hyperlink" Target="https://en.wikipedia.org/wiki/Boraginaceae" TargetMode="External"/><Relationship Id="rId70" Type="http://schemas.openxmlformats.org/officeDocument/2006/relationships/hyperlink" Target="https://en.wikipedia.org/wiki/Boraginales" TargetMode="External"/><Relationship Id="rId71" Type="http://schemas.openxmlformats.org/officeDocument/2006/relationships/hyperlink" Target="https://en.wikipedia.org/wiki/Boraginaceae" TargetMode="External"/><Relationship Id="rId72" Type="http://schemas.openxmlformats.org/officeDocument/2006/relationships/hyperlink" Target="https://en.wikipedia.org/wiki/Boraginales" TargetMode="External"/><Relationship Id="rId73" Type="http://schemas.openxmlformats.org/officeDocument/2006/relationships/hyperlink" Target="https://en.wikipedia.org/wiki/Boraginaceae" TargetMode="External"/><Relationship Id="rId74" Type="http://schemas.openxmlformats.org/officeDocument/2006/relationships/hyperlink" Target="https://en.wikipedia.org/wiki/Boraginales" TargetMode="External"/><Relationship Id="rId75" Type="http://schemas.openxmlformats.org/officeDocument/2006/relationships/hyperlink" Target="https://en.wikipedia.org/wiki/Boraginaceae" TargetMode="External"/><Relationship Id="rId76" Type="http://schemas.openxmlformats.org/officeDocument/2006/relationships/hyperlink" Target="https://en.wikipedia.org/wiki/Boraginales" TargetMode="External"/><Relationship Id="rId77" Type="http://schemas.openxmlformats.org/officeDocument/2006/relationships/hyperlink" Target="https://en.wikipedia.org/wiki/Boraginaceae" TargetMode="External"/><Relationship Id="rId78" Type="http://schemas.openxmlformats.org/officeDocument/2006/relationships/hyperlink" Target="https://en.wikipedia.org/wiki/Boraginales" TargetMode="External"/><Relationship Id="rId79" Type="http://schemas.openxmlformats.org/officeDocument/2006/relationships/hyperlink" Target="https://en.wikipedia.org/wiki/Boraginaceae" TargetMode="External"/><Relationship Id="rId80" Type="http://schemas.openxmlformats.org/officeDocument/2006/relationships/hyperlink" Target="https://en.wikipedia.org/wiki/Boraginales" TargetMode="External"/><Relationship Id="rId81" Type="http://schemas.openxmlformats.org/officeDocument/2006/relationships/hyperlink" Target="https://en.wikipedia.org/wiki/Boraginaceae" TargetMode="External"/><Relationship Id="rId82" Type="http://schemas.openxmlformats.org/officeDocument/2006/relationships/hyperlink" Target="https://en.wikipedia.org/wiki/Boraginales" TargetMode="External"/><Relationship Id="rId83" Type="http://schemas.openxmlformats.org/officeDocument/2006/relationships/hyperlink" Target="https://en.wikipedia.org/wiki/Boraginaceae" TargetMode="External"/><Relationship Id="rId84" Type="http://schemas.openxmlformats.org/officeDocument/2006/relationships/hyperlink" Target="https://en.wikipedia.org/wiki/Boraginales" TargetMode="External"/><Relationship Id="rId85" Type="http://schemas.openxmlformats.org/officeDocument/2006/relationships/hyperlink" Target="https://en.wikipedia.org/wiki/Boraginaceae" TargetMode="External"/><Relationship Id="rId86" Type="http://schemas.openxmlformats.org/officeDocument/2006/relationships/hyperlink" Target="https://en.wikipedia.org/wiki/Boraginales" TargetMode="External"/><Relationship Id="rId87" Type="http://schemas.openxmlformats.org/officeDocument/2006/relationships/hyperlink" Target="https://en.wikipedia.org/wiki/Boraginaceae" TargetMode="External"/><Relationship Id="rId88" Type="http://schemas.openxmlformats.org/officeDocument/2006/relationships/hyperlink" Target="https://en.wikipedia.org/wiki/Boraginales" TargetMode="External"/><Relationship Id="rId89" Type="http://schemas.openxmlformats.org/officeDocument/2006/relationships/hyperlink" Target="https://en.wikipedia.org/wiki/Boraginaceae" TargetMode="External"/><Relationship Id="rId90" Type="http://schemas.openxmlformats.org/officeDocument/2006/relationships/hyperlink" Target="https://en.wikipedia.org/wiki/Boraginales" TargetMode="External"/><Relationship Id="rId91" Type="http://schemas.openxmlformats.org/officeDocument/2006/relationships/hyperlink" Target="https://en.wikipedia.org/wiki/Boraginaceae" TargetMode="External"/><Relationship Id="rId92" Type="http://schemas.openxmlformats.org/officeDocument/2006/relationships/hyperlink" Target="https://en.wikipedia.org/wiki/Boraginales" TargetMode="External"/><Relationship Id="rId93" Type="http://schemas.openxmlformats.org/officeDocument/2006/relationships/hyperlink" Target="https://en.wikipedia.org/wiki/Boraginaceae" TargetMode="External"/><Relationship Id="rId94" Type="http://schemas.openxmlformats.org/officeDocument/2006/relationships/hyperlink" Target="https://en.wikipedia.org/wiki/Boraginales" TargetMode="External"/><Relationship Id="rId95" Type="http://schemas.openxmlformats.org/officeDocument/2006/relationships/hyperlink" Target="https://en.wikipedia.org/wiki/Boraginaceae" TargetMode="External"/><Relationship Id="rId96" Type="http://schemas.openxmlformats.org/officeDocument/2006/relationships/hyperlink" Target="https://en.wikipedia.org/wiki/Boraginales" TargetMode="External"/><Relationship Id="rId97" Type="http://schemas.openxmlformats.org/officeDocument/2006/relationships/hyperlink" Target="https://en.wikipedia.org/wiki/Boraginaceae" TargetMode="External"/><Relationship Id="rId98" Type="http://schemas.openxmlformats.org/officeDocument/2006/relationships/hyperlink" Target="https://en.wikipedia.org/wiki/Boraginales" TargetMode="External"/><Relationship Id="rId99" Type="http://schemas.openxmlformats.org/officeDocument/2006/relationships/hyperlink" Target="https://en.wikipedia.org/wiki/Boraginaceae" TargetMode="External"/><Relationship Id="rId100" Type="http://schemas.openxmlformats.org/officeDocument/2006/relationships/hyperlink" Target="https://en.wikipedia.org/wiki/Boraginales" TargetMode="External"/><Relationship Id="rId101" Type="http://schemas.openxmlformats.org/officeDocument/2006/relationships/hyperlink" Target="https://en.wikipedia.org/wiki/Boraginaceae" TargetMode="External"/><Relationship Id="rId102" Type="http://schemas.openxmlformats.org/officeDocument/2006/relationships/hyperlink" Target="https://en.wikipedia.org/wiki/Boraginales" TargetMode="External"/><Relationship Id="rId103" Type="http://schemas.openxmlformats.org/officeDocument/2006/relationships/hyperlink" Target="https://en.wikipedia.org/wiki/Boraginaceae" TargetMode="External"/><Relationship Id="rId104" Type="http://schemas.openxmlformats.org/officeDocument/2006/relationships/hyperlink" Target="https://en.wikipedia.org/wiki/Boraginales" TargetMode="External"/><Relationship Id="rId105" Type="http://schemas.openxmlformats.org/officeDocument/2006/relationships/hyperlink" Target="https://en.wikipedia.org/wiki/Boraginaceae" TargetMode="External"/><Relationship Id="rId106" Type="http://schemas.openxmlformats.org/officeDocument/2006/relationships/hyperlink" Target="https://en.wikipedia.org/wiki/Boraginales" TargetMode="External"/><Relationship Id="rId107" Type="http://schemas.openxmlformats.org/officeDocument/2006/relationships/hyperlink" Target="https://en.wikipedia.org/wiki/Boraginaceae" TargetMode="External"/><Relationship Id="rId108" Type="http://schemas.openxmlformats.org/officeDocument/2006/relationships/hyperlink" Target="https://en.wikipedia.org/wiki/Boraginales" TargetMode="External"/><Relationship Id="rId109" Type="http://schemas.openxmlformats.org/officeDocument/2006/relationships/hyperlink" Target="https://en.wikipedia.org/wiki/Boraginaceae" TargetMode="External"/><Relationship Id="rId110" Type="http://schemas.openxmlformats.org/officeDocument/2006/relationships/hyperlink" Target="https://en.wikipedia.org/wiki/Boraginales" TargetMode="External"/><Relationship Id="rId111" Type="http://schemas.openxmlformats.org/officeDocument/2006/relationships/hyperlink" Target="https://en.wikipedia.org/wiki/Boraginaceae" TargetMode="External"/><Relationship Id="rId112" Type="http://schemas.openxmlformats.org/officeDocument/2006/relationships/hyperlink" Target="https://en.wikipedia.org/wiki/Boraginales" TargetMode="External"/><Relationship Id="rId113" Type="http://schemas.openxmlformats.org/officeDocument/2006/relationships/hyperlink" Target="https://en.wikipedia.org/wiki/Boraginaceae" TargetMode="External"/><Relationship Id="rId114" Type="http://schemas.openxmlformats.org/officeDocument/2006/relationships/hyperlink" Target="https://en.wikipedia.org/wiki/Boraginales" TargetMode="External"/><Relationship Id="rId115" Type="http://schemas.openxmlformats.org/officeDocument/2006/relationships/hyperlink" Target="https://en.wikipedia.org/wiki/Boraginaceae" TargetMode="External"/><Relationship Id="rId116" Type="http://schemas.openxmlformats.org/officeDocument/2006/relationships/hyperlink" Target="https://en.wikipedia.org/wiki/Boraginales" TargetMode="External"/><Relationship Id="rId117" Type="http://schemas.openxmlformats.org/officeDocument/2006/relationships/hyperlink" Target="https://en.wikipedia.org/wiki/Boraginaceae" TargetMode="External"/><Relationship Id="rId118" Type="http://schemas.openxmlformats.org/officeDocument/2006/relationships/hyperlink" Target="https://en.wikipedia.org/wiki/Boraginales" TargetMode="External"/><Relationship Id="rId119" Type="http://schemas.openxmlformats.org/officeDocument/2006/relationships/hyperlink" Target="https://en.wikipedia.org/wiki/Boraginaceae" TargetMode="External"/><Relationship Id="rId120" Type="http://schemas.openxmlformats.org/officeDocument/2006/relationships/hyperlink" Target="https://en.wikipedia.org/wiki/Boraginales" TargetMode="External"/><Relationship Id="rId121" Type="http://schemas.openxmlformats.org/officeDocument/2006/relationships/hyperlink" Target="https://en.wikipedia.org/wiki/Boraginaceae" TargetMode="External"/><Relationship Id="rId122" Type="http://schemas.openxmlformats.org/officeDocument/2006/relationships/hyperlink" Target="https://en.wikipedia.org/wiki/Boraginales" TargetMode="External"/><Relationship Id="rId123" Type="http://schemas.openxmlformats.org/officeDocument/2006/relationships/hyperlink" Target="https://en.wikipedia.org/wiki/Boraginaceae" TargetMode="External"/><Relationship Id="rId124" Type="http://schemas.openxmlformats.org/officeDocument/2006/relationships/hyperlink" Target="https://en.wikipedia.org/wiki/Boraginales" TargetMode="External"/><Relationship Id="rId125" Type="http://schemas.openxmlformats.org/officeDocument/2006/relationships/hyperlink" Target="https://en.wikipedia.org/wiki/Boraginaceae" TargetMode="External"/><Relationship Id="rId126" Type="http://schemas.openxmlformats.org/officeDocument/2006/relationships/hyperlink" Target="https://en.wikipedia.org/wiki/Boraginales" TargetMode="External"/><Relationship Id="rId127" Type="http://schemas.openxmlformats.org/officeDocument/2006/relationships/hyperlink" Target="https://en.wikipedia.org/wiki/Boraginaceae" TargetMode="External"/><Relationship Id="rId128" Type="http://schemas.openxmlformats.org/officeDocument/2006/relationships/hyperlink" Target="https://en.wikipedia.org/wiki/Boraginales" TargetMode="External"/><Relationship Id="rId129" Type="http://schemas.openxmlformats.org/officeDocument/2006/relationships/hyperlink" Target="https://en.wikipedia.org/wiki/Boraginaceae" TargetMode="External"/><Relationship Id="rId130" Type="http://schemas.openxmlformats.org/officeDocument/2006/relationships/hyperlink" Target="https://en.wikipedia.org/wiki/Boraginales" TargetMode="External"/><Relationship Id="rId131" Type="http://schemas.openxmlformats.org/officeDocument/2006/relationships/hyperlink" Target="https://en.wikipedia.org/wiki/Boraginaceae" TargetMode="External"/><Relationship Id="rId132" Type="http://schemas.openxmlformats.org/officeDocument/2006/relationships/hyperlink" Target="https://en.wikipedia.org/wiki/Boraginales" TargetMode="External"/><Relationship Id="rId133" Type="http://schemas.openxmlformats.org/officeDocument/2006/relationships/hyperlink" Target="https://en.wikipedia.org/wiki/Boraginaceae" TargetMode="External"/><Relationship Id="rId134" Type="http://schemas.openxmlformats.org/officeDocument/2006/relationships/hyperlink" Target="https://en.wikipedia.org/wiki/Boraginales" TargetMode="External"/><Relationship Id="rId135" Type="http://schemas.openxmlformats.org/officeDocument/2006/relationships/hyperlink" Target="https://en.wikipedia.org/wiki/Boraginaceae" TargetMode="External"/><Relationship Id="rId136" Type="http://schemas.openxmlformats.org/officeDocument/2006/relationships/hyperlink" Target="https://en.wikipedia.org/wiki/Boraginales" TargetMode="External"/><Relationship Id="rId137" Type="http://schemas.openxmlformats.org/officeDocument/2006/relationships/hyperlink" Target="https://en.wikipedia.org/wiki/Boraginaceae" TargetMode="External"/><Relationship Id="rId138" Type="http://schemas.openxmlformats.org/officeDocument/2006/relationships/hyperlink" Target="https://en.wikipedia.org/wiki/Boraginales" TargetMode="External"/><Relationship Id="rId139" Type="http://schemas.openxmlformats.org/officeDocument/2006/relationships/hyperlink" Target="https://en.wikipedia.org/wiki/Boraginaceae" TargetMode="External"/><Relationship Id="rId140" Type="http://schemas.openxmlformats.org/officeDocument/2006/relationships/hyperlink" Target="https://en.wikipedia.org/wiki/Boraginales" TargetMode="External"/><Relationship Id="rId141" Type="http://schemas.openxmlformats.org/officeDocument/2006/relationships/hyperlink" Target="https://en.wikipedia.org/wiki/Boraginaceae" TargetMode="External"/><Relationship Id="rId142" Type="http://schemas.openxmlformats.org/officeDocument/2006/relationships/hyperlink" Target="https://en.wikipedia.org/wiki/Boraginales" TargetMode="External"/><Relationship Id="rId143" Type="http://schemas.openxmlformats.org/officeDocument/2006/relationships/hyperlink" Target="https://en.wikipedia.org/wiki/Boraginaceae" TargetMode="External"/><Relationship Id="rId144" Type="http://schemas.openxmlformats.org/officeDocument/2006/relationships/hyperlink" Target="https://en.wikipedia.org/wiki/Boraginales" TargetMode="External"/><Relationship Id="rId145" Type="http://schemas.openxmlformats.org/officeDocument/2006/relationships/hyperlink" Target="https://en.wikipedia.org/wiki/Boraginaceae" TargetMode="External"/><Relationship Id="rId146" Type="http://schemas.openxmlformats.org/officeDocument/2006/relationships/hyperlink" Target="https://en.wikipedia.org/wiki/Boraginales" TargetMode="External"/><Relationship Id="rId147" Type="http://schemas.openxmlformats.org/officeDocument/2006/relationships/hyperlink" Target="https://en.wikipedia.org/wiki/Boraginaceae" TargetMode="External"/><Relationship Id="rId148" Type="http://schemas.openxmlformats.org/officeDocument/2006/relationships/hyperlink" Target="https://en.wikipedia.org/wiki/Boraginales" TargetMode="External"/><Relationship Id="rId149" Type="http://schemas.openxmlformats.org/officeDocument/2006/relationships/hyperlink" Target="https://en.wikipedia.org/wiki/Boraginaceae" TargetMode="External"/><Relationship Id="rId150" Type="http://schemas.openxmlformats.org/officeDocument/2006/relationships/hyperlink" Target="https://en.wikipedia.org/wiki/Boraginales" TargetMode="External"/><Relationship Id="rId151" Type="http://schemas.openxmlformats.org/officeDocument/2006/relationships/hyperlink" Target="https://en.wikipedia.org/wiki/Boraginaceae" TargetMode="External"/><Relationship Id="rId152" Type="http://schemas.openxmlformats.org/officeDocument/2006/relationships/hyperlink" Target="https://en.wikipedia.org/wiki/Boraginales" TargetMode="External"/><Relationship Id="rId153" Type="http://schemas.openxmlformats.org/officeDocument/2006/relationships/hyperlink" Target="https://en.wikipedia.org/wiki/Boraginaceae" TargetMode="External"/><Relationship Id="rId154" Type="http://schemas.openxmlformats.org/officeDocument/2006/relationships/hyperlink" Target="https://en.wikipedia.org/wiki/Boraginales" TargetMode="External"/><Relationship Id="rId155" Type="http://schemas.openxmlformats.org/officeDocument/2006/relationships/hyperlink" Target="https://en.wikipedia.org/wiki/Boraginaceae" TargetMode="External"/><Relationship Id="rId156" Type="http://schemas.openxmlformats.org/officeDocument/2006/relationships/hyperlink" Target="https://en.wikipedia.org/wiki/Boraginales" TargetMode="External"/><Relationship Id="rId157" Type="http://schemas.openxmlformats.org/officeDocument/2006/relationships/hyperlink" Target="https://en.wikipedia.org/wiki/Boraginaceae" TargetMode="External"/><Relationship Id="rId158" Type="http://schemas.openxmlformats.org/officeDocument/2006/relationships/hyperlink" Target="https://en.wikipedia.org/wiki/Boraginales" TargetMode="External"/><Relationship Id="rId159" Type="http://schemas.openxmlformats.org/officeDocument/2006/relationships/hyperlink" Target="https://en.wikipedia.org/wiki/Boraginaceae" TargetMode="External"/><Relationship Id="rId160" Type="http://schemas.openxmlformats.org/officeDocument/2006/relationships/hyperlink" Target="https://en.wikipedia.org/wiki/Boraginales" TargetMode="External"/><Relationship Id="rId161" Type="http://schemas.openxmlformats.org/officeDocument/2006/relationships/hyperlink" Target="https://en.wikipedia.org/wiki/Boraginaceae" TargetMode="External"/><Relationship Id="rId162" Type="http://schemas.openxmlformats.org/officeDocument/2006/relationships/hyperlink" Target="https://en.wikipedia.org/wiki/Boraginales" TargetMode="External"/><Relationship Id="rId163" Type="http://schemas.openxmlformats.org/officeDocument/2006/relationships/hyperlink" Target="https://en.wikipedia.org/wiki/Boraginaceae" TargetMode="External"/><Relationship Id="rId164" Type="http://schemas.openxmlformats.org/officeDocument/2006/relationships/hyperlink" Target="https://en.wikipedia.org/wiki/Boraginales" TargetMode="External"/><Relationship Id="rId165" Type="http://schemas.openxmlformats.org/officeDocument/2006/relationships/hyperlink" Target="https://en.wikipedia.org/wiki/Boraginaceae" TargetMode="External"/><Relationship Id="rId166" Type="http://schemas.openxmlformats.org/officeDocument/2006/relationships/hyperlink" Target="https://en.wikipedia.org/wiki/Boraginales" TargetMode="External"/><Relationship Id="rId167" Type="http://schemas.openxmlformats.org/officeDocument/2006/relationships/hyperlink" Target="https://en.wikipedia.org/wiki/Boraginaceae" TargetMode="External"/><Relationship Id="rId168" Type="http://schemas.openxmlformats.org/officeDocument/2006/relationships/hyperlink" Target="https://en.wikipedia.org/wiki/Boraginales" TargetMode="External"/><Relationship Id="rId169" Type="http://schemas.openxmlformats.org/officeDocument/2006/relationships/hyperlink" Target="https://en.wikipedia.org/wiki/Boraginaceae" TargetMode="External"/><Relationship Id="rId170" Type="http://schemas.openxmlformats.org/officeDocument/2006/relationships/hyperlink" Target="https://en.wikipedia.org/wiki/Boraginales" TargetMode="External"/><Relationship Id="rId171" Type="http://schemas.openxmlformats.org/officeDocument/2006/relationships/hyperlink" Target="https://en.wikipedia.org/wiki/Boraginaceae" TargetMode="External"/><Relationship Id="rId172" Type="http://schemas.openxmlformats.org/officeDocument/2006/relationships/hyperlink" Target="https://en.wikipedia.org/wiki/Boraginales" TargetMode="External"/><Relationship Id="rId173" Type="http://schemas.openxmlformats.org/officeDocument/2006/relationships/hyperlink" Target="https://en.wikipedia.org/wiki/Boraginaceae" TargetMode="External"/><Relationship Id="rId174" Type="http://schemas.openxmlformats.org/officeDocument/2006/relationships/hyperlink" Target="https://en.wikipedia.org/wiki/Boraginales" TargetMode="External"/><Relationship Id="rId175" Type="http://schemas.openxmlformats.org/officeDocument/2006/relationships/hyperlink" Target="https://en.wikipedia.org/wiki/Boraginaceae" TargetMode="External"/><Relationship Id="rId176" Type="http://schemas.openxmlformats.org/officeDocument/2006/relationships/hyperlink" Target="https://en.wikipedia.org/wiki/Boraginales" TargetMode="External"/><Relationship Id="rId177" Type="http://schemas.openxmlformats.org/officeDocument/2006/relationships/hyperlink" Target="https://en.wikipedia.org/wiki/Boraginaceae" TargetMode="External"/><Relationship Id="rId178" Type="http://schemas.openxmlformats.org/officeDocument/2006/relationships/hyperlink" Target="https://en.wikipedia.org/wiki/Boraginales" TargetMode="External"/><Relationship Id="rId179" Type="http://schemas.openxmlformats.org/officeDocument/2006/relationships/hyperlink" Target="https://en.wikipedia.org/wiki/Boraginaceae" TargetMode="External"/><Relationship Id="rId180" Type="http://schemas.openxmlformats.org/officeDocument/2006/relationships/hyperlink" Target="https://en.wikipedia.org/wiki/Boraginales" TargetMode="External"/><Relationship Id="rId181" Type="http://schemas.openxmlformats.org/officeDocument/2006/relationships/hyperlink" Target="https://en.wikipedia.org/wiki/Boraginaceae" TargetMode="External"/><Relationship Id="rId182" Type="http://schemas.openxmlformats.org/officeDocument/2006/relationships/hyperlink" Target="https://en.wikipedia.org/wiki/Boraginales" TargetMode="External"/><Relationship Id="rId183" Type="http://schemas.openxmlformats.org/officeDocument/2006/relationships/hyperlink" Target="https://en.wikipedia.org/wiki/Boraginaceae" TargetMode="External"/><Relationship Id="rId184" Type="http://schemas.openxmlformats.org/officeDocument/2006/relationships/hyperlink" Target="https://en.wikipedia.org/wiki/Boraginales" TargetMode="External"/><Relationship Id="rId185" Type="http://schemas.openxmlformats.org/officeDocument/2006/relationships/hyperlink" Target="https://en.wikipedia.org/wiki/Boraginaceae" TargetMode="External"/><Relationship Id="rId186" Type="http://schemas.openxmlformats.org/officeDocument/2006/relationships/hyperlink" Target="https://en.wikipedia.org/wiki/Boraginales" TargetMode="External"/><Relationship Id="rId187" Type="http://schemas.openxmlformats.org/officeDocument/2006/relationships/hyperlink" Target="https://en.wikipedia.org/wiki/Boraginaceae" TargetMode="External"/><Relationship Id="rId188" Type="http://schemas.openxmlformats.org/officeDocument/2006/relationships/hyperlink" Target="https://en.wikipedia.org/wiki/Boraginales" TargetMode="External"/><Relationship Id="rId189" Type="http://schemas.openxmlformats.org/officeDocument/2006/relationships/hyperlink" Target="https://en.wikipedia.org/wiki/Boraginaceae" TargetMode="External"/><Relationship Id="rId190" Type="http://schemas.openxmlformats.org/officeDocument/2006/relationships/hyperlink" Target="https://en.wikipedia.org/wiki/Boraginales" TargetMode="External"/><Relationship Id="rId191" Type="http://schemas.openxmlformats.org/officeDocument/2006/relationships/hyperlink" Target="https://en.wikipedia.org/wiki/Boraginaceae" TargetMode="External"/><Relationship Id="rId192" Type="http://schemas.openxmlformats.org/officeDocument/2006/relationships/hyperlink" Target="https://en.wikipedia.org/wiki/Boraginales" TargetMode="External"/><Relationship Id="rId193" Type="http://schemas.openxmlformats.org/officeDocument/2006/relationships/hyperlink" Target="https://en.wikipedia.org/wiki/Boraginaceae" TargetMode="External"/><Relationship Id="rId194" Type="http://schemas.openxmlformats.org/officeDocument/2006/relationships/hyperlink" Target="https://en.wikipedia.org/wiki/Boraginales" TargetMode="External"/><Relationship Id="rId195" Type="http://schemas.openxmlformats.org/officeDocument/2006/relationships/hyperlink" Target="https://en.wikipedia.org/wiki/Boraginaceae" TargetMode="External"/><Relationship Id="rId196" Type="http://schemas.openxmlformats.org/officeDocument/2006/relationships/hyperlink" Target="https://en.wikipedia.org/wiki/Boraginales" TargetMode="External"/><Relationship Id="rId197" Type="http://schemas.openxmlformats.org/officeDocument/2006/relationships/hyperlink" Target="https://en.wikipedia.org/wiki/Boraginaceae" TargetMode="External"/><Relationship Id="rId198" Type="http://schemas.openxmlformats.org/officeDocument/2006/relationships/hyperlink" Target="https://en.wikipedia.org/wiki/Boraginales" TargetMode="External"/><Relationship Id="rId199" Type="http://schemas.openxmlformats.org/officeDocument/2006/relationships/hyperlink" Target="https://en.wikipedia.org/wiki/Boraginaceae" TargetMode="External"/><Relationship Id="rId200" Type="http://schemas.openxmlformats.org/officeDocument/2006/relationships/hyperlink" Target="https://en.wikipedia.org/wiki/Boraginales" TargetMode="External"/><Relationship Id="rId201" Type="http://schemas.openxmlformats.org/officeDocument/2006/relationships/hyperlink" Target="https://en.wikipedia.org/wiki/Boraginaceae" TargetMode="External"/><Relationship Id="rId202" Type="http://schemas.openxmlformats.org/officeDocument/2006/relationships/hyperlink" Target="https://en.wikipedia.org/wiki/Boraginales" TargetMode="External"/><Relationship Id="rId203" Type="http://schemas.openxmlformats.org/officeDocument/2006/relationships/hyperlink" Target="https://en.wikipedia.org/wiki/Boraginaceae" TargetMode="External"/><Relationship Id="rId204" Type="http://schemas.openxmlformats.org/officeDocument/2006/relationships/hyperlink" Target="https://en.wikipedia.org/wiki/Boraginales" TargetMode="External"/><Relationship Id="rId205" Type="http://schemas.openxmlformats.org/officeDocument/2006/relationships/hyperlink" Target="https://en.wikipedia.org/wiki/Boraginaceae" TargetMode="External"/><Relationship Id="rId206" Type="http://schemas.openxmlformats.org/officeDocument/2006/relationships/hyperlink" Target="https://en.wikipedia.org/wiki/Boraginales" TargetMode="External"/><Relationship Id="rId207" Type="http://schemas.openxmlformats.org/officeDocument/2006/relationships/hyperlink" Target="https://en.wikipedia.org/wiki/Linaceae" TargetMode="External"/><Relationship Id="rId208" Type="http://schemas.openxmlformats.org/officeDocument/2006/relationships/hyperlink" Target="https://en.wikipedia.org/wiki/Malpighiales" TargetMode="External"/><Relationship Id="rId209" Type="http://schemas.openxmlformats.org/officeDocument/2006/relationships/hyperlink" Target="https://en.wikipedia.org/wiki/Caprifoliaceae" TargetMode="External"/><Relationship Id="rId210" Type="http://schemas.openxmlformats.org/officeDocument/2006/relationships/hyperlink" Target="https://en.wikipedia.org/wiki/Dipsacales" TargetMode="External"/><Relationship Id="rId211" Type="http://schemas.openxmlformats.org/officeDocument/2006/relationships/hyperlink" Target="https://en.wikipedia.org/wiki/Boraginaceae" TargetMode="External"/><Relationship Id="rId212" Type="http://schemas.openxmlformats.org/officeDocument/2006/relationships/hyperlink" Target="https://en.wikipedia.org/wiki/Boraginales" TargetMode="External"/><Relationship Id="rId213" Type="http://schemas.openxmlformats.org/officeDocument/2006/relationships/hyperlink" Target="https://en.wikipedia.org/wiki/Boraginaceae" TargetMode="External"/><Relationship Id="rId214" Type="http://schemas.openxmlformats.org/officeDocument/2006/relationships/hyperlink" Target="https://en.wikipedia.org/wiki/Boraginales" TargetMode="External"/><Relationship Id="rId215" Type="http://schemas.openxmlformats.org/officeDocument/2006/relationships/hyperlink" Target="https://en.wikipedia.org/wiki/Boraginaceae" TargetMode="External"/><Relationship Id="rId216" Type="http://schemas.openxmlformats.org/officeDocument/2006/relationships/hyperlink" Target="https://en.wikipedia.org/wiki/Boraginales" TargetMode="External"/><Relationship Id="rId217" Type="http://schemas.openxmlformats.org/officeDocument/2006/relationships/hyperlink" Target="https://en.wikipedia.org/wiki/Boraginaceae" TargetMode="External"/><Relationship Id="rId218" Type="http://schemas.openxmlformats.org/officeDocument/2006/relationships/hyperlink" Target="https://en.wikipedia.org/wiki/Boraginales" TargetMode="External"/><Relationship Id="rId219" Type="http://schemas.openxmlformats.org/officeDocument/2006/relationships/hyperlink" Target="https://en.wikipedia.org/wiki/Boraginaceae" TargetMode="External"/><Relationship Id="rId220" Type="http://schemas.openxmlformats.org/officeDocument/2006/relationships/hyperlink" Target="https://en.wikipedia.org/wiki/Boraginales" TargetMode="External"/><Relationship Id="rId221" Type="http://schemas.openxmlformats.org/officeDocument/2006/relationships/hyperlink" Target="https://en.wikipedia.org/wiki/Boraginaceae" TargetMode="External"/><Relationship Id="rId222" Type="http://schemas.openxmlformats.org/officeDocument/2006/relationships/hyperlink" Target="https://en.wikipedia.org/wiki/Boraginales" TargetMode="External"/><Relationship Id="rId223" Type="http://schemas.openxmlformats.org/officeDocument/2006/relationships/hyperlink" Target="https://en.wikipedia.org/wiki/Boraginaceae" TargetMode="External"/><Relationship Id="rId224" Type="http://schemas.openxmlformats.org/officeDocument/2006/relationships/hyperlink" Target="https://en.wikipedia.org/wiki/Boraginales" TargetMode="External"/><Relationship Id="rId225" Type="http://schemas.openxmlformats.org/officeDocument/2006/relationships/hyperlink" Target="https://en.wikipedia.org/wiki/Boraginaceae" TargetMode="External"/><Relationship Id="rId226" Type="http://schemas.openxmlformats.org/officeDocument/2006/relationships/hyperlink" Target="https://en.wikipedia.org/wiki/Boraginales" TargetMode="External"/><Relationship Id="rId227" Type="http://schemas.openxmlformats.org/officeDocument/2006/relationships/hyperlink" Target="https://en.wikipedia.org/wiki/Boraginaceae" TargetMode="External"/><Relationship Id="rId228" Type="http://schemas.openxmlformats.org/officeDocument/2006/relationships/hyperlink" Target="https://en.wikipedia.org/wiki/Boraginales" TargetMode="External"/><Relationship Id="rId229" Type="http://schemas.openxmlformats.org/officeDocument/2006/relationships/hyperlink" Target="https://en.wikipedia.org/wiki/Boraginaceae" TargetMode="External"/><Relationship Id="rId230" Type="http://schemas.openxmlformats.org/officeDocument/2006/relationships/hyperlink" Target="https://en.wikipedia.org/wiki/Boraginales" TargetMode="External"/><Relationship Id="rId231" Type="http://schemas.openxmlformats.org/officeDocument/2006/relationships/hyperlink" Target="https://en.wikipedia.org/wiki/Boraginaceae" TargetMode="External"/><Relationship Id="rId232" Type="http://schemas.openxmlformats.org/officeDocument/2006/relationships/hyperlink" Target="https://en.wikipedia.org/wiki/Boraginales" TargetMode="External"/><Relationship Id="rId233" Type="http://schemas.openxmlformats.org/officeDocument/2006/relationships/hyperlink" Target="https://en.wikipedia.org/wiki/Boraginaceae" TargetMode="External"/><Relationship Id="rId234" Type="http://schemas.openxmlformats.org/officeDocument/2006/relationships/hyperlink" Target="https://en.wikipedia.org/wiki/Boraginales" TargetMode="External"/><Relationship Id="rId235" Type="http://schemas.openxmlformats.org/officeDocument/2006/relationships/hyperlink" Target="https://en.wikipedia.org/wiki/Boraginaceae" TargetMode="External"/><Relationship Id="rId236" Type="http://schemas.openxmlformats.org/officeDocument/2006/relationships/hyperlink" Target="https://en.wikipedia.org/wiki/Boraginales" TargetMode="External"/><Relationship Id="rId237" Type="http://schemas.openxmlformats.org/officeDocument/2006/relationships/hyperlink" Target="https://en.wikipedia.org/wiki/Boraginaceae" TargetMode="External"/><Relationship Id="rId238" Type="http://schemas.openxmlformats.org/officeDocument/2006/relationships/hyperlink" Target="https://en.wikipedia.org/wiki/Boraginales" TargetMode="External"/><Relationship Id="rId239" Type="http://schemas.openxmlformats.org/officeDocument/2006/relationships/hyperlink" Target="https://en.wikipedia.org/wiki/Boraginaceae" TargetMode="External"/><Relationship Id="rId240" Type="http://schemas.openxmlformats.org/officeDocument/2006/relationships/hyperlink" Target="https://en.wikipedia.org/wiki/Boraginales" TargetMode="External"/><Relationship Id="rId241" Type="http://schemas.openxmlformats.org/officeDocument/2006/relationships/hyperlink" Target="https://en.wikipedia.org/wiki/Boraginaceae" TargetMode="External"/><Relationship Id="rId242" Type="http://schemas.openxmlformats.org/officeDocument/2006/relationships/hyperlink" Target="https://en.wikipedia.org/wiki/Boraginales" TargetMode="External"/><Relationship Id="rId243" Type="http://schemas.openxmlformats.org/officeDocument/2006/relationships/hyperlink" Target="https://en.wikipedia.org/wiki/Boraginaceae" TargetMode="External"/><Relationship Id="rId244" Type="http://schemas.openxmlformats.org/officeDocument/2006/relationships/hyperlink" Target="https://en.wikipedia.org/wiki/Boraginales" TargetMode="External"/><Relationship Id="rId245" Type="http://schemas.openxmlformats.org/officeDocument/2006/relationships/hyperlink" Target="https://en.wikipedia.org/wiki/Boraginaceae" TargetMode="External"/><Relationship Id="rId246" Type="http://schemas.openxmlformats.org/officeDocument/2006/relationships/hyperlink" Target="https://en.wikipedia.org/wiki/Boraginales" TargetMode="External"/><Relationship Id="rId247" Type="http://schemas.openxmlformats.org/officeDocument/2006/relationships/hyperlink" Target="https://en.wikipedia.org/wiki/Boraginaceae" TargetMode="External"/><Relationship Id="rId248" Type="http://schemas.openxmlformats.org/officeDocument/2006/relationships/hyperlink" Target="https://en.wikipedia.org/wiki/Boraginales" TargetMode="External"/><Relationship Id="rId249" Type="http://schemas.openxmlformats.org/officeDocument/2006/relationships/hyperlink" Target="https://en.wikipedia.org/wiki/Boraginaceae" TargetMode="External"/><Relationship Id="rId250" Type="http://schemas.openxmlformats.org/officeDocument/2006/relationships/hyperlink" Target="https://en.wikipedia.org/wiki/Boraginales" TargetMode="External"/><Relationship Id="rId251" Type="http://schemas.openxmlformats.org/officeDocument/2006/relationships/hyperlink" Target="https://en.wikipedia.org/wiki/Boraginaceae" TargetMode="External"/><Relationship Id="rId252" Type="http://schemas.openxmlformats.org/officeDocument/2006/relationships/hyperlink" Target="https://en.wikipedia.org/wiki/Boraginales" TargetMode="External"/><Relationship Id="rId253" Type="http://schemas.openxmlformats.org/officeDocument/2006/relationships/hyperlink" Target="https://en.wikipedia.org/wiki/Boraginaceae" TargetMode="External"/><Relationship Id="rId254" Type="http://schemas.openxmlformats.org/officeDocument/2006/relationships/hyperlink" Target="https://en.wikipedia.org/wiki/Boraginales" TargetMode="External"/><Relationship Id="rId255" Type="http://schemas.openxmlformats.org/officeDocument/2006/relationships/hyperlink" Target="https://en.wikipedia.org/wiki/Boraginaceae" TargetMode="External"/><Relationship Id="rId256" Type="http://schemas.openxmlformats.org/officeDocument/2006/relationships/hyperlink" Target="https://en.wikipedia.org/wiki/Boraginales" TargetMode="External"/><Relationship Id="rId257" Type="http://schemas.openxmlformats.org/officeDocument/2006/relationships/hyperlink" Target="https://en.wikipedia.org/wiki/Boraginaceae" TargetMode="External"/><Relationship Id="rId258" Type="http://schemas.openxmlformats.org/officeDocument/2006/relationships/hyperlink" Target="https://en.wikipedia.org/wiki/Boraginales" TargetMode="External"/><Relationship Id="rId259" Type="http://schemas.openxmlformats.org/officeDocument/2006/relationships/hyperlink" Target="https://en.wikipedia.org/wiki/Boraginaceae" TargetMode="External"/><Relationship Id="rId260" Type="http://schemas.openxmlformats.org/officeDocument/2006/relationships/hyperlink" Target="https://en.wikipedia.org/wiki/Boraginales" TargetMode="External"/><Relationship Id="rId261" Type="http://schemas.openxmlformats.org/officeDocument/2006/relationships/hyperlink" Target="https://en.wikipedia.org/wiki/Boraginaceae" TargetMode="External"/><Relationship Id="rId262" Type="http://schemas.openxmlformats.org/officeDocument/2006/relationships/hyperlink" Target="https://en.wikipedia.org/wiki/Boraginales" TargetMode="External"/><Relationship Id="rId263" Type="http://schemas.openxmlformats.org/officeDocument/2006/relationships/hyperlink" Target="https://en.wikipedia.org/wiki/Boraginaceae" TargetMode="External"/><Relationship Id="rId264" Type="http://schemas.openxmlformats.org/officeDocument/2006/relationships/hyperlink" Target="https://en.wikipedia.org/wiki/Boraginales" TargetMode="External"/><Relationship Id="rId265" Type="http://schemas.openxmlformats.org/officeDocument/2006/relationships/hyperlink" Target="https://en.wikipedia.org/wiki/Boraginaceae" TargetMode="External"/><Relationship Id="rId266" Type="http://schemas.openxmlformats.org/officeDocument/2006/relationships/hyperlink" Target="https://en.wikipedia.org/wiki/Boraginales" TargetMode="External"/><Relationship Id="rId267" Type="http://schemas.openxmlformats.org/officeDocument/2006/relationships/hyperlink" Target="https://en.wikipedia.org/wiki/Boraginaceae" TargetMode="External"/><Relationship Id="rId268" Type="http://schemas.openxmlformats.org/officeDocument/2006/relationships/hyperlink" Target="https://en.wikipedia.org/wiki/Boraginales" TargetMode="External"/><Relationship Id="rId269" Type="http://schemas.openxmlformats.org/officeDocument/2006/relationships/hyperlink" Target="https://en.wikipedia.org/wiki/Boraginaceae" TargetMode="External"/><Relationship Id="rId270" Type="http://schemas.openxmlformats.org/officeDocument/2006/relationships/hyperlink" Target="https://en.wikipedia.org/wiki/Boraginales" TargetMode="External"/><Relationship Id="rId271" Type="http://schemas.openxmlformats.org/officeDocument/2006/relationships/hyperlink" Target="https://en.wikipedia.org/wiki/Boraginaceae" TargetMode="External"/><Relationship Id="rId272" Type="http://schemas.openxmlformats.org/officeDocument/2006/relationships/hyperlink" Target="https://en.wikipedia.org/wiki/Boraginales" TargetMode="External"/><Relationship Id="rId273" Type="http://schemas.openxmlformats.org/officeDocument/2006/relationships/hyperlink" Target="https://en.wikipedia.org/wiki/Boraginaceae" TargetMode="External"/><Relationship Id="rId274" Type="http://schemas.openxmlformats.org/officeDocument/2006/relationships/hyperlink" Target="https://en.wikipedia.org/wiki/Boraginales" TargetMode="External"/><Relationship Id="rId275" Type="http://schemas.openxmlformats.org/officeDocument/2006/relationships/hyperlink" Target="https://en.wikipedia.org/wiki/Boraginaceae" TargetMode="External"/><Relationship Id="rId276" Type="http://schemas.openxmlformats.org/officeDocument/2006/relationships/hyperlink" Target="https://en.wikipedia.org/wiki/Boraginales" TargetMode="External"/><Relationship Id="rId277" Type="http://schemas.openxmlformats.org/officeDocument/2006/relationships/hyperlink" Target="https://en.wikipedia.org/wiki/Boraginaceae" TargetMode="External"/><Relationship Id="rId278" Type="http://schemas.openxmlformats.org/officeDocument/2006/relationships/hyperlink" Target="https://en.wikipedia.org/wiki/Boraginales" TargetMode="External"/><Relationship Id="rId279" Type="http://schemas.openxmlformats.org/officeDocument/2006/relationships/hyperlink" Target="https://en.wikipedia.org/wiki/Boraginaceae" TargetMode="External"/><Relationship Id="rId280" Type="http://schemas.openxmlformats.org/officeDocument/2006/relationships/hyperlink" Target="https://en.wikipedia.org/wiki/Boraginales" TargetMode="External"/><Relationship Id="rId281" Type="http://schemas.openxmlformats.org/officeDocument/2006/relationships/hyperlink" Target="https://en.wikipedia.org/wiki/Boraginaceae" TargetMode="External"/><Relationship Id="rId282" Type="http://schemas.openxmlformats.org/officeDocument/2006/relationships/hyperlink" Target="https://en.wikipedia.org/wiki/Boraginales" TargetMode="External"/><Relationship Id="rId283" Type="http://schemas.openxmlformats.org/officeDocument/2006/relationships/hyperlink" Target="https://en.wikipedia.org/wiki/Boraginaceae" TargetMode="External"/><Relationship Id="rId284" Type="http://schemas.openxmlformats.org/officeDocument/2006/relationships/hyperlink" Target="https://en.wikipedia.org/wiki/Boraginales" TargetMode="External"/><Relationship Id="rId285" Type="http://schemas.openxmlformats.org/officeDocument/2006/relationships/hyperlink" Target="https://en.wikipedia.org/wiki/Boraginaceae" TargetMode="External"/><Relationship Id="rId286" Type="http://schemas.openxmlformats.org/officeDocument/2006/relationships/hyperlink" Target="https://en.wikipedia.org/wiki/Boraginales" TargetMode="External"/><Relationship Id="rId287" Type="http://schemas.openxmlformats.org/officeDocument/2006/relationships/hyperlink" Target="https://en.wikipedia.org/wiki/Boraginaceae" TargetMode="External"/><Relationship Id="rId288" Type="http://schemas.openxmlformats.org/officeDocument/2006/relationships/hyperlink" Target="https://en.wikipedia.org/wiki/Boraginales" TargetMode="External"/><Relationship Id="rId289" Type="http://schemas.openxmlformats.org/officeDocument/2006/relationships/hyperlink" Target="https://en.wikipedia.org/wiki/Boraginaceae" TargetMode="External"/><Relationship Id="rId290" Type="http://schemas.openxmlformats.org/officeDocument/2006/relationships/hyperlink" Target="https://en.wikipedia.org/wiki/Boraginales" TargetMode="External"/><Relationship Id="rId291" Type="http://schemas.openxmlformats.org/officeDocument/2006/relationships/hyperlink" Target="https://en.wikipedia.org/wiki/Boraginaceae" TargetMode="External"/><Relationship Id="rId292" Type="http://schemas.openxmlformats.org/officeDocument/2006/relationships/hyperlink" Target="https://en.wikipedia.org/wiki/Boraginales" TargetMode="External"/><Relationship Id="rId293" Type="http://schemas.openxmlformats.org/officeDocument/2006/relationships/hyperlink" Target="https://en.wikipedia.org/wiki/Boraginaceae" TargetMode="External"/><Relationship Id="rId294" Type="http://schemas.openxmlformats.org/officeDocument/2006/relationships/hyperlink" Target="https://en.wikipedia.org/wiki/Boraginales" TargetMode="External"/><Relationship Id="rId295" Type="http://schemas.openxmlformats.org/officeDocument/2006/relationships/hyperlink" Target="https://en.wikipedia.org/wiki/Boraginaceae" TargetMode="External"/><Relationship Id="rId296" Type="http://schemas.openxmlformats.org/officeDocument/2006/relationships/hyperlink" Target="https://en.wikipedia.org/wiki/Boraginales" TargetMode="External"/><Relationship Id="rId297" Type="http://schemas.openxmlformats.org/officeDocument/2006/relationships/hyperlink" Target="https://en.wikipedia.org/wiki/Boraginaceae" TargetMode="External"/><Relationship Id="rId298" Type="http://schemas.openxmlformats.org/officeDocument/2006/relationships/hyperlink" Target="https://en.wikipedia.org/wiki/Boraginales" TargetMode="External"/><Relationship Id="rId299" Type="http://schemas.openxmlformats.org/officeDocument/2006/relationships/hyperlink" Target="https://en.wikipedia.org/wiki/Boraginaceae" TargetMode="External"/><Relationship Id="rId300" Type="http://schemas.openxmlformats.org/officeDocument/2006/relationships/hyperlink" Target="https://en.wikipedia.org/wiki/Boraginales" TargetMode="External"/><Relationship Id="rId301" Type="http://schemas.openxmlformats.org/officeDocument/2006/relationships/hyperlink" Target="https://en.wikipedia.org/wiki/Boraginaceae" TargetMode="External"/><Relationship Id="rId302" Type="http://schemas.openxmlformats.org/officeDocument/2006/relationships/hyperlink" Target="https://en.wikipedia.org/wiki/Boraginales" TargetMode="External"/><Relationship Id="rId303" Type="http://schemas.openxmlformats.org/officeDocument/2006/relationships/hyperlink" Target="https://en.wikipedia.org/wiki/Boraginaceae" TargetMode="External"/><Relationship Id="rId304" Type="http://schemas.openxmlformats.org/officeDocument/2006/relationships/hyperlink" Target="https://en.wikipedia.org/wiki/Boraginales" TargetMode="External"/><Relationship Id="rId305" Type="http://schemas.openxmlformats.org/officeDocument/2006/relationships/hyperlink" Target="https://en.wikipedia.org/wiki/Boraginaceae" TargetMode="External"/><Relationship Id="rId306" Type="http://schemas.openxmlformats.org/officeDocument/2006/relationships/hyperlink" Target="https://en.wikipedia.org/wiki/Boraginales" TargetMode="External"/><Relationship Id="rId307" Type="http://schemas.openxmlformats.org/officeDocument/2006/relationships/hyperlink" Target="https://en.wikipedia.org/wiki/Boraginaceae" TargetMode="External"/><Relationship Id="rId308" Type="http://schemas.openxmlformats.org/officeDocument/2006/relationships/hyperlink" Target="https://en.wikipedia.org/wiki/Boraginales" TargetMode="External"/><Relationship Id="rId309" Type="http://schemas.openxmlformats.org/officeDocument/2006/relationships/hyperlink" Target="https://en.wikipedia.org/wiki/Boraginaceae" TargetMode="External"/><Relationship Id="rId310" Type="http://schemas.openxmlformats.org/officeDocument/2006/relationships/hyperlink" Target="https://en.wikipedia.org/wiki/Boraginales" TargetMode="External"/><Relationship Id="rId311" Type="http://schemas.openxmlformats.org/officeDocument/2006/relationships/hyperlink" Target="https://en.wikipedia.org/wiki/Boraginaceae" TargetMode="External"/><Relationship Id="rId312" Type="http://schemas.openxmlformats.org/officeDocument/2006/relationships/hyperlink" Target="https://en.wikipedia.org/wiki/Boraginales" TargetMode="External"/><Relationship Id="rId313" Type="http://schemas.openxmlformats.org/officeDocument/2006/relationships/hyperlink" Target="https://en.wikipedia.org/wiki/Boraginaceae" TargetMode="External"/><Relationship Id="rId314" Type="http://schemas.openxmlformats.org/officeDocument/2006/relationships/hyperlink" Target="https://en.wikipedia.org/wiki/Boraginales" TargetMode="External"/><Relationship Id="rId315" Type="http://schemas.openxmlformats.org/officeDocument/2006/relationships/hyperlink" Target="https://en.wikipedia.org/wiki/Boraginaceae" TargetMode="External"/><Relationship Id="rId316" Type="http://schemas.openxmlformats.org/officeDocument/2006/relationships/hyperlink" Target="https://en.wikipedia.org/wiki/Boraginales" TargetMode="External"/><Relationship Id="rId317" Type="http://schemas.openxmlformats.org/officeDocument/2006/relationships/hyperlink" Target="https://en.wikipedia.org/wiki/Boraginaceae" TargetMode="External"/><Relationship Id="rId318" Type="http://schemas.openxmlformats.org/officeDocument/2006/relationships/hyperlink" Target="https://en.wikipedia.org/wiki/Boraginales" TargetMode="External"/><Relationship Id="rId319" Type="http://schemas.openxmlformats.org/officeDocument/2006/relationships/hyperlink" Target="https://en.wikipedia.org/wiki/Boraginaceae" TargetMode="External"/><Relationship Id="rId320" Type="http://schemas.openxmlformats.org/officeDocument/2006/relationships/hyperlink" Target="https://en.wikipedia.org/wiki/Boraginales" TargetMode="External"/><Relationship Id="rId321" Type="http://schemas.openxmlformats.org/officeDocument/2006/relationships/hyperlink" Target="https://en.wikipedia.org/wiki/Boraginaceae" TargetMode="External"/><Relationship Id="rId322" Type="http://schemas.openxmlformats.org/officeDocument/2006/relationships/hyperlink" Target="https://en.wikipedia.org/wiki/Boraginales" TargetMode="External"/><Relationship Id="rId323" Type="http://schemas.openxmlformats.org/officeDocument/2006/relationships/hyperlink" Target="https://en.wikipedia.org/wiki/Boraginaceae" TargetMode="External"/><Relationship Id="rId324" Type="http://schemas.openxmlformats.org/officeDocument/2006/relationships/hyperlink" Target="https://en.wikipedia.org/wiki/Boraginales" TargetMode="External"/><Relationship Id="rId325" Type="http://schemas.openxmlformats.org/officeDocument/2006/relationships/hyperlink" Target="https://en.wikipedia.org/wiki/Boraginaceae" TargetMode="External"/><Relationship Id="rId326" Type="http://schemas.openxmlformats.org/officeDocument/2006/relationships/hyperlink" Target="https://en.wikipedia.org/wiki/Boraginales" TargetMode="External"/><Relationship Id="rId327" Type="http://schemas.openxmlformats.org/officeDocument/2006/relationships/hyperlink" Target="https://en.wikipedia.org/wiki/Boraginaceae" TargetMode="External"/><Relationship Id="rId328" Type="http://schemas.openxmlformats.org/officeDocument/2006/relationships/hyperlink" Target="https://en.wikipedia.org/wiki/Boraginales" TargetMode="External"/><Relationship Id="rId329" Type="http://schemas.openxmlformats.org/officeDocument/2006/relationships/hyperlink" Target="https://en.wikipedia.org/wiki/Boraginaceae" TargetMode="External"/><Relationship Id="rId330" Type="http://schemas.openxmlformats.org/officeDocument/2006/relationships/hyperlink" Target="https://en.wikipedia.org/wiki/Boraginales" TargetMode="External"/><Relationship Id="rId331" Type="http://schemas.openxmlformats.org/officeDocument/2006/relationships/hyperlink" Target="https://en.wikipedia.org/wiki/Boraginaceae" TargetMode="External"/><Relationship Id="rId332" Type="http://schemas.openxmlformats.org/officeDocument/2006/relationships/hyperlink" Target="https://en.wikipedia.org/wiki/Boraginales" TargetMode="External"/><Relationship Id="rId333" Type="http://schemas.openxmlformats.org/officeDocument/2006/relationships/hyperlink" Target="https://en.wikipedia.org/wiki/Boraginaceae" TargetMode="External"/><Relationship Id="rId334" Type="http://schemas.openxmlformats.org/officeDocument/2006/relationships/hyperlink" Target="https://en.wikipedia.org/wiki/Boraginales" TargetMode="External"/><Relationship Id="rId335" Type="http://schemas.openxmlformats.org/officeDocument/2006/relationships/hyperlink" Target="https://en.wikipedia.org/wiki/Boraginaceae" TargetMode="External"/><Relationship Id="rId336" Type="http://schemas.openxmlformats.org/officeDocument/2006/relationships/hyperlink" Target="https://en.wikipedia.org/wiki/Boraginales" TargetMode="External"/><Relationship Id="rId337" Type="http://schemas.openxmlformats.org/officeDocument/2006/relationships/hyperlink" Target="https://en.wikipedia.org/wiki/Boraginaceae" TargetMode="External"/><Relationship Id="rId338" Type="http://schemas.openxmlformats.org/officeDocument/2006/relationships/hyperlink" Target="https://en.wikipedia.org/wiki/Boraginales" TargetMode="External"/><Relationship Id="rId339" Type="http://schemas.openxmlformats.org/officeDocument/2006/relationships/hyperlink" Target="https://en.wikipedia.org/wiki/Boraginaceae" TargetMode="External"/><Relationship Id="rId340" Type="http://schemas.openxmlformats.org/officeDocument/2006/relationships/hyperlink" Target="https://en.wikipedia.org/wiki/Boraginales" TargetMode="External"/><Relationship Id="rId341" Type="http://schemas.openxmlformats.org/officeDocument/2006/relationships/hyperlink" Target="https://en.wikipedia.org/wiki/Salicaceae" TargetMode="External"/><Relationship Id="rId342" Type="http://schemas.openxmlformats.org/officeDocument/2006/relationships/hyperlink" Target="https://en.wikipedia.org/wiki/Malpighiales" TargetMode="External"/><Relationship Id="rId343" Type="http://schemas.openxmlformats.org/officeDocument/2006/relationships/hyperlink" Target="https://en.wikipedia.org/wiki/Ranunculaceae" TargetMode="External"/><Relationship Id="rId344" Type="http://schemas.openxmlformats.org/officeDocument/2006/relationships/hyperlink" Target="https://en.wikipedia.org/wiki/Ranunculales" TargetMode="External"/><Relationship Id="rId345" Type="http://schemas.openxmlformats.org/officeDocument/2006/relationships/hyperlink" Target="https://en.wikipedia.org/wiki/Dipsacales" TargetMode="External"/><Relationship Id="rId346" Type="http://schemas.openxmlformats.org/officeDocument/2006/relationships/hyperlink" Target="https://en.wikipedia.org/wiki/Caprifoliaceae" TargetMode="External"/><Relationship Id="rId347" Type="http://schemas.openxmlformats.org/officeDocument/2006/relationships/hyperlink" Target="https://en.wikipedia.org/wiki/Dipsacales" TargetMode="External"/><Relationship Id="rId348" Type="http://schemas.openxmlformats.org/officeDocument/2006/relationships/hyperlink" Target="https://en.wikipedia.org/wiki/Caprifoliaceae" TargetMode="External"/><Relationship Id="rId349" Type="http://schemas.openxmlformats.org/officeDocument/2006/relationships/hyperlink" Target="https://en.wikipedia.org/wiki/Violaceae" TargetMode="External"/><Relationship Id="rId350" Type="http://schemas.openxmlformats.org/officeDocument/2006/relationships/hyperlink" Target="https://en.wikipedia.org/wiki/Malpighiales" TargetMode="External"/><Relationship Id="rId351" Type="http://schemas.openxmlformats.org/officeDocument/2006/relationships/hyperlink" Target="https://en.wikipedia.org/wiki/Asterales" TargetMode="External"/><Relationship Id="rId352" Type="http://schemas.openxmlformats.org/officeDocument/2006/relationships/hyperlink" Target="https://en.wikipedia.org/wiki/Apiales" TargetMode="External"/><Relationship Id="rId353" Type="http://schemas.openxmlformats.org/officeDocument/2006/relationships/hyperlink" Target="https://en.wikipedia.org/wiki/Asterales" TargetMode="External"/><Relationship Id="rId354" Type="http://schemas.openxmlformats.org/officeDocument/2006/relationships/hyperlink" Target="https://en.wikipedia.org/wiki/Ranunculaceae" TargetMode="External"/><Relationship Id="rId355" Type="http://schemas.openxmlformats.org/officeDocument/2006/relationships/hyperlink" Target="https://en.wikipedia.org/wiki/Brassicaceae" TargetMode="External"/><Relationship Id="rId356" Type="http://schemas.openxmlformats.org/officeDocument/2006/relationships/hyperlink" Target="https://en.wikipedia.org/wiki/Brassicales" TargetMode="External"/><Relationship Id="rId357" Type="http://schemas.openxmlformats.org/officeDocument/2006/relationships/hyperlink" Target="https://en.wikipedia.org/wiki/Boraginaceae" TargetMode="External"/><Relationship Id="rId358" Type="http://schemas.openxmlformats.org/officeDocument/2006/relationships/hyperlink" Target="https://en.wikipedia.org/wiki/Boraginales" TargetMode="External"/><Relationship Id="rId359" Type="http://schemas.openxmlformats.org/officeDocument/2006/relationships/hyperlink" Target="https://en.wikipedia.org/wiki/Lamiaceae" TargetMode="External"/><Relationship Id="rId360" Type="http://schemas.openxmlformats.org/officeDocument/2006/relationships/hyperlink" Target="https://en.wikipedia.org/wiki/Lamiales" TargetMode="External"/><Relationship Id="rId361" Type="http://schemas.openxmlformats.org/officeDocument/2006/relationships/hyperlink" Target="https://en.wikipedia.org/wiki/Brassicaceae" TargetMode="External"/><Relationship Id="rId362" Type="http://schemas.openxmlformats.org/officeDocument/2006/relationships/hyperlink" Target="https://en.wikipedia.org/wiki/Brassicales" TargetMode="External"/><Relationship Id="rId363" Type="http://schemas.openxmlformats.org/officeDocument/2006/relationships/hyperlink" Target="https://en.wikipedia.org/wiki/Salicaceae" TargetMode="External"/><Relationship Id="rId364" Type="http://schemas.openxmlformats.org/officeDocument/2006/relationships/hyperlink" Target="https://en.wikipedia.org/wiki/Malpighiales" TargetMode="External"/><Relationship Id="rId365" Type="http://schemas.openxmlformats.org/officeDocument/2006/relationships/hyperlink" Target="https://en.wikipedia.org/wiki/Salicaceae" TargetMode="External"/><Relationship Id="rId366" Type="http://schemas.openxmlformats.org/officeDocument/2006/relationships/hyperlink" Target="https://en.wikipedia.org/wiki/Malpighiales" TargetMode="External"/><Relationship Id="rId367" Type="http://schemas.openxmlformats.org/officeDocument/2006/relationships/hyperlink" Target="https://en.wikipedia.org/wiki/Salicaceae" TargetMode="External"/><Relationship Id="rId368" Type="http://schemas.openxmlformats.org/officeDocument/2006/relationships/hyperlink" Target="https://en.wikipedia.org/wiki/Malpighiales" TargetMode="External"/><Relationship Id="rId369" Type="http://schemas.openxmlformats.org/officeDocument/2006/relationships/hyperlink" Target="https://en.wikipedia.org/wiki/Salicaceae" TargetMode="External"/><Relationship Id="rId370" Type="http://schemas.openxmlformats.org/officeDocument/2006/relationships/hyperlink" Target="https://en.wikipedia.org/wiki/Malpighiales" TargetMode="External"/><Relationship Id="rId371" Type="http://schemas.openxmlformats.org/officeDocument/2006/relationships/hyperlink" Target="https://en.wikipedia.org/wiki/Salicaceae" TargetMode="External"/><Relationship Id="rId372" Type="http://schemas.openxmlformats.org/officeDocument/2006/relationships/hyperlink" Target="https://en.wikipedia.org/wiki/Malpighiales" TargetMode="External"/><Relationship Id="rId373" Type="http://schemas.openxmlformats.org/officeDocument/2006/relationships/hyperlink" Target="https://en.wikipedia.org/wiki/Salicaceae" TargetMode="External"/><Relationship Id="rId374" Type="http://schemas.openxmlformats.org/officeDocument/2006/relationships/hyperlink" Target="https://en.wikipedia.org/wiki/Malpighiales" TargetMode="External"/><Relationship Id="rId375" Type="http://schemas.openxmlformats.org/officeDocument/2006/relationships/hyperlink" Target="https://en.wikipedia.org/wiki/Salicaceae" TargetMode="External"/><Relationship Id="rId376" Type="http://schemas.openxmlformats.org/officeDocument/2006/relationships/hyperlink" Target="https://en.wikipedia.org/wiki/Malpighiales" TargetMode="External"/><Relationship Id="rId377" Type="http://schemas.openxmlformats.org/officeDocument/2006/relationships/hyperlink" Target="https://en.wikipedia.org/wiki/Salicaceae" TargetMode="External"/><Relationship Id="rId378" Type="http://schemas.openxmlformats.org/officeDocument/2006/relationships/hyperlink" Target="https://en.wikipedia.org/wiki/Malpighiales" TargetMode="External"/><Relationship Id="rId379" Type="http://schemas.openxmlformats.org/officeDocument/2006/relationships/hyperlink" Target="https://en.wikipedia.org/wiki/Salicaceae" TargetMode="External"/><Relationship Id="rId380" Type="http://schemas.openxmlformats.org/officeDocument/2006/relationships/hyperlink" Target="https://en.wikipedia.org/wiki/Malpighiales" TargetMode="External"/><Relationship Id="rId381" Type="http://schemas.openxmlformats.org/officeDocument/2006/relationships/hyperlink" Target="https://en.wikipedia.org/wiki/Salicaceae" TargetMode="External"/><Relationship Id="rId382" Type="http://schemas.openxmlformats.org/officeDocument/2006/relationships/hyperlink" Target="https://en.wikipedia.org/wiki/Malpighiales" TargetMode="External"/><Relationship Id="rId383" Type="http://schemas.openxmlformats.org/officeDocument/2006/relationships/hyperlink" Target="https://en.wikipedia.org/wiki/Salicaceae" TargetMode="External"/><Relationship Id="rId384" Type="http://schemas.openxmlformats.org/officeDocument/2006/relationships/hyperlink" Target="https://en.wikipedia.org/wiki/Malpighiales" TargetMode="External"/><Relationship Id="rId385" Type="http://schemas.openxmlformats.org/officeDocument/2006/relationships/hyperlink" Target="https://en.wikipedia.org/wiki/Salicaceae" TargetMode="External"/><Relationship Id="rId386" Type="http://schemas.openxmlformats.org/officeDocument/2006/relationships/hyperlink" Target="https://en.wikipedia.org/wiki/Malpighiales" TargetMode="External"/><Relationship Id="rId387" Type="http://schemas.openxmlformats.org/officeDocument/2006/relationships/hyperlink" Target="https://en.wikipedia.org/wiki/Salicaceae" TargetMode="External"/><Relationship Id="rId388" Type="http://schemas.openxmlformats.org/officeDocument/2006/relationships/hyperlink" Target="https://en.wikipedia.org/wiki/Malpighiales" TargetMode="External"/><Relationship Id="rId389" Type="http://schemas.openxmlformats.org/officeDocument/2006/relationships/hyperlink" Target="https://en.wikipedia.org/wiki/Salicaceae" TargetMode="External"/><Relationship Id="rId390" Type="http://schemas.openxmlformats.org/officeDocument/2006/relationships/hyperlink" Target="https://en.wikipedia.org/wiki/Malpighiales" TargetMode="External"/><Relationship Id="rId391" Type="http://schemas.openxmlformats.org/officeDocument/2006/relationships/hyperlink" Target="https://en.wikipedia.org/wiki/Caryophyllaceae" TargetMode="External"/><Relationship Id="rId392" Type="http://schemas.openxmlformats.org/officeDocument/2006/relationships/hyperlink" Target="https://en.wikipedia.org/wiki/Ericales" TargetMode="External"/><Relationship Id="rId393" Type="http://schemas.openxmlformats.org/officeDocument/2006/relationships/hyperlink" Target="https://en.wikipedia.org/wiki/Ericales" TargetMode="External"/><Relationship Id="rId394" Type="http://schemas.openxmlformats.org/officeDocument/2006/relationships/hyperlink" Target="https://en.wikipedia.org/wiki/Ericales" TargetMode="External"/><Relationship Id="rId395" Type="http://schemas.openxmlformats.org/officeDocument/2006/relationships/hyperlink" Target="https://en.wikipedia.org/wiki/Ericales" TargetMode="External"/><Relationship Id="rId396" Type="http://schemas.openxmlformats.org/officeDocument/2006/relationships/hyperlink" Target="https://en.wikipedia.org/wiki/Ericales" TargetMode="External"/><Relationship Id="rId397" Type="http://schemas.openxmlformats.org/officeDocument/2006/relationships/hyperlink" Target="https://en.wikipedia.org/wiki/Ericales" TargetMode="External"/><Relationship Id="rId398" Type="http://schemas.openxmlformats.org/officeDocument/2006/relationships/hyperlink" Target="https://en.wikipedia.org/wiki/Geraniaceae" TargetMode="External"/><Relationship Id="rId399" Type="http://schemas.openxmlformats.org/officeDocument/2006/relationships/hyperlink" Target="https://en.wikipedia.org/wiki/Geraniales" TargetMode="External"/><Relationship Id="rId400" Type="http://schemas.openxmlformats.org/officeDocument/2006/relationships/hyperlink" Target="https://en.wikipedia.org/wiki/Geraniaceae" TargetMode="External"/><Relationship Id="rId401" Type="http://schemas.openxmlformats.org/officeDocument/2006/relationships/hyperlink" Target="https://en.wikipedia.org/wiki/Geraniales" TargetMode="External"/><Relationship Id="rId402" Type="http://schemas.openxmlformats.org/officeDocument/2006/relationships/hyperlink" Target="https://en.wikipedia.org/wiki/Geraniaceae" TargetMode="External"/><Relationship Id="rId403" Type="http://schemas.openxmlformats.org/officeDocument/2006/relationships/hyperlink" Target="https://en.wikipedia.org/wiki/Geraniales" TargetMode="External"/><Relationship Id="rId404" Type="http://schemas.openxmlformats.org/officeDocument/2006/relationships/hyperlink" Target="https://en.wikipedia.org/wiki/Saxifragales" TargetMode="External"/><Relationship Id="rId405" Type="http://schemas.openxmlformats.org/officeDocument/2006/relationships/hyperlink" Target="https://en.wikipedia.org/wiki/Boraginaceae" TargetMode="External"/><Relationship Id="rId406" Type="http://schemas.openxmlformats.org/officeDocument/2006/relationships/hyperlink" Target="https://en.wikipedia.org/wiki/Boraginales" TargetMode="External"/><Relationship Id="rId407" Type="http://schemas.openxmlformats.org/officeDocument/2006/relationships/hyperlink" Target="https://en.wikipedia.org/wiki/Boraginaceae" TargetMode="External"/><Relationship Id="rId408" Type="http://schemas.openxmlformats.org/officeDocument/2006/relationships/hyperlink" Target="https://en.wikipedia.org/wiki/Boraginales" TargetMode="External"/><Relationship Id="rId409" Type="http://schemas.openxmlformats.org/officeDocument/2006/relationships/hyperlink" Target="https://en.wikipedia.org/wiki/Boraginaceae" TargetMode="External"/><Relationship Id="rId410" Type="http://schemas.openxmlformats.org/officeDocument/2006/relationships/hyperlink" Target="https://en.wikipedia.org/wiki/Boraginales" TargetMode="External"/><Relationship Id="rId411" Type="http://schemas.openxmlformats.org/officeDocument/2006/relationships/hyperlink" Target="https://en.wikipedia.org/wiki/Boraginaceae" TargetMode="External"/><Relationship Id="rId412" Type="http://schemas.openxmlformats.org/officeDocument/2006/relationships/hyperlink" Target="https://en.wikipedia.org/wiki/Boraginales" TargetMode="External"/><Relationship Id="rId413" Type="http://schemas.openxmlformats.org/officeDocument/2006/relationships/hyperlink" Target="https://en.wikipedia.org/wiki/Boraginaceae" TargetMode="External"/><Relationship Id="rId414" Type="http://schemas.openxmlformats.org/officeDocument/2006/relationships/hyperlink" Target="https://en.wikipedia.org/wiki/Boraginales" TargetMode="External"/><Relationship Id="rId415" Type="http://schemas.openxmlformats.org/officeDocument/2006/relationships/hyperlink" Target="https://en.wikipedia.org/wiki/Boraginaceae" TargetMode="External"/><Relationship Id="rId416" Type="http://schemas.openxmlformats.org/officeDocument/2006/relationships/hyperlink" Target="https://en.wikipedia.org/wiki/Boraginales" TargetMode="External"/><Relationship Id="rId417" Type="http://schemas.openxmlformats.org/officeDocument/2006/relationships/hyperlink" Target="https://en.wikipedia.org/wiki/Boraginaceae" TargetMode="External"/><Relationship Id="rId418" Type="http://schemas.openxmlformats.org/officeDocument/2006/relationships/hyperlink" Target="https://en.wikipedia.org/wiki/Boraginales" TargetMode="External"/><Relationship Id="rId419" Type="http://schemas.openxmlformats.org/officeDocument/2006/relationships/hyperlink" Target="https://en.wikipedia.org/wiki/Boraginaceae" TargetMode="External"/><Relationship Id="rId420" Type="http://schemas.openxmlformats.org/officeDocument/2006/relationships/hyperlink" Target="https://en.wikipedia.org/wiki/Boraginales" TargetMode="External"/><Relationship Id="rId421" Type="http://schemas.openxmlformats.org/officeDocument/2006/relationships/hyperlink" Target="https://en.wikipedia.org/wiki/Boraginaceae" TargetMode="External"/><Relationship Id="rId422" Type="http://schemas.openxmlformats.org/officeDocument/2006/relationships/hyperlink" Target="https://en.wikipedia.org/wiki/Boraginales" TargetMode="External"/><Relationship Id="rId423" Type="http://schemas.openxmlformats.org/officeDocument/2006/relationships/hyperlink" Target="https://en.wikipedia.org/wiki/Boraginaceae" TargetMode="External"/><Relationship Id="rId424" Type="http://schemas.openxmlformats.org/officeDocument/2006/relationships/hyperlink" Target="https://en.wikipedia.org/wiki/Boraginales" TargetMode="External"/><Relationship Id="rId425" Type="http://schemas.openxmlformats.org/officeDocument/2006/relationships/hyperlink" Target="https://en.wikipedia.org/wiki/Boraginaceae" TargetMode="External"/><Relationship Id="rId426" Type="http://schemas.openxmlformats.org/officeDocument/2006/relationships/hyperlink" Target="https://en.wikipedia.org/wiki/Boraginales" TargetMode="External"/><Relationship Id="rId427" Type="http://schemas.openxmlformats.org/officeDocument/2006/relationships/hyperlink" Target="https://en.wikipedia.org/wiki/Boraginaceae" TargetMode="External"/><Relationship Id="rId428" Type="http://schemas.openxmlformats.org/officeDocument/2006/relationships/hyperlink" Target="https://en.wikipedia.org/wiki/Boraginales" TargetMode="External"/><Relationship Id="rId429" Type="http://schemas.openxmlformats.org/officeDocument/2006/relationships/hyperlink" Target="https://en.wikipedia.org/wiki/Boraginaceae" TargetMode="External"/><Relationship Id="rId430" Type="http://schemas.openxmlformats.org/officeDocument/2006/relationships/hyperlink" Target="https://en.wikipedia.org/wiki/Boraginales" TargetMode="External"/><Relationship Id="rId431" Type="http://schemas.openxmlformats.org/officeDocument/2006/relationships/hyperlink" Target="https://en.wikipedia.org/wiki/Boraginaceae" TargetMode="External"/><Relationship Id="rId432" Type="http://schemas.openxmlformats.org/officeDocument/2006/relationships/hyperlink" Target="https://en.wikipedia.org/wiki/Boraginales" TargetMode="External"/><Relationship Id="rId433" Type="http://schemas.openxmlformats.org/officeDocument/2006/relationships/hyperlink" Target="https://en.wikipedia.org/wiki/Boraginaceae" TargetMode="External"/><Relationship Id="rId434" Type="http://schemas.openxmlformats.org/officeDocument/2006/relationships/hyperlink" Target="https://en.wikipedia.org/wiki/Boraginales" TargetMode="External"/><Relationship Id="rId435" Type="http://schemas.openxmlformats.org/officeDocument/2006/relationships/hyperlink" Target="https://en.wikipedia.org/wiki/Boraginaceae" TargetMode="External"/><Relationship Id="rId436" Type="http://schemas.openxmlformats.org/officeDocument/2006/relationships/hyperlink" Target="https://en.wikipedia.org/wiki/Boraginales" TargetMode="External"/><Relationship Id="rId437" Type="http://schemas.openxmlformats.org/officeDocument/2006/relationships/hyperlink" Target="https://en.wikipedia.org/wiki/Boraginaceae" TargetMode="External"/><Relationship Id="rId438" Type="http://schemas.openxmlformats.org/officeDocument/2006/relationships/hyperlink" Target="https://en.wikipedia.org/wiki/Boraginales" TargetMode="External"/><Relationship Id="rId439" Type="http://schemas.openxmlformats.org/officeDocument/2006/relationships/hyperlink" Target="https://en.wikipedia.org/wiki/Boraginaceae" TargetMode="External"/><Relationship Id="rId440" Type="http://schemas.openxmlformats.org/officeDocument/2006/relationships/hyperlink" Target="https://en.wikipedia.org/wiki/Boraginales" TargetMode="External"/><Relationship Id="rId441" Type="http://schemas.openxmlformats.org/officeDocument/2006/relationships/hyperlink" Target="https://en.wikipedia.org/wiki/Boraginaceae" TargetMode="External"/><Relationship Id="rId442" Type="http://schemas.openxmlformats.org/officeDocument/2006/relationships/hyperlink" Target="https://en.wikipedia.org/wiki/Boraginales" TargetMode="External"/><Relationship Id="rId443" Type="http://schemas.openxmlformats.org/officeDocument/2006/relationships/hyperlink" Target="https://en.wikipedia.org/wiki/Boraginaceae" TargetMode="External"/><Relationship Id="rId444" Type="http://schemas.openxmlformats.org/officeDocument/2006/relationships/hyperlink" Target="https://en.wikipedia.org/wiki/Boraginales" TargetMode="External"/><Relationship Id="rId445" Type="http://schemas.openxmlformats.org/officeDocument/2006/relationships/hyperlink" Target="https://en.wikipedia.org/wiki/Boraginaceae" TargetMode="External"/><Relationship Id="rId446" Type="http://schemas.openxmlformats.org/officeDocument/2006/relationships/hyperlink" Target="https://en.wikipedia.org/wiki/Boraginales" TargetMode="External"/><Relationship Id="rId447" Type="http://schemas.openxmlformats.org/officeDocument/2006/relationships/hyperlink" Target="https://en.wikipedia.org/wiki/Boraginaceae" TargetMode="External"/><Relationship Id="rId448" Type="http://schemas.openxmlformats.org/officeDocument/2006/relationships/hyperlink" Target="https://en.wikipedia.org/wiki/Boraginales" TargetMode="External"/><Relationship Id="rId449" Type="http://schemas.openxmlformats.org/officeDocument/2006/relationships/hyperlink" Target="https://en.wikipedia.org/wiki/Boraginaceae" TargetMode="External"/><Relationship Id="rId450" Type="http://schemas.openxmlformats.org/officeDocument/2006/relationships/hyperlink" Target="https://en.wikipedia.org/wiki/Boraginales" TargetMode="External"/><Relationship Id="rId451" Type="http://schemas.openxmlformats.org/officeDocument/2006/relationships/hyperlink" Target="https://en.wikipedia.org/wiki/Boraginaceae" TargetMode="External"/><Relationship Id="rId452" Type="http://schemas.openxmlformats.org/officeDocument/2006/relationships/hyperlink" Target="https://en.wikipedia.org/wiki/Boraginales" TargetMode="External"/><Relationship Id="rId453" Type="http://schemas.openxmlformats.org/officeDocument/2006/relationships/hyperlink" Target="https://en.wikipedia.org/wiki/Boraginaceae" TargetMode="External"/><Relationship Id="rId454" Type="http://schemas.openxmlformats.org/officeDocument/2006/relationships/hyperlink" Target="https://en.wikipedia.org/wiki/Boraginales" TargetMode="External"/><Relationship Id="rId455" Type="http://schemas.openxmlformats.org/officeDocument/2006/relationships/hyperlink" Target="https://en.wikipedia.org/wiki/Boraginaceae" TargetMode="External"/><Relationship Id="rId456" Type="http://schemas.openxmlformats.org/officeDocument/2006/relationships/hyperlink" Target="https://en.wikipedia.org/wiki/Boraginales" TargetMode="External"/><Relationship Id="rId457" Type="http://schemas.openxmlformats.org/officeDocument/2006/relationships/hyperlink" Target="https://en.wikipedia.org/wiki/Boraginaceae" TargetMode="External"/><Relationship Id="rId458" Type="http://schemas.openxmlformats.org/officeDocument/2006/relationships/hyperlink" Target="https://en.wikipedia.org/wiki/Boraginales" TargetMode="External"/><Relationship Id="rId459" Type="http://schemas.openxmlformats.org/officeDocument/2006/relationships/hyperlink" Target="https://en.wikipedia.org/wiki/Boraginaceae" TargetMode="External"/><Relationship Id="rId460" Type="http://schemas.openxmlformats.org/officeDocument/2006/relationships/hyperlink" Target="https://en.wikipedia.org/wiki/Boraginales" TargetMode="External"/><Relationship Id="rId461" Type="http://schemas.openxmlformats.org/officeDocument/2006/relationships/hyperlink" Target="https://en.wikipedia.org/wiki/Boraginaceae" TargetMode="External"/><Relationship Id="rId462" Type="http://schemas.openxmlformats.org/officeDocument/2006/relationships/hyperlink" Target="https://en.wikipedia.org/wiki/Boraginales" TargetMode="External"/><Relationship Id="rId463" Type="http://schemas.openxmlformats.org/officeDocument/2006/relationships/hyperlink" Target="https://en.wikipedia.org/wiki/Boraginaceae" TargetMode="External"/><Relationship Id="rId464" Type="http://schemas.openxmlformats.org/officeDocument/2006/relationships/hyperlink" Target="https://en.wikipedia.org/wiki/Boraginales" TargetMode="External"/><Relationship Id="rId465" Type="http://schemas.openxmlformats.org/officeDocument/2006/relationships/hyperlink" Target="https://en.wikipedia.org/wiki/Boraginaceae" TargetMode="External"/><Relationship Id="rId466" Type="http://schemas.openxmlformats.org/officeDocument/2006/relationships/hyperlink" Target="https://en.wikipedia.org/wiki/Boraginales" TargetMode="External"/><Relationship Id="rId467" Type="http://schemas.openxmlformats.org/officeDocument/2006/relationships/hyperlink" Target="https://en.wikipedia.org/wiki/Boraginaceae" TargetMode="External"/><Relationship Id="rId468" Type="http://schemas.openxmlformats.org/officeDocument/2006/relationships/hyperlink" Target="https://en.wikipedia.org/wiki/Boraginales" TargetMode="External"/><Relationship Id="rId469" Type="http://schemas.openxmlformats.org/officeDocument/2006/relationships/hyperlink" Target="https://en.wikipedia.org/wiki/Boraginaceae" TargetMode="External"/><Relationship Id="rId470" Type="http://schemas.openxmlformats.org/officeDocument/2006/relationships/hyperlink" Target="https://en.wikipedia.org/wiki/Boraginales" TargetMode="External"/><Relationship Id="rId471" Type="http://schemas.openxmlformats.org/officeDocument/2006/relationships/hyperlink" Target="https://en.wikipedia.org/wiki/Boraginaceae" TargetMode="External"/><Relationship Id="rId472" Type="http://schemas.openxmlformats.org/officeDocument/2006/relationships/hyperlink" Target="https://en.wikipedia.org/wiki/Boraginales" TargetMode="External"/><Relationship Id="rId473" Type="http://schemas.openxmlformats.org/officeDocument/2006/relationships/hyperlink" Target="https://en.wikipedia.org/wiki/Boraginaceae" TargetMode="External"/><Relationship Id="rId474" Type="http://schemas.openxmlformats.org/officeDocument/2006/relationships/hyperlink" Target="https://en.wikipedia.org/wiki/Boraginales" TargetMode="External"/><Relationship Id="rId475" Type="http://schemas.openxmlformats.org/officeDocument/2006/relationships/hyperlink" Target="https://en.wikipedia.org/wiki/Boraginaceae" TargetMode="External"/><Relationship Id="rId476" Type="http://schemas.openxmlformats.org/officeDocument/2006/relationships/hyperlink" Target="https://en.wikipedia.org/wiki/Boraginales" TargetMode="External"/><Relationship Id="rId477" Type="http://schemas.openxmlformats.org/officeDocument/2006/relationships/hyperlink" Target="https://en.wikipedia.org/wiki/Boraginaceae" TargetMode="External"/><Relationship Id="rId478" Type="http://schemas.openxmlformats.org/officeDocument/2006/relationships/hyperlink" Target="https://en.wikipedia.org/wiki/Boraginales" TargetMode="External"/><Relationship Id="rId479" Type="http://schemas.openxmlformats.org/officeDocument/2006/relationships/hyperlink" Target="https://en.wikipedia.org/wiki/Boraginaceae" TargetMode="External"/><Relationship Id="rId480" Type="http://schemas.openxmlformats.org/officeDocument/2006/relationships/hyperlink" Target="https://en.wikipedia.org/wiki/Boraginales" TargetMode="External"/><Relationship Id="rId481" Type="http://schemas.openxmlformats.org/officeDocument/2006/relationships/hyperlink" Target="https://en.wikipedia.org/wiki/Boraginaceae" TargetMode="External"/><Relationship Id="rId482" Type="http://schemas.openxmlformats.org/officeDocument/2006/relationships/hyperlink" Target="https://en.wikipedia.org/wiki/Boraginales" TargetMode="External"/><Relationship Id="rId483" Type="http://schemas.openxmlformats.org/officeDocument/2006/relationships/hyperlink" Target="https://en.wikipedia.org/wiki/Boraginaceae" TargetMode="External"/><Relationship Id="rId484" Type="http://schemas.openxmlformats.org/officeDocument/2006/relationships/hyperlink" Target="https://en.wikipedia.org/wiki/Boraginales" TargetMode="External"/><Relationship Id="rId485" Type="http://schemas.openxmlformats.org/officeDocument/2006/relationships/hyperlink" Target="https://en.wikipedia.org/wiki/Boraginaceae" TargetMode="External"/><Relationship Id="rId486" Type="http://schemas.openxmlformats.org/officeDocument/2006/relationships/hyperlink" Target="https://en.wikipedia.org/wiki/Boraginales" TargetMode="External"/><Relationship Id="rId487" Type="http://schemas.openxmlformats.org/officeDocument/2006/relationships/hyperlink" Target="https://en.wikipedia.org/wiki/Boraginaceae" TargetMode="External"/><Relationship Id="rId488" Type="http://schemas.openxmlformats.org/officeDocument/2006/relationships/hyperlink" Target="https://en.wikipedia.org/wiki/Boraginales" TargetMode="External"/><Relationship Id="rId489" Type="http://schemas.openxmlformats.org/officeDocument/2006/relationships/hyperlink" Target="https://en.wikipedia.org/wiki/Boraginaceae" TargetMode="External"/><Relationship Id="rId490" Type="http://schemas.openxmlformats.org/officeDocument/2006/relationships/hyperlink" Target="https://en.wikipedia.org/wiki/Boraginales" TargetMode="External"/><Relationship Id="rId491" Type="http://schemas.openxmlformats.org/officeDocument/2006/relationships/hyperlink" Target="https://en.wikipedia.org/wiki/Boraginaceae" TargetMode="External"/><Relationship Id="rId492" Type="http://schemas.openxmlformats.org/officeDocument/2006/relationships/hyperlink" Target="https://en.wikipedia.org/wiki/Boraginales" TargetMode="External"/><Relationship Id="rId493" Type="http://schemas.openxmlformats.org/officeDocument/2006/relationships/hyperlink" Target="https://en.wikipedia.org/wiki/Boraginaceae" TargetMode="External"/><Relationship Id="rId494" Type="http://schemas.openxmlformats.org/officeDocument/2006/relationships/hyperlink" Target="https://en.wikipedia.org/wiki/Boraginales" TargetMode="External"/><Relationship Id="rId495" Type="http://schemas.openxmlformats.org/officeDocument/2006/relationships/hyperlink" Target="https://en.wikipedia.org/wiki/Boraginaceae" TargetMode="External"/><Relationship Id="rId496" Type="http://schemas.openxmlformats.org/officeDocument/2006/relationships/hyperlink" Target="https://en.wikipedia.org/wiki/Boraginales" TargetMode="External"/><Relationship Id="rId497" Type="http://schemas.openxmlformats.org/officeDocument/2006/relationships/hyperlink" Target="https://en.wikipedia.org/wiki/Boraginaceae" TargetMode="External"/><Relationship Id="rId498" Type="http://schemas.openxmlformats.org/officeDocument/2006/relationships/hyperlink" Target="https://en.wikipedia.org/wiki/Boraginales" TargetMode="External"/><Relationship Id="rId499" Type="http://schemas.openxmlformats.org/officeDocument/2006/relationships/hyperlink" Target="https://en.wikipedia.org/wiki/Onagraceae" TargetMode="External"/><Relationship Id="rId500" Type="http://schemas.openxmlformats.org/officeDocument/2006/relationships/hyperlink" Target="https://en.wikipedia.org/wiki/Onagraceae" TargetMode="External"/><Relationship Id="rId501" Type="http://schemas.openxmlformats.org/officeDocument/2006/relationships/hyperlink" Target="https://en.wikipedia.org/wiki/Onagraceae" TargetMode="External"/><Relationship Id="rId502" Type="http://schemas.openxmlformats.org/officeDocument/2006/relationships/hyperlink" Target="https://en.wikipedia.org/wiki/Myrtales" TargetMode="External"/><Relationship Id="rId503" Type="http://schemas.openxmlformats.org/officeDocument/2006/relationships/hyperlink" Target="https://en.wikipedia.org/wiki/Lamiaceae" TargetMode="External"/><Relationship Id="rId504" Type="http://schemas.openxmlformats.org/officeDocument/2006/relationships/hyperlink" Target="https://en.wikipedia.org/wiki/Lamiales" TargetMode="External"/><Relationship Id="rId505" Type="http://schemas.openxmlformats.org/officeDocument/2006/relationships/hyperlink" Target="https://en.wikipedia.org/wiki/Lamiaceae" TargetMode="External"/><Relationship Id="rId506" Type="http://schemas.openxmlformats.org/officeDocument/2006/relationships/hyperlink" Target="https://en.wikipedia.org/wiki/Lamiales" TargetMode="External"/><Relationship Id="rId507" Type="http://schemas.openxmlformats.org/officeDocument/2006/relationships/hyperlink" Target="https://en.wikipedia.org/wiki/Lamiaceae" TargetMode="External"/><Relationship Id="rId508" Type="http://schemas.openxmlformats.org/officeDocument/2006/relationships/hyperlink" Target="https://en.wikipedia.org/wiki/Lamiales" TargetMode="External"/><Relationship Id="rId509" Type="http://schemas.openxmlformats.org/officeDocument/2006/relationships/hyperlink" Target="https://en.wikipedia.org/wiki/Ranunculaceae" TargetMode="External"/><Relationship Id="rId510" Type="http://schemas.openxmlformats.org/officeDocument/2006/relationships/hyperlink" Target="https://en.wikipedia.org/wiki/Ranunculaceae" TargetMode="External"/><Relationship Id="rId511" Type="http://schemas.openxmlformats.org/officeDocument/2006/relationships/hyperlink" Target="https://en.wikipedia.org/wiki/Ranunculaceae" TargetMode="External"/><Relationship Id="rId512" Type="http://schemas.openxmlformats.org/officeDocument/2006/relationships/hyperlink" Target="https://en.wikipedia.org/wiki/Ranunculaceae" TargetMode="External"/><Relationship Id="rId513" Type="http://schemas.openxmlformats.org/officeDocument/2006/relationships/hyperlink" Target="https://en.wikipedia.org/wiki/Ranunculaceae" TargetMode="External"/><Relationship Id="rId514" Type="http://schemas.openxmlformats.org/officeDocument/2006/relationships/hyperlink" Target="https://en.wikipedia.org/wiki/Ranunculaceae" TargetMode="External"/><Relationship Id="rId515" Type="http://schemas.openxmlformats.org/officeDocument/2006/relationships/hyperlink" Target="https://en.wikipedia.org/wiki/Ranunculaceae" TargetMode="External"/><Relationship Id="rId516" Type="http://schemas.openxmlformats.org/officeDocument/2006/relationships/hyperlink" Target="https://en.wikipedia.org/wiki/Ranunculaceae" TargetMode="External"/><Relationship Id="rId517" Type="http://schemas.openxmlformats.org/officeDocument/2006/relationships/hyperlink" Target="https://en.wikipedia.org/wiki/Ranunculaceae" TargetMode="External"/><Relationship Id="rId518" Type="http://schemas.openxmlformats.org/officeDocument/2006/relationships/hyperlink" Target="https://en.wikipedia.org/wiki/Ranunculaceae" TargetMode="External"/><Relationship Id="rId519" Type="http://schemas.openxmlformats.org/officeDocument/2006/relationships/hyperlink" Target="https://en.wikipedia.org/wiki/Ranunculaceae" TargetMode="External"/><Relationship Id="rId520" Type="http://schemas.openxmlformats.org/officeDocument/2006/relationships/hyperlink" Target="https://en.wikipedia.org/wiki/Ranunculaceae" TargetMode="External"/><Relationship Id="rId521" Type="http://schemas.openxmlformats.org/officeDocument/2006/relationships/hyperlink" Target="https://en.wikipedia.org/wiki/Ranunculaceae" TargetMode="External"/><Relationship Id="rId522" Type="http://schemas.openxmlformats.org/officeDocument/2006/relationships/hyperlink" Target="https://en.wikipedia.org/wiki/Ranunculaceae" TargetMode="External"/><Relationship Id="rId523" Type="http://schemas.openxmlformats.org/officeDocument/2006/relationships/hyperlink" Target="https://en.wikipedia.org/wiki/Caryophyllaceae" TargetMode="External"/><Relationship Id="rId524" Type="http://schemas.openxmlformats.org/officeDocument/2006/relationships/hyperlink" Target="https://en.wikipedia.org/wiki/Caryophyllales" TargetMode="External"/><Relationship Id="rId525" Type="http://schemas.openxmlformats.org/officeDocument/2006/relationships/hyperlink" Target="https://en.wikipedia.org/wiki/Caryophyllaceae" TargetMode="External"/><Relationship Id="rId526" Type="http://schemas.openxmlformats.org/officeDocument/2006/relationships/hyperlink" Target="https://en.wikipedia.org/wiki/Caryophyllales" TargetMode="External"/><Relationship Id="rId527" Type="http://schemas.openxmlformats.org/officeDocument/2006/relationships/hyperlink" Target="https://en.wikipedia.org/wiki/Caryophyllaceae" TargetMode="External"/><Relationship Id="rId528" Type="http://schemas.openxmlformats.org/officeDocument/2006/relationships/hyperlink" Target="https://en.wikipedia.org/wiki/Caryophyllales" TargetMode="External"/><Relationship Id="rId529" Type="http://schemas.openxmlformats.org/officeDocument/2006/relationships/hyperlink" Target="https://en.wikipedia.org/wiki/Caryophyllaceae" TargetMode="External"/><Relationship Id="rId530" Type="http://schemas.openxmlformats.org/officeDocument/2006/relationships/hyperlink" Target="https://en.wikipedia.org/wiki/Caryophyllales" TargetMode="External"/><Relationship Id="rId531" Type="http://schemas.openxmlformats.org/officeDocument/2006/relationships/hyperlink" Target="https://en.wikipedia.org/wiki/Ranunculaceae" TargetMode="External"/><Relationship Id="rId532" Type="http://schemas.openxmlformats.org/officeDocument/2006/relationships/hyperlink" Target="https://en.wikipedia.org/wiki/Ranunculales" TargetMode="External"/><Relationship Id="rId533" Type="http://schemas.openxmlformats.org/officeDocument/2006/relationships/hyperlink" Target="https://en.wikipedia.org/wiki/Ranunculaceae" TargetMode="External"/><Relationship Id="rId534" Type="http://schemas.openxmlformats.org/officeDocument/2006/relationships/hyperlink" Target="https://en.wikipedia.org/wiki/Ranunculales" TargetMode="External"/><Relationship Id="rId535" Type="http://schemas.openxmlformats.org/officeDocument/2006/relationships/hyperlink" Target="https://en.wikipedia.org/wiki/Ranunculaceae" TargetMode="External"/><Relationship Id="rId536" Type="http://schemas.openxmlformats.org/officeDocument/2006/relationships/hyperlink" Target="https://en.wikipedia.org/wiki/Ranunculales" TargetMode="External"/><Relationship Id="rId537" Type="http://schemas.openxmlformats.org/officeDocument/2006/relationships/hyperlink" Target="https://en.wikipedia.org/wiki/Ranunculaceae" TargetMode="External"/><Relationship Id="rId538" Type="http://schemas.openxmlformats.org/officeDocument/2006/relationships/hyperlink" Target="https://en.wikipedia.org/wiki/Ranunculales" TargetMode="External"/><Relationship Id="rId539" Type="http://schemas.openxmlformats.org/officeDocument/2006/relationships/hyperlink" Target="https://en.wikipedia.org/wiki/Ranunculaceae" TargetMode="External"/><Relationship Id="rId540" Type="http://schemas.openxmlformats.org/officeDocument/2006/relationships/hyperlink" Target="https://en.wikipedia.org/wiki/Ranunculales" TargetMode="External"/><Relationship Id="rId541" Type="http://schemas.openxmlformats.org/officeDocument/2006/relationships/hyperlink" Target="https://en.wikipedia.org/wiki/Ranunculaceae" TargetMode="External"/><Relationship Id="rId542" Type="http://schemas.openxmlformats.org/officeDocument/2006/relationships/hyperlink" Target="https://en.wikipedia.org/wiki/Ranunculales" TargetMode="External"/><Relationship Id="rId543" Type="http://schemas.openxmlformats.org/officeDocument/2006/relationships/hyperlink" Target="https://en.wikipedia.org/wiki/Ranunculaceae" TargetMode="External"/><Relationship Id="rId544" Type="http://schemas.openxmlformats.org/officeDocument/2006/relationships/hyperlink" Target="https://en.wikipedia.org/wiki/Ranunculales" TargetMode="External"/><Relationship Id="rId545" Type="http://schemas.openxmlformats.org/officeDocument/2006/relationships/hyperlink" Target="https://en.wikipedia.org/wiki/Ranunculaceae" TargetMode="External"/><Relationship Id="rId546" Type="http://schemas.openxmlformats.org/officeDocument/2006/relationships/hyperlink" Target="https://en.wikipedia.org/wiki/Ranunculales" TargetMode="External"/><Relationship Id="rId547" Type="http://schemas.openxmlformats.org/officeDocument/2006/relationships/hyperlink" Target="https://en.wikipedia.org/wiki/Ranunculaceae" TargetMode="External"/><Relationship Id="rId548" Type="http://schemas.openxmlformats.org/officeDocument/2006/relationships/hyperlink" Target="https://en.wikipedia.org/wiki/Ranunculales" TargetMode="External"/><Relationship Id="rId549" Type="http://schemas.openxmlformats.org/officeDocument/2006/relationships/hyperlink" Target="https://en.wikipedia.org/wiki/Ranunculaceae" TargetMode="External"/><Relationship Id="rId550" Type="http://schemas.openxmlformats.org/officeDocument/2006/relationships/hyperlink" Target="https://en.wikipedia.org/wiki/Ranunculales" TargetMode="External"/><Relationship Id="rId551" Type="http://schemas.openxmlformats.org/officeDocument/2006/relationships/hyperlink" Target="https://en.wikipedia.org/wiki/Ranunculaceae" TargetMode="External"/><Relationship Id="rId552" Type="http://schemas.openxmlformats.org/officeDocument/2006/relationships/hyperlink" Target="https://en.wikipedia.org/wiki/Ranunculales" TargetMode="External"/><Relationship Id="rId553" Type="http://schemas.openxmlformats.org/officeDocument/2006/relationships/hyperlink" Target="https://en.wikipedia.org/wiki/Ranunculaceae" TargetMode="External"/><Relationship Id="rId554" Type="http://schemas.openxmlformats.org/officeDocument/2006/relationships/hyperlink" Target="https://en.wikipedia.org/wiki/Ranunculales" TargetMode="External"/><Relationship Id="rId555" Type="http://schemas.openxmlformats.org/officeDocument/2006/relationships/hyperlink" Target="https://en.wikipedia.org/wiki/Ranunculaceae" TargetMode="External"/><Relationship Id="rId556" Type="http://schemas.openxmlformats.org/officeDocument/2006/relationships/hyperlink" Target="https://en.wikipedia.org/wiki/Ranunculales" TargetMode="External"/><Relationship Id="rId557" Type="http://schemas.openxmlformats.org/officeDocument/2006/relationships/hyperlink" Target="https://en.wikipedia.org/wiki/Ranunculaceae" TargetMode="External"/><Relationship Id="rId558" Type="http://schemas.openxmlformats.org/officeDocument/2006/relationships/hyperlink" Target="https://en.wikipedia.org/wiki/Ranunculales" TargetMode="External"/><Relationship Id="rId559" Type="http://schemas.openxmlformats.org/officeDocument/2006/relationships/hyperlink" Target="https://en.wikipedia.org/wiki/Asterales" TargetMode="External"/><Relationship Id="rId560" Type="http://schemas.openxmlformats.org/officeDocument/2006/relationships/hyperlink" Target="https://en.wikipedia.org/wiki/Onagraceae" TargetMode="External"/><Relationship Id="rId561" Type="http://schemas.openxmlformats.org/officeDocument/2006/relationships/hyperlink" Target="https://en.wikipedia.org/wiki/Myrtales" TargetMode="External"/><Relationship Id="rId562" Type="http://schemas.openxmlformats.org/officeDocument/2006/relationships/hyperlink" Target="https://en.wikipedia.org/wiki/Onagraceae" TargetMode="External"/><Relationship Id="rId563" Type="http://schemas.openxmlformats.org/officeDocument/2006/relationships/hyperlink" Target="https://en.wikipedia.org/wiki/Myrtales" TargetMode="External"/><Relationship Id="rId564" Type="http://schemas.openxmlformats.org/officeDocument/2006/relationships/hyperlink" Target="https://en.wikipedia.org/wiki/Asterales" TargetMode="External"/><Relationship Id="rId565" Type="http://schemas.openxmlformats.org/officeDocument/2006/relationships/hyperlink" Target="https://en.wikipedia.org/wiki/Asterales" TargetMode="External"/><Relationship Id="rId566" Type="http://schemas.openxmlformats.org/officeDocument/2006/relationships/hyperlink" Target="https://en.wikipedia.org/wiki/Asterales" TargetMode="External"/><Relationship Id="rId567" Type="http://schemas.openxmlformats.org/officeDocument/2006/relationships/hyperlink" Target="https://en.wikipedia.org/wiki/Boraginaceae" TargetMode="External"/><Relationship Id="rId568" Type="http://schemas.openxmlformats.org/officeDocument/2006/relationships/hyperlink" Target="https://en.wikipedia.org/wiki/Boraginales" TargetMode="External"/><Relationship Id="rId569" Type="http://schemas.openxmlformats.org/officeDocument/2006/relationships/hyperlink" Target="https://en.wikipedia.org/wiki/Boraginaceae" TargetMode="External"/><Relationship Id="rId570" Type="http://schemas.openxmlformats.org/officeDocument/2006/relationships/hyperlink" Target="https://en.wikipedia.org/wiki/Boraginales" TargetMode="External"/><Relationship Id="rId571" Type="http://schemas.openxmlformats.org/officeDocument/2006/relationships/hyperlink" Target="https://en.wikipedia.org/wiki/Boraginaceae" TargetMode="External"/><Relationship Id="rId572" Type="http://schemas.openxmlformats.org/officeDocument/2006/relationships/hyperlink" Target="https://en.wikipedia.org/wiki/Boraginales" TargetMode="External"/><Relationship Id="rId573" Type="http://schemas.openxmlformats.org/officeDocument/2006/relationships/hyperlink" Target="https://en.wikipedia.org/wiki/Boraginaceae" TargetMode="External"/><Relationship Id="rId574" Type="http://schemas.openxmlformats.org/officeDocument/2006/relationships/hyperlink" Target="https://en.wikipedia.org/wiki/Boraginales" TargetMode="External"/><Relationship Id="rId575" Type="http://schemas.openxmlformats.org/officeDocument/2006/relationships/hyperlink" Target="https://en.wikipedia.org/wiki/Boraginaceae" TargetMode="External"/><Relationship Id="rId576" Type="http://schemas.openxmlformats.org/officeDocument/2006/relationships/hyperlink" Target="https://en.wikipedia.org/wiki/Boraginales" TargetMode="External"/><Relationship Id="rId577" Type="http://schemas.openxmlformats.org/officeDocument/2006/relationships/hyperlink" Target="https://en.wikipedia.org/wiki/Boraginaceae" TargetMode="External"/><Relationship Id="rId578" Type="http://schemas.openxmlformats.org/officeDocument/2006/relationships/hyperlink" Target="https://en.wikipedia.org/wiki/Boraginales" TargetMode="External"/><Relationship Id="rId579" Type="http://schemas.openxmlformats.org/officeDocument/2006/relationships/hyperlink" Target="https://en.wikipedia.org/wiki/Boraginaceae" TargetMode="External"/><Relationship Id="rId580" Type="http://schemas.openxmlformats.org/officeDocument/2006/relationships/hyperlink" Target="https://en.wikipedia.org/wiki/Boraginales" TargetMode="External"/><Relationship Id="rId581" Type="http://schemas.openxmlformats.org/officeDocument/2006/relationships/hyperlink" Target="https://en.wikipedia.org/wiki/Boraginaceae" TargetMode="External"/><Relationship Id="rId582" Type="http://schemas.openxmlformats.org/officeDocument/2006/relationships/hyperlink" Target="https://en.wikipedia.org/wiki/Boraginales" TargetMode="External"/><Relationship Id="rId583" Type="http://schemas.openxmlformats.org/officeDocument/2006/relationships/hyperlink" Target="https://en.wikipedia.org/wiki/Boraginaceae" TargetMode="External"/><Relationship Id="rId584" Type="http://schemas.openxmlformats.org/officeDocument/2006/relationships/hyperlink" Target="https://en.wikipedia.org/wiki/Boraginales" TargetMode="External"/><Relationship Id="rId585" Type="http://schemas.openxmlformats.org/officeDocument/2006/relationships/hyperlink" Target="https://en.wikipedia.org/wiki/Boraginaceae" TargetMode="External"/><Relationship Id="rId586" Type="http://schemas.openxmlformats.org/officeDocument/2006/relationships/hyperlink" Target="https://en.wikipedia.org/wiki/Boraginales" TargetMode="External"/><Relationship Id="rId587" Type="http://schemas.openxmlformats.org/officeDocument/2006/relationships/hyperlink" Target="https://en.wikipedia.org/wiki/Boraginaceae" TargetMode="External"/><Relationship Id="rId588" Type="http://schemas.openxmlformats.org/officeDocument/2006/relationships/hyperlink" Target="https://en.wikipedia.org/wiki/Boraginales" TargetMode="External"/><Relationship Id="rId589" Type="http://schemas.openxmlformats.org/officeDocument/2006/relationships/hyperlink" Target="https://en.wikipedia.org/wiki/Boraginaceae" TargetMode="External"/><Relationship Id="rId590" Type="http://schemas.openxmlformats.org/officeDocument/2006/relationships/hyperlink" Target="https://en.wikipedia.org/wiki/Boraginales" TargetMode="External"/><Relationship Id="rId591" Type="http://schemas.openxmlformats.org/officeDocument/2006/relationships/hyperlink" Target="https://en.wikipedia.org/wiki/Boraginaceae" TargetMode="External"/><Relationship Id="rId592" Type="http://schemas.openxmlformats.org/officeDocument/2006/relationships/hyperlink" Target="https://en.wikipedia.org/wiki/Boraginales" TargetMode="External"/><Relationship Id="rId593" Type="http://schemas.openxmlformats.org/officeDocument/2006/relationships/hyperlink" Target="https://en.wikipedia.org/wiki/Boraginaceae" TargetMode="External"/><Relationship Id="rId594" Type="http://schemas.openxmlformats.org/officeDocument/2006/relationships/hyperlink" Target="https://en.wikipedia.org/wiki/Boraginales" TargetMode="External"/><Relationship Id="rId595" Type="http://schemas.openxmlformats.org/officeDocument/2006/relationships/hyperlink" Target="https://en.wikipedia.org/wiki/Boraginaceae" TargetMode="External"/><Relationship Id="rId596" Type="http://schemas.openxmlformats.org/officeDocument/2006/relationships/hyperlink" Target="https://en.wikipedia.org/wiki/Boraginales" TargetMode="External"/><Relationship Id="rId597" Type="http://schemas.openxmlformats.org/officeDocument/2006/relationships/hyperlink" Target="https://en.wikipedia.org/wiki/Boraginaceae" TargetMode="External"/><Relationship Id="rId598" Type="http://schemas.openxmlformats.org/officeDocument/2006/relationships/hyperlink" Target="https://en.wikipedia.org/wiki/Boraginales" TargetMode="External"/><Relationship Id="rId599" Type="http://schemas.openxmlformats.org/officeDocument/2006/relationships/hyperlink" Target="https://en.wikipedia.org/wiki/Boraginaceae" TargetMode="External"/><Relationship Id="rId600" Type="http://schemas.openxmlformats.org/officeDocument/2006/relationships/hyperlink" Target="https://en.wikipedia.org/wiki/Boraginales" TargetMode="External"/><Relationship Id="rId601" Type="http://schemas.openxmlformats.org/officeDocument/2006/relationships/hyperlink" Target="https://en.wikipedia.org/wiki/Boraginaceae" TargetMode="External"/><Relationship Id="rId602" Type="http://schemas.openxmlformats.org/officeDocument/2006/relationships/hyperlink" Target="https://en.wikipedia.org/wiki/Boraginales" TargetMode="External"/><Relationship Id="rId603" Type="http://schemas.openxmlformats.org/officeDocument/2006/relationships/hyperlink" Target="https://en.wikipedia.org/wiki/Boraginaceae" TargetMode="External"/><Relationship Id="rId604" Type="http://schemas.openxmlformats.org/officeDocument/2006/relationships/hyperlink" Target="https://en.wikipedia.org/wiki/Boraginales" TargetMode="External"/><Relationship Id="rId605" Type="http://schemas.openxmlformats.org/officeDocument/2006/relationships/hyperlink" Target="https://en.wikipedia.org/wiki/Boraginaceae" TargetMode="External"/><Relationship Id="rId606" Type="http://schemas.openxmlformats.org/officeDocument/2006/relationships/hyperlink" Target="https://en.wikipedia.org/wiki/Boraginales" TargetMode="External"/><Relationship Id="rId607" Type="http://schemas.openxmlformats.org/officeDocument/2006/relationships/hyperlink" Target="https://en.wikipedia.org/wiki/Boraginaceae" TargetMode="External"/><Relationship Id="rId608" Type="http://schemas.openxmlformats.org/officeDocument/2006/relationships/hyperlink" Target="https://en.wikipedia.org/wiki/Boraginales" TargetMode="External"/><Relationship Id="rId609" Type="http://schemas.openxmlformats.org/officeDocument/2006/relationships/hyperlink" Target="https://en.wikipedia.org/wiki/Boraginaceae" TargetMode="External"/><Relationship Id="rId610" Type="http://schemas.openxmlformats.org/officeDocument/2006/relationships/hyperlink" Target="https://en.wikipedia.org/wiki/Boraginales" TargetMode="External"/><Relationship Id="rId611" Type="http://schemas.openxmlformats.org/officeDocument/2006/relationships/hyperlink" Target="https://en.wikipedia.org/wiki/Boraginaceae" TargetMode="External"/><Relationship Id="rId612" Type="http://schemas.openxmlformats.org/officeDocument/2006/relationships/hyperlink" Target="https://en.wikipedia.org/wiki/Boraginales" TargetMode="External"/><Relationship Id="rId613" Type="http://schemas.openxmlformats.org/officeDocument/2006/relationships/hyperlink" Target="https://en.wikipedia.org/wiki/Boraginaceae" TargetMode="External"/><Relationship Id="rId614" Type="http://schemas.openxmlformats.org/officeDocument/2006/relationships/hyperlink" Target="https://en.wikipedia.org/wiki/Boraginales" TargetMode="External"/><Relationship Id="rId615" Type="http://schemas.openxmlformats.org/officeDocument/2006/relationships/hyperlink" Target="https://en.wikipedia.org/wiki/Boraginaceae" TargetMode="External"/><Relationship Id="rId616" Type="http://schemas.openxmlformats.org/officeDocument/2006/relationships/hyperlink" Target="https://en.wikipedia.org/wiki/Boraginales" TargetMode="External"/><Relationship Id="rId617" Type="http://schemas.openxmlformats.org/officeDocument/2006/relationships/hyperlink" Target="https://en.wikipedia.org/wiki/Boraginaceae" TargetMode="External"/><Relationship Id="rId618" Type="http://schemas.openxmlformats.org/officeDocument/2006/relationships/hyperlink" Target="https://en.wikipedia.org/wiki/Boraginales" TargetMode="External"/><Relationship Id="rId619" Type="http://schemas.openxmlformats.org/officeDocument/2006/relationships/hyperlink" Target="https://en.wikipedia.org/wiki/Boraginaceae" TargetMode="External"/><Relationship Id="rId620" Type="http://schemas.openxmlformats.org/officeDocument/2006/relationships/hyperlink" Target="https://en.wikipedia.org/wiki/Boraginales" TargetMode="External"/><Relationship Id="rId621" Type="http://schemas.openxmlformats.org/officeDocument/2006/relationships/hyperlink" Target="https://en.wikipedia.org/wiki/Boraginaceae" TargetMode="External"/><Relationship Id="rId622" Type="http://schemas.openxmlformats.org/officeDocument/2006/relationships/hyperlink" Target="https://en.wikipedia.org/wiki/Boraginales" TargetMode="External"/><Relationship Id="rId623" Type="http://schemas.openxmlformats.org/officeDocument/2006/relationships/hyperlink" Target="https://en.wikipedia.org/wiki/Boraginaceae" TargetMode="External"/><Relationship Id="rId624" Type="http://schemas.openxmlformats.org/officeDocument/2006/relationships/hyperlink" Target="https://en.wikipedia.org/wiki/Boraginales" TargetMode="External"/><Relationship Id="rId625" Type="http://schemas.openxmlformats.org/officeDocument/2006/relationships/hyperlink" Target="https://en.wikipedia.org/wiki/Boraginaceae" TargetMode="External"/><Relationship Id="rId626" Type="http://schemas.openxmlformats.org/officeDocument/2006/relationships/hyperlink" Target="https://en.wikipedia.org/wiki/Boraginales" TargetMode="External"/><Relationship Id="rId627" Type="http://schemas.openxmlformats.org/officeDocument/2006/relationships/hyperlink" Target="https://en.wikipedia.org/wiki/Boraginaceae" TargetMode="External"/><Relationship Id="rId628" Type="http://schemas.openxmlformats.org/officeDocument/2006/relationships/hyperlink" Target="https://en.wikipedia.org/wiki/Boraginales" TargetMode="External"/><Relationship Id="rId629" Type="http://schemas.openxmlformats.org/officeDocument/2006/relationships/hyperlink" Target="https://en.wikipedia.org/wiki/Boraginaceae" TargetMode="External"/><Relationship Id="rId630" Type="http://schemas.openxmlformats.org/officeDocument/2006/relationships/hyperlink" Target="https://en.wikipedia.org/wiki/Boraginales" TargetMode="External"/><Relationship Id="rId631" Type="http://schemas.openxmlformats.org/officeDocument/2006/relationships/hyperlink" Target="https://en.wikipedia.org/wiki/Boraginaceae" TargetMode="External"/><Relationship Id="rId632" Type="http://schemas.openxmlformats.org/officeDocument/2006/relationships/hyperlink" Target="https://en.wikipedia.org/wiki/Boraginales" TargetMode="External"/><Relationship Id="rId633" Type="http://schemas.openxmlformats.org/officeDocument/2006/relationships/hyperlink" Target="https://en.wikipedia.org/wiki/Boraginaceae" TargetMode="External"/><Relationship Id="rId634" Type="http://schemas.openxmlformats.org/officeDocument/2006/relationships/hyperlink" Target="https://en.wikipedia.org/wiki/Boraginales" TargetMode="External"/><Relationship Id="rId635" Type="http://schemas.openxmlformats.org/officeDocument/2006/relationships/hyperlink" Target="https://en.wikipedia.org/wiki/Boraginaceae" TargetMode="External"/><Relationship Id="rId636" Type="http://schemas.openxmlformats.org/officeDocument/2006/relationships/hyperlink" Target="https://en.wikipedia.org/wiki/Boraginales" TargetMode="External"/><Relationship Id="rId637" Type="http://schemas.openxmlformats.org/officeDocument/2006/relationships/hyperlink" Target="https://en.wikipedia.org/wiki/Boraginaceae" TargetMode="External"/><Relationship Id="rId638" Type="http://schemas.openxmlformats.org/officeDocument/2006/relationships/hyperlink" Target="https://en.wikipedia.org/wiki/Boraginales" TargetMode="External"/><Relationship Id="rId639" Type="http://schemas.openxmlformats.org/officeDocument/2006/relationships/hyperlink" Target="https://en.wikipedia.org/wiki/Onagraceae" TargetMode="External"/><Relationship Id="rId640" Type="http://schemas.openxmlformats.org/officeDocument/2006/relationships/hyperlink" Target="https://en.wikipedia.org/wiki/Myrtales" TargetMode="External"/><Relationship Id="rId641" Type="http://schemas.openxmlformats.org/officeDocument/2006/relationships/hyperlink" Target="https://en.wikipedia.org/wiki/Onagraceae" TargetMode="External"/><Relationship Id="rId642" Type="http://schemas.openxmlformats.org/officeDocument/2006/relationships/hyperlink" Target="https://en.wikipedia.org/wiki/Myrtales" TargetMode="External"/><Relationship Id="rId643" Type="http://schemas.openxmlformats.org/officeDocument/2006/relationships/hyperlink" Target="https://en.wikipedia.org/wiki/Onagraceae" TargetMode="External"/><Relationship Id="rId644" Type="http://schemas.openxmlformats.org/officeDocument/2006/relationships/hyperlink" Target="https://en.wikipedia.org/wiki/Myrtales" TargetMode="External"/><Relationship Id="rId645" Type="http://schemas.openxmlformats.org/officeDocument/2006/relationships/hyperlink" Target="https://en.wikipedia.org/wiki/Onagraceae" TargetMode="External"/><Relationship Id="rId646" Type="http://schemas.openxmlformats.org/officeDocument/2006/relationships/hyperlink" Target="https://en.wikipedia.org/wiki/Myrtales" TargetMode="External"/><Relationship Id="rId647" Type="http://schemas.openxmlformats.org/officeDocument/2006/relationships/hyperlink" Target="https://en.wikipedia.org/wiki/Onagraceae" TargetMode="External"/><Relationship Id="rId648" Type="http://schemas.openxmlformats.org/officeDocument/2006/relationships/hyperlink" Target="https://en.wikipedia.org/wiki/Myrtales" TargetMode="External"/><Relationship Id="rId649" Type="http://schemas.openxmlformats.org/officeDocument/2006/relationships/hyperlink" Target="https://en.wikipedia.org/wiki/Onagraceae" TargetMode="External"/><Relationship Id="rId650" Type="http://schemas.openxmlformats.org/officeDocument/2006/relationships/hyperlink" Target="https://en.wikipedia.org/wiki/Myrtales" TargetMode="External"/><Relationship Id="rId651" Type="http://schemas.openxmlformats.org/officeDocument/2006/relationships/hyperlink" Target="https://en.wikipedia.org/wiki/Asterales" TargetMode="External"/><Relationship Id="rId652" Type="http://schemas.openxmlformats.org/officeDocument/2006/relationships/hyperlink" Target="https://en.wikipedia.org/wiki/Asterales" TargetMode="External"/><Relationship Id="rId653" Type="http://schemas.openxmlformats.org/officeDocument/2006/relationships/hyperlink" Target="https://en.wikipedia.org/wiki/Asterales" TargetMode="External"/><Relationship Id="rId654" Type="http://schemas.openxmlformats.org/officeDocument/2006/relationships/hyperlink" Target="https://en.wikipedia.org/wiki/Asterales" TargetMode="External"/><Relationship Id="rId655" Type="http://schemas.openxmlformats.org/officeDocument/2006/relationships/hyperlink" Target="https://en.wikipedia.org/wiki/Asterales" TargetMode="External"/><Relationship Id="rId656" Type="http://schemas.openxmlformats.org/officeDocument/2006/relationships/hyperlink" Target="https://en.wikipedia.org/wiki/Asterales" TargetMode="External"/><Relationship Id="rId657" Type="http://schemas.openxmlformats.org/officeDocument/2006/relationships/hyperlink" Target="https://en.wikipedia.org/wiki/Asterales" TargetMode="External"/><Relationship Id="rId658" Type="http://schemas.openxmlformats.org/officeDocument/2006/relationships/hyperlink" Target="https://en.wikipedia.org/wiki/Asterales" TargetMode="External"/><Relationship Id="rId659" Type="http://schemas.openxmlformats.org/officeDocument/2006/relationships/hyperlink" Target="https://en.wikipedia.org/wiki/Asterales" TargetMode="External"/><Relationship Id="rId660" Type="http://schemas.openxmlformats.org/officeDocument/2006/relationships/hyperlink" Target="https://en.wikipedia.org/wiki/Asterales" TargetMode="External"/><Relationship Id="rId661" Type="http://schemas.openxmlformats.org/officeDocument/2006/relationships/hyperlink" Target="https://en.wikipedia.org/wiki/Asterales" TargetMode="External"/><Relationship Id="rId662" Type="http://schemas.openxmlformats.org/officeDocument/2006/relationships/hyperlink" Target="https://en.wikipedia.org/wiki/Asterales" TargetMode="External"/><Relationship Id="rId663" Type="http://schemas.openxmlformats.org/officeDocument/2006/relationships/hyperlink" Target="https://en.wikipedia.org/wiki/Asterales" TargetMode="External"/><Relationship Id="rId664" Type="http://schemas.openxmlformats.org/officeDocument/2006/relationships/hyperlink" Target="https://en.wikipedia.org/wiki/Asterales" TargetMode="External"/><Relationship Id="rId665" Type="http://schemas.openxmlformats.org/officeDocument/2006/relationships/hyperlink" Target="https://en.wikipedia.org/wiki/Ericaceae" TargetMode="External"/><Relationship Id="rId666" Type="http://schemas.openxmlformats.org/officeDocument/2006/relationships/hyperlink" Target="https://en.wikipedia.org/wiki/Ericales" TargetMode="External"/><Relationship Id="rId667" Type="http://schemas.openxmlformats.org/officeDocument/2006/relationships/hyperlink" Target="https://en.wikipedia.org/wiki/Rosaceae" TargetMode="External"/><Relationship Id="rId668" Type="http://schemas.openxmlformats.org/officeDocument/2006/relationships/hyperlink" Target="https://en.wikipedia.org/wiki/Rosales" TargetMode="External"/><Relationship Id="rId669" Type="http://schemas.openxmlformats.org/officeDocument/2006/relationships/hyperlink" Target="https://en.wikipedia.org/wiki/Boraginaceae" TargetMode="External"/><Relationship Id="rId670" Type="http://schemas.openxmlformats.org/officeDocument/2006/relationships/hyperlink" Target="https://en.wikipedia.org/wiki/Boraginales" TargetMode="External"/><Relationship Id="rId671" Type="http://schemas.openxmlformats.org/officeDocument/2006/relationships/hyperlink" Target="https://en.wikipedia.org/wiki/Boraginaceae" TargetMode="External"/><Relationship Id="rId672" Type="http://schemas.openxmlformats.org/officeDocument/2006/relationships/hyperlink" Target="https://en.wikipedia.org/wiki/Boraginales" TargetMode="External"/><Relationship Id="rId673" Type="http://schemas.openxmlformats.org/officeDocument/2006/relationships/hyperlink" Target="https://en.wikipedia.org/wiki/Boraginaceae" TargetMode="External"/><Relationship Id="rId674" Type="http://schemas.openxmlformats.org/officeDocument/2006/relationships/hyperlink" Target="https://en.wikipedia.org/wiki/Boraginales" TargetMode="External"/><Relationship Id="rId675" Type="http://schemas.openxmlformats.org/officeDocument/2006/relationships/hyperlink" Target="https://en.wikipedia.org/wiki/Boraginaceae" TargetMode="External"/><Relationship Id="rId676" Type="http://schemas.openxmlformats.org/officeDocument/2006/relationships/hyperlink" Target="https://en.wikipedia.org/wiki/Boraginales" TargetMode="External"/><Relationship Id="rId677" Type="http://schemas.openxmlformats.org/officeDocument/2006/relationships/hyperlink" Target="https://en.wikipedia.org/wiki/Boraginaceae" TargetMode="External"/><Relationship Id="rId678" Type="http://schemas.openxmlformats.org/officeDocument/2006/relationships/hyperlink" Target="https://en.wikipedia.org/wiki/Boraginales" TargetMode="External"/><Relationship Id="rId679" Type="http://schemas.openxmlformats.org/officeDocument/2006/relationships/hyperlink" Target="https://en.wikipedia.org/wiki/Boraginaceae" TargetMode="External"/><Relationship Id="rId680" Type="http://schemas.openxmlformats.org/officeDocument/2006/relationships/hyperlink" Target="https://en.wikipedia.org/wiki/Boraginales" TargetMode="External"/><Relationship Id="rId681" Type="http://schemas.openxmlformats.org/officeDocument/2006/relationships/hyperlink" Target="https://en.wikipedia.org/wiki/Boraginaceae" TargetMode="External"/><Relationship Id="rId682" Type="http://schemas.openxmlformats.org/officeDocument/2006/relationships/hyperlink" Target="https://en.wikipedia.org/wiki/Boraginales" TargetMode="External"/><Relationship Id="rId683" Type="http://schemas.openxmlformats.org/officeDocument/2006/relationships/hyperlink" Target="https://en.wikipedia.org/wiki/Boraginaceae" TargetMode="External"/><Relationship Id="rId684" Type="http://schemas.openxmlformats.org/officeDocument/2006/relationships/hyperlink" Target="https://en.wikipedia.org/wiki/Boraginales" TargetMode="External"/><Relationship Id="rId685" Type="http://schemas.openxmlformats.org/officeDocument/2006/relationships/hyperlink" Target="https://en.wikipedia.org/wiki/Boraginaceae" TargetMode="External"/><Relationship Id="rId686" Type="http://schemas.openxmlformats.org/officeDocument/2006/relationships/hyperlink" Target="https://en.wikipedia.org/wiki/Boraginales" TargetMode="External"/><Relationship Id="rId687" Type="http://schemas.openxmlformats.org/officeDocument/2006/relationships/hyperlink" Target="https://en.wikipedia.org/wiki/Boraginaceae" TargetMode="External"/><Relationship Id="rId688" Type="http://schemas.openxmlformats.org/officeDocument/2006/relationships/hyperlink" Target="https://en.wikipedia.org/wiki/Boraginales" TargetMode="External"/><Relationship Id="rId689" Type="http://schemas.openxmlformats.org/officeDocument/2006/relationships/hyperlink" Target="https://en.wikipedia.org/wiki/Boraginaceae" TargetMode="External"/><Relationship Id="rId690" Type="http://schemas.openxmlformats.org/officeDocument/2006/relationships/hyperlink" Target="https://en.wikipedia.org/wiki/Boraginales" TargetMode="External"/><Relationship Id="rId691" Type="http://schemas.openxmlformats.org/officeDocument/2006/relationships/hyperlink" Target="https://en.wikipedia.org/wiki/Boraginaceae" TargetMode="External"/><Relationship Id="rId692" Type="http://schemas.openxmlformats.org/officeDocument/2006/relationships/hyperlink" Target="https://en.wikipedia.org/wiki/Boraginales" TargetMode="External"/><Relationship Id="rId693" Type="http://schemas.openxmlformats.org/officeDocument/2006/relationships/hyperlink" Target="https://en.wikipedia.org/wiki/Boraginaceae" TargetMode="External"/><Relationship Id="rId694" Type="http://schemas.openxmlformats.org/officeDocument/2006/relationships/hyperlink" Target="https://en.wikipedia.org/wiki/Boraginales" TargetMode="External"/><Relationship Id="rId695" Type="http://schemas.openxmlformats.org/officeDocument/2006/relationships/hyperlink" Target="https://en.wikipedia.org/wiki/Boraginaceae" TargetMode="External"/><Relationship Id="rId696" Type="http://schemas.openxmlformats.org/officeDocument/2006/relationships/hyperlink" Target="https://en.wikipedia.org/wiki/Boraginales" TargetMode="External"/><Relationship Id="rId697" Type="http://schemas.openxmlformats.org/officeDocument/2006/relationships/hyperlink" Target="https://en.wikipedia.org/wiki/Boraginaceae" TargetMode="External"/><Relationship Id="rId698" Type="http://schemas.openxmlformats.org/officeDocument/2006/relationships/hyperlink" Target="https://en.wikipedia.org/wiki/Boraginales" TargetMode="External"/><Relationship Id="rId699" Type="http://schemas.openxmlformats.org/officeDocument/2006/relationships/hyperlink" Target="https://en.wikipedia.org/wiki/Boraginaceae" TargetMode="External"/><Relationship Id="rId700" Type="http://schemas.openxmlformats.org/officeDocument/2006/relationships/hyperlink" Target="https://en.wikipedia.org/wiki/Boraginales" TargetMode="External"/><Relationship Id="rId701" Type="http://schemas.openxmlformats.org/officeDocument/2006/relationships/hyperlink" Target="https://en.wikipedia.org/wiki/Boraginaceae" TargetMode="External"/><Relationship Id="rId702" Type="http://schemas.openxmlformats.org/officeDocument/2006/relationships/hyperlink" Target="https://en.wikipedia.org/wiki/Boraginales" TargetMode="External"/><Relationship Id="rId703" Type="http://schemas.openxmlformats.org/officeDocument/2006/relationships/hyperlink" Target="https://en.wikipedia.org/wiki/Boraginaceae" TargetMode="External"/><Relationship Id="rId704" Type="http://schemas.openxmlformats.org/officeDocument/2006/relationships/hyperlink" Target="https://en.wikipedia.org/wiki/Boraginales" TargetMode="External"/><Relationship Id="rId705" Type="http://schemas.openxmlformats.org/officeDocument/2006/relationships/hyperlink" Target="https://en.wikipedia.org/wiki/Boraginaceae" TargetMode="External"/><Relationship Id="rId706" Type="http://schemas.openxmlformats.org/officeDocument/2006/relationships/hyperlink" Target="https://en.wikipedia.org/wiki/Boraginales" TargetMode="External"/><Relationship Id="rId707" Type="http://schemas.openxmlformats.org/officeDocument/2006/relationships/hyperlink" Target="https://en.wikipedia.org/wiki/Boraginaceae" TargetMode="External"/><Relationship Id="rId708" Type="http://schemas.openxmlformats.org/officeDocument/2006/relationships/hyperlink" Target="https://en.wikipedia.org/wiki/Boraginales" TargetMode="External"/><Relationship Id="rId709" Type="http://schemas.openxmlformats.org/officeDocument/2006/relationships/hyperlink" Target="https://en.wikipedia.org/wiki/Boraginaceae" TargetMode="External"/><Relationship Id="rId710" Type="http://schemas.openxmlformats.org/officeDocument/2006/relationships/hyperlink" Target="https://en.wikipedia.org/wiki/Boraginales" TargetMode="External"/><Relationship Id="rId711" Type="http://schemas.openxmlformats.org/officeDocument/2006/relationships/hyperlink" Target="https://en.wikipedia.org/wiki/Boraginaceae" TargetMode="External"/><Relationship Id="rId712" Type="http://schemas.openxmlformats.org/officeDocument/2006/relationships/hyperlink" Target="https://en.wikipedia.org/wiki/Boraginales" TargetMode="External"/><Relationship Id="rId713" Type="http://schemas.openxmlformats.org/officeDocument/2006/relationships/hyperlink" Target="https://en.wikipedia.org/wiki/Boraginaceae" TargetMode="External"/><Relationship Id="rId714" Type="http://schemas.openxmlformats.org/officeDocument/2006/relationships/hyperlink" Target="https://en.wikipedia.org/wiki/Boraginales" TargetMode="External"/><Relationship Id="rId715" Type="http://schemas.openxmlformats.org/officeDocument/2006/relationships/hyperlink" Target="https://en.wikipedia.org/wiki/Boraginaceae" TargetMode="External"/><Relationship Id="rId716" Type="http://schemas.openxmlformats.org/officeDocument/2006/relationships/hyperlink" Target="https://en.wikipedia.org/wiki/Boraginales" TargetMode="External"/><Relationship Id="rId717" Type="http://schemas.openxmlformats.org/officeDocument/2006/relationships/hyperlink" Target="https://en.wikipedia.org/wiki/Boraginaceae" TargetMode="External"/><Relationship Id="rId718" Type="http://schemas.openxmlformats.org/officeDocument/2006/relationships/hyperlink" Target="https://en.wikipedia.org/wiki/Boraginales" TargetMode="External"/><Relationship Id="rId719" Type="http://schemas.openxmlformats.org/officeDocument/2006/relationships/hyperlink" Target="https://en.wikipedia.org/wiki/Boraginaceae" TargetMode="External"/><Relationship Id="rId720" Type="http://schemas.openxmlformats.org/officeDocument/2006/relationships/hyperlink" Target="https://en.wikipedia.org/wiki/Boraginales" TargetMode="External"/><Relationship Id="rId721" Type="http://schemas.openxmlformats.org/officeDocument/2006/relationships/hyperlink" Target="https://en.wikipedia.org/wiki/Boraginaceae" TargetMode="External"/><Relationship Id="rId722" Type="http://schemas.openxmlformats.org/officeDocument/2006/relationships/hyperlink" Target="https://en.wikipedia.org/wiki/Boraginales" TargetMode="External"/><Relationship Id="rId723" Type="http://schemas.openxmlformats.org/officeDocument/2006/relationships/hyperlink" Target="https://en.wikipedia.org/wiki/Boraginaceae" TargetMode="External"/><Relationship Id="rId724" Type="http://schemas.openxmlformats.org/officeDocument/2006/relationships/hyperlink" Target="https://en.wikipedia.org/wiki/Boraginales" TargetMode="External"/><Relationship Id="rId725" Type="http://schemas.openxmlformats.org/officeDocument/2006/relationships/hyperlink" Target="https://en.wikipedia.org/wiki/Boraginaceae" TargetMode="External"/><Relationship Id="rId726" Type="http://schemas.openxmlformats.org/officeDocument/2006/relationships/hyperlink" Target="https://en.wikipedia.org/wiki/Boraginales" TargetMode="External"/><Relationship Id="rId727" Type="http://schemas.openxmlformats.org/officeDocument/2006/relationships/hyperlink" Target="https://en.wikipedia.org/wiki/Boraginaceae" TargetMode="External"/><Relationship Id="rId728" Type="http://schemas.openxmlformats.org/officeDocument/2006/relationships/hyperlink" Target="https://en.wikipedia.org/wiki/Boraginales" TargetMode="External"/><Relationship Id="rId729" Type="http://schemas.openxmlformats.org/officeDocument/2006/relationships/hyperlink" Target="https://en.wikipedia.org/wiki/Boraginaceae" TargetMode="External"/><Relationship Id="rId730" Type="http://schemas.openxmlformats.org/officeDocument/2006/relationships/hyperlink" Target="https://en.wikipedia.org/wiki/Boraginales" TargetMode="External"/><Relationship Id="rId731" Type="http://schemas.openxmlformats.org/officeDocument/2006/relationships/hyperlink" Target="https://en.wikipedia.org/wiki/Boraginaceae" TargetMode="External"/><Relationship Id="rId732" Type="http://schemas.openxmlformats.org/officeDocument/2006/relationships/hyperlink" Target="https://en.wikipedia.org/wiki/Boraginales" TargetMode="External"/><Relationship Id="rId733" Type="http://schemas.openxmlformats.org/officeDocument/2006/relationships/hyperlink" Target="https://en.wikipedia.org/wiki/Boraginaceae" TargetMode="External"/><Relationship Id="rId734" Type="http://schemas.openxmlformats.org/officeDocument/2006/relationships/hyperlink" Target="https://en.wikipedia.org/wiki/Boraginales" TargetMode="External"/><Relationship Id="rId735" Type="http://schemas.openxmlformats.org/officeDocument/2006/relationships/hyperlink" Target="https://en.wikipedia.org/wiki/Boraginaceae" TargetMode="External"/><Relationship Id="rId736" Type="http://schemas.openxmlformats.org/officeDocument/2006/relationships/hyperlink" Target="https://en.wikipedia.org/wiki/Boraginales" TargetMode="External"/><Relationship Id="rId737" Type="http://schemas.openxmlformats.org/officeDocument/2006/relationships/hyperlink" Target="https://en.wikipedia.org/wiki/Boraginaceae" TargetMode="External"/><Relationship Id="rId738" Type="http://schemas.openxmlformats.org/officeDocument/2006/relationships/hyperlink" Target="https://en.wikipedia.org/wiki/Boraginales" TargetMode="External"/><Relationship Id="rId739" Type="http://schemas.openxmlformats.org/officeDocument/2006/relationships/hyperlink" Target="https://en.wikipedia.org/wiki/Boraginaceae" TargetMode="External"/><Relationship Id="rId740" Type="http://schemas.openxmlformats.org/officeDocument/2006/relationships/hyperlink" Target="https://en.wikipedia.org/wiki/Boraginales" TargetMode="External"/><Relationship Id="rId741" Type="http://schemas.openxmlformats.org/officeDocument/2006/relationships/hyperlink" Target="https://en.wikipedia.org/wiki/Boraginaceae" TargetMode="External"/><Relationship Id="rId742" Type="http://schemas.openxmlformats.org/officeDocument/2006/relationships/hyperlink" Target="https://en.wikipedia.org/wiki/Boraginales" TargetMode="External"/><Relationship Id="rId743" Type="http://schemas.openxmlformats.org/officeDocument/2006/relationships/hyperlink" Target="https://en.wikipedia.org/wiki/Boraginaceae" TargetMode="External"/><Relationship Id="rId744" Type="http://schemas.openxmlformats.org/officeDocument/2006/relationships/hyperlink" Target="https://en.wikipedia.org/wiki/Boraginales" TargetMode="External"/><Relationship Id="rId745" Type="http://schemas.openxmlformats.org/officeDocument/2006/relationships/hyperlink" Target="https://en.wikipedia.org/wiki/Rosaceae" TargetMode="External"/><Relationship Id="rId746" Type="http://schemas.openxmlformats.org/officeDocument/2006/relationships/hyperlink" Target="https://en.wikipedia.org/wiki/Rosales" TargetMode="External"/><Relationship Id="rId747" Type="http://schemas.openxmlformats.org/officeDocument/2006/relationships/hyperlink" Target="https://en.wikipedia.org/wiki/Rosaceae" TargetMode="External"/><Relationship Id="rId748" Type="http://schemas.openxmlformats.org/officeDocument/2006/relationships/hyperlink" Target="https://en.wikipedia.org/wiki/Rosales" TargetMode="External"/><Relationship Id="rId749" Type="http://schemas.openxmlformats.org/officeDocument/2006/relationships/hyperlink" Target="https://en.wikipedia.org/wiki/Rosaceae" TargetMode="External"/><Relationship Id="rId750" Type="http://schemas.openxmlformats.org/officeDocument/2006/relationships/hyperlink" Target="https://en.wikipedia.org/wiki/Rosales" TargetMode="External"/><Relationship Id="rId751" Type="http://schemas.openxmlformats.org/officeDocument/2006/relationships/hyperlink" Target="https://en.wikipedia.org/wiki/Rosaceae" TargetMode="External"/><Relationship Id="rId752" Type="http://schemas.openxmlformats.org/officeDocument/2006/relationships/hyperlink" Target="https://en.wikipedia.org/wiki/Rosales" TargetMode="External"/><Relationship Id="rId753" Type="http://schemas.openxmlformats.org/officeDocument/2006/relationships/hyperlink" Target="https://en.wikipedia.org/wiki/Boraginaceae" TargetMode="External"/><Relationship Id="rId754" Type="http://schemas.openxmlformats.org/officeDocument/2006/relationships/hyperlink" Target="https://en.wikipedia.org/wiki/Boraginales" TargetMode="External"/><Relationship Id="rId755" Type="http://schemas.openxmlformats.org/officeDocument/2006/relationships/hyperlink" Target="https://en.wikipedia.org/wiki/Boraginaceae" TargetMode="External"/><Relationship Id="rId756" Type="http://schemas.openxmlformats.org/officeDocument/2006/relationships/hyperlink" Target="https://en.wikipedia.org/wiki/Boraginales" TargetMode="External"/><Relationship Id="rId757" Type="http://schemas.openxmlformats.org/officeDocument/2006/relationships/hyperlink" Target="https://en.wikipedia.org/wiki/Boraginaceae" TargetMode="External"/><Relationship Id="rId758" Type="http://schemas.openxmlformats.org/officeDocument/2006/relationships/hyperlink" Target="https://en.wikipedia.org/wiki/Boraginales" TargetMode="External"/><Relationship Id="rId759" Type="http://schemas.openxmlformats.org/officeDocument/2006/relationships/hyperlink" Target="https://en.wikipedia.org/wiki/Boraginaceae" TargetMode="External"/><Relationship Id="rId760" Type="http://schemas.openxmlformats.org/officeDocument/2006/relationships/hyperlink" Target="https://en.wikipedia.org/wiki/Boraginales" TargetMode="External"/><Relationship Id="rId761" Type="http://schemas.openxmlformats.org/officeDocument/2006/relationships/hyperlink" Target="https://en.wikipedia.org/wiki/Boraginaceae" TargetMode="External"/><Relationship Id="rId762" Type="http://schemas.openxmlformats.org/officeDocument/2006/relationships/hyperlink" Target="https://en.wikipedia.org/wiki/Boraginales" TargetMode="External"/><Relationship Id="rId763" Type="http://schemas.openxmlformats.org/officeDocument/2006/relationships/hyperlink" Target="https://en.wikipedia.org/wiki/Boraginaceae" TargetMode="External"/><Relationship Id="rId764" Type="http://schemas.openxmlformats.org/officeDocument/2006/relationships/hyperlink" Target="https://en.wikipedia.org/wiki/Boraginales" TargetMode="External"/><Relationship Id="rId765" Type="http://schemas.openxmlformats.org/officeDocument/2006/relationships/hyperlink" Target="https://en.wikipedia.org/wiki/Boraginaceae" TargetMode="External"/><Relationship Id="rId766" Type="http://schemas.openxmlformats.org/officeDocument/2006/relationships/hyperlink" Target="https://en.wikipedia.org/wiki/Boraginales" TargetMode="External"/><Relationship Id="rId767" Type="http://schemas.openxmlformats.org/officeDocument/2006/relationships/hyperlink" Target="https://en.wikipedia.org/wiki/Boraginaceae" TargetMode="External"/><Relationship Id="rId768" Type="http://schemas.openxmlformats.org/officeDocument/2006/relationships/hyperlink" Target="https://en.wikipedia.org/wiki/Boraginales" TargetMode="External"/><Relationship Id="rId769" Type="http://schemas.openxmlformats.org/officeDocument/2006/relationships/hyperlink" Target="https://en.wikipedia.org/wiki/Boraginaceae" TargetMode="External"/><Relationship Id="rId770" Type="http://schemas.openxmlformats.org/officeDocument/2006/relationships/hyperlink" Target="https://en.wikipedia.org/wiki/Boraginales" TargetMode="External"/><Relationship Id="rId771" Type="http://schemas.openxmlformats.org/officeDocument/2006/relationships/hyperlink" Target="https://en.wikipedia.org/wiki/Boraginaceae" TargetMode="External"/><Relationship Id="rId772" Type="http://schemas.openxmlformats.org/officeDocument/2006/relationships/hyperlink" Target="https://en.wikipedia.org/wiki/Boraginales" TargetMode="External"/><Relationship Id="rId773" Type="http://schemas.openxmlformats.org/officeDocument/2006/relationships/hyperlink" Target="https://en.wikipedia.org/wiki/Boraginaceae" TargetMode="External"/><Relationship Id="rId774" Type="http://schemas.openxmlformats.org/officeDocument/2006/relationships/hyperlink" Target="https://en.wikipedia.org/wiki/Boraginales" TargetMode="External"/><Relationship Id="rId775" Type="http://schemas.openxmlformats.org/officeDocument/2006/relationships/hyperlink" Target="https://en.wikipedia.org/wiki/Boraginaceae" TargetMode="External"/><Relationship Id="rId776" Type="http://schemas.openxmlformats.org/officeDocument/2006/relationships/hyperlink" Target="https://en.wikipedia.org/wiki/Boraginales" TargetMode="External"/><Relationship Id="rId777" Type="http://schemas.openxmlformats.org/officeDocument/2006/relationships/hyperlink" Target="https://en.wikipedia.org/wiki/Boraginaceae" TargetMode="External"/><Relationship Id="rId778" Type="http://schemas.openxmlformats.org/officeDocument/2006/relationships/hyperlink" Target="https://en.wikipedia.org/wiki/Boraginales" TargetMode="External"/><Relationship Id="rId779" Type="http://schemas.openxmlformats.org/officeDocument/2006/relationships/hyperlink" Target="https://en.wikipedia.org/wiki/Boraginaceae" TargetMode="External"/><Relationship Id="rId780" Type="http://schemas.openxmlformats.org/officeDocument/2006/relationships/hyperlink" Target="https://en.wikipedia.org/wiki/Boraginales" TargetMode="External"/><Relationship Id="rId781" Type="http://schemas.openxmlformats.org/officeDocument/2006/relationships/hyperlink" Target="https://en.wikipedia.org/wiki/Boraginaceae" TargetMode="External"/><Relationship Id="rId782" Type="http://schemas.openxmlformats.org/officeDocument/2006/relationships/hyperlink" Target="https://en.wikipedia.org/wiki/Boraginales" TargetMode="External"/><Relationship Id="rId783" Type="http://schemas.openxmlformats.org/officeDocument/2006/relationships/hyperlink" Target="https://en.wikipedia.org/wiki/Boraginaceae" TargetMode="External"/><Relationship Id="rId784" Type="http://schemas.openxmlformats.org/officeDocument/2006/relationships/hyperlink" Target="https://en.wikipedia.org/wiki/Boraginales" TargetMode="External"/><Relationship Id="rId785" Type="http://schemas.openxmlformats.org/officeDocument/2006/relationships/hyperlink" Target="https://en.wikipedia.org/wiki/Boraginaceae" TargetMode="External"/><Relationship Id="rId786" Type="http://schemas.openxmlformats.org/officeDocument/2006/relationships/hyperlink" Target="https://en.wikipedia.org/wiki/Boraginales" TargetMode="External"/><Relationship Id="rId787" Type="http://schemas.openxmlformats.org/officeDocument/2006/relationships/hyperlink" Target="https://en.wikipedia.org/wiki/Boraginaceae" TargetMode="External"/><Relationship Id="rId788" Type="http://schemas.openxmlformats.org/officeDocument/2006/relationships/hyperlink" Target="https://en.wikipedia.org/wiki/Boraginales" TargetMode="External"/><Relationship Id="rId789" Type="http://schemas.openxmlformats.org/officeDocument/2006/relationships/hyperlink" Target="https://en.wikipedia.org/wiki/Boraginaceae" TargetMode="External"/><Relationship Id="rId790" Type="http://schemas.openxmlformats.org/officeDocument/2006/relationships/hyperlink" Target="https://en.wikipedia.org/wiki/Boraginales" TargetMode="External"/><Relationship Id="rId791" Type="http://schemas.openxmlformats.org/officeDocument/2006/relationships/hyperlink" Target="https://en.wikipedia.org/wiki/Boraginaceae" TargetMode="External"/><Relationship Id="rId792" Type="http://schemas.openxmlformats.org/officeDocument/2006/relationships/hyperlink" Target="https://en.wikipedia.org/wiki/Boraginales" TargetMode="External"/><Relationship Id="rId793" Type="http://schemas.openxmlformats.org/officeDocument/2006/relationships/hyperlink" Target="https://en.wikipedia.org/wiki/Boraginaceae" TargetMode="External"/><Relationship Id="rId794" Type="http://schemas.openxmlformats.org/officeDocument/2006/relationships/hyperlink" Target="https://en.wikipedia.org/wiki/Boraginales" TargetMode="External"/><Relationship Id="rId795" Type="http://schemas.openxmlformats.org/officeDocument/2006/relationships/hyperlink" Target="https://en.wikipedia.org/wiki/Boraginaceae" TargetMode="External"/><Relationship Id="rId796" Type="http://schemas.openxmlformats.org/officeDocument/2006/relationships/hyperlink" Target="https://en.wikipedia.org/wiki/Boraginales" TargetMode="External"/><Relationship Id="rId797" Type="http://schemas.openxmlformats.org/officeDocument/2006/relationships/hyperlink" Target="https://en.wikipedia.org/wiki/Boraginaceae" TargetMode="External"/><Relationship Id="rId798" Type="http://schemas.openxmlformats.org/officeDocument/2006/relationships/hyperlink" Target="https://en.wikipedia.org/wiki/Boraginales" TargetMode="External"/><Relationship Id="rId799" Type="http://schemas.openxmlformats.org/officeDocument/2006/relationships/hyperlink" Target="https://en.wikipedia.org/wiki/Boraginaceae" TargetMode="External"/><Relationship Id="rId800" Type="http://schemas.openxmlformats.org/officeDocument/2006/relationships/hyperlink" Target="https://en.wikipedia.org/wiki/Boraginales" TargetMode="External"/><Relationship Id="rId801" Type="http://schemas.openxmlformats.org/officeDocument/2006/relationships/hyperlink" Target="https://en.wikipedia.org/wiki/Boraginaceae" TargetMode="External"/><Relationship Id="rId802" Type="http://schemas.openxmlformats.org/officeDocument/2006/relationships/hyperlink" Target="https://en.wikipedia.org/wiki/Boraginales" TargetMode="External"/><Relationship Id="rId803" Type="http://schemas.openxmlformats.org/officeDocument/2006/relationships/hyperlink" Target="https://en.wikipedia.org/wiki/Boraginaceae" TargetMode="External"/><Relationship Id="rId804" Type="http://schemas.openxmlformats.org/officeDocument/2006/relationships/hyperlink" Target="https://en.wikipedia.org/wiki/Boraginales" TargetMode="External"/><Relationship Id="rId805" Type="http://schemas.openxmlformats.org/officeDocument/2006/relationships/hyperlink" Target="https://en.wikipedia.org/wiki/Boraginaceae" TargetMode="External"/><Relationship Id="rId806" Type="http://schemas.openxmlformats.org/officeDocument/2006/relationships/hyperlink" Target="https://en.wikipedia.org/wiki/Boraginales" TargetMode="External"/><Relationship Id="rId807" Type="http://schemas.openxmlformats.org/officeDocument/2006/relationships/hyperlink" Target="https://en.wikipedia.org/wiki/Boraginaceae" TargetMode="External"/><Relationship Id="rId808" Type="http://schemas.openxmlformats.org/officeDocument/2006/relationships/hyperlink" Target="https://en.wikipedia.org/wiki/Boraginales" TargetMode="External"/><Relationship Id="rId809" Type="http://schemas.openxmlformats.org/officeDocument/2006/relationships/hyperlink" Target="https://en.wikipedia.org/wiki/Boraginaceae" TargetMode="External"/><Relationship Id="rId810" Type="http://schemas.openxmlformats.org/officeDocument/2006/relationships/hyperlink" Target="https://en.wikipedia.org/wiki/Boraginales" TargetMode="External"/><Relationship Id="rId811" Type="http://schemas.openxmlformats.org/officeDocument/2006/relationships/hyperlink" Target="https://en.wikipedia.org/wiki/Boraginaceae" TargetMode="External"/><Relationship Id="rId812" Type="http://schemas.openxmlformats.org/officeDocument/2006/relationships/hyperlink" Target="https://en.wikipedia.org/wiki/Boraginales" TargetMode="External"/><Relationship Id="rId813" Type="http://schemas.openxmlformats.org/officeDocument/2006/relationships/hyperlink" Target="https://en.wikipedia.org/wiki/Boraginaceae" TargetMode="External"/><Relationship Id="rId814" Type="http://schemas.openxmlformats.org/officeDocument/2006/relationships/hyperlink" Target="https://en.wikipedia.org/wiki/Boraginales" TargetMode="External"/><Relationship Id="rId815" Type="http://schemas.openxmlformats.org/officeDocument/2006/relationships/hyperlink" Target="https://en.wikipedia.org/wiki/Boraginaceae" TargetMode="External"/><Relationship Id="rId816" Type="http://schemas.openxmlformats.org/officeDocument/2006/relationships/hyperlink" Target="https://en.wikipedia.org/wiki/Boraginales" TargetMode="External"/><Relationship Id="rId817" Type="http://schemas.openxmlformats.org/officeDocument/2006/relationships/hyperlink" Target="https://en.wikipedia.org/wiki/Boraginaceae" TargetMode="External"/><Relationship Id="rId818" Type="http://schemas.openxmlformats.org/officeDocument/2006/relationships/hyperlink" Target="https://en.wikipedia.org/wiki/Boraginales" TargetMode="External"/><Relationship Id="rId819" Type="http://schemas.openxmlformats.org/officeDocument/2006/relationships/hyperlink" Target="https://en.wikipedia.org/wiki/Boraginaceae" TargetMode="External"/><Relationship Id="rId820" Type="http://schemas.openxmlformats.org/officeDocument/2006/relationships/hyperlink" Target="https://en.wikipedia.org/wiki/Boraginales" TargetMode="External"/><Relationship Id="rId821" Type="http://schemas.openxmlformats.org/officeDocument/2006/relationships/hyperlink" Target="https://en.wikipedia.org/wiki/Boraginaceae" TargetMode="External"/><Relationship Id="rId822" Type="http://schemas.openxmlformats.org/officeDocument/2006/relationships/hyperlink" Target="https://en.wikipedia.org/wiki/Boraginales" TargetMode="External"/><Relationship Id="rId823" Type="http://schemas.openxmlformats.org/officeDocument/2006/relationships/hyperlink" Target="https://en.wikipedia.org/wiki/Caryophyllaceae" TargetMode="External"/><Relationship Id="rId824" Type="http://schemas.openxmlformats.org/officeDocument/2006/relationships/hyperlink" Target="https://en.wikipedia.org/wiki/Caryophyllales" TargetMode="External"/><Relationship Id="rId825" Type="http://schemas.openxmlformats.org/officeDocument/2006/relationships/hyperlink" Target="https://en.wikipedia.org/wiki/Caryophyllaceae" TargetMode="External"/><Relationship Id="rId826" Type="http://schemas.openxmlformats.org/officeDocument/2006/relationships/hyperlink" Target="https://en.wikipedia.org/wiki/Caryophyllales" TargetMode="External"/><Relationship Id="rId827" Type="http://schemas.openxmlformats.org/officeDocument/2006/relationships/hyperlink" Target="https://en.wikipedia.org/wiki/Celastraceae" TargetMode="External"/><Relationship Id="rId828" Type="http://schemas.openxmlformats.org/officeDocument/2006/relationships/hyperlink" Target="https://en.wikipedia.org/wiki/Celastrales" TargetMode="External"/><Relationship Id="rId829" Type="http://schemas.openxmlformats.org/officeDocument/2006/relationships/hyperlink" Target="https://en.wikipedia.org/wiki/Celastraceae" TargetMode="External"/><Relationship Id="rId830" Type="http://schemas.openxmlformats.org/officeDocument/2006/relationships/hyperlink" Target="https://en.wikipedia.org/wiki/Celastrales" TargetMode="External"/><Relationship Id="rId831" Type="http://schemas.openxmlformats.org/officeDocument/2006/relationships/hyperlink" Target="https://en.wikipedia.org/wiki/Celastraceae" TargetMode="External"/><Relationship Id="rId832" Type="http://schemas.openxmlformats.org/officeDocument/2006/relationships/hyperlink" Target="https://en.wikipedia.org/wiki/Celastrales" TargetMode="External"/><Relationship Id="rId833" Type="http://schemas.openxmlformats.org/officeDocument/2006/relationships/hyperlink" Target="https://en.wikipedia.org/wiki/Celastraceae" TargetMode="External"/><Relationship Id="rId834" Type="http://schemas.openxmlformats.org/officeDocument/2006/relationships/hyperlink" Target="https://en.wikipedia.org/wiki/Celastrales" TargetMode="External"/><Relationship Id="rId835" Type="http://schemas.openxmlformats.org/officeDocument/2006/relationships/hyperlink" Target="https://en.wikipedia.org/wiki/Celastraceae" TargetMode="External"/><Relationship Id="rId836" Type="http://schemas.openxmlformats.org/officeDocument/2006/relationships/hyperlink" Target="https://en.wikipedia.org/wiki/Celastrales" TargetMode="External"/><Relationship Id="rId837" Type="http://schemas.openxmlformats.org/officeDocument/2006/relationships/hyperlink" Target="https://en.wikipedia.org/wiki/Polemoniaceae" TargetMode="External"/><Relationship Id="rId838" Type="http://schemas.openxmlformats.org/officeDocument/2006/relationships/hyperlink" Target="https://en.wikipedia.org/wiki/Ericales" TargetMode="External"/><Relationship Id="rId839" Type="http://schemas.openxmlformats.org/officeDocument/2006/relationships/hyperlink" Target="https://en.wikipedia.org/wiki/Salicaceae" TargetMode="External"/><Relationship Id="rId840" Type="http://schemas.openxmlformats.org/officeDocument/2006/relationships/hyperlink" Target="https://en.wikipedia.org/wiki/Malpighiales" TargetMode="External"/><Relationship Id="rId841" Type="http://schemas.openxmlformats.org/officeDocument/2006/relationships/hyperlink" Target="https://en.wikipedia.org/wiki/Salicaceae" TargetMode="External"/><Relationship Id="rId842" Type="http://schemas.openxmlformats.org/officeDocument/2006/relationships/hyperlink" Target="https://en.wikipedia.org/wiki/Malpighiales" TargetMode="External"/><Relationship Id="rId843" Type="http://schemas.openxmlformats.org/officeDocument/2006/relationships/hyperlink" Target="https://en.wikipedia.org/wiki/Salicaceae" TargetMode="External"/><Relationship Id="rId844" Type="http://schemas.openxmlformats.org/officeDocument/2006/relationships/hyperlink" Target="https://en.wikipedia.org/wiki/Malpighiales" TargetMode="External"/><Relationship Id="rId845" Type="http://schemas.openxmlformats.org/officeDocument/2006/relationships/hyperlink" Target="https://en.wikipedia.org/wiki/Salicaceae" TargetMode="External"/><Relationship Id="rId846" Type="http://schemas.openxmlformats.org/officeDocument/2006/relationships/hyperlink" Target="https://en.wikipedia.org/wiki/Malpighiales" TargetMode="External"/><Relationship Id="rId847" Type="http://schemas.openxmlformats.org/officeDocument/2006/relationships/hyperlink" Target="https://en.wikipedia.org/wiki/Salicaceae" TargetMode="External"/><Relationship Id="rId848" Type="http://schemas.openxmlformats.org/officeDocument/2006/relationships/hyperlink" Target="https://en.wikipedia.org/wiki/Malpighiales" TargetMode="External"/><Relationship Id="rId849" Type="http://schemas.openxmlformats.org/officeDocument/2006/relationships/hyperlink" Target="https://en.wikipedia.org/wiki/Salicaceae" TargetMode="External"/><Relationship Id="rId850" Type="http://schemas.openxmlformats.org/officeDocument/2006/relationships/hyperlink" Target="https://en.wikipedia.org/wiki/Malpighiales" TargetMode="External"/><Relationship Id="rId851" Type="http://schemas.openxmlformats.org/officeDocument/2006/relationships/hyperlink" Target="https://en.wikipedia.org/wiki/Salicaceae" TargetMode="External"/><Relationship Id="rId852" Type="http://schemas.openxmlformats.org/officeDocument/2006/relationships/hyperlink" Target="https://en.wikipedia.org/wiki/Malpighiales" TargetMode="External"/><Relationship Id="rId853" Type="http://schemas.openxmlformats.org/officeDocument/2006/relationships/hyperlink" Target="https://en.wikipedia.org/wiki/Salicaceae" TargetMode="External"/><Relationship Id="rId854" Type="http://schemas.openxmlformats.org/officeDocument/2006/relationships/hyperlink" Target="https://en.wikipedia.org/wiki/Malpighiales" TargetMode="External"/><Relationship Id="rId855" Type="http://schemas.openxmlformats.org/officeDocument/2006/relationships/hyperlink" Target="https://en.wikipedia.org/wiki/Salicaceae" TargetMode="External"/><Relationship Id="rId856" Type="http://schemas.openxmlformats.org/officeDocument/2006/relationships/hyperlink" Target="https://en.wikipedia.org/wiki/Malpighiales" TargetMode="External"/><Relationship Id="rId857" Type="http://schemas.openxmlformats.org/officeDocument/2006/relationships/hyperlink" Target="https://en.wikipedia.org/wiki/Crassulaceae" TargetMode="External"/><Relationship Id="rId858" Type="http://schemas.openxmlformats.org/officeDocument/2006/relationships/hyperlink" Target="https://en.wikipedia.org/wiki/Saxifragales" TargetMode="External"/><Relationship Id="rId859" Type="http://schemas.openxmlformats.org/officeDocument/2006/relationships/hyperlink" Target="https://en.wikipedia.org/wiki/Caryophyllaceae" TargetMode="External"/><Relationship Id="rId860" Type="http://schemas.openxmlformats.org/officeDocument/2006/relationships/hyperlink" Target="https://en.wikipedia.org/wiki/Caryophyllales" TargetMode="External"/><Relationship Id="rId861" Type="http://schemas.openxmlformats.org/officeDocument/2006/relationships/hyperlink" Target="https://en.wikipedia.org/wiki/Asteraceae" TargetMode="External"/><Relationship Id="rId862" Type="http://schemas.openxmlformats.org/officeDocument/2006/relationships/hyperlink" Target="https://en.wikipedia.org/wiki/Asterales" TargetMode="External"/><Relationship Id="rId863" Type="http://schemas.openxmlformats.org/officeDocument/2006/relationships/hyperlink" Target="https://en.wikipedia.org/wiki/Asteraceae" TargetMode="External"/><Relationship Id="rId864" Type="http://schemas.openxmlformats.org/officeDocument/2006/relationships/hyperlink" Target="https://en.wikipedia.org/wiki/Asterales" TargetMode="External"/><Relationship Id="rId865" Type="http://schemas.openxmlformats.org/officeDocument/2006/relationships/hyperlink" Target="https://en.wikipedia.org/wiki/Asteraceae" TargetMode="External"/><Relationship Id="rId866" Type="http://schemas.openxmlformats.org/officeDocument/2006/relationships/hyperlink" Target="https://en.wikipedia.org/wiki/Asterales" TargetMode="External"/><Relationship Id="rId867" Type="http://schemas.openxmlformats.org/officeDocument/2006/relationships/hyperlink" Target="https://en.wikipedia.org/wiki/Asteraceae" TargetMode="External"/><Relationship Id="rId868" Type="http://schemas.openxmlformats.org/officeDocument/2006/relationships/hyperlink" Target="https://en.wikipedia.org/wiki/Asterales" TargetMode="External"/><Relationship Id="rId869" Type="http://schemas.openxmlformats.org/officeDocument/2006/relationships/hyperlink" Target="https://en.wikipedia.org/wiki/Ranunculaceae" TargetMode="External"/><Relationship Id="rId870" Type="http://schemas.openxmlformats.org/officeDocument/2006/relationships/hyperlink" Target="https://en.wikipedia.org/wiki/Ranunculales" TargetMode="External"/><Relationship Id="rId871" Type="http://schemas.openxmlformats.org/officeDocument/2006/relationships/hyperlink" Target="https://en.wikipedia.org/wiki/Ranunculaceae" TargetMode="External"/><Relationship Id="rId872" Type="http://schemas.openxmlformats.org/officeDocument/2006/relationships/hyperlink" Target="https://en.wikipedia.org/wiki/Ranunculales" TargetMode="External"/><Relationship Id="rId873" Type="http://schemas.openxmlformats.org/officeDocument/2006/relationships/hyperlink" Target="https://en.wikipedia.org/wiki/Ranunculaceae" TargetMode="External"/><Relationship Id="rId874" Type="http://schemas.openxmlformats.org/officeDocument/2006/relationships/hyperlink" Target="https://en.wikipedia.org/wiki/Ranunculales" TargetMode="External"/><Relationship Id="rId875" Type="http://schemas.openxmlformats.org/officeDocument/2006/relationships/hyperlink" Target="https://en.wikipedia.org/wiki/Ranunculaceae" TargetMode="External"/><Relationship Id="rId876" Type="http://schemas.openxmlformats.org/officeDocument/2006/relationships/hyperlink" Target="https://en.wikipedia.org/wiki/Ranunculales" TargetMode="External"/><Relationship Id="rId877" Type="http://schemas.openxmlformats.org/officeDocument/2006/relationships/hyperlink" Target="https://en.wikipedia.org/wiki/Ranunculaceae" TargetMode="External"/><Relationship Id="rId878" Type="http://schemas.openxmlformats.org/officeDocument/2006/relationships/hyperlink" Target="https://en.wikipedia.org/wiki/Ranunculales" TargetMode="External"/><Relationship Id="rId879" Type="http://schemas.openxmlformats.org/officeDocument/2006/relationships/hyperlink" Target="https://en.wikipedia.org/wiki/Ranunculaceae" TargetMode="External"/><Relationship Id="rId880" Type="http://schemas.openxmlformats.org/officeDocument/2006/relationships/hyperlink" Target="https://en.wikipedia.org/wiki/Ranunculales" TargetMode="External"/><Relationship Id="rId881" Type="http://schemas.openxmlformats.org/officeDocument/2006/relationships/hyperlink" Target="https://en.wikipedia.org/wiki/Ranunculaceae" TargetMode="External"/><Relationship Id="rId882" Type="http://schemas.openxmlformats.org/officeDocument/2006/relationships/hyperlink" Target="https://en.wikipedia.org/wiki/Ranunculales" TargetMode="External"/><Relationship Id="rId883" Type="http://schemas.openxmlformats.org/officeDocument/2006/relationships/hyperlink" Target="https://en.wikipedia.org/wiki/Caprifoliaceae" TargetMode="External"/><Relationship Id="rId884" Type="http://schemas.openxmlformats.org/officeDocument/2006/relationships/hyperlink" Target="https://en.wikipedia.org/wiki/Ranunculaceae" TargetMode="External"/><Relationship Id="rId885" Type="http://schemas.openxmlformats.org/officeDocument/2006/relationships/hyperlink" Target="https://en.wikipedia.org/wiki/Ranunculales" TargetMode="External"/><Relationship Id="rId886" Type="http://schemas.openxmlformats.org/officeDocument/2006/relationships/hyperlink" Target="https://en.wikipedia.org/wiki/Ranunculaceae" TargetMode="External"/><Relationship Id="rId887" Type="http://schemas.openxmlformats.org/officeDocument/2006/relationships/hyperlink" Target="https://en.wikipedia.org/wiki/Ranunculales" TargetMode="External"/><Relationship Id="rId888" Type="http://schemas.openxmlformats.org/officeDocument/2006/relationships/hyperlink" Target="https://en.wikipedia.org/wiki/Ranunculaceae" TargetMode="External"/><Relationship Id="rId889" Type="http://schemas.openxmlformats.org/officeDocument/2006/relationships/hyperlink" Target="https://en.wikipedia.org/wiki/Ranunculales" TargetMode="External"/><Relationship Id="rId890" Type="http://schemas.openxmlformats.org/officeDocument/2006/relationships/hyperlink" Target="https://en.wikipedia.org/wiki/Ranunculaceae" TargetMode="External"/><Relationship Id="rId891" Type="http://schemas.openxmlformats.org/officeDocument/2006/relationships/hyperlink" Target="https://en.wikipedia.org/wiki/Ranunculales" TargetMode="External"/><Relationship Id="rId892" Type="http://schemas.openxmlformats.org/officeDocument/2006/relationships/hyperlink" Target="https://en.wikipedia.org/wiki/Ranunculaceae" TargetMode="External"/><Relationship Id="rId893" Type="http://schemas.openxmlformats.org/officeDocument/2006/relationships/hyperlink" Target="https://en.wikipedia.org/wiki/Ranunculales" TargetMode="External"/><Relationship Id="rId894" Type="http://schemas.openxmlformats.org/officeDocument/2006/relationships/hyperlink" Target="https://en.wikipedia.org/wiki/Ranunculaceae" TargetMode="External"/><Relationship Id="rId895" Type="http://schemas.openxmlformats.org/officeDocument/2006/relationships/hyperlink" Target="https://en.wikipedia.org/wiki/Ranunculales" TargetMode="External"/><Relationship Id="rId896" Type="http://schemas.openxmlformats.org/officeDocument/2006/relationships/hyperlink" Target="https://en.wikipedia.org/wiki/Ranunculaceae" TargetMode="External"/><Relationship Id="rId897" Type="http://schemas.openxmlformats.org/officeDocument/2006/relationships/hyperlink" Target="https://en.wikipedia.org/wiki/Ranunculales" TargetMode="External"/><Relationship Id="rId898" Type="http://schemas.openxmlformats.org/officeDocument/2006/relationships/hyperlink" Target="https://en.wikipedia.org/wiki/Ranunculaceae" TargetMode="External"/><Relationship Id="rId899" Type="http://schemas.openxmlformats.org/officeDocument/2006/relationships/hyperlink" Target="https://en.wikipedia.org/wiki/Ranunculales" TargetMode="External"/><Relationship Id="rId900" Type="http://schemas.openxmlformats.org/officeDocument/2006/relationships/hyperlink" Target="https://en.wikipedia.org/wiki/Ranunculaceae" TargetMode="External"/><Relationship Id="rId901" Type="http://schemas.openxmlformats.org/officeDocument/2006/relationships/hyperlink" Target="https://en.wikipedia.org/wiki/Ranunculales" TargetMode="External"/><Relationship Id="rId902" Type="http://schemas.openxmlformats.org/officeDocument/2006/relationships/hyperlink" Target="https://en.wikipedia.org/wiki/Ranunculaceae" TargetMode="External"/><Relationship Id="rId903" Type="http://schemas.openxmlformats.org/officeDocument/2006/relationships/hyperlink" Target="https://en.wikipedia.org/wiki/Ranunculales" TargetMode="External"/><Relationship Id="rId904" Type="http://schemas.openxmlformats.org/officeDocument/2006/relationships/hyperlink" Target="https://en.wikipedia.org/wiki/Ranunculaceae" TargetMode="External"/><Relationship Id="rId905" Type="http://schemas.openxmlformats.org/officeDocument/2006/relationships/hyperlink" Target="https://en.wikipedia.org/wiki/Ranunculales" TargetMode="External"/><Relationship Id="rId906" Type="http://schemas.openxmlformats.org/officeDocument/2006/relationships/hyperlink" Target="https://en.wikipedia.org/wiki/Ranunculaceae" TargetMode="External"/><Relationship Id="rId907" Type="http://schemas.openxmlformats.org/officeDocument/2006/relationships/hyperlink" Target="https://en.wikipedia.org/wiki/Ranunculales" TargetMode="External"/><Relationship Id="rId908" Type="http://schemas.openxmlformats.org/officeDocument/2006/relationships/hyperlink" Target="https://en.wikipedia.org/wiki/Ranunculaceae" TargetMode="External"/><Relationship Id="rId909" Type="http://schemas.openxmlformats.org/officeDocument/2006/relationships/hyperlink" Target="https://en.wikipedia.org/wiki/Ranunculales" TargetMode="External"/><Relationship Id="rId910" Type="http://schemas.openxmlformats.org/officeDocument/2006/relationships/hyperlink" Target="https://en.wikipedia.org/wiki/Ranunculaceae" TargetMode="External"/><Relationship Id="rId911" Type="http://schemas.openxmlformats.org/officeDocument/2006/relationships/hyperlink" Target="https://en.wikipedia.org/wiki/Ranunculales" TargetMode="External"/><Relationship Id="rId912" Type="http://schemas.openxmlformats.org/officeDocument/2006/relationships/hyperlink" Target="https://en.wikipedia.org/wiki/Ranunculaceae" TargetMode="External"/><Relationship Id="rId913" Type="http://schemas.openxmlformats.org/officeDocument/2006/relationships/hyperlink" Target="https://en.wikipedia.org/wiki/Ranunculales" TargetMode="External"/><Relationship Id="rId914" Type="http://schemas.openxmlformats.org/officeDocument/2006/relationships/hyperlink" Target="https://en.wikipedia.org/wiki/Ranunculaceae" TargetMode="External"/><Relationship Id="rId915" Type="http://schemas.openxmlformats.org/officeDocument/2006/relationships/hyperlink" Target="https://en.wikipedia.org/wiki/Ranunculales" TargetMode="External"/><Relationship Id="rId916" Type="http://schemas.openxmlformats.org/officeDocument/2006/relationships/hyperlink" Target="https://en.wikipedia.org/wiki/Ranunculaceae" TargetMode="External"/><Relationship Id="rId917" Type="http://schemas.openxmlformats.org/officeDocument/2006/relationships/hyperlink" Target="https://en.wikipedia.org/wiki/Ranunculales" TargetMode="External"/><Relationship Id="rId918" Type="http://schemas.openxmlformats.org/officeDocument/2006/relationships/hyperlink" Target="https://en.wikipedia.org/wiki/Ranunculaceae" TargetMode="External"/><Relationship Id="rId919" Type="http://schemas.openxmlformats.org/officeDocument/2006/relationships/hyperlink" Target="https://en.wikipedia.org/wiki/Ranunculales" TargetMode="External"/><Relationship Id="rId920" Type="http://schemas.openxmlformats.org/officeDocument/2006/relationships/hyperlink" Target="https://en.wikipedia.org/wiki/Ranunculaceae" TargetMode="External"/><Relationship Id="rId921" Type="http://schemas.openxmlformats.org/officeDocument/2006/relationships/hyperlink" Target="https://en.wikipedia.org/wiki/Ranunculales" TargetMode="External"/><Relationship Id="rId922" Type="http://schemas.openxmlformats.org/officeDocument/2006/relationships/hyperlink" Target="https://en.wikipedia.org/wiki/Ranunculaceae" TargetMode="External"/><Relationship Id="rId923" Type="http://schemas.openxmlformats.org/officeDocument/2006/relationships/hyperlink" Target="https://en.wikipedia.org/wiki/Ranunculales" TargetMode="External"/><Relationship Id="rId924" Type="http://schemas.openxmlformats.org/officeDocument/2006/relationships/hyperlink" Target="https://en.wikipedia.org/wiki/Ranunculaceae" TargetMode="External"/><Relationship Id="rId925" Type="http://schemas.openxmlformats.org/officeDocument/2006/relationships/hyperlink" Target="https://en.wikipedia.org/wiki/Ranunculales" TargetMode="External"/><Relationship Id="rId926" Type="http://schemas.openxmlformats.org/officeDocument/2006/relationships/hyperlink" Target="https://en.wikipedia.org/wiki/Ranunculaceae" TargetMode="External"/><Relationship Id="rId927" Type="http://schemas.openxmlformats.org/officeDocument/2006/relationships/hyperlink" Target="https://en.wikipedia.org/wiki/Ranunculales" TargetMode="External"/><Relationship Id="rId928" Type="http://schemas.openxmlformats.org/officeDocument/2006/relationships/hyperlink" Target="https://en.wikipedia.org/wiki/Violaceae" TargetMode="External"/><Relationship Id="rId929" Type="http://schemas.openxmlformats.org/officeDocument/2006/relationships/hyperlink" Target="https://en.wikipedia.org/wiki/Malpighiales" TargetMode="External"/><Relationship Id="rId930" Type="http://schemas.openxmlformats.org/officeDocument/2006/relationships/hyperlink" Target="https://en.wikipedia.org/wiki/Violaceae" TargetMode="External"/><Relationship Id="rId931" Type="http://schemas.openxmlformats.org/officeDocument/2006/relationships/hyperlink" Target="https://en.wikipedia.org/wiki/Malpighiales" TargetMode="External"/><Relationship Id="rId932" Type="http://schemas.openxmlformats.org/officeDocument/2006/relationships/hyperlink" Target="https://en.wikipedia.org/wiki/Violaceae" TargetMode="External"/><Relationship Id="rId933" Type="http://schemas.openxmlformats.org/officeDocument/2006/relationships/hyperlink" Target="https://en.wikipedia.org/wiki/Malpighiales" TargetMode="External"/><Relationship Id="rId934" Type="http://schemas.openxmlformats.org/officeDocument/2006/relationships/hyperlink" Target="https://en.wikipedia.org/wiki/Violaceae" TargetMode="External"/><Relationship Id="rId935" Type="http://schemas.openxmlformats.org/officeDocument/2006/relationships/hyperlink" Target="https://en.wikipedia.org/wiki/Malpighiales" TargetMode="External"/><Relationship Id="rId936" Type="http://schemas.openxmlformats.org/officeDocument/2006/relationships/hyperlink" Target="https://en.wikipedia.org/wiki/Violaceae" TargetMode="External"/><Relationship Id="rId937" Type="http://schemas.openxmlformats.org/officeDocument/2006/relationships/hyperlink" Target="https://en.wikipedia.org/wiki/Malpighiales" TargetMode="External"/><Relationship Id="rId938" Type="http://schemas.openxmlformats.org/officeDocument/2006/relationships/hyperlink" Target="https://en.wikipedia.org/wiki/Violaceae" TargetMode="External"/><Relationship Id="rId939" Type="http://schemas.openxmlformats.org/officeDocument/2006/relationships/hyperlink" Target="https://en.wikipedia.org/wiki/Malpighiales" TargetMode="External"/><Relationship Id="rId940" Type="http://schemas.openxmlformats.org/officeDocument/2006/relationships/hyperlink" Target="https://en.wikipedia.org/wiki/Violaceae" TargetMode="External"/><Relationship Id="rId941" Type="http://schemas.openxmlformats.org/officeDocument/2006/relationships/hyperlink" Target="https://en.wikipedia.org/wiki/Malpighiales" TargetMode="External"/><Relationship Id="rId942" Type="http://schemas.openxmlformats.org/officeDocument/2006/relationships/hyperlink" Target="https://en.wikipedia.org/wiki/Violaceae" TargetMode="External"/><Relationship Id="rId943" Type="http://schemas.openxmlformats.org/officeDocument/2006/relationships/hyperlink" Target="https://en.wikipedia.org/wiki/Malpighiales" TargetMode="External"/><Relationship Id="rId944" Type="http://schemas.openxmlformats.org/officeDocument/2006/relationships/hyperlink" Target="https://en.wikipedia.org/wiki/Violaceae" TargetMode="External"/><Relationship Id="rId945" Type="http://schemas.openxmlformats.org/officeDocument/2006/relationships/hyperlink" Target="https://en.wikipedia.org/wiki/Malpighiale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pivotTable" Target="../pivotTables/pivotTable8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pivotTable" Target="../pivotTables/pivot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3.031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17"/>
    <col collapsed="false" customWidth="true" hidden="false" outlineLevel="0" max="3" min="3" style="0" width="14.54"/>
    <col collapsed="false" customWidth="true" hidden="false" outlineLevel="0" max="4" min="4" style="0" width="14.0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4.25" hidden="false" customHeight="false" outlineLevel="0" collapsed="false">
      <c r="A3" s="0" t="s">
        <v>6</v>
      </c>
      <c r="B3" s="0" t="s">
        <v>3</v>
      </c>
      <c r="C3" s="0" t="s">
        <v>4</v>
      </c>
      <c r="D3" s="0" t="s">
        <v>5</v>
      </c>
    </row>
    <row r="4" customFormat="false" ht="14.25" hidden="false" customHeight="false" outlineLevel="0" collapsed="false">
      <c r="A4" s="0" t="s">
        <v>7</v>
      </c>
      <c r="B4" s="0" t="s">
        <v>3</v>
      </c>
      <c r="C4" s="0" t="s">
        <v>4</v>
      </c>
      <c r="D4" s="0" t="s">
        <v>5</v>
      </c>
    </row>
    <row r="5" customFormat="false" ht="14.25" hidden="false" customHeight="false" outlineLevel="0" collapsed="false">
      <c r="A5" s="0" t="s">
        <v>8</v>
      </c>
      <c r="B5" s="0" t="s">
        <v>3</v>
      </c>
      <c r="C5" s="0" t="s">
        <v>9</v>
      </c>
      <c r="D5" s="0" t="s">
        <v>10</v>
      </c>
    </row>
    <row r="6" customFormat="false" ht="14.25" hidden="false" customHeight="false" outlineLevel="0" collapsed="false">
      <c r="A6" s="0" t="s">
        <v>11</v>
      </c>
      <c r="B6" s="0" t="s">
        <v>3</v>
      </c>
      <c r="C6" s="0" t="s">
        <v>12</v>
      </c>
      <c r="D6" s="0" t="s">
        <v>13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1" t="s">
        <v>17</v>
      </c>
    </row>
    <row r="8" customFormat="false" ht="14.25" hidden="false" customHeight="false" outlineLevel="0" collapsed="false">
      <c r="A8" s="0" t="s">
        <v>18</v>
      </c>
      <c r="B8" s="0" t="s">
        <v>15</v>
      </c>
      <c r="C8" s="0" t="s">
        <v>16</v>
      </c>
      <c r="D8" s="1" t="s">
        <v>17</v>
      </c>
    </row>
    <row r="9" customFormat="false" ht="14.25" hidden="false" customHeight="false" outlineLevel="0" collapsed="false">
      <c r="A9" s="0" t="s">
        <v>19</v>
      </c>
      <c r="B9" s="0" t="s">
        <v>15</v>
      </c>
      <c r="C9" s="0" t="s">
        <v>16</v>
      </c>
      <c r="D9" s="1" t="s">
        <v>17</v>
      </c>
    </row>
    <row r="10" customFormat="false" ht="14.25" hidden="false" customHeight="false" outlineLevel="0" collapsed="false">
      <c r="A10" s="0" t="s">
        <v>20</v>
      </c>
      <c r="B10" s="0" t="s">
        <v>15</v>
      </c>
      <c r="C10" s="0" t="s">
        <v>16</v>
      </c>
      <c r="D10" s="1" t="s">
        <v>17</v>
      </c>
    </row>
    <row r="11" customFormat="false" ht="14.25" hidden="false" customHeight="false" outlineLevel="0" collapsed="false">
      <c r="A11" s="0" t="s">
        <v>21</v>
      </c>
      <c r="B11" s="0" t="s">
        <v>15</v>
      </c>
      <c r="C11" s="0" t="s">
        <v>16</v>
      </c>
      <c r="D11" s="1" t="s">
        <v>17</v>
      </c>
    </row>
    <row r="12" customFormat="false" ht="14.25" hidden="false" customHeight="false" outlineLevel="0" collapsed="false">
      <c r="A12" s="0" t="s">
        <v>22</v>
      </c>
      <c r="B12" s="0" t="s">
        <v>23</v>
      </c>
      <c r="C12" s="0" t="s">
        <v>16</v>
      </c>
      <c r="D12" s="1" t="s">
        <v>17</v>
      </c>
    </row>
    <row r="13" customFormat="false" ht="14.25" hidden="false" customHeight="false" outlineLevel="0" collapsed="false">
      <c r="A13" s="0" t="s">
        <v>24</v>
      </c>
      <c r="B13" s="0" t="s">
        <v>25</v>
      </c>
      <c r="C13" s="0" t="s">
        <v>26</v>
      </c>
      <c r="D13" s="0" t="s">
        <v>27</v>
      </c>
    </row>
    <row r="14" customFormat="false" ht="14.25" hidden="false" customHeight="false" outlineLevel="0" collapsed="false">
      <c r="A14" s="0" t="s">
        <v>28</v>
      </c>
      <c r="B14" s="0" t="s">
        <v>25</v>
      </c>
      <c r="C14" s="0" t="s">
        <v>29</v>
      </c>
      <c r="D14" s="0" t="s">
        <v>30</v>
      </c>
    </row>
    <row r="15" customFormat="false" ht="14.25" hidden="false" customHeight="false" outlineLevel="0" collapsed="false">
      <c r="A15" s="0" t="s">
        <v>6</v>
      </c>
      <c r="B15" s="0" t="s">
        <v>25</v>
      </c>
      <c r="C15" s="0" t="s">
        <v>4</v>
      </c>
      <c r="D15" s="0" t="s">
        <v>5</v>
      </c>
    </row>
    <row r="16" customFormat="false" ht="14.25" hidden="false" customHeight="false" outlineLevel="0" collapsed="false">
      <c r="A16" s="0" t="s">
        <v>31</v>
      </c>
      <c r="B16" s="0" t="s">
        <v>25</v>
      </c>
      <c r="C16" s="0" t="s">
        <v>4</v>
      </c>
      <c r="D16" s="0" t="s">
        <v>5</v>
      </c>
    </row>
    <row r="17" customFormat="false" ht="14.25" hidden="false" customHeight="false" outlineLevel="0" collapsed="false">
      <c r="A17" s="0" t="s">
        <v>32</v>
      </c>
      <c r="B17" s="0" t="s">
        <v>25</v>
      </c>
      <c r="C17" s="0" t="s">
        <v>4</v>
      </c>
      <c r="D17" s="0" t="s">
        <v>5</v>
      </c>
    </row>
    <row r="18" customFormat="false" ht="14.25" hidden="false" customHeight="false" outlineLevel="0" collapsed="false">
      <c r="A18" s="0" t="s">
        <v>33</v>
      </c>
      <c r="B18" s="0" t="s">
        <v>25</v>
      </c>
      <c r="C18" s="0" t="s">
        <v>9</v>
      </c>
      <c r="D18" s="0" t="s">
        <v>10</v>
      </c>
    </row>
    <row r="19" customFormat="false" ht="14.25" hidden="false" customHeight="false" outlineLevel="0" collapsed="false">
      <c r="A19" s="0" t="s">
        <v>34</v>
      </c>
      <c r="B19" s="0" t="s">
        <v>25</v>
      </c>
      <c r="C19" s="0" t="s">
        <v>9</v>
      </c>
      <c r="D19" s="0" t="s">
        <v>10</v>
      </c>
    </row>
    <row r="20" customFormat="false" ht="15" hidden="false" customHeight="false" outlineLevel="0" collapsed="false">
      <c r="A20" s="0" t="s">
        <v>35</v>
      </c>
      <c r="B20" s="0" t="s">
        <v>36</v>
      </c>
      <c r="C20" s="2" t="s">
        <v>37</v>
      </c>
      <c r="D20" s="2" t="s">
        <v>38</v>
      </c>
    </row>
    <row r="21" customFormat="false" ht="15" hidden="false" customHeight="false" outlineLevel="0" collapsed="false">
      <c r="A21" s="0" t="s">
        <v>39</v>
      </c>
      <c r="B21" s="0" t="s">
        <v>36</v>
      </c>
      <c r="C21" s="2" t="s">
        <v>40</v>
      </c>
      <c r="D21" s="3" t="s">
        <v>41</v>
      </c>
    </row>
    <row r="22" customFormat="false" ht="15" hidden="false" customHeight="false" outlineLevel="0" collapsed="false">
      <c r="A22" s="0" t="s">
        <v>28</v>
      </c>
      <c r="B22" s="0" t="s">
        <v>36</v>
      </c>
      <c r="C22" s="4" t="s">
        <v>29</v>
      </c>
      <c r="D22" s="0" t="s">
        <v>30</v>
      </c>
    </row>
    <row r="23" customFormat="false" ht="15" hidden="false" customHeight="false" outlineLevel="0" collapsed="false">
      <c r="A23" s="0" t="s">
        <v>42</v>
      </c>
      <c r="B23" s="0" t="s">
        <v>36</v>
      </c>
      <c r="C23" s="5" t="s">
        <v>43</v>
      </c>
      <c r="D23" s="2" t="s">
        <v>44</v>
      </c>
    </row>
    <row r="24" customFormat="false" ht="15" hidden="false" customHeight="false" outlineLevel="0" collapsed="false">
      <c r="A24" s="0" t="s">
        <v>45</v>
      </c>
      <c r="B24" s="0" t="s">
        <v>36</v>
      </c>
      <c r="C24" s="4" t="s">
        <v>46</v>
      </c>
      <c r="D24" s="4" t="s">
        <v>44</v>
      </c>
    </row>
    <row r="25" customFormat="false" ht="15" hidden="false" customHeight="false" outlineLevel="0" collapsed="false">
      <c r="A25" s="0" t="s">
        <v>47</v>
      </c>
      <c r="B25" s="0" t="s">
        <v>36</v>
      </c>
      <c r="C25" s="4" t="s">
        <v>46</v>
      </c>
      <c r="D25" s="4" t="s">
        <v>44</v>
      </c>
    </row>
    <row r="26" customFormat="false" ht="15" hidden="false" customHeight="false" outlineLevel="0" collapsed="false">
      <c r="A26" s="0" t="s">
        <v>48</v>
      </c>
      <c r="B26" s="0" t="s">
        <v>36</v>
      </c>
      <c r="C26" s="0" t="s">
        <v>49</v>
      </c>
      <c r="D26" s="0" t="s">
        <v>44</v>
      </c>
    </row>
    <row r="27" customFormat="false" ht="15" hidden="false" customHeight="false" outlineLevel="0" collapsed="false">
      <c r="A27" s="0" t="s">
        <v>50</v>
      </c>
      <c r="B27" s="0" t="s">
        <v>36</v>
      </c>
      <c r="C27" s="4" t="s">
        <v>51</v>
      </c>
      <c r="D27" s="4" t="s">
        <v>52</v>
      </c>
    </row>
    <row r="28" customFormat="false" ht="15" hidden="false" customHeight="false" outlineLevel="0" collapsed="false">
      <c r="A28" s="0" t="s">
        <v>53</v>
      </c>
      <c r="B28" s="0" t="s">
        <v>36</v>
      </c>
      <c r="C28" s="4" t="s">
        <v>54</v>
      </c>
      <c r="D28" s="4" t="s">
        <v>52</v>
      </c>
    </row>
    <row r="29" customFormat="false" ht="15" hidden="false" customHeight="false" outlineLevel="0" collapsed="false">
      <c r="A29" s="0" t="s">
        <v>55</v>
      </c>
      <c r="B29" s="0" t="s">
        <v>36</v>
      </c>
      <c r="C29" s="3" t="s">
        <v>54</v>
      </c>
      <c r="D29" s="4" t="s">
        <v>52</v>
      </c>
    </row>
    <row r="30" customFormat="false" ht="15" hidden="false" customHeight="false" outlineLevel="0" collapsed="false">
      <c r="A30" s="0" t="s">
        <v>56</v>
      </c>
      <c r="B30" s="0" t="s">
        <v>36</v>
      </c>
      <c r="C30" s="4" t="s">
        <v>9</v>
      </c>
      <c r="D30" s="0" t="s">
        <v>10</v>
      </c>
    </row>
    <row r="31" customFormat="false" ht="15" hidden="false" customHeight="false" outlineLevel="0" collapsed="false">
      <c r="A31" s="0" t="s">
        <v>57</v>
      </c>
      <c r="B31" s="0" t="s">
        <v>36</v>
      </c>
      <c r="C31" s="0" t="s">
        <v>12</v>
      </c>
      <c r="D31" s="0" t="s">
        <v>13</v>
      </c>
    </row>
    <row r="32" customFormat="false" ht="15" hidden="false" customHeight="false" outlineLevel="0" collapsed="false">
      <c r="A32" s="0" t="s">
        <v>58</v>
      </c>
      <c r="B32" s="0" t="s">
        <v>36</v>
      </c>
      <c r="C32" s="0" t="s">
        <v>12</v>
      </c>
      <c r="D32" s="4" t="s">
        <v>13</v>
      </c>
    </row>
    <row r="33" customFormat="false" ht="15" hidden="false" customHeight="false" outlineLevel="0" collapsed="false">
      <c r="A33" s="0" t="s">
        <v>59</v>
      </c>
      <c r="B33" s="0" t="s">
        <v>60</v>
      </c>
      <c r="C33" s="3" t="s">
        <v>40</v>
      </c>
      <c r="D33" s="3" t="s">
        <v>41</v>
      </c>
    </row>
    <row r="34" customFormat="false" ht="15" hidden="false" customHeight="false" outlineLevel="0" collapsed="false">
      <c r="A34" s="0" t="s">
        <v>61</v>
      </c>
      <c r="B34" s="0" t="s">
        <v>60</v>
      </c>
      <c r="C34" s="3" t="s">
        <v>62</v>
      </c>
      <c r="D34" s="2" t="s">
        <v>63</v>
      </c>
    </row>
    <row r="35" customFormat="false" ht="15" hidden="false" customHeight="false" outlineLevel="0" collapsed="false">
      <c r="A35" s="0" t="s">
        <v>64</v>
      </c>
      <c r="B35" s="3" t="s">
        <v>65</v>
      </c>
      <c r="C35" s="3" t="s">
        <v>65</v>
      </c>
      <c r="D35" s="3" t="s">
        <v>66</v>
      </c>
    </row>
    <row r="36" customFormat="false" ht="14.25" hidden="false" customHeight="false" outlineLevel="0" collapsed="false">
      <c r="A36" s="0" t="s">
        <v>67</v>
      </c>
      <c r="B36" s="0" t="s">
        <v>67</v>
      </c>
      <c r="C36" s="2" t="s">
        <v>68</v>
      </c>
      <c r="D36" s="0" t="s">
        <v>69</v>
      </c>
    </row>
    <row r="37" customFormat="false" ht="14.25" hidden="false" customHeight="false" outlineLevel="0" collapsed="false">
      <c r="A37" s="0" t="s">
        <v>70</v>
      </c>
      <c r="B37" s="0" t="s">
        <v>70</v>
      </c>
      <c r="C37" s="0" t="s">
        <v>70</v>
      </c>
      <c r="D37" s="2" t="s">
        <v>30</v>
      </c>
    </row>
    <row r="38" customFormat="false" ht="14.25" hidden="false" customHeight="false" outlineLevel="0" collapsed="false">
      <c r="A38" s="0" t="s">
        <v>71</v>
      </c>
      <c r="B38" s="0" t="s">
        <v>71</v>
      </c>
      <c r="C38" s="2" t="s">
        <v>72</v>
      </c>
      <c r="D38" s="2" t="s">
        <v>73</v>
      </c>
    </row>
    <row r="39" customFormat="false" ht="14.25" hidden="false" customHeight="false" outlineLevel="0" collapsed="false">
      <c r="A39" s="0" t="s">
        <v>74</v>
      </c>
      <c r="B39" s="0" t="s">
        <v>74</v>
      </c>
      <c r="C39" s="2" t="s">
        <v>37</v>
      </c>
      <c r="D39" s="2" t="s">
        <v>38</v>
      </c>
    </row>
    <row r="40" customFormat="false" ht="14.25" hidden="false" customHeight="false" outlineLevel="0" collapsed="false">
      <c r="A40" s="0" t="s">
        <v>75</v>
      </c>
      <c r="B40" s="0" t="s">
        <v>75</v>
      </c>
      <c r="C40" s="0" t="s">
        <v>46</v>
      </c>
      <c r="D40" s="0" t="s">
        <v>44</v>
      </c>
    </row>
    <row r="41" customFormat="false" ht="14.25" hidden="false" customHeight="false" outlineLevel="0" collapsed="false">
      <c r="A41" s="0" t="s">
        <v>76</v>
      </c>
      <c r="B41" s="6" t="s">
        <v>77</v>
      </c>
      <c r="C41" s="6" t="s">
        <v>77</v>
      </c>
      <c r="D41" s="0" t="s">
        <v>13</v>
      </c>
    </row>
  </sheetData>
  <hyperlinks>
    <hyperlink ref="D7" r:id="rId1" display="Asterales"/>
    <hyperlink ref="C20" r:id="rId2" display="Boraginaceae"/>
    <hyperlink ref="D20" r:id="rId3" display="Boraginales"/>
    <hyperlink ref="C21" r:id="rId4" display="Brassicaceae"/>
    <hyperlink ref="D21" r:id="rId5" display="Brassicales"/>
    <hyperlink ref="C23" r:id="rId6" display="Lamiaceae"/>
    <hyperlink ref="D23" r:id="rId7" display="Lamiales"/>
    <hyperlink ref="C29" r:id="rId8" display="Ranunculaceae"/>
    <hyperlink ref="C33" r:id="rId9" display="Brassicaceae"/>
    <hyperlink ref="D33" r:id="rId10" display="Brassicales"/>
    <hyperlink ref="C34" r:id="rId11" display="Salicaceae"/>
    <hyperlink ref="D34" r:id="rId12" display="Malpighiales"/>
    <hyperlink ref="B35" r:id="rId13" display="Onagraceae"/>
    <hyperlink ref="C35" r:id="rId14" display="Onagraceae"/>
    <hyperlink ref="D35" r:id="rId15" display="Myrtales"/>
    <hyperlink ref="C36" r:id="rId16" display="Caryophyllaceae"/>
    <hyperlink ref="D37" r:id="rId17" display="Ericales"/>
    <hyperlink ref="C38" r:id="rId18" display="Geraniaceae"/>
    <hyperlink ref="D38" r:id="rId19" display="Geraniales"/>
    <hyperlink ref="C39" r:id="rId20" display="Boraginaceae"/>
    <hyperlink ref="D39" r:id="rId21" display="Boraginales"/>
    <hyperlink ref="D40" r:id="rId22" display="Lamiales"/>
    <hyperlink ref="D41" r:id="rId23" display="Saxifragal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3" activeCellId="0" sqref="A4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5.91"/>
    <col collapsed="false" customWidth="true" hidden="false" outlineLevel="0" max="3" min="3" style="0" width="20.1"/>
    <col collapsed="false" customWidth="true" hidden="false" outlineLevel="0" max="4" min="4" style="0" width="14.01"/>
    <col collapsed="false" customWidth="true" hidden="false" outlineLevel="0" max="5" min="5" style="0" width="16.82"/>
    <col collapsed="false" customWidth="true" hidden="false" outlineLevel="0" max="8" min="8" style="0" width="16.82"/>
  </cols>
  <sheetData>
    <row r="1" customFormat="false" ht="14.25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78</v>
      </c>
      <c r="G1" s="0" t="s">
        <v>79</v>
      </c>
      <c r="H1" s="7" t="s">
        <v>80</v>
      </c>
      <c r="I1" s="7" t="s">
        <v>81</v>
      </c>
      <c r="J1" s="0" t="s">
        <v>79</v>
      </c>
    </row>
    <row r="2" customFormat="false" ht="14.25" hidden="false" customHeight="false" outlineLevel="0" collapsed="false">
      <c r="A2" s="0" t="s">
        <v>8</v>
      </c>
      <c r="B2" s="0" t="s">
        <v>3</v>
      </c>
      <c r="C2" s="0" t="s">
        <v>9</v>
      </c>
      <c r="D2" s="0" t="s">
        <v>10</v>
      </c>
      <c r="E2" s="0" t="s">
        <v>8</v>
      </c>
      <c r="F2" s="0" t="n">
        <v>1</v>
      </c>
      <c r="G2" s="0" t="n">
        <v>1131</v>
      </c>
      <c r="H2" s="7" t="s">
        <v>3</v>
      </c>
      <c r="I2" s="7" t="n">
        <v>1985</v>
      </c>
      <c r="J2" s="8" t="s">
        <v>6</v>
      </c>
    </row>
    <row r="3" customFormat="false" ht="14.25" hidden="false" customHeight="false" outlineLevel="0" collapsed="false">
      <c r="A3" s="0" t="s">
        <v>7</v>
      </c>
      <c r="B3" s="0" t="s">
        <v>3</v>
      </c>
      <c r="C3" s="0" t="s">
        <v>4</v>
      </c>
      <c r="D3" s="0" t="s">
        <v>5</v>
      </c>
      <c r="E3" s="0" t="s">
        <v>7</v>
      </c>
      <c r="H3" s="7"/>
      <c r="I3" s="7"/>
    </row>
    <row r="4" customFormat="false" ht="14.25" hidden="false" customHeight="false" outlineLevel="0" collapsed="false">
      <c r="A4" s="0" t="s">
        <v>6</v>
      </c>
      <c r="B4" s="0" t="s">
        <v>3</v>
      </c>
      <c r="C4" s="0" t="s">
        <v>4</v>
      </c>
      <c r="D4" s="0" t="s">
        <v>5</v>
      </c>
      <c r="E4" s="0" t="s">
        <v>6</v>
      </c>
      <c r="F4" s="0" t="n">
        <v>44</v>
      </c>
      <c r="G4" s="0" t="n">
        <v>930145</v>
      </c>
      <c r="H4" s="7"/>
      <c r="I4" s="7"/>
    </row>
    <row r="5" customFormat="false" ht="14.25" hidden="false" customHeight="false" outlineLevel="0" collapsed="false">
      <c r="A5" s="0" t="s">
        <v>11</v>
      </c>
      <c r="B5" s="0" t="s">
        <v>3</v>
      </c>
      <c r="C5" s="0" t="s">
        <v>12</v>
      </c>
      <c r="D5" s="0" t="s">
        <v>13</v>
      </c>
      <c r="E5" s="0" t="s">
        <v>11</v>
      </c>
      <c r="H5" s="7"/>
      <c r="I5" s="7"/>
    </row>
    <row r="6" customFormat="false" ht="14.25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2</v>
      </c>
      <c r="H6" s="7"/>
      <c r="I6" s="7"/>
    </row>
    <row r="7" customFormat="false" ht="14.25" hidden="false" customHeight="false" outlineLevel="0" collapsed="false">
      <c r="A7" s="9" t="s">
        <v>82</v>
      </c>
      <c r="B7" s="9"/>
      <c r="C7" s="9"/>
      <c r="D7" s="9"/>
      <c r="E7" s="9"/>
      <c r="F7" s="9"/>
      <c r="G7" s="9"/>
      <c r="H7" s="10" t="s">
        <v>82</v>
      </c>
      <c r="I7" s="10" t="n">
        <v>1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1" t="s">
        <v>17</v>
      </c>
      <c r="E8" s="0" t="s">
        <v>14</v>
      </c>
      <c r="F8" s="0" t="n">
        <v>1</v>
      </c>
      <c r="G8" s="0" t="n">
        <v>52341</v>
      </c>
      <c r="H8" s="7" t="s">
        <v>83</v>
      </c>
      <c r="I8" s="7" t="n">
        <v>117</v>
      </c>
    </row>
    <row r="9" customFormat="false" ht="14.25" hidden="false" customHeight="false" outlineLevel="0" collapsed="false">
      <c r="A9" s="0" t="s">
        <v>21</v>
      </c>
      <c r="B9" s="0" t="s">
        <v>15</v>
      </c>
      <c r="C9" s="0" t="s">
        <v>16</v>
      </c>
      <c r="D9" s="1" t="s">
        <v>17</v>
      </c>
      <c r="E9" s="0" t="s">
        <v>21</v>
      </c>
      <c r="F9" s="0" t="n">
        <v>31</v>
      </c>
      <c r="G9" s="0" t="n">
        <v>3217</v>
      </c>
      <c r="H9" s="7"/>
      <c r="I9" s="7"/>
    </row>
    <row r="10" customFormat="false" ht="14.25" hidden="false" customHeight="false" outlineLevel="0" collapsed="false">
      <c r="A10" s="0" t="s">
        <v>18</v>
      </c>
      <c r="B10" s="0" t="s">
        <v>15</v>
      </c>
      <c r="C10" s="0" t="s">
        <v>16</v>
      </c>
      <c r="D10" s="1" t="s">
        <v>17</v>
      </c>
      <c r="E10" s="0" t="s">
        <v>18</v>
      </c>
      <c r="F10" s="0" t="n">
        <v>8</v>
      </c>
      <c r="H10" s="7"/>
      <c r="I10" s="7"/>
    </row>
    <row r="11" customFormat="false" ht="14.25" hidden="false" customHeight="false" outlineLevel="0" collapsed="false">
      <c r="A11" s="0" t="s">
        <v>19</v>
      </c>
      <c r="B11" s="0" t="s">
        <v>15</v>
      </c>
      <c r="C11" s="0" t="s">
        <v>16</v>
      </c>
      <c r="D11" s="1" t="s">
        <v>17</v>
      </c>
      <c r="E11" s="0" t="s">
        <v>19</v>
      </c>
      <c r="G11" s="0" t="n">
        <v>11796</v>
      </c>
      <c r="H11" s="7"/>
      <c r="I11" s="7"/>
    </row>
    <row r="12" customFormat="false" ht="14.25" hidden="false" customHeight="false" outlineLevel="0" collapsed="false">
      <c r="A12" s="0" t="s">
        <v>20</v>
      </c>
      <c r="B12" s="0" t="s">
        <v>15</v>
      </c>
      <c r="C12" s="0" t="s">
        <v>16</v>
      </c>
      <c r="D12" s="1" t="s">
        <v>17</v>
      </c>
      <c r="E12" s="0" t="s">
        <v>20</v>
      </c>
      <c r="F12" s="0" t="n">
        <v>1</v>
      </c>
      <c r="H12" s="7"/>
      <c r="I12" s="7"/>
    </row>
    <row r="13" customFormat="false" ht="14.25" hidden="false" customHeight="false" outlineLevel="0" collapsed="false">
      <c r="A13" s="9" t="s">
        <v>22</v>
      </c>
      <c r="B13" s="9" t="s">
        <v>23</v>
      </c>
      <c r="C13" s="9" t="s">
        <v>16</v>
      </c>
      <c r="D13" s="11" t="s">
        <v>17</v>
      </c>
      <c r="E13" s="9" t="s">
        <v>22</v>
      </c>
      <c r="F13" s="9" t="n">
        <v>30</v>
      </c>
      <c r="G13" s="9" t="n">
        <v>41052</v>
      </c>
      <c r="H13" s="10" t="s">
        <v>84</v>
      </c>
      <c r="I13" s="10" t="n">
        <v>737</v>
      </c>
    </row>
    <row r="14" customFormat="false" ht="14.25" hidden="false" customHeight="false" outlineLevel="0" collapsed="false">
      <c r="A14" s="0" t="s">
        <v>28</v>
      </c>
      <c r="B14" s="0" t="s">
        <v>25</v>
      </c>
      <c r="C14" s="0" t="s">
        <v>29</v>
      </c>
      <c r="D14" s="0" t="s">
        <v>30</v>
      </c>
      <c r="E14" s="0" t="s">
        <v>28</v>
      </c>
      <c r="H14" s="7" t="s">
        <v>25</v>
      </c>
      <c r="I14" s="7" t="n">
        <v>9384</v>
      </c>
      <c r="J14" s="8" t="s">
        <v>85</v>
      </c>
    </row>
    <row r="15" customFormat="false" ht="14.25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27</v>
      </c>
      <c r="E15" s="0" t="s">
        <v>24</v>
      </c>
      <c r="H15" s="7"/>
      <c r="I15" s="7"/>
    </row>
    <row r="16" customFormat="false" ht="14.25" hidden="false" customHeight="false" outlineLevel="0" collapsed="false">
      <c r="A16" s="0" t="s">
        <v>34</v>
      </c>
      <c r="B16" s="0" t="s">
        <v>25</v>
      </c>
      <c r="C16" s="0" t="s">
        <v>9</v>
      </c>
      <c r="D16" s="0" t="s">
        <v>10</v>
      </c>
      <c r="E16" s="0" t="s">
        <v>34</v>
      </c>
      <c r="G16" s="0" t="n">
        <v>4969</v>
      </c>
      <c r="H16" s="7"/>
      <c r="I16" s="7"/>
    </row>
    <row r="17" customFormat="false" ht="14.25" hidden="false" customHeight="false" outlineLevel="0" collapsed="false">
      <c r="A17" s="0" t="s">
        <v>31</v>
      </c>
      <c r="B17" s="0" t="s">
        <v>25</v>
      </c>
      <c r="C17" s="0" t="s">
        <v>4</v>
      </c>
      <c r="D17" s="0" t="s">
        <v>5</v>
      </c>
      <c r="E17" s="0" t="s">
        <v>31</v>
      </c>
      <c r="F17" s="0" t="n">
        <v>14</v>
      </c>
      <c r="G17" s="0" t="n">
        <v>15780</v>
      </c>
      <c r="H17" s="7"/>
      <c r="I17" s="7"/>
    </row>
    <row r="18" customFormat="false" ht="14.25" hidden="false" customHeight="false" outlineLevel="0" collapsed="false">
      <c r="A18" s="0" t="s">
        <v>6</v>
      </c>
      <c r="B18" s="0" t="s">
        <v>25</v>
      </c>
      <c r="C18" s="0" t="s">
        <v>4</v>
      </c>
      <c r="D18" s="0" t="s">
        <v>5</v>
      </c>
      <c r="E18" s="0" t="s">
        <v>86</v>
      </c>
      <c r="H18" s="7"/>
      <c r="I18" s="7"/>
    </row>
    <row r="19" customFormat="false" ht="14.25" hidden="false" customHeight="false" outlineLevel="0" collapsed="false">
      <c r="A19" s="0" t="s">
        <v>33</v>
      </c>
      <c r="B19" s="0" t="s">
        <v>25</v>
      </c>
      <c r="C19" s="0" t="s">
        <v>9</v>
      </c>
      <c r="D19" s="0" t="s">
        <v>10</v>
      </c>
      <c r="E19" s="0" t="s">
        <v>33</v>
      </c>
      <c r="F19" s="0" t="n">
        <v>2</v>
      </c>
      <c r="G19" s="0" t="n">
        <v>498</v>
      </c>
      <c r="H19" s="7"/>
      <c r="I19" s="7"/>
    </row>
    <row r="20" customFormat="false" ht="14.25" hidden="false" customHeight="false" outlineLevel="0" collapsed="false">
      <c r="A20" s="0" t="s">
        <v>32</v>
      </c>
      <c r="B20" s="0" t="s">
        <v>25</v>
      </c>
      <c r="C20" s="0" t="s">
        <v>4</v>
      </c>
      <c r="D20" s="0" t="s">
        <v>5</v>
      </c>
      <c r="E20" s="0" t="s">
        <v>32</v>
      </c>
      <c r="F20" s="0" t="n">
        <v>28</v>
      </c>
      <c r="G20" s="0" t="n">
        <v>20517</v>
      </c>
      <c r="H20" s="7"/>
      <c r="I20" s="7"/>
    </row>
    <row r="21" customFormat="false" ht="14.25" hidden="false" customHeight="false" outlineLevel="0" collapsed="false">
      <c r="A21" s="12" t="s">
        <v>28</v>
      </c>
      <c r="B21" s="12" t="s">
        <v>36</v>
      </c>
      <c r="C21" s="12" t="s">
        <v>29</v>
      </c>
      <c r="D21" s="12" t="s">
        <v>30</v>
      </c>
      <c r="E21" s="12"/>
      <c r="F21" s="12"/>
      <c r="G21" s="12"/>
      <c r="H21" s="13" t="s">
        <v>36</v>
      </c>
      <c r="I21" s="13" t="n">
        <v>63647</v>
      </c>
      <c r="J21" s="8" t="s">
        <v>87</v>
      </c>
    </row>
    <row r="22" customFormat="false" ht="14.25" hidden="false" customHeight="false" outlineLevel="0" collapsed="false">
      <c r="A22" s="0" t="s">
        <v>55</v>
      </c>
      <c r="B22" s="0" t="s">
        <v>36</v>
      </c>
      <c r="C22" s="2" t="s">
        <v>54</v>
      </c>
      <c r="D22" s="0" t="s">
        <v>52</v>
      </c>
      <c r="E22" s="0" t="s">
        <v>55</v>
      </c>
      <c r="F22" s="0" t="n">
        <v>1</v>
      </c>
      <c r="G22" s="0" t="n">
        <v>365018</v>
      </c>
      <c r="H22" s="7"/>
      <c r="I22" s="7"/>
    </row>
    <row r="23" customFormat="false" ht="14.25" hidden="false" customHeight="false" outlineLevel="0" collapsed="false">
      <c r="A23" s="0" t="s">
        <v>47</v>
      </c>
      <c r="B23" s="0" t="s">
        <v>36</v>
      </c>
      <c r="C23" s="0" t="s">
        <v>46</v>
      </c>
      <c r="D23" s="0" t="s">
        <v>44</v>
      </c>
      <c r="E23" s="0" t="s">
        <v>47</v>
      </c>
      <c r="H23" s="7"/>
      <c r="I23" s="7"/>
    </row>
    <row r="24" customFormat="false" ht="14.25" hidden="false" customHeight="false" outlineLevel="0" collapsed="false">
      <c r="A24" s="0" t="s">
        <v>53</v>
      </c>
      <c r="B24" s="0" t="s">
        <v>36</v>
      </c>
      <c r="C24" s="0" t="s">
        <v>54</v>
      </c>
      <c r="D24" s="0" t="s">
        <v>52</v>
      </c>
      <c r="E24" s="0" t="s">
        <v>53</v>
      </c>
      <c r="F24" s="0" t="n">
        <v>218</v>
      </c>
      <c r="G24" s="0" t="n">
        <v>1611450</v>
      </c>
      <c r="H24" s="7"/>
      <c r="I24" s="7"/>
    </row>
    <row r="25" customFormat="false" ht="14.25" hidden="false" customHeight="false" outlineLevel="0" collapsed="false">
      <c r="A25" s="0" t="s">
        <v>39</v>
      </c>
      <c r="B25" s="0" t="s">
        <v>36</v>
      </c>
      <c r="C25" s="2" t="s">
        <v>40</v>
      </c>
      <c r="D25" s="2" t="s">
        <v>41</v>
      </c>
      <c r="E25" s="0" t="s">
        <v>39</v>
      </c>
      <c r="H25" s="7"/>
      <c r="I25" s="7"/>
    </row>
    <row r="26" customFormat="false" ht="14.25" hidden="false" customHeight="false" outlineLevel="0" collapsed="false">
      <c r="A26" s="0" t="s">
        <v>35</v>
      </c>
      <c r="B26" s="0" t="s">
        <v>36</v>
      </c>
      <c r="C26" s="2" t="s">
        <v>37</v>
      </c>
      <c r="D26" s="2" t="s">
        <v>38</v>
      </c>
      <c r="E26" s="0" t="s">
        <v>35</v>
      </c>
      <c r="F26" s="0" t="n">
        <v>122</v>
      </c>
      <c r="G26" s="0" t="n">
        <v>577872</v>
      </c>
      <c r="H26" s="7"/>
      <c r="I26" s="7"/>
    </row>
    <row r="27" customFormat="false" ht="14.25" hidden="false" customHeight="false" outlineLevel="0" collapsed="false">
      <c r="A27" s="0" t="s">
        <v>50</v>
      </c>
      <c r="B27" s="0" t="s">
        <v>36</v>
      </c>
      <c r="C27" s="0" t="s">
        <v>51</v>
      </c>
      <c r="D27" s="0" t="s">
        <v>52</v>
      </c>
      <c r="E27" s="0" t="s">
        <v>50</v>
      </c>
      <c r="H27" s="7"/>
      <c r="I27" s="7"/>
    </row>
    <row r="28" customFormat="false" ht="14.25" hidden="false" customHeight="false" outlineLevel="0" collapsed="false">
      <c r="A28" s="0" t="s">
        <v>58</v>
      </c>
      <c r="B28" s="0" t="s">
        <v>36</v>
      </c>
      <c r="C28" s="0" t="s">
        <v>12</v>
      </c>
      <c r="D28" s="0" t="s">
        <v>13</v>
      </c>
      <c r="E28" s="0" t="s">
        <v>58</v>
      </c>
      <c r="G28" s="0" t="n">
        <v>1490</v>
      </c>
      <c r="H28" s="7"/>
      <c r="I28" s="7"/>
    </row>
    <row r="29" customFormat="false" ht="14.25" hidden="false" customHeight="false" outlineLevel="0" collapsed="false">
      <c r="A29" s="0" t="s">
        <v>57</v>
      </c>
      <c r="B29" s="0" t="s">
        <v>36</v>
      </c>
      <c r="C29" s="0" t="s">
        <v>12</v>
      </c>
      <c r="D29" s="0" t="s">
        <v>13</v>
      </c>
      <c r="E29" s="0" t="s">
        <v>57</v>
      </c>
      <c r="H29" s="7"/>
      <c r="I29" s="7"/>
    </row>
    <row r="30" customFormat="false" ht="14.25" hidden="false" customHeight="false" outlineLevel="0" collapsed="false">
      <c r="A30" s="0" t="s">
        <v>45</v>
      </c>
      <c r="B30" s="0" t="s">
        <v>36</v>
      </c>
      <c r="C30" s="0" t="s">
        <v>46</v>
      </c>
      <c r="D30" s="0" t="s">
        <v>44</v>
      </c>
      <c r="E30" s="0" t="s">
        <v>45</v>
      </c>
      <c r="H30" s="7"/>
      <c r="I30" s="7"/>
    </row>
    <row r="31" customFormat="false" ht="14.25" hidden="false" customHeight="false" outlineLevel="0" collapsed="false">
      <c r="A31" s="0" t="s">
        <v>48</v>
      </c>
      <c r="B31" s="0" t="s">
        <v>36</v>
      </c>
      <c r="C31" s="0" t="s">
        <v>49</v>
      </c>
      <c r="D31" s="0" t="s">
        <v>44</v>
      </c>
      <c r="E31" s="0" t="s">
        <v>48</v>
      </c>
      <c r="H31" s="7"/>
      <c r="I31" s="7"/>
    </row>
    <row r="32" customFormat="false" ht="14.25" hidden="false" customHeight="false" outlineLevel="0" collapsed="false">
      <c r="A32" s="0" t="s">
        <v>56</v>
      </c>
      <c r="B32" s="0" t="s">
        <v>36</v>
      </c>
      <c r="C32" s="0" t="s">
        <v>9</v>
      </c>
      <c r="D32" s="0" t="s">
        <v>10</v>
      </c>
      <c r="E32" s="0" t="s">
        <v>56</v>
      </c>
      <c r="H32" s="7"/>
      <c r="I32" s="7"/>
    </row>
    <row r="33" customFormat="false" ht="14.25" hidden="false" customHeight="false" outlineLevel="0" collapsed="false">
      <c r="A33" s="14" t="s">
        <v>42</v>
      </c>
      <c r="B33" s="14" t="s">
        <v>36</v>
      </c>
      <c r="C33" s="15" t="s">
        <v>43</v>
      </c>
      <c r="D33" s="16" t="s">
        <v>44</v>
      </c>
      <c r="E33" s="14" t="s">
        <v>42</v>
      </c>
      <c r="F33" s="14"/>
      <c r="G33" s="14"/>
      <c r="H33" s="17"/>
      <c r="I33" s="17"/>
    </row>
    <row r="34" customFormat="false" ht="14.25" hidden="false" customHeight="false" outlineLevel="0" collapsed="false">
      <c r="A34" s="9" t="s">
        <v>88</v>
      </c>
      <c r="B34" s="9"/>
      <c r="C34" s="18"/>
      <c r="D34" s="19"/>
      <c r="E34" s="9"/>
      <c r="F34" s="9"/>
      <c r="G34" s="9"/>
      <c r="H34" s="10" t="s">
        <v>88</v>
      </c>
      <c r="I34" s="10" t="n">
        <v>30</v>
      </c>
    </row>
    <row r="35" customFormat="false" ht="15" hidden="false" customHeight="false" outlineLevel="0" collapsed="false">
      <c r="A35" s="0" t="s">
        <v>59</v>
      </c>
      <c r="B35" s="0" t="s">
        <v>60</v>
      </c>
      <c r="C35" s="20" t="s">
        <v>40</v>
      </c>
      <c r="D35" s="20" t="s">
        <v>41</v>
      </c>
      <c r="E35" s="0" t="s">
        <v>59</v>
      </c>
      <c r="H35" s="7" t="s">
        <v>60</v>
      </c>
      <c r="I35" s="7" t="n">
        <v>1595</v>
      </c>
      <c r="J35" s="0" t="s">
        <v>61</v>
      </c>
    </row>
    <row r="36" customFormat="false" ht="14.25" hidden="false" customHeight="false" outlineLevel="0" collapsed="false">
      <c r="A36" s="0" t="s">
        <v>61</v>
      </c>
      <c r="B36" s="0" t="s">
        <v>60</v>
      </c>
      <c r="C36" s="21" t="s">
        <v>62</v>
      </c>
      <c r="D36" s="2" t="s">
        <v>63</v>
      </c>
      <c r="E36" s="0" t="s">
        <v>61</v>
      </c>
      <c r="F36" s="0" t="n">
        <v>2</v>
      </c>
      <c r="H36" s="7"/>
      <c r="I36" s="7"/>
    </row>
    <row r="37" customFormat="false" ht="14.25" hidden="false" customHeight="false" outlineLevel="0" collapsed="false">
      <c r="A37" s="9" t="s">
        <v>64</v>
      </c>
      <c r="B37" s="9" t="s">
        <v>89</v>
      </c>
      <c r="C37" s="19" t="s">
        <v>65</v>
      </c>
      <c r="D37" s="19" t="s">
        <v>66</v>
      </c>
      <c r="E37" s="9" t="s">
        <v>64</v>
      </c>
      <c r="F37" s="9"/>
      <c r="G37" s="9" t="n">
        <v>60883</v>
      </c>
      <c r="H37" s="10" t="s">
        <v>89</v>
      </c>
      <c r="I37" s="10" t="n">
        <v>2</v>
      </c>
    </row>
    <row r="38" customFormat="false" ht="14.25" hidden="false" customHeight="false" outlineLevel="0" collapsed="false">
      <c r="A38" s="9" t="s">
        <v>67</v>
      </c>
      <c r="B38" s="9" t="s">
        <v>67</v>
      </c>
      <c r="C38" s="19" t="s">
        <v>68</v>
      </c>
      <c r="D38" s="9" t="s">
        <v>69</v>
      </c>
      <c r="E38" s="9" t="s">
        <v>67</v>
      </c>
      <c r="F38" s="9"/>
      <c r="G38" s="9"/>
      <c r="H38" s="9" t="s">
        <v>67</v>
      </c>
      <c r="I38" s="10"/>
    </row>
    <row r="39" customFormat="false" ht="14.25" hidden="false" customHeight="false" outlineLevel="0" collapsed="false">
      <c r="A39" s="9" t="s">
        <v>70</v>
      </c>
      <c r="B39" s="9" t="s">
        <v>70</v>
      </c>
      <c r="C39" s="9" t="s">
        <v>70</v>
      </c>
      <c r="D39" s="19" t="s">
        <v>30</v>
      </c>
      <c r="E39" s="9" t="s">
        <v>90</v>
      </c>
      <c r="F39" s="9"/>
      <c r="G39" s="9"/>
      <c r="H39" s="10" t="s">
        <v>90</v>
      </c>
      <c r="I39" s="10" t="n">
        <v>73</v>
      </c>
    </row>
    <row r="40" customFormat="false" ht="14.25" hidden="false" customHeight="false" outlineLevel="0" collapsed="false">
      <c r="A40" s="9" t="s">
        <v>71</v>
      </c>
      <c r="B40" s="9" t="s">
        <v>71</v>
      </c>
      <c r="C40" s="19" t="s">
        <v>72</v>
      </c>
      <c r="D40" s="19" t="s">
        <v>73</v>
      </c>
      <c r="E40" s="9" t="s">
        <v>91</v>
      </c>
      <c r="F40" s="9"/>
      <c r="G40" s="9"/>
      <c r="H40" s="10" t="s">
        <v>91</v>
      </c>
      <c r="I40" s="10" t="n">
        <v>151</v>
      </c>
    </row>
    <row r="41" customFormat="false" ht="14.25" hidden="false" customHeight="false" outlineLevel="0" collapsed="false">
      <c r="A41" s="9" t="s">
        <v>74</v>
      </c>
      <c r="B41" s="9" t="s">
        <v>74</v>
      </c>
      <c r="C41" s="19" t="s">
        <v>37</v>
      </c>
      <c r="D41" s="19" t="s">
        <v>38</v>
      </c>
      <c r="E41" s="9" t="s">
        <v>92</v>
      </c>
      <c r="F41" s="9" t="n">
        <v>124</v>
      </c>
      <c r="G41" s="9" t="n">
        <v>1112693</v>
      </c>
      <c r="H41" s="10" t="s">
        <v>92</v>
      </c>
      <c r="I41" s="10" t="n">
        <v>88616</v>
      </c>
    </row>
    <row r="42" customFormat="false" ht="14.25" hidden="false" customHeight="false" outlineLevel="0" collapsed="false">
      <c r="A42" s="9" t="s">
        <v>75</v>
      </c>
      <c r="B42" s="9" t="s">
        <v>75</v>
      </c>
      <c r="C42" s="9" t="s">
        <v>46</v>
      </c>
      <c r="D42" s="9" t="s">
        <v>44</v>
      </c>
      <c r="E42" s="9" t="s">
        <v>93</v>
      </c>
      <c r="F42" s="9" t="n">
        <v>4</v>
      </c>
      <c r="G42" s="9"/>
      <c r="H42" s="10" t="s">
        <v>93</v>
      </c>
      <c r="I42" s="10" t="n">
        <v>3456</v>
      </c>
    </row>
    <row r="43" customFormat="false" ht="14.25" hidden="false" customHeight="false" outlineLevel="0" collapsed="false">
      <c r="A43" s="9" t="s">
        <v>76</v>
      </c>
      <c r="B43" s="22" t="s">
        <v>77</v>
      </c>
      <c r="C43" s="22" t="s">
        <v>77</v>
      </c>
      <c r="D43" s="9" t="s">
        <v>13</v>
      </c>
      <c r="E43" s="9" t="s">
        <v>76</v>
      </c>
      <c r="F43" s="9"/>
      <c r="G43" s="9"/>
      <c r="H43" s="10" t="s">
        <v>94</v>
      </c>
      <c r="I43" s="10" t="n">
        <v>46</v>
      </c>
    </row>
    <row r="44" customFormat="false" ht="14.25" hidden="false" customHeight="false" outlineLevel="0" collapsed="false">
      <c r="A44" s="9" t="s">
        <v>95</v>
      </c>
      <c r="B44" s="9"/>
      <c r="C44" s="0" t="s">
        <v>9</v>
      </c>
      <c r="D44" s="0" t="s">
        <v>10</v>
      </c>
      <c r="E44" s="9"/>
      <c r="F44" s="9"/>
      <c r="G44" s="9"/>
      <c r="H44" s="9" t="s">
        <v>95</v>
      </c>
      <c r="I44" s="10" t="n">
        <v>1874</v>
      </c>
    </row>
    <row r="45" customFormat="false" ht="14.25" hidden="false" customHeight="false" outlineLevel="0" collapsed="false">
      <c r="A45" s="9" t="s">
        <v>96</v>
      </c>
      <c r="B45" s="9"/>
      <c r="C45" s="9"/>
      <c r="D45" s="9"/>
      <c r="E45" s="9"/>
      <c r="F45" s="9"/>
      <c r="G45" s="9"/>
      <c r="H45" s="9" t="s">
        <v>96</v>
      </c>
      <c r="I45" s="10" t="n">
        <v>2730</v>
      </c>
    </row>
    <row r="53" customFormat="false" ht="14.25" hidden="false" customHeight="false" outlineLevel="0" collapsed="false">
      <c r="E53" s="0" t="s">
        <v>97</v>
      </c>
    </row>
    <row r="54" customFormat="false" ht="14.25" hidden="false" customHeight="false" outlineLevel="0" collapsed="false">
      <c r="E54" s="0" t="s">
        <v>88</v>
      </c>
    </row>
    <row r="55" customFormat="false" ht="14.25" hidden="false" customHeight="false" outlineLevel="0" collapsed="false">
      <c r="E55" s="0" t="s">
        <v>94</v>
      </c>
    </row>
    <row r="56" customFormat="false" ht="14.25" hidden="false" customHeight="false" outlineLevel="0" collapsed="false">
      <c r="E56" s="0" t="s">
        <v>98</v>
      </c>
    </row>
    <row r="57" customFormat="false" ht="14.25" hidden="false" customHeight="false" outlineLevel="0" collapsed="false">
      <c r="E57" s="0" t="s">
        <v>89</v>
      </c>
    </row>
    <row r="58" customFormat="false" ht="14.25" hidden="false" customHeight="false" outlineLevel="0" collapsed="false">
      <c r="E58" s="0" t="s">
        <v>99</v>
      </c>
      <c r="G58" s="0" t="n">
        <v>9413</v>
      </c>
    </row>
    <row r="59" customFormat="false" ht="14.25" hidden="false" customHeight="false" outlineLevel="0" collapsed="false">
      <c r="E59" s="0" t="s">
        <v>100</v>
      </c>
    </row>
    <row r="60" customFormat="false" ht="14.25" hidden="false" customHeight="false" outlineLevel="0" collapsed="false">
      <c r="E60" s="0" t="s">
        <v>101</v>
      </c>
      <c r="G60" s="0" t="n">
        <v>1053</v>
      </c>
    </row>
    <row r="61" customFormat="false" ht="14.25" hidden="false" customHeight="false" outlineLevel="0" collapsed="false">
      <c r="E61" s="0" t="s">
        <v>95</v>
      </c>
    </row>
  </sheetData>
  <hyperlinks>
    <hyperlink ref="D8" r:id="rId1" display="Asterales"/>
    <hyperlink ref="C22" r:id="rId2" display="Ranunculaceae"/>
    <hyperlink ref="C25" r:id="rId3" display="Brassicaceae"/>
    <hyperlink ref="D25" r:id="rId4" display="Brassicales"/>
    <hyperlink ref="C26" r:id="rId5" display="Boraginaceae"/>
    <hyperlink ref="D26" r:id="rId6" display="Boraginales"/>
    <hyperlink ref="C33" r:id="rId7" display="Lamiaceae"/>
    <hyperlink ref="D33" r:id="rId8" display="Lamiales"/>
    <hyperlink ref="C35" r:id="rId9" display="Brassicaceae"/>
    <hyperlink ref="D35" r:id="rId10" display="Brassicales"/>
    <hyperlink ref="C36" r:id="rId11" display="Salicaceae"/>
    <hyperlink ref="D36" r:id="rId12" display="Malpighiales"/>
    <hyperlink ref="C37" r:id="rId13" display="Onagraceae"/>
    <hyperlink ref="D37" r:id="rId14" display="Myrtales"/>
    <hyperlink ref="C38" r:id="rId15" display="Caryophyllaceae"/>
    <hyperlink ref="D39" r:id="rId16" display="Ericales"/>
    <hyperlink ref="C40" r:id="rId17" display="Geraniaceae"/>
    <hyperlink ref="D40" r:id="rId18" display="Geraniales"/>
    <hyperlink ref="C41" r:id="rId19" display="Boraginaceae"/>
    <hyperlink ref="D41" r:id="rId20" display="Boraginales"/>
    <hyperlink ref="D42" r:id="rId21" display="Lamiales"/>
    <hyperlink ref="D43" r:id="rId22" display="Saxifragal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9.91"/>
    <col collapsed="false" customWidth="true" hidden="false" outlineLevel="0" max="5" min="5" style="0" width="18.91"/>
    <col collapsed="false" customWidth="true" hidden="false" outlineLevel="0" max="7" min="7" style="0" width="13.09"/>
    <col collapsed="false" customWidth="true" hidden="false" outlineLevel="0" max="8" min="8" style="0" width="19.91"/>
  </cols>
  <sheetData>
    <row r="1" customFormat="false" ht="14.25" hidden="false" customHeight="false" outlineLevel="0" collapsed="false">
      <c r="A1" s="23" t="s">
        <v>102</v>
      </c>
      <c r="B1" s="23" t="s">
        <v>103</v>
      </c>
      <c r="C1" s="23" t="s">
        <v>104</v>
      </c>
      <c r="D1" s="23" t="s">
        <v>105</v>
      </c>
      <c r="E1" s="23" t="s">
        <v>80</v>
      </c>
      <c r="F1" s="23" t="s">
        <v>106</v>
      </c>
      <c r="G1" s="23" t="s">
        <v>107</v>
      </c>
      <c r="H1" s="23" t="s">
        <v>108</v>
      </c>
    </row>
    <row r="2" customFormat="false" ht="14.25" hidden="false" customHeight="false" outlineLevel="0" collapsed="false">
      <c r="A2" s="0" t="n">
        <v>10</v>
      </c>
      <c r="B2" s="0" t="s">
        <v>109</v>
      </c>
      <c r="C2" s="0" t="s">
        <v>110</v>
      </c>
      <c r="D2" s="24" t="n">
        <v>42169</v>
      </c>
      <c r="E2" s="0" t="s">
        <v>111</v>
      </c>
      <c r="F2" s="0" t="n">
        <v>1691</v>
      </c>
      <c r="G2" s="0" t="s">
        <v>79</v>
      </c>
      <c r="H2" s="0" t="s">
        <v>34</v>
      </c>
    </row>
    <row r="3" customFormat="false" ht="14.25" hidden="false" customHeight="false" outlineLevel="0" collapsed="false">
      <c r="A3" s="0" t="n">
        <v>10</v>
      </c>
      <c r="B3" s="0" t="s">
        <v>109</v>
      </c>
      <c r="C3" s="0" t="s">
        <v>110</v>
      </c>
      <c r="D3" s="24" t="n">
        <v>42169</v>
      </c>
      <c r="E3" s="0" t="s">
        <v>112</v>
      </c>
      <c r="F3" s="0" t="n">
        <v>1864</v>
      </c>
      <c r="G3" s="0" t="s">
        <v>79</v>
      </c>
      <c r="H3" s="0" t="s">
        <v>6</v>
      </c>
    </row>
    <row r="4" customFormat="false" ht="14.25" hidden="false" customHeight="false" outlineLevel="0" collapsed="false">
      <c r="A4" s="0" t="n">
        <v>10</v>
      </c>
      <c r="B4" s="0" t="s">
        <v>109</v>
      </c>
      <c r="C4" s="0" t="s">
        <v>110</v>
      </c>
      <c r="D4" s="24" t="n">
        <v>42169</v>
      </c>
      <c r="E4" s="0" t="s">
        <v>113</v>
      </c>
      <c r="F4" s="0" t="n">
        <v>2458</v>
      </c>
      <c r="G4" s="0" t="s">
        <v>79</v>
      </c>
      <c r="H4" s="0" t="s">
        <v>114</v>
      </c>
    </row>
    <row r="5" customFormat="false" ht="14.25" hidden="false" customHeight="false" outlineLevel="0" collapsed="false">
      <c r="A5" s="0" t="n">
        <v>10</v>
      </c>
      <c r="B5" s="0" t="s">
        <v>109</v>
      </c>
      <c r="C5" s="0" t="s">
        <v>110</v>
      </c>
      <c r="D5" s="24" t="n">
        <v>42169</v>
      </c>
      <c r="E5" s="0" t="s">
        <v>115</v>
      </c>
      <c r="F5" s="0" t="n">
        <v>2765</v>
      </c>
      <c r="G5" s="0" t="s">
        <v>79</v>
      </c>
      <c r="H5" s="0" t="s">
        <v>99</v>
      </c>
    </row>
    <row r="6" customFormat="false" ht="14.25" hidden="false" customHeight="false" outlineLevel="0" collapsed="false">
      <c r="A6" s="0" t="n">
        <v>10</v>
      </c>
      <c r="B6" s="0" t="s">
        <v>109</v>
      </c>
      <c r="C6" s="0" t="s">
        <v>110</v>
      </c>
      <c r="D6" s="24" t="n">
        <v>42169</v>
      </c>
      <c r="E6" s="0" t="s">
        <v>116</v>
      </c>
      <c r="F6" s="0" t="n">
        <v>2819</v>
      </c>
      <c r="G6" s="0" t="s">
        <v>79</v>
      </c>
      <c r="H6" s="0" t="s">
        <v>22</v>
      </c>
    </row>
    <row r="7" customFormat="false" ht="14.25" hidden="false" customHeight="false" outlineLevel="0" collapsed="false">
      <c r="A7" s="0" t="n">
        <v>10</v>
      </c>
      <c r="B7" s="0" t="s">
        <v>109</v>
      </c>
      <c r="C7" s="0" t="s">
        <v>110</v>
      </c>
      <c r="D7" s="24" t="n">
        <v>42169</v>
      </c>
      <c r="E7" s="0" t="s">
        <v>117</v>
      </c>
      <c r="F7" s="0" t="n">
        <v>3523</v>
      </c>
      <c r="G7" s="0" t="s">
        <v>79</v>
      </c>
      <c r="H7" s="0" t="s">
        <v>14</v>
      </c>
    </row>
    <row r="8" customFormat="false" ht="14.25" hidden="false" customHeight="false" outlineLevel="0" collapsed="false">
      <c r="A8" s="0" t="n">
        <v>10</v>
      </c>
      <c r="B8" s="0" t="s">
        <v>109</v>
      </c>
      <c r="C8" s="0" t="s">
        <v>110</v>
      </c>
      <c r="D8" s="24" t="n">
        <v>42169</v>
      </c>
      <c r="E8" s="0" t="s">
        <v>118</v>
      </c>
      <c r="F8" s="0" t="n">
        <v>3584</v>
      </c>
      <c r="G8" s="0" t="s">
        <v>79</v>
      </c>
      <c r="H8" s="0" t="s">
        <v>92</v>
      </c>
    </row>
    <row r="9" customFormat="false" ht="14.25" hidden="false" customHeight="false" outlineLevel="0" collapsed="false">
      <c r="A9" s="0" t="n">
        <v>10</v>
      </c>
      <c r="B9" s="0" t="s">
        <v>109</v>
      </c>
      <c r="C9" s="0" t="s">
        <v>110</v>
      </c>
      <c r="D9" s="24" t="n">
        <v>42169</v>
      </c>
      <c r="E9" s="0" t="s">
        <v>119</v>
      </c>
      <c r="F9" s="0" t="n">
        <v>3888</v>
      </c>
      <c r="G9" s="0" t="s">
        <v>79</v>
      </c>
      <c r="H9" s="0" t="s">
        <v>92</v>
      </c>
    </row>
    <row r="10" customFormat="false" ht="14.25" hidden="false" customHeight="false" outlineLevel="0" collapsed="false">
      <c r="A10" s="0" t="n">
        <v>10</v>
      </c>
      <c r="B10" s="0" t="s">
        <v>109</v>
      </c>
      <c r="C10" s="0" t="s">
        <v>110</v>
      </c>
      <c r="D10" s="24" t="n">
        <v>42169</v>
      </c>
      <c r="E10" s="0" t="s">
        <v>120</v>
      </c>
      <c r="F10" s="0" t="n">
        <v>10216</v>
      </c>
      <c r="G10" s="0" t="s">
        <v>79</v>
      </c>
      <c r="H10" s="0" t="s">
        <v>121</v>
      </c>
    </row>
    <row r="11" customFormat="false" ht="14.25" hidden="false" customHeight="false" outlineLevel="0" collapsed="false">
      <c r="A11" s="0" t="n">
        <v>10</v>
      </c>
      <c r="B11" s="0" t="s">
        <v>109</v>
      </c>
      <c r="C11" s="0" t="s">
        <v>110</v>
      </c>
      <c r="D11" s="24" t="n">
        <v>42169</v>
      </c>
      <c r="E11" s="0" t="s">
        <v>122</v>
      </c>
      <c r="F11" s="0" t="n">
        <v>15363</v>
      </c>
      <c r="G11" s="0" t="s">
        <v>79</v>
      </c>
      <c r="H11" s="0" t="s">
        <v>64</v>
      </c>
    </row>
    <row r="12" customFormat="false" ht="14.25" hidden="false" customHeight="false" outlineLevel="0" collapsed="false">
      <c r="A12" s="0" t="n">
        <v>10</v>
      </c>
      <c r="B12" s="0" t="s">
        <v>109</v>
      </c>
      <c r="C12" s="0" t="s">
        <v>110</v>
      </c>
      <c r="D12" s="24" t="n">
        <v>42169</v>
      </c>
      <c r="E12" s="0" t="s">
        <v>92</v>
      </c>
      <c r="F12" s="0" t="n">
        <v>1</v>
      </c>
      <c r="G12" s="0" t="s">
        <v>81</v>
      </c>
      <c r="H12" s="0" t="s">
        <v>92</v>
      </c>
    </row>
    <row r="13" customFormat="false" ht="14.25" hidden="false" customHeight="false" outlineLevel="0" collapsed="false">
      <c r="A13" s="0" t="n">
        <v>10</v>
      </c>
      <c r="B13" s="0" t="s">
        <v>109</v>
      </c>
      <c r="C13" s="0" t="s">
        <v>110</v>
      </c>
      <c r="D13" s="24" t="n">
        <v>42169</v>
      </c>
      <c r="E13" s="0" t="s">
        <v>96</v>
      </c>
      <c r="F13" s="0" t="n">
        <v>1</v>
      </c>
      <c r="G13" s="0" t="s">
        <v>81</v>
      </c>
      <c r="H13" s="0" t="s">
        <v>96</v>
      </c>
    </row>
    <row r="14" customFormat="false" ht="14.25" hidden="false" customHeight="false" outlineLevel="0" collapsed="false">
      <c r="A14" s="0" t="n">
        <v>10</v>
      </c>
      <c r="B14" s="0" t="s">
        <v>109</v>
      </c>
      <c r="C14" s="0" t="s">
        <v>110</v>
      </c>
      <c r="D14" s="24" t="n">
        <v>42169</v>
      </c>
      <c r="E14" s="0" t="s">
        <v>36</v>
      </c>
      <c r="F14" s="0" t="n">
        <v>163</v>
      </c>
      <c r="G14" s="0" t="s">
        <v>81</v>
      </c>
      <c r="H14" s="0" t="s">
        <v>36</v>
      </c>
    </row>
    <row r="15" customFormat="false" ht="14.25" hidden="false" customHeight="false" outlineLevel="0" collapsed="false">
      <c r="A15" s="0" t="n">
        <v>10</v>
      </c>
      <c r="B15" s="0" t="s">
        <v>109</v>
      </c>
      <c r="C15" s="0" t="s">
        <v>110</v>
      </c>
      <c r="D15" s="24" t="n">
        <v>42169</v>
      </c>
      <c r="E15" s="0" t="s">
        <v>93</v>
      </c>
      <c r="F15" s="0" t="n">
        <v>3453</v>
      </c>
      <c r="G15" s="0" t="s">
        <v>81</v>
      </c>
      <c r="H15" s="0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34"/>
  <sheetViews>
    <sheetView showFormulas="false" showGridLines="true" showRowColHeaders="true" showZeros="true" rightToLeft="false" tabSelected="false" showOutlineSymbols="true" defaultGridColor="true" view="normal" topLeftCell="A884" colorId="64" zoomScale="100" zoomScaleNormal="100" zoomScalePageLayoutView="100" workbookViewId="0">
      <selection pane="topLeft" activeCell="E909" activeCellId="0" sqref="E909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6.91"/>
    <col collapsed="false" customWidth="true" hidden="false" outlineLevel="0" max="2" min="2" style="0" width="16.54"/>
    <col collapsed="false" customWidth="true" hidden="false" outlineLevel="0" max="3" min="3" style="0" width="12.18"/>
    <col collapsed="false" customWidth="true" hidden="false" outlineLevel="0" max="4" min="4" style="0" width="9.46"/>
    <col collapsed="false" customWidth="true" hidden="false" outlineLevel="0" max="5" min="5" style="0" width="27.36"/>
    <col collapsed="false" customWidth="true" hidden="false" outlineLevel="0" max="6" min="6" style="0" width="6.81"/>
    <col collapsed="false" customWidth="true" hidden="false" outlineLevel="0" max="7" min="7" style="0" width="10.99"/>
    <col collapsed="false" customWidth="true" hidden="false" outlineLevel="0" max="8" min="8" style="0" width="27.36"/>
    <col collapsed="false" customWidth="true" hidden="false" outlineLevel="0" max="11" min="11" style="0" width="18.46"/>
    <col collapsed="false" customWidth="true" hidden="false" outlineLevel="0" max="12" min="12" style="0" width="12.18"/>
    <col collapsed="false" customWidth="true" hidden="false" outlineLevel="0" max="13" min="13" style="0" width="11.27"/>
    <col collapsed="false" customWidth="true" hidden="false" outlineLevel="0" max="14" min="14" style="0" width="9.18"/>
    <col collapsed="false" customWidth="true" hidden="false" outlineLevel="0" max="15" min="15" style="0" width="12.18"/>
  </cols>
  <sheetData>
    <row r="1" customFormat="false" ht="14.25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  <c r="E1" s="0" t="s">
        <v>80</v>
      </c>
      <c r="F1" s="0" t="s">
        <v>106</v>
      </c>
      <c r="G1" s="0" t="s">
        <v>107</v>
      </c>
      <c r="H1" s="0" t="s">
        <v>80</v>
      </c>
    </row>
    <row r="2" customFormat="false" ht="14.25" hidden="false" customHeight="false" outlineLevel="0" collapsed="false">
      <c r="A2" s="0" t="s">
        <v>123</v>
      </c>
      <c r="B2" s="0" t="s">
        <v>109</v>
      </c>
      <c r="C2" s="0" t="s">
        <v>124</v>
      </c>
      <c r="D2" s="24" t="n">
        <v>42172</v>
      </c>
      <c r="E2" s="0" t="s">
        <v>125</v>
      </c>
      <c r="F2" s="0" t="n">
        <v>5</v>
      </c>
      <c r="G2" s="0" t="s">
        <v>78</v>
      </c>
      <c r="H2" s="0" t="s">
        <v>53</v>
      </c>
      <c r="I2" s="0" t="s">
        <v>126</v>
      </c>
      <c r="K2" s="25" t="s">
        <v>103</v>
      </c>
      <c r="L2" s="26" t="s">
        <v>104</v>
      </c>
      <c r="M2" s="26" t="s">
        <v>105</v>
      </c>
      <c r="N2" s="26" t="s">
        <v>102</v>
      </c>
      <c r="O2" s="27" t="s">
        <v>127</v>
      </c>
    </row>
    <row r="3" customFormat="false" ht="14.25" hidden="false" customHeight="false" outlineLevel="0" collapsed="false">
      <c r="A3" s="0" t="s">
        <v>123</v>
      </c>
      <c r="B3" s="0" t="s">
        <v>109</v>
      </c>
      <c r="C3" s="0" t="s">
        <v>124</v>
      </c>
      <c r="D3" s="24" t="n">
        <v>42181</v>
      </c>
      <c r="E3" s="0" t="s">
        <v>128</v>
      </c>
      <c r="F3" s="0" t="n">
        <v>1</v>
      </c>
      <c r="G3" s="0" t="s">
        <v>78</v>
      </c>
      <c r="H3" s="0" t="s">
        <v>31</v>
      </c>
      <c r="I3" s="0" t="s">
        <v>129</v>
      </c>
      <c r="K3" s="28" t="s">
        <v>109</v>
      </c>
      <c r="L3" s="29" t="s">
        <v>124</v>
      </c>
      <c r="M3" s="30" t="n">
        <v>42172</v>
      </c>
      <c r="N3" s="31" t="s">
        <v>123</v>
      </c>
      <c r="O3" s="32" t="n">
        <v>5</v>
      </c>
    </row>
    <row r="4" customFormat="false" ht="14.25" hidden="false" customHeight="false" outlineLevel="0" collapsed="false">
      <c r="A4" s="0" t="s">
        <v>123</v>
      </c>
      <c r="B4" s="0" t="s">
        <v>109</v>
      </c>
      <c r="C4" s="0" t="s">
        <v>124</v>
      </c>
      <c r="D4" s="24" t="n">
        <v>42187</v>
      </c>
      <c r="E4" s="0" t="s">
        <v>130</v>
      </c>
      <c r="F4" s="0" t="n">
        <v>1</v>
      </c>
      <c r="G4" s="0" t="s">
        <v>78</v>
      </c>
      <c r="H4" s="0" t="s">
        <v>55</v>
      </c>
      <c r="I4" s="0" t="s">
        <v>131</v>
      </c>
      <c r="K4" s="33"/>
      <c r="L4" s="34"/>
      <c r="M4" s="30" t="n">
        <v>42181</v>
      </c>
      <c r="N4" s="31" t="s">
        <v>123</v>
      </c>
      <c r="O4" s="32" t="n">
        <v>1</v>
      </c>
    </row>
    <row r="5" customFormat="false" ht="14.25" hidden="false" customHeight="false" outlineLevel="0" collapsed="false">
      <c r="A5" s="0" t="s">
        <v>123</v>
      </c>
      <c r="B5" s="0" t="s">
        <v>109</v>
      </c>
      <c r="C5" s="0" t="s">
        <v>124</v>
      </c>
      <c r="D5" s="24" t="n">
        <v>42187</v>
      </c>
      <c r="E5" s="0" t="s">
        <v>125</v>
      </c>
      <c r="F5" s="0" t="n">
        <v>1</v>
      </c>
      <c r="G5" s="0" t="s">
        <v>78</v>
      </c>
      <c r="H5" s="0" t="s">
        <v>53</v>
      </c>
      <c r="I5" s="0" t="s">
        <v>126</v>
      </c>
      <c r="K5" s="33"/>
      <c r="L5" s="34"/>
      <c r="M5" s="35" t="n">
        <v>42187</v>
      </c>
      <c r="N5" s="29" t="n">
        <v>7</v>
      </c>
      <c r="O5" s="36" t="n">
        <v>9935</v>
      </c>
    </row>
    <row r="6" customFormat="false" ht="14.25" hidden="false" customHeight="false" outlineLevel="0" collapsed="false">
      <c r="A6" s="0" t="s">
        <v>123</v>
      </c>
      <c r="B6" s="0" t="s">
        <v>109</v>
      </c>
      <c r="C6" s="0" t="s">
        <v>124</v>
      </c>
      <c r="D6" s="24" t="n">
        <v>42187</v>
      </c>
      <c r="E6" s="0" t="s">
        <v>132</v>
      </c>
      <c r="F6" s="0" t="n">
        <v>1</v>
      </c>
      <c r="G6" s="0" t="s">
        <v>78</v>
      </c>
      <c r="H6" s="0" t="s">
        <v>35</v>
      </c>
      <c r="I6" s="0" t="s">
        <v>133</v>
      </c>
      <c r="K6" s="33"/>
      <c r="L6" s="34"/>
      <c r="M6" s="37"/>
      <c r="N6" s="34" t="n">
        <v>8</v>
      </c>
      <c r="O6" s="38" t="n">
        <v>1663</v>
      </c>
    </row>
    <row r="7" customFormat="false" ht="14.25" hidden="false" customHeight="false" outlineLevel="0" collapsed="false">
      <c r="A7" s="0" t="s">
        <v>123</v>
      </c>
      <c r="B7" s="0" t="s">
        <v>109</v>
      </c>
      <c r="C7" s="0" t="s">
        <v>124</v>
      </c>
      <c r="D7" s="24" t="n">
        <v>42187</v>
      </c>
      <c r="E7" s="0" t="s">
        <v>128</v>
      </c>
      <c r="F7" s="0" t="n">
        <v>2</v>
      </c>
      <c r="G7" s="0" t="s">
        <v>78</v>
      </c>
      <c r="H7" s="0" t="s">
        <v>31</v>
      </c>
      <c r="I7" s="0" t="s">
        <v>129</v>
      </c>
      <c r="K7" s="33"/>
      <c r="L7" s="34"/>
      <c r="M7" s="39"/>
      <c r="N7" s="40" t="s">
        <v>123</v>
      </c>
      <c r="O7" s="41" t="n">
        <v>8</v>
      </c>
    </row>
    <row r="8" customFormat="false" ht="14.25" hidden="false" customHeight="false" outlineLevel="0" collapsed="false">
      <c r="A8" s="0" t="s">
        <v>123</v>
      </c>
      <c r="B8" s="0" t="s">
        <v>109</v>
      </c>
      <c r="C8" s="0" t="s">
        <v>124</v>
      </c>
      <c r="D8" s="24" t="n">
        <v>42187</v>
      </c>
      <c r="E8" s="0" t="s">
        <v>134</v>
      </c>
      <c r="F8" s="0" t="n">
        <v>3</v>
      </c>
      <c r="G8" s="0" t="s">
        <v>78</v>
      </c>
      <c r="H8" s="0" t="s">
        <v>32</v>
      </c>
      <c r="I8" s="0" t="s">
        <v>135</v>
      </c>
      <c r="K8" s="33"/>
      <c r="L8" s="34"/>
      <c r="M8" s="30" t="n">
        <v>42195</v>
      </c>
      <c r="N8" s="31" t="s">
        <v>123</v>
      </c>
      <c r="O8" s="32" t="n">
        <v>4</v>
      </c>
    </row>
    <row r="9" customFormat="false" ht="14.25" hidden="false" customHeight="false" outlineLevel="0" collapsed="false">
      <c r="A9" s="0" t="n">
        <v>7</v>
      </c>
      <c r="B9" s="0" t="s">
        <v>109</v>
      </c>
      <c r="C9" s="0" t="s">
        <v>124</v>
      </c>
      <c r="D9" s="24" t="n">
        <v>42187</v>
      </c>
      <c r="E9" s="0" t="s">
        <v>36</v>
      </c>
      <c r="F9" s="0" t="n">
        <v>9860</v>
      </c>
      <c r="G9" s="0" t="s">
        <v>81</v>
      </c>
      <c r="H9" s="0" t="s">
        <v>36</v>
      </c>
      <c r="K9" s="33"/>
      <c r="L9" s="40"/>
      <c r="M9" s="30" t="n">
        <v>42201</v>
      </c>
      <c r="N9" s="31" t="s">
        <v>123</v>
      </c>
      <c r="O9" s="32" t="n">
        <v>1</v>
      </c>
    </row>
    <row r="10" customFormat="false" ht="14.25" hidden="false" customHeight="false" outlineLevel="0" collapsed="false">
      <c r="A10" s="0" t="n">
        <v>7</v>
      </c>
      <c r="B10" s="0" t="s">
        <v>109</v>
      </c>
      <c r="C10" s="0" t="s">
        <v>124</v>
      </c>
      <c r="D10" s="24" t="n">
        <v>42187</v>
      </c>
      <c r="E10" s="0" t="s">
        <v>25</v>
      </c>
      <c r="F10" s="0" t="n">
        <v>64</v>
      </c>
      <c r="G10" s="0" t="s">
        <v>81</v>
      </c>
      <c r="H10" s="0" t="s">
        <v>25</v>
      </c>
      <c r="K10" s="33"/>
      <c r="L10" s="29" t="s">
        <v>110</v>
      </c>
      <c r="M10" s="30" t="n">
        <v>42163</v>
      </c>
      <c r="N10" s="31" t="s">
        <v>123</v>
      </c>
      <c r="O10" s="32" t="n">
        <v>1</v>
      </c>
    </row>
    <row r="11" customFormat="false" ht="14.25" hidden="false" customHeight="false" outlineLevel="0" collapsed="false">
      <c r="A11" s="0" t="n">
        <v>7</v>
      </c>
      <c r="B11" s="0" t="s">
        <v>109</v>
      </c>
      <c r="C11" s="0" t="s">
        <v>124</v>
      </c>
      <c r="D11" s="24" t="n">
        <v>42187</v>
      </c>
      <c r="E11" s="0" t="s">
        <v>60</v>
      </c>
      <c r="F11" s="0" t="n">
        <v>2</v>
      </c>
      <c r="G11" s="0" t="s">
        <v>81</v>
      </c>
      <c r="H11" s="0" t="s">
        <v>60</v>
      </c>
      <c r="K11" s="33"/>
      <c r="L11" s="34"/>
      <c r="M11" s="30" t="n">
        <v>42165</v>
      </c>
      <c r="N11" s="31" t="s">
        <v>123</v>
      </c>
      <c r="O11" s="32" t="n">
        <v>3</v>
      </c>
    </row>
    <row r="12" customFormat="false" ht="14.25" hidden="false" customHeight="false" outlineLevel="0" collapsed="false">
      <c r="A12" s="0" t="n">
        <v>7</v>
      </c>
      <c r="B12" s="0" t="s">
        <v>109</v>
      </c>
      <c r="C12" s="0" t="s">
        <v>124</v>
      </c>
      <c r="D12" s="24" t="n">
        <v>42187</v>
      </c>
      <c r="E12" s="0" t="s">
        <v>88</v>
      </c>
      <c r="F12" s="0" t="n">
        <v>5</v>
      </c>
      <c r="G12" s="0" t="s">
        <v>81</v>
      </c>
      <c r="H12" s="0" t="s">
        <v>88</v>
      </c>
      <c r="K12" s="33"/>
      <c r="L12" s="34"/>
      <c r="M12" s="30" t="n">
        <v>42169</v>
      </c>
      <c r="N12" s="31" t="n">
        <v>10</v>
      </c>
      <c r="O12" s="32" t="n">
        <v>51789</v>
      </c>
    </row>
    <row r="13" customFormat="false" ht="14.25" hidden="false" customHeight="false" outlineLevel="0" collapsed="false">
      <c r="A13" s="0" t="n">
        <v>7</v>
      </c>
      <c r="B13" s="0" t="s">
        <v>109</v>
      </c>
      <c r="C13" s="0" t="s">
        <v>124</v>
      </c>
      <c r="D13" s="24" t="n">
        <v>42187</v>
      </c>
      <c r="E13" s="0" t="s">
        <v>92</v>
      </c>
      <c r="F13" s="0" t="n">
        <v>1</v>
      </c>
      <c r="G13" s="0" t="s">
        <v>81</v>
      </c>
      <c r="H13" s="0" t="s">
        <v>92</v>
      </c>
      <c r="K13" s="33"/>
      <c r="L13" s="34"/>
      <c r="M13" s="30" t="n">
        <v>42170</v>
      </c>
      <c r="N13" s="31" t="s">
        <v>123</v>
      </c>
      <c r="O13" s="32" t="n">
        <v>6</v>
      </c>
    </row>
    <row r="14" customFormat="false" ht="14.25" hidden="false" customHeight="false" outlineLevel="0" collapsed="false">
      <c r="A14" s="0" t="n">
        <v>7</v>
      </c>
      <c r="B14" s="0" t="s">
        <v>109</v>
      </c>
      <c r="C14" s="0" t="s">
        <v>124</v>
      </c>
      <c r="D14" s="24" t="n">
        <v>42187</v>
      </c>
      <c r="E14" s="0" t="s">
        <v>83</v>
      </c>
      <c r="F14" s="0" t="n">
        <v>2</v>
      </c>
      <c r="G14" s="0" t="s">
        <v>81</v>
      </c>
      <c r="H14" s="0" t="s">
        <v>83</v>
      </c>
      <c r="K14" s="33"/>
      <c r="L14" s="34"/>
      <c r="M14" s="30" t="n">
        <v>42177</v>
      </c>
      <c r="N14" s="31" t="s">
        <v>123</v>
      </c>
      <c r="O14" s="32" t="n">
        <v>7</v>
      </c>
    </row>
    <row r="15" customFormat="false" ht="14.25" hidden="false" customHeight="false" outlineLevel="0" collapsed="false">
      <c r="A15" s="0" t="n">
        <v>7</v>
      </c>
      <c r="B15" s="0" t="s">
        <v>109</v>
      </c>
      <c r="C15" s="0" t="s">
        <v>124</v>
      </c>
      <c r="D15" s="24" t="n">
        <v>42187</v>
      </c>
      <c r="E15" s="0" t="s">
        <v>96</v>
      </c>
      <c r="F15" s="0" t="n">
        <v>1</v>
      </c>
      <c r="G15" s="0" t="s">
        <v>81</v>
      </c>
      <c r="H15" s="0" t="s">
        <v>96</v>
      </c>
      <c r="K15" s="33"/>
      <c r="L15" s="34"/>
      <c r="M15" s="30" t="n">
        <v>42183</v>
      </c>
      <c r="N15" s="31" t="s">
        <v>123</v>
      </c>
      <c r="O15" s="32" t="n">
        <v>1</v>
      </c>
    </row>
    <row r="16" customFormat="false" ht="14.25" hidden="false" customHeight="false" outlineLevel="0" collapsed="false">
      <c r="A16" s="0" t="n">
        <v>8</v>
      </c>
      <c r="B16" s="0" t="s">
        <v>109</v>
      </c>
      <c r="C16" s="0" t="s">
        <v>124</v>
      </c>
      <c r="D16" s="24" t="n">
        <v>42187</v>
      </c>
      <c r="E16" s="0" t="s">
        <v>36</v>
      </c>
      <c r="F16" s="0" t="n">
        <v>279</v>
      </c>
      <c r="G16" s="0" t="s">
        <v>81</v>
      </c>
      <c r="H16" s="0" t="s">
        <v>36</v>
      </c>
      <c r="K16" s="33"/>
      <c r="L16" s="34"/>
      <c r="M16" s="30" t="n">
        <v>42184</v>
      </c>
      <c r="N16" s="31" t="s">
        <v>123</v>
      </c>
      <c r="O16" s="32" t="n">
        <v>5</v>
      </c>
    </row>
    <row r="17" customFormat="false" ht="14.25" hidden="false" customHeight="false" outlineLevel="0" collapsed="false">
      <c r="A17" s="0" t="n">
        <v>8</v>
      </c>
      <c r="B17" s="0" t="s">
        <v>109</v>
      </c>
      <c r="C17" s="0" t="s">
        <v>124</v>
      </c>
      <c r="D17" s="24" t="n">
        <v>42187</v>
      </c>
      <c r="E17" s="0" t="s">
        <v>25</v>
      </c>
      <c r="F17" s="0" t="n">
        <v>1344</v>
      </c>
      <c r="G17" s="0" t="s">
        <v>81</v>
      </c>
      <c r="H17" s="0" t="s">
        <v>25</v>
      </c>
      <c r="K17" s="33"/>
      <c r="L17" s="34"/>
      <c r="M17" s="30" t="n">
        <v>42194</v>
      </c>
      <c r="N17" s="31" t="s">
        <v>123</v>
      </c>
      <c r="O17" s="32" t="n">
        <v>5</v>
      </c>
    </row>
    <row r="18" customFormat="false" ht="14.25" hidden="false" customHeight="false" outlineLevel="0" collapsed="false">
      <c r="A18" s="0" t="n">
        <v>8</v>
      </c>
      <c r="B18" s="0" t="s">
        <v>109</v>
      </c>
      <c r="C18" s="0" t="s">
        <v>124</v>
      </c>
      <c r="D18" s="24" t="n">
        <v>42187</v>
      </c>
      <c r="E18" s="0" t="s">
        <v>92</v>
      </c>
      <c r="F18" s="0" t="n">
        <v>22</v>
      </c>
      <c r="G18" s="0" t="s">
        <v>81</v>
      </c>
      <c r="H18" s="0" t="s">
        <v>92</v>
      </c>
      <c r="K18" s="33"/>
      <c r="L18" s="34"/>
      <c r="M18" s="35" t="n">
        <v>42199</v>
      </c>
      <c r="N18" s="29" t="n">
        <v>1</v>
      </c>
      <c r="O18" s="36" t="n">
        <v>336</v>
      </c>
    </row>
    <row r="19" customFormat="false" ht="14.25" hidden="false" customHeight="false" outlineLevel="0" collapsed="false">
      <c r="A19" s="0" t="n">
        <v>8</v>
      </c>
      <c r="B19" s="0" t="s">
        <v>109</v>
      </c>
      <c r="C19" s="0" t="s">
        <v>124</v>
      </c>
      <c r="D19" s="24" t="n">
        <v>42187</v>
      </c>
      <c r="E19" s="0" t="s">
        <v>96</v>
      </c>
      <c r="F19" s="0" t="n">
        <v>2</v>
      </c>
      <c r="G19" s="0" t="s">
        <v>81</v>
      </c>
      <c r="H19" s="0" t="s">
        <v>96</v>
      </c>
      <c r="K19" s="33"/>
      <c r="L19" s="34"/>
      <c r="M19" s="39"/>
      <c r="N19" s="40" t="s">
        <v>123</v>
      </c>
      <c r="O19" s="41" t="n">
        <v>2</v>
      </c>
    </row>
    <row r="20" customFormat="false" ht="14.25" hidden="false" customHeight="false" outlineLevel="0" collapsed="false">
      <c r="A20" s="0" t="n">
        <v>8</v>
      </c>
      <c r="B20" s="0" t="s">
        <v>109</v>
      </c>
      <c r="C20" s="0" t="s">
        <v>124</v>
      </c>
      <c r="D20" s="24" t="n">
        <v>42187</v>
      </c>
      <c r="E20" s="0" t="s">
        <v>88</v>
      </c>
      <c r="F20" s="0" t="n">
        <v>4</v>
      </c>
      <c r="G20" s="0" t="s">
        <v>81</v>
      </c>
      <c r="H20" s="0" t="s">
        <v>88</v>
      </c>
      <c r="K20" s="33"/>
      <c r="L20" s="40"/>
      <c r="M20" s="30" t="n">
        <v>42208</v>
      </c>
      <c r="N20" s="31" t="s">
        <v>123</v>
      </c>
      <c r="O20" s="32" t="n">
        <v>6</v>
      </c>
    </row>
    <row r="21" customFormat="false" ht="14.25" hidden="false" customHeight="false" outlineLevel="0" collapsed="false">
      <c r="A21" s="0" t="n">
        <v>8</v>
      </c>
      <c r="B21" s="0" t="s">
        <v>109</v>
      </c>
      <c r="C21" s="0" t="s">
        <v>124</v>
      </c>
      <c r="D21" s="24" t="n">
        <v>42187</v>
      </c>
      <c r="E21" s="0" t="s">
        <v>83</v>
      </c>
      <c r="F21" s="0" t="n">
        <v>11</v>
      </c>
      <c r="G21" s="0" t="s">
        <v>81</v>
      </c>
      <c r="H21" s="0" t="s">
        <v>83</v>
      </c>
      <c r="K21" s="33"/>
      <c r="L21" s="29" t="s">
        <v>136</v>
      </c>
      <c r="M21" s="30" t="n">
        <v>42163</v>
      </c>
      <c r="N21" s="31" t="s">
        <v>123</v>
      </c>
      <c r="O21" s="32" t="n">
        <v>1</v>
      </c>
    </row>
    <row r="22" customFormat="false" ht="14.25" hidden="false" customHeight="false" outlineLevel="0" collapsed="false">
      <c r="A22" s="0" t="n">
        <v>8</v>
      </c>
      <c r="B22" s="0" t="s">
        <v>109</v>
      </c>
      <c r="C22" s="0" t="s">
        <v>124</v>
      </c>
      <c r="D22" s="24" t="n">
        <v>42187</v>
      </c>
      <c r="E22" s="0" t="s">
        <v>93</v>
      </c>
      <c r="F22" s="0" t="n">
        <v>1</v>
      </c>
      <c r="G22" s="0" t="s">
        <v>81</v>
      </c>
      <c r="H22" s="0" t="s">
        <v>93</v>
      </c>
      <c r="K22" s="33"/>
      <c r="L22" s="34"/>
      <c r="M22" s="30" t="n">
        <v>42173</v>
      </c>
      <c r="N22" s="31" t="s">
        <v>123</v>
      </c>
      <c r="O22" s="32" t="n">
        <v>1</v>
      </c>
    </row>
    <row r="23" customFormat="false" ht="14.25" hidden="false" customHeight="false" outlineLevel="0" collapsed="false">
      <c r="A23" s="0" t="s">
        <v>123</v>
      </c>
      <c r="B23" s="0" t="s">
        <v>109</v>
      </c>
      <c r="C23" s="0" t="s">
        <v>124</v>
      </c>
      <c r="D23" s="24" t="n">
        <v>42195</v>
      </c>
      <c r="E23" s="0" t="s">
        <v>137</v>
      </c>
      <c r="F23" s="0" t="n">
        <v>2</v>
      </c>
      <c r="G23" s="0" t="s">
        <v>78</v>
      </c>
      <c r="H23" s="0" t="s">
        <v>53</v>
      </c>
      <c r="I23" s="0" t="s">
        <v>138</v>
      </c>
      <c r="K23" s="33"/>
      <c r="L23" s="34"/>
      <c r="M23" s="30" t="n">
        <v>42183</v>
      </c>
      <c r="N23" s="31" t="s">
        <v>123</v>
      </c>
      <c r="O23" s="32" t="n">
        <v>4</v>
      </c>
    </row>
    <row r="24" customFormat="false" ht="14.25" hidden="false" customHeight="false" outlineLevel="0" collapsed="false">
      <c r="A24" s="0" t="s">
        <v>123</v>
      </c>
      <c r="B24" s="0" t="s">
        <v>109</v>
      </c>
      <c r="C24" s="0" t="s">
        <v>124</v>
      </c>
      <c r="D24" s="24" t="n">
        <v>42195</v>
      </c>
      <c r="E24" s="0" t="s">
        <v>132</v>
      </c>
      <c r="F24" s="0" t="n">
        <v>1</v>
      </c>
      <c r="G24" s="0" t="s">
        <v>78</v>
      </c>
      <c r="H24" s="0" t="s">
        <v>35</v>
      </c>
      <c r="I24" s="0" t="s">
        <v>133</v>
      </c>
      <c r="K24" s="33"/>
      <c r="L24" s="34"/>
      <c r="M24" s="30" t="n">
        <v>42184</v>
      </c>
      <c r="N24" s="31" t="s">
        <v>123</v>
      </c>
      <c r="O24" s="32" t="n">
        <v>8</v>
      </c>
    </row>
    <row r="25" customFormat="false" ht="14.25" hidden="false" customHeight="false" outlineLevel="0" collapsed="false">
      <c r="A25" s="0" t="s">
        <v>123</v>
      </c>
      <c r="B25" s="0" t="s">
        <v>109</v>
      </c>
      <c r="C25" s="0" t="s">
        <v>124</v>
      </c>
      <c r="D25" s="24" t="n">
        <v>42195</v>
      </c>
      <c r="E25" s="0" t="s">
        <v>134</v>
      </c>
      <c r="F25" s="0" t="n">
        <v>1</v>
      </c>
      <c r="G25" s="0" t="s">
        <v>78</v>
      </c>
      <c r="H25" s="0" t="s">
        <v>32</v>
      </c>
      <c r="I25" s="0" t="s">
        <v>135</v>
      </c>
      <c r="K25" s="33"/>
      <c r="L25" s="34"/>
      <c r="M25" s="30" t="n">
        <v>42194</v>
      </c>
      <c r="N25" s="31" t="s">
        <v>123</v>
      </c>
      <c r="O25" s="32" t="n">
        <v>8</v>
      </c>
    </row>
    <row r="26" customFormat="false" ht="14.25" hidden="false" customHeight="false" outlineLevel="0" collapsed="false">
      <c r="A26" s="0" t="s">
        <v>123</v>
      </c>
      <c r="B26" s="0" t="s">
        <v>109</v>
      </c>
      <c r="C26" s="0" t="s">
        <v>124</v>
      </c>
      <c r="D26" s="24" t="n">
        <v>42201</v>
      </c>
      <c r="E26" s="0" t="s">
        <v>134</v>
      </c>
      <c r="F26" s="0" t="n">
        <v>1</v>
      </c>
      <c r="G26" s="0" t="s">
        <v>78</v>
      </c>
      <c r="H26" s="0" t="s">
        <v>32</v>
      </c>
      <c r="I26" s="0" t="s">
        <v>135</v>
      </c>
      <c r="K26" s="33"/>
      <c r="L26" s="34"/>
      <c r="M26" s="30" t="n">
        <v>42200</v>
      </c>
      <c r="N26" s="31" t="s">
        <v>123</v>
      </c>
      <c r="O26" s="32" t="n">
        <v>4</v>
      </c>
    </row>
    <row r="27" customFormat="false" ht="14.25" hidden="false" customHeight="false" outlineLevel="0" collapsed="false">
      <c r="A27" s="0" t="s">
        <v>123</v>
      </c>
      <c r="B27" s="0" t="s">
        <v>109</v>
      </c>
      <c r="C27" s="0" t="s">
        <v>110</v>
      </c>
      <c r="D27" s="24" t="n">
        <v>42163</v>
      </c>
      <c r="E27" s="0" t="s">
        <v>125</v>
      </c>
      <c r="F27" s="0" t="n">
        <v>1</v>
      </c>
      <c r="G27" s="0" t="s">
        <v>78</v>
      </c>
      <c r="H27" s="0" t="s">
        <v>53</v>
      </c>
      <c r="I27" s="0" t="s">
        <v>126</v>
      </c>
      <c r="K27" s="33"/>
      <c r="L27" s="40"/>
      <c r="M27" s="30" t="n">
        <v>42208</v>
      </c>
      <c r="N27" s="31" t="s">
        <v>123</v>
      </c>
      <c r="O27" s="32" t="n">
        <v>4</v>
      </c>
    </row>
    <row r="28" customFormat="false" ht="14.25" hidden="false" customHeight="false" outlineLevel="0" collapsed="false">
      <c r="A28" s="0" t="s">
        <v>123</v>
      </c>
      <c r="B28" s="0" t="s">
        <v>109</v>
      </c>
      <c r="C28" s="0" t="s">
        <v>110</v>
      </c>
      <c r="D28" s="24" t="n">
        <v>42165</v>
      </c>
      <c r="E28" s="0" t="s">
        <v>125</v>
      </c>
      <c r="F28" s="0" t="n">
        <v>3</v>
      </c>
      <c r="G28" s="0" t="s">
        <v>78</v>
      </c>
      <c r="H28" s="0" t="s">
        <v>53</v>
      </c>
      <c r="I28" s="0" t="s">
        <v>126</v>
      </c>
      <c r="K28" s="33"/>
      <c r="L28" s="29" t="s">
        <v>139</v>
      </c>
      <c r="M28" s="30" t="n">
        <v>42172</v>
      </c>
      <c r="N28" s="31" t="s">
        <v>123</v>
      </c>
      <c r="O28" s="32" t="n">
        <v>5</v>
      </c>
    </row>
    <row r="29" customFormat="false" ht="14.25" hidden="false" customHeight="false" outlineLevel="0" collapsed="false">
      <c r="A29" s="0" t="n">
        <v>10</v>
      </c>
      <c r="B29" s="0" t="s">
        <v>109</v>
      </c>
      <c r="C29" s="0" t="s">
        <v>110</v>
      </c>
      <c r="D29" s="24" t="n">
        <v>42169</v>
      </c>
      <c r="E29" s="0" t="s">
        <v>93</v>
      </c>
      <c r="F29" s="0" t="n">
        <v>3453</v>
      </c>
      <c r="G29" s="0" t="s">
        <v>81</v>
      </c>
      <c r="H29" s="0" t="s">
        <v>93</v>
      </c>
      <c r="K29" s="33"/>
      <c r="L29" s="34"/>
      <c r="M29" s="30" t="n">
        <v>42174</v>
      </c>
      <c r="N29" s="31" t="s">
        <v>123</v>
      </c>
      <c r="O29" s="32" t="n">
        <v>1</v>
      </c>
    </row>
    <row r="30" customFormat="false" ht="14.25" hidden="false" customHeight="false" outlineLevel="0" collapsed="false">
      <c r="A30" s="0" t="n">
        <v>10</v>
      </c>
      <c r="B30" s="0" t="s">
        <v>109</v>
      </c>
      <c r="C30" s="0" t="s">
        <v>110</v>
      </c>
      <c r="D30" s="24" t="n">
        <v>42169</v>
      </c>
      <c r="E30" s="0" t="s">
        <v>36</v>
      </c>
      <c r="F30" s="0" t="n">
        <v>163</v>
      </c>
      <c r="G30" s="0" t="s">
        <v>81</v>
      </c>
      <c r="H30" s="0" t="s">
        <v>36</v>
      </c>
      <c r="K30" s="33"/>
      <c r="L30" s="34"/>
      <c r="M30" s="30" t="n">
        <v>42181</v>
      </c>
      <c r="N30" s="31" t="s">
        <v>123</v>
      </c>
      <c r="O30" s="32" t="n">
        <v>6</v>
      </c>
    </row>
    <row r="31" customFormat="false" ht="14.25" hidden="false" customHeight="false" outlineLevel="0" collapsed="false">
      <c r="A31" s="0" t="n">
        <v>10</v>
      </c>
      <c r="B31" s="0" t="s">
        <v>109</v>
      </c>
      <c r="C31" s="0" t="s">
        <v>110</v>
      </c>
      <c r="D31" s="24" t="n">
        <v>42169</v>
      </c>
      <c r="E31" s="0" t="s">
        <v>96</v>
      </c>
      <c r="F31" s="0" t="n">
        <v>1</v>
      </c>
      <c r="G31" s="0" t="s">
        <v>81</v>
      </c>
      <c r="H31" s="0" t="s">
        <v>96</v>
      </c>
      <c r="K31" s="33"/>
      <c r="L31" s="34"/>
      <c r="M31" s="30" t="n">
        <v>42192</v>
      </c>
      <c r="N31" s="31" t="s">
        <v>123</v>
      </c>
      <c r="O31" s="32" t="n">
        <v>5</v>
      </c>
    </row>
    <row r="32" customFormat="false" ht="14.25" hidden="false" customHeight="false" outlineLevel="0" collapsed="false">
      <c r="A32" s="0" t="n">
        <v>10</v>
      </c>
      <c r="B32" s="0" t="s">
        <v>109</v>
      </c>
      <c r="C32" s="0" t="s">
        <v>110</v>
      </c>
      <c r="D32" s="24" t="n">
        <v>42169</v>
      </c>
      <c r="E32" s="0" t="s">
        <v>92</v>
      </c>
      <c r="F32" s="0" t="n">
        <v>1</v>
      </c>
      <c r="G32" s="0" t="s">
        <v>81</v>
      </c>
      <c r="H32" s="0" t="s">
        <v>92</v>
      </c>
      <c r="K32" s="33"/>
      <c r="L32" s="34"/>
      <c r="M32" s="30" t="n">
        <v>42194</v>
      </c>
      <c r="N32" s="31" t="n">
        <v>2</v>
      </c>
      <c r="O32" s="32" t="n">
        <v>62</v>
      </c>
    </row>
    <row r="33" customFormat="false" ht="14.25" hidden="false" customHeight="false" outlineLevel="0" collapsed="false">
      <c r="A33" s="0" t="n">
        <v>10</v>
      </c>
      <c r="B33" s="0" t="s">
        <v>109</v>
      </c>
      <c r="C33" s="0" t="s">
        <v>110</v>
      </c>
      <c r="D33" s="24" t="n">
        <v>42169</v>
      </c>
      <c r="E33" s="0" t="s">
        <v>122</v>
      </c>
      <c r="F33" s="0" t="n">
        <v>15363</v>
      </c>
      <c r="G33" s="0" t="s">
        <v>79</v>
      </c>
      <c r="H33" s="0" t="s">
        <v>64</v>
      </c>
      <c r="I33" s="0" t="s">
        <v>140</v>
      </c>
      <c r="K33" s="33"/>
      <c r="L33" s="34"/>
      <c r="M33" s="30" t="n">
        <v>42195</v>
      </c>
      <c r="N33" s="31" t="s">
        <v>123</v>
      </c>
      <c r="O33" s="32" t="n">
        <v>2</v>
      </c>
    </row>
    <row r="34" customFormat="false" ht="14.25" hidden="false" customHeight="false" outlineLevel="0" collapsed="false">
      <c r="A34" s="0" t="n">
        <v>10</v>
      </c>
      <c r="B34" s="0" t="s">
        <v>109</v>
      </c>
      <c r="C34" s="0" t="s">
        <v>110</v>
      </c>
      <c r="D34" s="24" t="n">
        <v>42169</v>
      </c>
      <c r="E34" s="0" t="s">
        <v>120</v>
      </c>
      <c r="F34" s="0" t="n">
        <v>10216</v>
      </c>
      <c r="G34" s="0" t="s">
        <v>79</v>
      </c>
      <c r="H34" s="0" t="s">
        <v>121</v>
      </c>
      <c r="I34" s="0" t="s">
        <v>141</v>
      </c>
      <c r="K34" s="33"/>
      <c r="L34" s="34"/>
      <c r="M34" s="30" t="n">
        <v>42201</v>
      </c>
      <c r="N34" s="31" t="s">
        <v>123</v>
      </c>
      <c r="O34" s="32" t="n">
        <v>2</v>
      </c>
    </row>
    <row r="35" customFormat="false" ht="14.25" hidden="false" customHeight="false" outlineLevel="0" collapsed="false">
      <c r="A35" s="0" t="n">
        <v>10</v>
      </c>
      <c r="B35" s="0" t="s">
        <v>109</v>
      </c>
      <c r="C35" s="0" t="s">
        <v>110</v>
      </c>
      <c r="D35" s="24" t="n">
        <v>42169</v>
      </c>
      <c r="E35" s="0" t="s">
        <v>119</v>
      </c>
      <c r="F35" s="0" t="n">
        <v>3888</v>
      </c>
      <c r="G35" s="0" t="s">
        <v>79</v>
      </c>
      <c r="H35" s="0" t="s">
        <v>74</v>
      </c>
      <c r="I35" s="0" t="s">
        <v>142</v>
      </c>
      <c r="K35" s="33"/>
      <c r="L35" s="40"/>
      <c r="M35" s="30" t="n">
        <v>42212</v>
      </c>
      <c r="N35" s="31" t="s">
        <v>123</v>
      </c>
      <c r="O35" s="32" t="n">
        <v>1</v>
      </c>
    </row>
    <row r="36" customFormat="false" ht="14.25" hidden="false" customHeight="false" outlineLevel="0" collapsed="false">
      <c r="A36" s="0" t="n">
        <v>10</v>
      </c>
      <c r="B36" s="0" t="s">
        <v>109</v>
      </c>
      <c r="C36" s="0" t="s">
        <v>110</v>
      </c>
      <c r="D36" s="24" t="n">
        <v>42169</v>
      </c>
      <c r="E36" s="0" t="s">
        <v>118</v>
      </c>
      <c r="F36" s="0" t="n">
        <v>3584</v>
      </c>
      <c r="G36" s="0" t="s">
        <v>79</v>
      </c>
      <c r="H36" s="0" t="s">
        <v>74</v>
      </c>
      <c r="I36" s="0" t="s">
        <v>143</v>
      </c>
      <c r="K36" s="33"/>
      <c r="L36" s="29" t="s">
        <v>144</v>
      </c>
      <c r="M36" s="30" t="n">
        <v>42159</v>
      </c>
      <c r="N36" s="31" t="s">
        <v>123</v>
      </c>
      <c r="O36" s="32" t="n">
        <v>1</v>
      </c>
    </row>
    <row r="37" customFormat="false" ht="14.25" hidden="false" customHeight="false" outlineLevel="0" collapsed="false">
      <c r="A37" s="0" t="n">
        <v>10</v>
      </c>
      <c r="B37" s="0" t="s">
        <v>109</v>
      </c>
      <c r="C37" s="0" t="s">
        <v>110</v>
      </c>
      <c r="D37" s="24" t="n">
        <v>42169</v>
      </c>
      <c r="E37" s="0" t="s">
        <v>117</v>
      </c>
      <c r="F37" s="0" t="n">
        <v>3523</v>
      </c>
      <c r="G37" s="0" t="s">
        <v>79</v>
      </c>
      <c r="H37" s="0" t="s">
        <v>14</v>
      </c>
      <c r="I37" s="0" t="s">
        <v>145</v>
      </c>
      <c r="K37" s="33"/>
      <c r="L37" s="34"/>
      <c r="M37" s="35" t="n">
        <v>42169</v>
      </c>
      <c r="N37" s="29" t="n">
        <v>4</v>
      </c>
      <c r="O37" s="36" t="n">
        <v>162051</v>
      </c>
    </row>
    <row r="38" customFormat="false" ht="14.25" hidden="false" customHeight="false" outlineLevel="0" collapsed="false">
      <c r="A38" s="0" t="n">
        <v>10</v>
      </c>
      <c r="B38" s="0" t="s">
        <v>109</v>
      </c>
      <c r="C38" s="0" t="s">
        <v>110</v>
      </c>
      <c r="D38" s="24" t="n">
        <v>42169</v>
      </c>
      <c r="E38" s="0" t="s">
        <v>116</v>
      </c>
      <c r="F38" s="0" t="n">
        <v>2819</v>
      </c>
      <c r="G38" s="0" t="s">
        <v>79</v>
      </c>
      <c r="H38" s="0" t="s">
        <v>22</v>
      </c>
      <c r="I38" s="0" t="s">
        <v>146</v>
      </c>
      <c r="K38" s="33"/>
      <c r="L38" s="34"/>
      <c r="M38" s="39"/>
      <c r="N38" s="40" t="s">
        <v>123</v>
      </c>
      <c r="O38" s="41" t="n">
        <v>8</v>
      </c>
    </row>
    <row r="39" customFormat="false" ht="14.25" hidden="false" customHeight="false" outlineLevel="0" collapsed="false">
      <c r="A39" s="0" t="n">
        <v>10</v>
      </c>
      <c r="B39" s="0" t="s">
        <v>109</v>
      </c>
      <c r="C39" s="0" t="s">
        <v>110</v>
      </c>
      <c r="D39" s="24" t="n">
        <v>42169</v>
      </c>
      <c r="E39" s="0" t="s">
        <v>115</v>
      </c>
      <c r="F39" s="0" t="n">
        <v>2765</v>
      </c>
      <c r="G39" s="0" t="s">
        <v>79</v>
      </c>
      <c r="H39" s="0" t="s">
        <v>99</v>
      </c>
      <c r="I39" s="0" t="s">
        <v>147</v>
      </c>
      <c r="K39" s="33"/>
      <c r="L39" s="34"/>
      <c r="M39" s="30" t="n">
        <v>42173</v>
      </c>
      <c r="N39" s="31" t="s">
        <v>123</v>
      </c>
      <c r="O39" s="32" t="n">
        <v>1</v>
      </c>
    </row>
    <row r="40" customFormat="false" ht="14.25" hidden="false" customHeight="false" outlineLevel="0" collapsed="false">
      <c r="A40" s="0" t="n">
        <v>10</v>
      </c>
      <c r="B40" s="0" t="s">
        <v>109</v>
      </c>
      <c r="C40" s="0" t="s">
        <v>110</v>
      </c>
      <c r="D40" s="24" t="n">
        <v>42169</v>
      </c>
      <c r="E40" s="0" t="s">
        <v>113</v>
      </c>
      <c r="F40" s="0" t="n">
        <v>2458</v>
      </c>
      <c r="G40" s="0" t="s">
        <v>79</v>
      </c>
      <c r="H40" s="0" t="s">
        <v>114</v>
      </c>
      <c r="I40" s="0" t="s">
        <v>148</v>
      </c>
      <c r="K40" s="33"/>
      <c r="L40" s="34"/>
      <c r="M40" s="30" t="n">
        <v>42175</v>
      </c>
      <c r="N40" s="31" t="s">
        <v>123</v>
      </c>
      <c r="O40" s="32" t="n">
        <v>3</v>
      </c>
    </row>
    <row r="41" customFormat="false" ht="14.25" hidden="false" customHeight="false" outlineLevel="0" collapsed="false">
      <c r="A41" s="0" t="n">
        <v>10</v>
      </c>
      <c r="B41" s="0" t="s">
        <v>109</v>
      </c>
      <c r="C41" s="0" t="s">
        <v>110</v>
      </c>
      <c r="D41" s="24" t="n">
        <v>42169</v>
      </c>
      <c r="E41" s="0" t="s">
        <v>112</v>
      </c>
      <c r="F41" s="0" t="n">
        <v>1864</v>
      </c>
      <c r="G41" s="0" t="s">
        <v>79</v>
      </c>
      <c r="H41" s="0" t="s">
        <v>6</v>
      </c>
      <c r="I41" s="0" t="s">
        <v>149</v>
      </c>
      <c r="K41" s="33"/>
      <c r="L41" s="34"/>
      <c r="M41" s="30" t="n">
        <v>42178</v>
      </c>
      <c r="N41" s="31" t="s">
        <v>123</v>
      </c>
      <c r="O41" s="32" t="n">
        <v>4</v>
      </c>
    </row>
    <row r="42" customFormat="false" ht="14.25" hidden="false" customHeight="false" outlineLevel="0" collapsed="false">
      <c r="A42" s="0" t="n">
        <v>10</v>
      </c>
      <c r="B42" s="0" t="s">
        <v>109</v>
      </c>
      <c r="C42" s="0" t="s">
        <v>110</v>
      </c>
      <c r="D42" s="24" t="n">
        <v>42169</v>
      </c>
      <c r="E42" s="0" t="s">
        <v>111</v>
      </c>
      <c r="F42" s="0" t="n">
        <v>1691</v>
      </c>
      <c r="G42" s="0" t="s">
        <v>79</v>
      </c>
      <c r="H42" s="0" t="s">
        <v>34</v>
      </c>
      <c r="I42" s="0" t="s">
        <v>150</v>
      </c>
      <c r="K42" s="33"/>
      <c r="L42" s="34"/>
      <c r="M42" s="30" t="n">
        <v>42183</v>
      </c>
      <c r="N42" s="31" t="s">
        <v>123</v>
      </c>
      <c r="O42" s="32" t="n">
        <v>2</v>
      </c>
    </row>
    <row r="43" customFormat="false" ht="14.25" hidden="false" customHeight="false" outlineLevel="0" collapsed="false">
      <c r="A43" s="0" t="s">
        <v>123</v>
      </c>
      <c r="B43" s="0" t="s">
        <v>109</v>
      </c>
      <c r="C43" s="0" t="s">
        <v>110</v>
      </c>
      <c r="D43" s="24" t="n">
        <v>42170</v>
      </c>
      <c r="E43" s="0" t="s">
        <v>125</v>
      </c>
      <c r="F43" s="0" t="n">
        <v>6</v>
      </c>
      <c r="G43" s="0" t="s">
        <v>78</v>
      </c>
      <c r="H43" s="0" t="s">
        <v>53</v>
      </c>
      <c r="I43" s="0" t="s">
        <v>126</v>
      </c>
      <c r="K43" s="33"/>
      <c r="L43" s="34"/>
      <c r="M43" s="30" t="n">
        <v>42185</v>
      </c>
      <c r="N43" s="31" t="s">
        <v>123</v>
      </c>
      <c r="O43" s="32" t="n">
        <v>4</v>
      </c>
    </row>
    <row r="44" customFormat="false" ht="14.25" hidden="false" customHeight="false" outlineLevel="0" collapsed="false">
      <c r="A44" s="0" t="s">
        <v>123</v>
      </c>
      <c r="B44" s="0" t="s">
        <v>109</v>
      </c>
      <c r="C44" s="0" t="s">
        <v>110</v>
      </c>
      <c r="D44" s="24" t="n">
        <v>42177</v>
      </c>
      <c r="E44" s="0" t="s">
        <v>125</v>
      </c>
      <c r="F44" s="0" t="n">
        <v>7</v>
      </c>
      <c r="G44" s="0" t="s">
        <v>78</v>
      </c>
      <c r="H44" s="0" t="s">
        <v>53</v>
      </c>
      <c r="I44" s="0" t="s">
        <v>126</v>
      </c>
      <c r="K44" s="33"/>
      <c r="L44" s="34"/>
      <c r="M44" s="30" t="n">
        <v>42194</v>
      </c>
      <c r="N44" s="31" t="s">
        <v>123</v>
      </c>
      <c r="O44" s="32" t="n">
        <v>6</v>
      </c>
    </row>
    <row r="45" customFormat="false" ht="14.25" hidden="false" customHeight="false" outlineLevel="0" collapsed="false">
      <c r="A45" s="0" t="s">
        <v>123</v>
      </c>
      <c r="B45" s="0" t="s">
        <v>109</v>
      </c>
      <c r="C45" s="0" t="s">
        <v>110</v>
      </c>
      <c r="D45" s="24" t="n">
        <v>42183</v>
      </c>
      <c r="E45" s="0" t="s">
        <v>112</v>
      </c>
      <c r="F45" s="0" t="n">
        <v>1</v>
      </c>
      <c r="G45" s="0" t="s">
        <v>78</v>
      </c>
      <c r="H45" s="0" t="s">
        <v>6</v>
      </c>
      <c r="I45" s="0" t="s">
        <v>149</v>
      </c>
      <c r="K45" s="33"/>
      <c r="L45" s="34"/>
      <c r="M45" s="30" t="n">
        <v>42200</v>
      </c>
      <c r="N45" s="31" t="s">
        <v>123</v>
      </c>
      <c r="O45" s="32" t="n">
        <v>5</v>
      </c>
    </row>
    <row r="46" customFormat="false" ht="14.25" hidden="false" customHeight="false" outlineLevel="0" collapsed="false">
      <c r="A46" s="0" t="s">
        <v>123</v>
      </c>
      <c r="B46" s="0" t="s">
        <v>109</v>
      </c>
      <c r="C46" s="0" t="s">
        <v>110</v>
      </c>
      <c r="D46" s="24" t="n">
        <v>42184</v>
      </c>
      <c r="E46" s="0" t="s">
        <v>151</v>
      </c>
      <c r="F46" s="0" t="n">
        <v>1</v>
      </c>
      <c r="G46" s="0" t="s">
        <v>78</v>
      </c>
      <c r="H46" s="0" t="s">
        <v>152</v>
      </c>
      <c r="I46" s="0" t="s">
        <v>153</v>
      </c>
      <c r="K46" s="33"/>
      <c r="L46" s="40"/>
      <c r="M46" s="30" t="n">
        <v>42207</v>
      </c>
      <c r="N46" s="31" t="s">
        <v>123</v>
      </c>
      <c r="O46" s="32" t="n">
        <v>2</v>
      </c>
    </row>
    <row r="47" customFormat="false" ht="14.25" hidden="false" customHeight="false" outlineLevel="0" collapsed="false">
      <c r="A47" s="0" t="s">
        <v>123</v>
      </c>
      <c r="B47" s="0" t="s">
        <v>109</v>
      </c>
      <c r="C47" s="0" t="s">
        <v>110</v>
      </c>
      <c r="D47" s="24" t="n">
        <v>42184</v>
      </c>
      <c r="E47" s="0" t="s">
        <v>112</v>
      </c>
      <c r="F47" s="0" t="n">
        <v>2</v>
      </c>
      <c r="G47" s="0" t="s">
        <v>78</v>
      </c>
      <c r="H47" s="0" t="s">
        <v>6</v>
      </c>
      <c r="I47" s="0" t="s">
        <v>149</v>
      </c>
      <c r="K47" s="33"/>
      <c r="L47" s="29" t="s">
        <v>154</v>
      </c>
      <c r="M47" s="30" t="n">
        <v>42168</v>
      </c>
      <c r="N47" s="31" t="s">
        <v>123</v>
      </c>
      <c r="O47" s="32" t="n">
        <v>3</v>
      </c>
    </row>
    <row r="48" customFormat="false" ht="14.25" hidden="false" customHeight="false" outlineLevel="0" collapsed="false">
      <c r="A48" s="0" t="s">
        <v>123</v>
      </c>
      <c r="B48" s="0" t="s">
        <v>109</v>
      </c>
      <c r="C48" s="0" t="s">
        <v>110</v>
      </c>
      <c r="D48" s="24" t="n">
        <v>42184</v>
      </c>
      <c r="E48" s="0" t="s">
        <v>134</v>
      </c>
      <c r="F48" s="0" t="n">
        <v>2</v>
      </c>
      <c r="G48" s="0" t="s">
        <v>78</v>
      </c>
      <c r="H48" s="0" t="s">
        <v>32</v>
      </c>
      <c r="I48" s="0" t="s">
        <v>135</v>
      </c>
      <c r="K48" s="33"/>
      <c r="L48" s="34"/>
      <c r="M48" s="30" t="n">
        <v>42173</v>
      </c>
      <c r="N48" s="31" t="s">
        <v>123</v>
      </c>
      <c r="O48" s="32" t="n">
        <v>2</v>
      </c>
    </row>
    <row r="49" customFormat="false" ht="14.25" hidden="false" customHeight="false" outlineLevel="0" collapsed="false">
      <c r="A49" s="0" t="s">
        <v>123</v>
      </c>
      <c r="B49" s="0" t="s">
        <v>109</v>
      </c>
      <c r="C49" s="0" t="s">
        <v>110</v>
      </c>
      <c r="D49" s="24" t="n">
        <v>42194</v>
      </c>
      <c r="E49" s="0" t="s">
        <v>137</v>
      </c>
      <c r="F49" s="0" t="n">
        <v>2</v>
      </c>
      <c r="G49" s="0" t="s">
        <v>78</v>
      </c>
      <c r="H49" s="0" t="s">
        <v>53</v>
      </c>
      <c r="I49" s="0" t="s">
        <v>138</v>
      </c>
      <c r="K49" s="33"/>
      <c r="L49" s="34"/>
      <c r="M49" s="35" t="n">
        <v>42176</v>
      </c>
      <c r="N49" s="29" t="n">
        <v>3</v>
      </c>
      <c r="O49" s="36" t="n">
        <v>18612</v>
      </c>
    </row>
    <row r="50" customFormat="false" ht="14.25" hidden="false" customHeight="false" outlineLevel="0" collapsed="false">
      <c r="A50" s="0" t="s">
        <v>123</v>
      </c>
      <c r="B50" s="0" t="s">
        <v>109</v>
      </c>
      <c r="C50" s="0" t="s">
        <v>110</v>
      </c>
      <c r="D50" s="24" t="n">
        <v>42194</v>
      </c>
      <c r="E50" s="0" t="s">
        <v>155</v>
      </c>
      <c r="F50" s="0" t="n">
        <v>2</v>
      </c>
      <c r="G50" s="0" t="s">
        <v>78</v>
      </c>
      <c r="H50" s="0" t="s">
        <v>21</v>
      </c>
      <c r="I50" s="0" t="s">
        <v>156</v>
      </c>
      <c r="K50" s="33"/>
      <c r="L50" s="34"/>
      <c r="M50" s="37"/>
      <c r="N50" s="34" t="n">
        <v>5</v>
      </c>
      <c r="O50" s="38" t="n">
        <v>1135</v>
      </c>
    </row>
    <row r="51" customFormat="false" ht="14.25" hidden="false" customHeight="false" outlineLevel="0" collapsed="false">
      <c r="A51" s="0" t="s">
        <v>123</v>
      </c>
      <c r="B51" s="0" t="s">
        <v>109</v>
      </c>
      <c r="C51" s="0" t="s">
        <v>110</v>
      </c>
      <c r="D51" s="24" t="n">
        <v>42194</v>
      </c>
      <c r="E51" s="0" t="s">
        <v>134</v>
      </c>
      <c r="F51" s="0" t="n">
        <v>1</v>
      </c>
      <c r="G51" s="0" t="s">
        <v>78</v>
      </c>
      <c r="H51" s="0" t="s">
        <v>32</v>
      </c>
      <c r="I51" s="0" t="s">
        <v>135</v>
      </c>
      <c r="K51" s="33"/>
      <c r="L51" s="34"/>
      <c r="M51" s="39"/>
      <c r="N51" s="40" t="s">
        <v>123</v>
      </c>
      <c r="O51" s="41" t="n">
        <v>16</v>
      </c>
    </row>
    <row r="52" customFormat="false" ht="14.25" hidden="false" customHeight="false" outlineLevel="0" collapsed="false">
      <c r="A52" s="0" t="s">
        <v>123</v>
      </c>
      <c r="B52" s="0" t="s">
        <v>109</v>
      </c>
      <c r="C52" s="0" t="s">
        <v>110</v>
      </c>
      <c r="D52" s="24" t="n">
        <v>42199</v>
      </c>
      <c r="E52" s="0" t="s">
        <v>137</v>
      </c>
      <c r="F52" s="0" t="n">
        <v>1</v>
      </c>
      <c r="G52" s="0" t="s">
        <v>78</v>
      </c>
      <c r="H52" s="0" t="s">
        <v>53</v>
      </c>
      <c r="I52" s="0" t="s">
        <v>138</v>
      </c>
      <c r="K52" s="33"/>
      <c r="L52" s="34"/>
      <c r="M52" s="30" t="n">
        <v>42177</v>
      </c>
      <c r="N52" s="31" t="n">
        <v>6</v>
      </c>
      <c r="O52" s="32" t="n">
        <v>63062</v>
      </c>
    </row>
    <row r="53" customFormat="false" ht="14.25" hidden="false" customHeight="false" outlineLevel="0" collapsed="false">
      <c r="A53" s="0" t="s">
        <v>123</v>
      </c>
      <c r="B53" s="0" t="s">
        <v>109</v>
      </c>
      <c r="C53" s="0" t="s">
        <v>110</v>
      </c>
      <c r="D53" s="24" t="n">
        <v>42199</v>
      </c>
      <c r="E53" s="0" t="s">
        <v>157</v>
      </c>
      <c r="F53" s="0" t="n">
        <v>1</v>
      </c>
      <c r="G53" s="0" t="s">
        <v>78</v>
      </c>
      <c r="H53" s="0" t="s">
        <v>75</v>
      </c>
      <c r="I53" s="0" t="s">
        <v>158</v>
      </c>
      <c r="K53" s="33"/>
      <c r="L53" s="34"/>
      <c r="M53" s="35" t="n">
        <v>42180</v>
      </c>
      <c r="N53" s="29" t="n">
        <v>9</v>
      </c>
      <c r="O53" s="36" t="n">
        <v>78188</v>
      </c>
    </row>
    <row r="54" customFormat="false" ht="14.25" hidden="false" customHeight="false" outlineLevel="0" collapsed="false">
      <c r="A54" s="0" t="n">
        <v>1</v>
      </c>
      <c r="B54" s="0" t="s">
        <v>109</v>
      </c>
      <c r="C54" s="0" t="s">
        <v>110</v>
      </c>
      <c r="D54" s="24" t="n">
        <v>42199</v>
      </c>
      <c r="E54" s="0" t="s">
        <v>36</v>
      </c>
      <c r="F54" s="0" t="n">
        <v>336</v>
      </c>
      <c r="G54" s="0" t="s">
        <v>81</v>
      </c>
      <c r="H54" s="0" t="s">
        <v>36</v>
      </c>
      <c r="K54" s="33"/>
      <c r="L54" s="34"/>
      <c r="M54" s="39"/>
      <c r="N54" s="40" t="s">
        <v>123</v>
      </c>
      <c r="O54" s="41" t="n">
        <v>6</v>
      </c>
    </row>
    <row r="55" customFormat="false" ht="14.25" hidden="false" customHeight="false" outlineLevel="0" collapsed="false">
      <c r="A55" s="0" t="s">
        <v>123</v>
      </c>
      <c r="B55" s="0" t="s">
        <v>109</v>
      </c>
      <c r="C55" s="0" t="s">
        <v>110</v>
      </c>
      <c r="D55" s="24" t="n">
        <v>42208</v>
      </c>
      <c r="E55" s="0" t="s">
        <v>159</v>
      </c>
      <c r="F55" s="0" t="n">
        <v>1</v>
      </c>
      <c r="G55" s="0" t="s">
        <v>78</v>
      </c>
      <c r="H55" s="0" t="s">
        <v>160</v>
      </c>
      <c r="I55" s="0" t="s">
        <v>161</v>
      </c>
      <c r="K55" s="33"/>
      <c r="L55" s="34"/>
      <c r="M55" s="30" t="n">
        <v>42185</v>
      </c>
      <c r="N55" s="31" t="s">
        <v>123</v>
      </c>
      <c r="O55" s="32" t="n">
        <v>2</v>
      </c>
    </row>
    <row r="56" customFormat="false" ht="14.25" hidden="false" customHeight="false" outlineLevel="0" collapsed="false">
      <c r="A56" s="0" t="s">
        <v>123</v>
      </c>
      <c r="B56" s="0" t="s">
        <v>109</v>
      </c>
      <c r="C56" s="0" t="s">
        <v>110</v>
      </c>
      <c r="D56" s="24" t="n">
        <v>42208</v>
      </c>
      <c r="E56" s="0" t="s">
        <v>137</v>
      </c>
      <c r="F56" s="0" t="n">
        <v>2</v>
      </c>
      <c r="G56" s="0" t="s">
        <v>78</v>
      </c>
      <c r="H56" s="0" t="s">
        <v>53</v>
      </c>
      <c r="I56" s="0" t="s">
        <v>138</v>
      </c>
      <c r="K56" s="33"/>
      <c r="L56" s="34"/>
      <c r="M56" s="30" t="n">
        <v>42198</v>
      </c>
      <c r="N56" s="31" t="s">
        <v>123</v>
      </c>
      <c r="O56" s="32" t="n">
        <v>4</v>
      </c>
    </row>
    <row r="57" customFormat="false" ht="14.25" hidden="false" customHeight="false" outlineLevel="0" collapsed="false">
      <c r="A57" s="0" t="s">
        <v>123</v>
      </c>
      <c r="B57" s="0" t="s">
        <v>109</v>
      </c>
      <c r="C57" s="0" t="s">
        <v>110</v>
      </c>
      <c r="D57" s="24" t="n">
        <v>42208</v>
      </c>
      <c r="E57" s="0" t="s">
        <v>162</v>
      </c>
      <c r="F57" s="0" t="n">
        <v>1</v>
      </c>
      <c r="G57" s="0" t="s">
        <v>78</v>
      </c>
      <c r="H57" s="0" t="s">
        <v>14</v>
      </c>
      <c r="I57" s="0" t="s">
        <v>163</v>
      </c>
      <c r="K57" s="42"/>
      <c r="L57" s="40"/>
      <c r="M57" s="30" t="n">
        <v>42201</v>
      </c>
      <c r="N57" s="31" t="s">
        <v>123</v>
      </c>
      <c r="O57" s="32" t="n">
        <v>2</v>
      </c>
    </row>
    <row r="58" customFormat="false" ht="14.25" hidden="false" customHeight="false" outlineLevel="0" collapsed="false">
      <c r="A58" s="0" t="s">
        <v>123</v>
      </c>
      <c r="B58" s="0" t="s">
        <v>109</v>
      </c>
      <c r="C58" s="0" t="s">
        <v>110</v>
      </c>
      <c r="D58" s="24" t="n">
        <v>42208</v>
      </c>
      <c r="E58" s="0" t="s">
        <v>164</v>
      </c>
      <c r="F58" s="0" t="n">
        <v>2</v>
      </c>
      <c r="G58" s="0" t="s">
        <v>78</v>
      </c>
      <c r="H58" s="0" t="s">
        <v>75</v>
      </c>
      <c r="I58" s="0" t="s">
        <v>165</v>
      </c>
      <c r="K58" s="28" t="s">
        <v>166</v>
      </c>
      <c r="L58" s="29" t="s">
        <v>124</v>
      </c>
      <c r="M58" s="30" t="n">
        <v>42153</v>
      </c>
      <c r="N58" s="31" t="s">
        <v>123</v>
      </c>
      <c r="O58" s="32" t="n">
        <v>1</v>
      </c>
    </row>
    <row r="59" customFormat="false" ht="14.25" hidden="false" customHeight="false" outlineLevel="0" collapsed="false">
      <c r="A59" s="0" t="s">
        <v>123</v>
      </c>
      <c r="B59" s="0" t="s">
        <v>109</v>
      </c>
      <c r="C59" s="0" t="s">
        <v>136</v>
      </c>
      <c r="D59" s="24" t="n">
        <v>42163</v>
      </c>
      <c r="E59" s="0" t="s">
        <v>119</v>
      </c>
      <c r="F59" s="0" t="n">
        <v>1</v>
      </c>
      <c r="G59" s="0" t="s">
        <v>78</v>
      </c>
      <c r="H59" s="0" t="s">
        <v>74</v>
      </c>
      <c r="I59" s="0" t="s">
        <v>142</v>
      </c>
      <c r="K59" s="33"/>
      <c r="L59" s="34"/>
      <c r="M59" s="30" t="n">
        <v>42157</v>
      </c>
      <c r="N59" s="31" t="s">
        <v>123</v>
      </c>
      <c r="O59" s="32" t="n">
        <v>2</v>
      </c>
    </row>
    <row r="60" customFormat="false" ht="14.25" hidden="false" customHeight="false" outlineLevel="0" collapsed="false">
      <c r="A60" s="0" t="s">
        <v>123</v>
      </c>
      <c r="B60" s="0" t="s">
        <v>109</v>
      </c>
      <c r="C60" s="0" t="s">
        <v>136</v>
      </c>
      <c r="D60" s="24" t="n">
        <v>42173</v>
      </c>
      <c r="E60" s="0" t="s">
        <v>151</v>
      </c>
      <c r="F60" s="0" t="n">
        <v>1</v>
      </c>
      <c r="G60" s="0" t="s">
        <v>78</v>
      </c>
      <c r="H60" s="0" t="s">
        <v>152</v>
      </c>
      <c r="I60" s="0" t="s">
        <v>153</v>
      </c>
      <c r="K60" s="33"/>
      <c r="L60" s="34"/>
      <c r="M60" s="30" t="n">
        <v>42162</v>
      </c>
      <c r="N60" s="31" t="s">
        <v>123</v>
      </c>
      <c r="O60" s="32" t="n">
        <v>1</v>
      </c>
    </row>
    <row r="61" customFormat="false" ht="14.25" hidden="false" customHeight="false" outlineLevel="0" collapsed="false">
      <c r="A61" s="0" t="s">
        <v>123</v>
      </c>
      <c r="B61" s="0" t="s">
        <v>109</v>
      </c>
      <c r="C61" s="0" t="s">
        <v>136</v>
      </c>
      <c r="D61" s="24" t="n">
        <v>42183</v>
      </c>
      <c r="E61" s="0" t="s">
        <v>137</v>
      </c>
      <c r="F61" s="0" t="n">
        <v>1</v>
      </c>
      <c r="G61" s="0" t="s">
        <v>78</v>
      </c>
      <c r="H61" s="0" t="s">
        <v>53</v>
      </c>
      <c r="I61" s="0" t="s">
        <v>138</v>
      </c>
      <c r="K61" s="33"/>
      <c r="L61" s="34"/>
      <c r="M61" s="30" t="n">
        <v>42169</v>
      </c>
      <c r="N61" s="31" t="n">
        <v>20</v>
      </c>
      <c r="O61" s="32" t="n">
        <v>46798</v>
      </c>
    </row>
    <row r="62" customFormat="false" ht="14.25" hidden="false" customHeight="false" outlineLevel="0" collapsed="false">
      <c r="A62" s="0" t="s">
        <v>123</v>
      </c>
      <c r="B62" s="0" t="s">
        <v>109</v>
      </c>
      <c r="C62" s="0" t="s">
        <v>136</v>
      </c>
      <c r="D62" s="24" t="n">
        <v>42183</v>
      </c>
      <c r="E62" s="0" t="s">
        <v>151</v>
      </c>
      <c r="F62" s="0" t="n">
        <v>2</v>
      </c>
      <c r="G62" s="0" t="s">
        <v>78</v>
      </c>
      <c r="H62" s="0" t="s">
        <v>152</v>
      </c>
      <c r="I62" s="0" t="s">
        <v>153</v>
      </c>
      <c r="K62" s="33"/>
      <c r="L62" s="40"/>
      <c r="M62" s="30" t="n">
        <v>42212</v>
      </c>
      <c r="N62" s="31" t="s">
        <v>123</v>
      </c>
      <c r="O62" s="32" t="n">
        <v>1</v>
      </c>
    </row>
    <row r="63" customFormat="false" ht="14.25" hidden="false" customHeight="false" outlineLevel="0" collapsed="false">
      <c r="A63" s="0" t="s">
        <v>123</v>
      </c>
      <c r="B63" s="0" t="s">
        <v>109</v>
      </c>
      <c r="C63" s="0" t="s">
        <v>136</v>
      </c>
      <c r="D63" s="24" t="n">
        <v>42183</v>
      </c>
      <c r="E63" s="0" t="s">
        <v>112</v>
      </c>
      <c r="F63" s="0" t="n">
        <v>1</v>
      </c>
      <c r="G63" s="0" t="s">
        <v>78</v>
      </c>
      <c r="H63" s="0" t="s">
        <v>6</v>
      </c>
      <c r="I63" s="0" t="s">
        <v>149</v>
      </c>
      <c r="K63" s="33"/>
      <c r="L63" s="29" t="s">
        <v>110</v>
      </c>
      <c r="M63" s="30" t="n">
        <v>42156</v>
      </c>
      <c r="N63" s="31" t="s">
        <v>123</v>
      </c>
      <c r="O63" s="32" t="n">
        <v>10</v>
      </c>
    </row>
    <row r="64" customFormat="false" ht="14.25" hidden="false" customHeight="false" outlineLevel="0" collapsed="false">
      <c r="A64" s="0" t="s">
        <v>123</v>
      </c>
      <c r="B64" s="0" t="s">
        <v>109</v>
      </c>
      <c r="C64" s="0" t="s">
        <v>136</v>
      </c>
      <c r="D64" s="24" t="n">
        <v>42184</v>
      </c>
      <c r="E64" s="0" t="s">
        <v>137</v>
      </c>
      <c r="F64" s="0" t="n">
        <v>2</v>
      </c>
      <c r="G64" s="0" t="s">
        <v>78</v>
      </c>
      <c r="H64" s="0" t="s">
        <v>53</v>
      </c>
      <c r="I64" s="0" t="s">
        <v>138</v>
      </c>
      <c r="K64" s="33"/>
      <c r="L64" s="34"/>
      <c r="M64" s="30" t="n">
        <v>42159</v>
      </c>
      <c r="N64" s="31" t="s">
        <v>123</v>
      </c>
      <c r="O64" s="32" t="n">
        <v>3</v>
      </c>
    </row>
    <row r="65" customFormat="false" ht="14.25" hidden="false" customHeight="false" outlineLevel="0" collapsed="false">
      <c r="A65" s="0" t="s">
        <v>123</v>
      </c>
      <c r="B65" s="0" t="s">
        <v>109</v>
      </c>
      <c r="C65" s="0" t="s">
        <v>136</v>
      </c>
      <c r="D65" s="24" t="n">
        <v>42184</v>
      </c>
      <c r="E65" s="0" t="s">
        <v>151</v>
      </c>
      <c r="F65" s="0" t="n">
        <v>6</v>
      </c>
      <c r="G65" s="0" t="s">
        <v>78</v>
      </c>
      <c r="H65" s="0" t="s">
        <v>152</v>
      </c>
      <c r="I65" s="0" t="s">
        <v>153</v>
      </c>
      <c r="K65" s="33"/>
      <c r="L65" s="34"/>
      <c r="M65" s="30" t="n">
        <v>42163</v>
      </c>
      <c r="N65" s="31" t="s">
        <v>123</v>
      </c>
      <c r="O65" s="32" t="n">
        <v>1</v>
      </c>
    </row>
    <row r="66" customFormat="false" ht="14.25" hidden="false" customHeight="false" outlineLevel="0" collapsed="false">
      <c r="A66" s="0" t="s">
        <v>123</v>
      </c>
      <c r="B66" s="0" t="s">
        <v>109</v>
      </c>
      <c r="C66" s="0" t="s">
        <v>136</v>
      </c>
      <c r="D66" s="24" t="n">
        <v>42194</v>
      </c>
      <c r="E66" s="0" t="s">
        <v>137</v>
      </c>
      <c r="F66" s="0" t="n">
        <v>7</v>
      </c>
      <c r="G66" s="0" t="s">
        <v>78</v>
      </c>
      <c r="H66" s="0" t="s">
        <v>53</v>
      </c>
      <c r="I66" s="0" t="s">
        <v>138</v>
      </c>
      <c r="K66" s="33"/>
      <c r="L66" s="34"/>
      <c r="M66" s="30" t="n">
        <v>42169</v>
      </c>
      <c r="N66" s="31" t="n">
        <v>13</v>
      </c>
      <c r="O66" s="32" t="n">
        <v>631</v>
      </c>
    </row>
    <row r="67" customFormat="false" ht="14.25" hidden="false" customHeight="false" outlineLevel="0" collapsed="false">
      <c r="A67" s="0" t="s">
        <v>123</v>
      </c>
      <c r="B67" s="0" t="s">
        <v>109</v>
      </c>
      <c r="C67" s="0" t="s">
        <v>136</v>
      </c>
      <c r="D67" s="24" t="n">
        <v>42194</v>
      </c>
      <c r="E67" s="0" t="s">
        <v>151</v>
      </c>
      <c r="F67" s="0" t="n">
        <v>1</v>
      </c>
      <c r="G67" s="0" t="s">
        <v>78</v>
      </c>
      <c r="H67" s="0" t="s">
        <v>152</v>
      </c>
      <c r="I67" s="0" t="s">
        <v>153</v>
      </c>
      <c r="K67" s="33"/>
      <c r="L67" s="34"/>
      <c r="M67" s="30" t="n">
        <v>42170</v>
      </c>
      <c r="N67" s="31" t="s">
        <v>123</v>
      </c>
      <c r="O67" s="32" t="n">
        <v>5</v>
      </c>
    </row>
    <row r="68" customFormat="false" ht="14.25" hidden="false" customHeight="false" outlineLevel="0" collapsed="false">
      <c r="A68" s="0" t="s">
        <v>123</v>
      </c>
      <c r="B68" s="0" t="s">
        <v>109</v>
      </c>
      <c r="C68" s="0" t="s">
        <v>136</v>
      </c>
      <c r="D68" s="24" t="n">
        <v>42200</v>
      </c>
      <c r="E68" s="0" t="s">
        <v>137</v>
      </c>
      <c r="F68" s="0" t="n">
        <v>3</v>
      </c>
      <c r="G68" s="0" t="s">
        <v>78</v>
      </c>
      <c r="H68" s="0" t="s">
        <v>53</v>
      </c>
      <c r="I68" s="0" t="s">
        <v>138</v>
      </c>
      <c r="K68" s="33"/>
      <c r="L68" s="34"/>
      <c r="M68" s="30" t="n">
        <v>42177</v>
      </c>
      <c r="N68" s="31" t="s">
        <v>123</v>
      </c>
      <c r="O68" s="32" t="n">
        <v>1</v>
      </c>
    </row>
    <row r="69" customFormat="false" ht="14.25" hidden="false" customHeight="false" outlineLevel="0" collapsed="false">
      <c r="A69" s="0" t="s">
        <v>123</v>
      </c>
      <c r="B69" s="0" t="s">
        <v>109</v>
      </c>
      <c r="C69" s="0" t="s">
        <v>136</v>
      </c>
      <c r="D69" s="24" t="n">
        <v>42200</v>
      </c>
      <c r="E69" s="0" t="s">
        <v>112</v>
      </c>
      <c r="F69" s="0" t="n">
        <v>1</v>
      </c>
      <c r="G69" s="0" t="s">
        <v>78</v>
      </c>
      <c r="H69" s="0" t="s">
        <v>6</v>
      </c>
      <c r="I69" s="0" t="s">
        <v>149</v>
      </c>
      <c r="K69" s="33"/>
      <c r="L69" s="34"/>
      <c r="M69" s="30" t="n">
        <v>42184</v>
      </c>
      <c r="N69" s="31" t="s">
        <v>123</v>
      </c>
      <c r="O69" s="32" t="n">
        <v>1</v>
      </c>
    </row>
    <row r="70" customFormat="false" ht="14.25" hidden="false" customHeight="false" outlineLevel="0" collapsed="false">
      <c r="A70" s="0" t="s">
        <v>123</v>
      </c>
      <c r="B70" s="0" t="s">
        <v>109</v>
      </c>
      <c r="C70" s="0" t="s">
        <v>136</v>
      </c>
      <c r="D70" s="24" t="n">
        <v>42208</v>
      </c>
      <c r="E70" s="0" t="s">
        <v>137</v>
      </c>
      <c r="F70" s="0" t="n">
        <v>4</v>
      </c>
      <c r="G70" s="0" t="s">
        <v>78</v>
      </c>
      <c r="H70" s="0" t="s">
        <v>53</v>
      </c>
      <c r="I70" s="0" t="s">
        <v>138</v>
      </c>
      <c r="K70" s="33"/>
      <c r="L70" s="34"/>
      <c r="M70" s="30" t="n">
        <v>42194</v>
      </c>
      <c r="N70" s="31" t="s">
        <v>123</v>
      </c>
      <c r="O70" s="32" t="n">
        <v>3</v>
      </c>
    </row>
    <row r="71" customFormat="false" ht="14.25" hidden="false" customHeight="false" outlineLevel="0" collapsed="false">
      <c r="A71" s="0" t="s">
        <v>123</v>
      </c>
      <c r="B71" s="0" t="s">
        <v>109</v>
      </c>
      <c r="C71" s="0" t="s">
        <v>139</v>
      </c>
      <c r="D71" s="24" t="n">
        <v>42172</v>
      </c>
      <c r="E71" s="0" t="s">
        <v>125</v>
      </c>
      <c r="F71" s="0" t="n">
        <v>5</v>
      </c>
      <c r="G71" s="0" t="s">
        <v>78</v>
      </c>
      <c r="H71" s="0" t="s">
        <v>53</v>
      </c>
      <c r="I71" s="0" t="s">
        <v>126</v>
      </c>
      <c r="K71" s="33"/>
      <c r="L71" s="34"/>
      <c r="M71" s="30" t="n">
        <v>42199</v>
      </c>
      <c r="N71" s="31" t="s">
        <v>123</v>
      </c>
      <c r="O71" s="32" t="n">
        <v>1</v>
      </c>
    </row>
    <row r="72" customFormat="false" ht="14.25" hidden="false" customHeight="false" outlineLevel="0" collapsed="false">
      <c r="A72" s="0" t="s">
        <v>123</v>
      </c>
      <c r="B72" s="0" t="s">
        <v>109</v>
      </c>
      <c r="C72" s="0" t="s">
        <v>139</v>
      </c>
      <c r="D72" s="24" t="n">
        <v>42174</v>
      </c>
      <c r="E72" s="0" t="s">
        <v>125</v>
      </c>
      <c r="F72" s="0" t="n">
        <v>1</v>
      </c>
      <c r="G72" s="0" t="s">
        <v>78</v>
      </c>
      <c r="H72" s="0" t="s">
        <v>53</v>
      </c>
      <c r="I72" s="0" t="s">
        <v>126</v>
      </c>
      <c r="K72" s="33"/>
      <c r="L72" s="40"/>
      <c r="M72" s="30" t="n">
        <v>42208</v>
      </c>
      <c r="N72" s="31" t="s">
        <v>123</v>
      </c>
      <c r="O72" s="32" t="n">
        <v>1</v>
      </c>
    </row>
    <row r="73" customFormat="false" ht="14.25" hidden="false" customHeight="false" outlineLevel="0" collapsed="false">
      <c r="A73" s="0" t="s">
        <v>123</v>
      </c>
      <c r="B73" s="0" t="s">
        <v>109</v>
      </c>
      <c r="C73" s="0" t="s">
        <v>139</v>
      </c>
      <c r="D73" s="24" t="n">
        <v>42181</v>
      </c>
      <c r="E73" s="0" t="s">
        <v>167</v>
      </c>
      <c r="F73" s="0" t="n">
        <v>2</v>
      </c>
      <c r="G73" s="0" t="s">
        <v>78</v>
      </c>
      <c r="H73" s="0" t="s">
        <v>168</v>
      </c>
      <c r="I73" s="0" t="s">
        <v>169</v>
      </c>
      <c r="K73" s="33"/>
      <c r="L73" s="29" t="s">
        <v>136</v>
      </c>
      <c r="M73" s="30" t="n">
        <v>42151</v>
      </c>
      <c r="N73" s="31" t="s">
        <v>123</v>
      </c>
      <c r="O73" s="32" t="n">
        <v>7</v>
      </c>
    </row>
    <row r="74" customFormat="false" ht="14.25" hidden="false" customHeight="false" outlineLevel="0" collapsed="false">
      <c r="A74" s="0" t="s">
        <v>123</v>
      </c>
      <c r="B74" s="0" t="s">
        <v>109</v>
      </c>
      <c r="C74" s="0" t="s">
        <v>139</v>
      </c>
      <c r="D74" s="24" t="n">
        <v>42181</v>
      </c>
      <c r="E74" s="0" t="s">
        <v>125</v>
      </c>
      <c r="F74" s="0" t="n">
        <v>4</v>
      </c>
      <c r="G74" s="0" t="s">
        <v>78</v>
      </c>
      <c r="H74" s="0" t="s">
        <v>53</v>
      </c>
      <c r="I74" s="0" t="s">
        <v>126</v>
      </c>
      <c r="K74" s="33"/>
      <c r="L74" s="34"/>
      <c r="M74" s="30" t="n">
        <v>42155</v>
      </c>
      <c r="N74" s="31" t="s">
        <v>123</v>
      </c>
      <c r="O74" s="32" t="n">
        <v>4</v>
      </c>
    </row>
    <row r="75" customFormat="false" ht="14.25" hidden="false" customHeight="false" outlineLevel="0" collapsed="false">
      <c r="A75" s="0" t="s">
        <v>123</v>
      </c>
      <c r="B75" s="0" t="s">
        <v>109</v>
      </c>
      <c r="C75" s="0" t="s">
        <v>139</v>
      </c>
      <c r="D75" s="24" t="n">
        <v>42192</v>
      </c>
      <c r="E75" s="0" t="s">
        <v>137</v>
      </c>
      <c r="F75" s="0" t="n">
        <v>5</v>
      </c>
      <c r="G75" s="0" t="s">
        <v>78</v>
      </c>
      <c r="H75" s="0" t="s">
        <v>53</v>
      </c>
      <c r="I75" s="0" t="s">
        <v>138</v>
      </c>
      <c r="K75" s="33"/>
      <c r="L75" s="34"/>
      <c r="M75" s="30" t="n">
        <v>42157</v>
      </c>
      <c r="N75" s="31" t="s">
        <v>123</v>
      </c>
      <c r="O75" s="32" t="n">
        <v>9</v>
      </c>
    </row>
    <row r="76" customFormat="false" ht="14.25" hidden="false" customHeight="false" outlineLevel="0" collapsed="false">
      <c r="A76" s="0" t="n">
        <v>2</v>
      </c>
      <c r="B76" s="0" t="s">
        <v>109</v>
      </c>
      <c r="C76" s="0" t="s">
        <v>139</v>
      </c>
      <c r="D76" s="24" t="n">
        <v>42194</v>
      </c>
      <c r="E76" s="0" t="s">
        <v>36</v>
      </c>
      <c r="F76" s="0" t="n">
        <v>6</v>
      </c>
      <c r="G76" s="0" t="s">
        <v>81</v>
      </c>
      <c r="H76" s="0" t="s">
        <v>36</v>
      </c>
      <c r="K76" s="33"/>
      <c r="L76" s="34"/>
      <c r="M76" s="30" t="n">
        <v>42167</v>
      </c>
      <c r="N76" s="31" t="s">
        <v>123</v>
      </c>
      <c r="O76" s="32" t="n">
        <v>3</v>
      </c>
    </row>
    <row r="77" customFormat="false" ht="14.25" hidden="false" customHeight="false" outlineLevel="0" collapsed="false">
      <c r="A77" s="0" t="n">
        <v>2</v>
      </c>
      <c r="B77" s="0" t="s">
        <v>109</v>
      </c>
      <c r="C77" s="0" t="s">
        <v>139</v>
      </c>
      <c r="D77" s="24" t="n">
        <v>42194</v>
      </c>
      <c r="E77" s="0" t="s">
        <v>83</v>
      </c>
      <c r="F77" s="0" t="n">
        <v>56</v>
      </c>
      <c r="G77" s="0" t="s">
        <v>81</v>
      </c>
      <c r="H77" s="0" t="s">
        <v>83</v>
      </c>
      <c r="K77" s="33"/>
      <c r="L77" s="34"/>
      <c r="M77" s="35" t="n">
        <v>42170</v>
      </c>
      <c r="N77" s="29" t="n">
        <v>18</v>
      </c>
      <c r="O77" s="36" t="n">
        <v>546839</v>
      </c>
    </row>
    <row r="78" customFormat="false" ht="14.25" hidden="false" customHeight="false" outlineLevel="0" collapsed="false">
      <c r="A78" s="0" t="s">
        <v>123</v>
      </c>
      <c r="B78" s="0" t="s">
        <v>109</v>
      </c>
      <c r="C78" s="0" t="s">
        <v>139</v>
      </c>
      <c r="D78" s="24" t="n">
        <v>42195</v>
      </c>
      <c r="E78" s="0" t="s">
        <v>137</v>
      </c>
      <c r="F78" s="0" t="n">
        <v>2</v>
      </c>
      <c r="G78" s="0" t="s">
        <v>78</v>
      </c>
      <c r="H78" s="0" t="s">
        <v>53</v>
      </c>
      <c r="I78" s="0" t="s">
        <v>138</v>
      </c>
      <c r="K78" s="33"/>
      <c r="L78" s="34"/>
      <c r="M78" s="39"/>
      <c r="N78" s="40" t="s">
        <v>123</v>
      </c>
      <c r="O78" s="41" t="n">
        <v>6</v>
      </c>
    </row>
    <row r="79" customFormat="false" ht="14.25" hidden="false" customHeight="false" outlineLevel="0" collapsed="false">
      <c r="A79" s="0" t="s">
        <v>123</v>
      </c>
      <c r="B79" s="0" t="s">
        <v>109</v>
      </c>
      <c r="C79" s="0" t="s">
        <v>139</v>
      </c>
      <c r="D79" s="24" t="n">
        <v>42201</v>
      </c>
      <c r="E79" s="0" t="s">
        <v>137</v>
      </c>
      <c r="F79" s="0" t="n">
        <v>2</v>
      </c>
      <c r="G79" s="0" t="s">
        <v>78</v>
      </c>
      <c r="H79" s="0" t="s">
        <v>53</v>
      </c>
      <c r="I79" s="0" t="s">
        <v>138</v>
      </c>
      <c r="K79" s="33"/>
      <c r="L79" s="34"/>
      <c r="M79" s="35" t="n">
        <v>42173</v>
      </c>
      <c r="N79" s="29" t="n">
        <v>19</v>
      </c>
      <c r="O79" s="36" t="n">
        <v>134472</v>
      </c>
    </row>
    <row r="80" customFormat="false" ht="14.25" hidden="false" customHeight="false" outlineLevel="0" collapsed="false">
      <c r="A80" s="0" t="s">
        <v>123</v>
      </c>
      <c r="B80" s="0" t="s">
        <v>109</v>
      </c>
      <c r="C80" s="0" t="s">
        <v>139</v>
      </c>
      <c r="D80" s="24" t="n">
        <v>42212</v>
      </c>
      <c r="E80" s="0" t="s">
        <v>137</v>
      </c>
      <c r="F80" s="0" t="n">
        <v>1</v>
      </c>
      <c r="G80" s="0" t="s">
        <v>78</v>
      </c>
      <c r="H80" s="0" t="s">
        <v>53</v>
      </c>
      <c r="I80" s="0" t="s">
        <v>138</v>
      </c>
      <c r="K80" s="33"/>
      <c r="L80" s="34"/>
      <c r="M80" s="39"/>
      <c r="N80" s="40" t="s">
        <v>123</v>
      </c>
      <c r="O80" s="41" t="n">
        <v>5</v>
      </c>
    </row>
    <row r="81" customFormat="false" ht="14.25" hidden="false" customHeight="false" outlineLevel="0" collapsed="false">
      <c r="A81" s="0" t="s">
        <v>123</v>
      </c>
      <c r="B81" s="0" t="s">
        <v>109</v>
      </c>
      <c r="C81" s="0" t="s">
        <v>144</v>
      </c>
      <c r="D81" s="24" t="n">
        <v>42159</v>
      </c>
      <c r="E81" s="0" t="s">
        <v>125</v>
      </c>
      <c r="F81" s="0" t="n">
        <v>1</v>
      </c>
      <c r="G81" s="0" t="s">
        <v>78</v>
      </c>
      <c r="H81" s="0" t="s">
        <v>53</v>
      </c>
      <c r="I81" s="0" t="s">
        <v>126</v>
      </c>
      <c r="K81" s="33"/>
      <c r="L81" s="34"/>
      <c r="M81" s="30" t="n">
        <v>42184</v>
      </c>
      <c r="N81" s="31" t="s">
        <v>123</v>
      </c>
      <c r="O81" s="32" t="n">
        <v>2</v>
      </c>
    </row>
    <row r="82" customFormat="false" ht="14.25" hidden="false" customHeight="false" outlineLevel="0" collapsed="false">
      <c r="A82" s="0" t="s">
        <v>123</v>
      </c>
      <c r="B82" s="0" t="s">
        <v>109</v>
      </c>
      <c r="C82" s="0" t="s">
        <v>144</v>
      </c>
      <c r="D82" s="24" t="n">
        <v>42169</v>
      </c>
      <c r="E82" s="0" t="s">
        <v>125</v>
      </c>
      <c r="F82" s="0" t="n">
        <v>8</v>
      </c>
      <c r="G82" s="0" t="s">
        <v>78</v>
      </c>
      <c r="H82" s="0" t="s">
        <v>53</v>
      </c>
      <c r="I82" s="0" t="s">
        <v>126</v>
      </c>
      <c r="K82" s="33"/>
      <c r="L82" s="34"/>
      <c r="M82" s="30" t="n">
        <v>42194</v>
      </c>
      <c r="N82" s="31" t="s">
        <v>123</v>
      </c>
      <c r="O82" s="32" t="n">
        <v>1</v>
      </c>
    </row>
    <row r="83" customFormat="false" ht="14.25" hidden="false" customHeight="false" outlineLevel="0" collapsed="false">
      <c r="A83" s="0" t="n">
        <v>4</v>
      </c>
      <c r="B83" s="0" t="s">
        <v>109</v>
      </c>
      <c r="C83" s="0" t="s">
        <v>144</v>
      </c>
      <c r="D83" s="24" t="n">
        <v>42169</v>
      </c>
      <c r="E83" s="0" t="s">
        <v>36</v>
      </c>
      <c r="F83" s="0" t="n">
        <v>5403</v>
      </c>
      <c r="G83" s="0" t="s">
        <v>81</v>
      </c>
      <c r="H83" s="0" t="s">
        <v>36</v>
      </c>
      <c r="K83" s="33"/>
      <c r="L83" s="34"/>
      <c r="M83" s="30" t="n">
        <v>42200</v>
      </c>
      <c r="N83" s="31" t="s">
        <v>123</v>
      </c>
      <c r="O83" s="32" t="n">
        <v>1</v>
      </c>
    </row>
    <row r="84" customFormat="false" ht="14.25" hidden="false" customHeight="false" outlineLevel="0" collapsed="false">
      <c r="A84" s="0" t="n">
        <v>4</v>
      </c>
      <c r="B84" s="0" t="s">
        <v>109</v>
      </c>
      <c r="C84" s="0" t="s">
        <v>144</v>
      </c>
      <c r="D84" s="24" t="n">
        <v>42169</v>
      </c>
      <c r="E84" s="0" t="s">
        <v>60</v>
      </c>
      <c r="F84" s="0" t="n">
        <v>2</v>
      </c>
      <c r="G84" s="0" t="s">
        <v>81</v>
      </c>
      <c r="H84" s="0" t="s">
        <v>60</v>
      </c>
      <c r="K84" s="33"/>
      <c r="L84" s="40"/>
      <c r="M84" s="30" t="n">
        <v>42208</v>
      </c>
      <c r="N84" s="31" t="s">
        <v>123</v>
      </c>
      <c r="O84" s="32" t="n">
        <v>1</v>
      </c>
    </row>
    <row r="85" customFormat="false" ht="14.25" hidden="false" customHeight="false" outlineLevel="0" collapsed="false">
      <c r="A85" s="0" t="n">
        <v>4</v>
      </c>
      <c r="B85" s="0" t="s">
        <v>109</v>
      </c>
      <c r="C85" s="0" t="s">
        <v>144</v>
      </c>
      <c r="D85" s="24" t="n">
        <v>42169</v>
      </c>
      <c r="E85" s="0" t="s">
        <v>96</v>
      </c>
      <c r="F85" s="0" t="n">
        <v>4</v>
      </c>
      <c r="G85" s="0" t="s">
        <v>81</v>
      </c>
      <c r="H85" s="0" t="s">
        <v>96</v>
      </c>
      <c r="K85" s="33"/>
      <c r="L85" s="29" t="s">
        <v>139</v>
      </c>
      <c r="M85" s="30" t="n">
        <v>42153</v>
      </c>
      <c r="N85" s="31" t="s">
        <v>123</v>
      </c>
      <c r="O85" s="32" t="n">
        <v>6</v>
      </c>
    </row>
    <row r="86" customFormat="false" ht="14.25" hidden="false" customHeight="false" outlineLevel="0" collapsed="false">
      <c r="A86" s="0" t="n">
        <v>4</v>
      </c>
      <c r="B86" s="0" t="s">
        <v>109</v>
      </c>
      <c r="C86" s="0" t="s">
        <v>144</v>
      </c>
      <c r="D86" s="24" t="n">
        <v>42169</v>
      </c>
      <c r="E86" s="0" t="s">
        <v>137</v>
      </c>
      <c r="F86" s="0" t="n">
        <v>72446</v>
      </c>
      <c r="G86" s="0" t="s">
        <v>79</v>
      </c>
      <c r="H86" s="0" t="s">
        <v>53</v>
      </c>
      <c r="I86" s="0" t="s">
        <v>138</v>
      </c>
      <c r="K86" s="33"/>
      <c r="L86" s="34"/>
      <c r="M86" s="30" t="n">
        <v>42157</v>
      </c>
      <c r="N86" s="31" t="s">
        <v>123</v>
      </c>
      <c r="O86" s="32" t="n">
        <v>4</v>
      </c>
    </row>
    <row r="87" customFormat="false" ht="14.25" hidden="false" customHeight="false" outlineLevel="0" collapsed="false">
      <c r="A87" s="0" t="n">
        <v>4</v>
      </c>
      <c r="B87" s="0" t="s">
        <v>109</v>
      </c>
      <c r="C87" s="0" t="s">
        <v>144</v>
      </c>
      <c r="D87" s="24" t="n">
        <v>42169</v>
      </c>
      <c r="E87" s="0" t="s">
        <v>125</v>
      </c>
      <c r="F87" s="0" t="n">
        <v>48259</v>
      </c>
      <c r="G87" s="0" t="s">
        <v>79</v>
      </c>
      <c r="H87" s="0" t="s">
        <v>53</v>
      </c>
      <c r="I87" s="0" t="s">
        <v>126</v>
      </c>
      <c r="K87" s="33"/>
      <c r="L87" s="34"/>
      <c r="M87" s="30" t="n">
        <v>42162</v>
      </c>
      <c r="N87" s="31" t="s">
        <v>123</v>
      </c>
      <c r="O87" s="32" t="n">
        <v>11</v>
      </c>
    </row>
    <row r="88" customFormat="false" ht="14.25" hidden="false" customHeight="false" outlineLevel="0" collapsed="false">
      <c r="A88" s="0" t="n">
        <v>4</v>
      </c>
      <c r="B88" s="0" t="s">
        <v>109</v>
      </c>
      <c r="C88" s="0" t="s">
        <v>144</v>
      </c>
      <c r="D88" s="24" t="n">
        <v>42169</v>
      </c>
      <c r="E88" s="0" t="s">
        <v>170</v>
      </c>
      <c r="F88" s="0" t="n">
        <v>24639</v>
      </c>
      <c r="G88" s="0" t="s">
        <v>79</v>
      </c>
      <c r="H88" s="0" t="s">
        <v>53</v>
      </c>
      <c r="I88" s="0" t="s">
        <v>171</v>
      </c>
      <c r="K88" s="33"/>
      <c r="L88" s="34"/>
      <c r="M88" s="35" t="n">
        <v>42169</v>
      </c>
      <c r="N88" s="29" t="n">
        <v>14</v>
      </c>
      <c r="O88" s="36" t="n">
        <v>63437</v>
      </c>
    </row>
    <row r="89" customFormat="false" ht="14.25" hidden="false" customHeight="false" outlineLevel="0" collapsed="false">
      <c r="A89" s="0" t="n">
        <v>4</v>
      </c>
      <c r="B89" s="0" t="s">
        <v>109</v>
      </c>
      <c r="C89" s="0" t="s">
        <v>144</v>
      </c>
      <c r="D89" s="24" t="n">
        <v>42169</v>
      </c>
      <c r="E89" s="0" t="s">
        <v>172</v>
      </c>
      <c r="F89" s="0" t="n">
        <v>2995</v>
      </c>
      <c r="G89" s="0" t="s">
        <v>79</v>
      </c>
      <c r="H89" s="0" t="s">
        <v>19</v>
      </c>
      <c r="I89" s="0" t="s">
        <v>173</v>
      </c>
      <c r="K89" s="33"/>
      <c r="L89" s="34"/>
      <c r="M89" s="37"/>
      <c r="N89" s="34" t="n">
        <v>15</v>
      </c>
      <c r="O89" s="38" t="n">
        <v>63235</v>
      </c>
    </row>
    <row r="90" customFormat="false" ht="14.25" hidden="false" customHeight="false" outlineLevel="0" collapsed="false">
      <c r="A90" s="0" t="n">
        <v>4</v>
      </c>
      <c r="B90" s="0" t="s">
        <v>109</v>
      </c>
      <c r="C90" s="0" t="s">
        <v>144</v>
      </c>
      <c r="D90" s="24" t="n">
        <v>42169</v>
      </c>
      <c r="E90" s="0" t="s">
        <v>174</v>
      </c>
      <c r="F90" s="0" t="n">
        <v>2473</v>
      </c>
      <c r="G90" s="0" t="s">
        <v>79</v>
      </c>
      <c r="H90" s="0" t="s">
        <v>175</v>
      </c>
      <c r="I90" s="0" t="s">
        <v>176</v>
      </c>
      <c r="K90" s="33"/>
      <c r="L90" s="34"/>
      <c r="M90" s="39"/>
      <c r="N90" s="40" t="n">
        <v>21</v>
      </c>
      <c r="O90" s="41" t="n">
        <v>29153</v>
      </c>
    </row>
    <row r="91" customFormat="false" ht="14.25" hidden="false" customHeight="false" outlineLevel="0" collapsed="false">
      <c r="A91" s="0" t="n">
        <v>4</v>
      </c>
      <c r="B91" s="0" t="s">
        <v>109</v>
      </c>
      <c r="C91" s="0" t="s">
        <v>144</v>
      </c>
      <c r="D91" s="24" t="n">
        <v>42169</v>
      </c>
      <c r="E91" s="0" t="s">
        <v>177</v>
      </c>
      <c r="F91" s="0" t="n">
        <v>1676</v>
      </c>
      <c r="G91" s="0" t="s">
        <v>79</v>
      </c>
      <c r="H91" s="0" t="s">
        <v>178</v>
      </c>
      <c r="I91" s="0" t="s">
        <v>179</v>
      </c>
      <c r="K91" s="33"/>
      <c r="L91" s="34"/>
      <c r="M91" s="30" t="n">
        <v>42172</v>
      </c>
      <c r="N91" s="31" t="s">
        <v>123</v>
      </c>
      <c r="O91" s="32" t="n">
        <v>6</v>
      </c>
    </row>
    <row r="92" customFormat="false" ht="14.25" hidden="false" customHeight="false" outlineLevel="0" collapsed="false">
      <c r="A92" s="0" t="n">
        <v>4</v>
      </c>
      <c r="B92" s="0" t="s">
        <v>109</v>
      </c>
      <c r="C92" s="0" t="s">
        <v>144</v>
      </c>
      <c r="D92" s="24" t="n">
        <v>42169</v>
      </c>
      <c r="E92" s="0" t="s">
        <v>180</v>
      </c>
      <c r="F92" s="0" t="n">
        <v>1316</v>
      </c>
      <c r="G92" s="0" t="s">
        <v>79</v>
      </c>
      <c r="H92" s="0" t="s">
        <v>181</v>
      </c>
      <c r="I92" s="0" t="s">
        <v>182</v>
      </c>
      <c r="K92" s="33"/>
      <c r="L92" s="34"/>
      <c r="M92" s="30" t="n">
        <v>42174</v>
      </c>
      <c r="N92" s="31" t="s">
        <v>123</v>
      </c>
      <c r="O92" s="32" t="n">
        <v>1</v>
      </c>
    </row>
    <row r="93" customFormat="false" ht="14.25" hidden="false" customHeight="false" outlineLevel="0" collapsed="false">
      <c r="A93" s="0" t="n">
        <v>4</v>
      </c>
      <c r="B93" s="0" t="s">
        <v>109</v>
      </c>
      <c r="C93" s="0" t="s">
        <v>144</v>
      </c>
      <c r="D93" s="24" t="n">
        <v>42169</v>
      </c>
      <c r="E93" s="0" t="s">
        <v>183</v>
      </c>
      <c r="F93" s="0" t="n">
        <v>1118</v>
      </c>
      <c r="G93" s="0" t="s">
        <v>79</v>
      </c>
      <c r="H93" s="0" t="s">
        <v>55</v>
      </c>
      <c r="I93" s="0" t="s">
        <v>184</v>
      </c>
      <c r="K93" s="33"/>
      <c r="L93" s="34"/>
      <c r="M93" s="30" t="n">
        <v>42181</v>
      </c>
      <c r="N93" s="31" t="s">
        <v>123</v>
      </c>
      <c r="O93" s="32" t="n">
        <v>5</v>
      </c>
    </row>
    <row r="94" customFormat="false" ht="14.25" hidden="false" customHeight="false" outlineLevel="0" collapsed="false">
      <c r="A94" s="0" t="n">
        <v>4</v>
      </c>
      <c r="B94" s="0" t="s">
        <v>109</v>
      </c>
      <c r="C94" s="0" t="s">
        <v>144</v>
      </c>
      <c r="D94" s="24" t="n">
        <v>42169</v>
      </c>
      <c r="E94" s="0" t="s">
        <v>185</v>
      </c>
      <c r="F94" s="0" t="n">
        <v>950</v>
      </c>
      <c r="G94" s="0" t="s">
        <v>79</v>
      </c>
      <c r="H94" s="0" t="s">
        <v>181</v>
      </c>
      <c r="I94" s="0" t="s">
        <v>186</v>
      </c>
      <c r="K94" s="33"/>
      <c r="L94" s="40"/>
      <c r="M94" s="30" t="n">
        <v>42195</v>
      </c>
      <c r="N94" s="31" t="s">
        <v>123</v>
      </c>
      <c r="O94" s="32" t="n">
        <v>1</v>
      </c>
    </row>
    <row r="95" customFormat="false" ht="14.25" hidden="false" customHeight="false" outlineLevel="0" collapsed="false">
      <c r="A95" s="0" t="n">
        <v>4</v>
      </c>
      <c r="B95" s="0" t="s">
        <v>109</v>
      </c>
      <c r="C95" s="0" t="s">
        <v>144</v>
      </c>
      <c r="D95" s="24" t="n">
        <v>42169</v>
      </c>
      <c r="E95" s="0" t="s">
        <v>187</v>
      </c>
      <c r="F95" s="0" t="n">
        <v>770</v>
      </c>
      <c r="G95" s="0" t="s">
        <v>79</v>
      </c>
      <c r="H95" s="0" t="s">
        <v>188</v>
      </c>
      <c r="I95" s="0" t="s">
        <v>189</v>
      </c>
      <c r="K95" s="33"/>
      <c r="L95" s="31" t="s">
        <v>123</v>
      </c>
      <c r="M95" s="30" t="n">
        <v>42170</v>
      </c>
      <c r="N95" s="31" t="n">
        <v>22</v>
      </c>
      <c r="O95" s="32" t="n">
        <v>2109</v>
      </c>
    </row>
    <row r="96" customFormat="false" ht="14.25" hidden="false" customHeight="false" outlineLevel="0" collapsed="false">
      <c r="A96" s="0" t="s">
        <v>123</v>
      </c>
      <c r="B96" s="0" t="s">
        <v>109</v>
      </c>
      <c r="C96" s="0" t="s">
        <v>144</v>
      </c>
      <c r="D96" s="24" t="n">
        <v>42173</v>
      </c>
      <c r="E96" s="0" t="s">
        <v>125</v>
      </c>
      <c r="F96" s="0" t="n">
        <v>1</v>
      </c>
      <c r="G96" s="0" t="s">
        <v>78</v>
      </c>
      <c r="H96" s="0" t="s">
        <v>53</v>
      </c>
      <c r="I96" s="0" t="s">
        <v>126</v>
      </c>
      <c r="K96" s="33"/>
      <c r="L96" s="29" t="s">
        <v>144</v>
      </c>
      <c r="M96" s="30" t="n">
        <v>42152</v>
      </c>
      <c r="N96" s="31" t="s">
        <v>123</v>
      </c>
      <c r="O96" s="32" t="n">
        <v>8</v>
      </c>
    </row>
    <row r="97" customFormat="false" ht="14.25" hidden="false" customHeight="false" outlineLevel="0" collapsed="false">
      <c r="A97" s="0" t="s">
        <v>123</v>
      </c>
      <c r="B97" s="0" t="s">
        <v>109</v>
      </c>
      <c r="C97" s="0" t="s">
        <v>144</v>
      </c>
      <c r="D97" s="24" t="n">
        <v>42175</v>
      </c>
      <c r="E97" s="0" t="s">
        <v>125</v>
      </c>
      <c r="F97" s="0" t="n">
        <v>3</v>
      </c>
      <c r="G97" s="0" t="s">
        <v>78</v>
      </c>
      <c r="H97" s="0" t="s">
        <v>53</v>
      </c>
      <c r="I97" s="0" t="s">
        <v>126</v>
      </c>
      <c r="K97" s="33"/>
      <c r="L97" s="34"/>
      <c r="M97" s="30" t="n">
        <v>42155</v>
      </c>
      <c r="N97" s="31" t="s">
        <v>123</v>
      </c>
      <c r="O97" s="32" t="n">
        <v>4</v>
      </c>
    </row>
    <row r="98" customFormat="false" ht="14.25" hidden="false" customHeight="false" outlineLevel="0" collapsed="false">
      <c r="A98" s="0" t="s">
        <v>123</v>
      </c>
      <c r="B98" s="0" t="s">
        <v>109</v>
      </c>
      <c r="C98" s="0" t="s">
        <v>144</v>
      </c>
      <c r="D98" s="24" t="n">
        <v>42178</v>
      </c>
      <c r="E98" s="0" t="s">
        <v>125</v>
      </c>
      <c r="F98" s="0" t="n">
        <v>4</v>
      </c>
      <c r="G98" s="0" t="s">
        <v>78</v>
      </c>
      <c r="H98" s="0" t="s">
        <v>53</v>
      </c>
      <c r="I98" s="0" t="s">
        <v>126</v>
      </c>
      <c r="K98" s="33"/>
      <c r="L98" s="34"/>
      <c r="M98" s="30" t="n">
        <v>42157</v>
      </c>
      <c r="N98" s="31" t="s">
        <v>123</v>
      </c>
      <c r="O98" s="32" t="n">
        <v>3</v>
      </c>
    </row>
    <row r="99" customFormat="false" ht="14.25" hidden="false" customHeight="false" outlineLevel="0" collapsed="false">
      <c r="A99" s="0" t="s">
        <v>123</v>
      </c>
      <c r="B99" s="0" t="s">
        <v>109</v>
      </c>
      <c r="C99" s="0" t="s">
        <v>144</v>
      </c>
      <c r="D99" s="24" t="n">
        <v>42183</v>
      </c>
      <c r="E99" s="0" t="s">
        <v>132</v>
      </c>
      <c r="F99" s="0" t="n">
        <v>1</v>
      </c>
      <c r="G99" s="0" t="s">
        <v>78</v>
      </c>
      <c r="H99" s="0" t="s">
        <v>35</v>
      </c>
      <c r="I99" s="0" t="s">
        <v>133</v>
      </c>
      <c r="K99" s="33"/>
      <c r="L99" s="34"/>
      <c r="M99" s="30" t="n">
        <v>42159</v>
      </c>
      <c r="N99" s="31" t="s">
        <v>123</v>
      </c>
      <c r="O99" s="32" t="n">
        <v>3</v>
      </c>
    </row>
    <row r="100" customFormat="false" ht="14.25" hidden="false" customHeight="false" outlineLevel="0" collapsed="false">
      <c r="A100" s="0" t="s">
        <v>123</v>
      </c>
      <c r="B100" s="0" t="s">
        <v>109</v>
      </c>
      <c r="C100" s="0" t="s">
        <v>144</v>
      </c>
      <c r="D100" s="24" t="n">
        <v>42183</v>
      </c>
      <c r="E100" s="0" t="s">
        <v>128</v>
      </c>
      <c r="F100" s="0" t="n">
        <v>1</v>
      </c>
      <c r="G100" s="0" t="s">
        <v>78</v>
      </c>
      <c r="H100" s="0" t="s">
        <v>31</v>
      </c>
      <c r="I100" s="0" t="s">
        <v>129</v>
      </c>
      <c r="K100" s="33"/>
      <c r="L100" s="34"/>
      <c r="M100" s="30" t="n">
        <v>42163</v>
      </c>
      <c r="N100" s="31" t="s">
        <v>123</v>
      </c>
      <c r="O100" s="32" t="n">
        <v>4</v>
      </c>
    </row>
    <row r="101" customFormat="false" ht="14.25" hidden="false" customHeight="false" outlineLevel="0" collapsed="false">
      <c r="A101" s="0" t="s">
        <v>123</v>
      </c>
      <c r="B101" s="0" t="s">
        <v>109</v>
      </c>
      <c r="C101" s="0" t="s">
        <v>144</v>
      </c>
      <c r="D101" s="24" t="n">
        <v>42185</v>
      </c>
      <c r="E101" s="0" t="s">
        <v>137</v>
      </c>
      <c r="F101" s="0" t="n">
        <v>1</v>
      </c>
      <c r="G101" s="0" t="s">
        <v>78</v>
      </c>
      <c r="H101" s="0" t="s">
        <v>53</v>
      </c>
      <c r="I101" s="0" t="s">
        <v>138</v>
      </c>
      <c r="K101" s="33"/>
      <c r="L101" s="34"/>
      <c r="M101" s="30" t="n">
        <v>42169</v>
      </c>
      <c r="N101" s="31" t="s">
        <v>123</v>
      </c>
      <c r="O101" s="32" t="n">
        <v>1</v>
      </c>
    </row>
    <row r="102" customFormat="false" ht="14.25" hidden="false" customHeight="false" outlineLevel="0" collapsed="false">
      <c r="A102" s="0" t="s">
        <v>123</v>
      </c>
      <c r="B102" s="0" t="s">
        <v>109</v>
      </c>
      <c r="C102" s="0" t="s">
        <v>144</v>
      </c>
      <c r="D102" s="24" t="n">
        <v>42185</v>
      </c>
      <c r="E102" s="0" t="s">
        <v>134</v>
      </c>
      <c r="F102" s="0" t="n">
        <v>3</v>
      </c>
      <c r="G102" s="0" t="s">
        <v>78</v>
      </c>
      <c r="H102" s="0" t="s">
        <v>32</v>
      </c>
      <c r="I102" s="0" t="s">
        <v>135</v>
      </c>
      <c r="K102" s="33"/>
      <c r="L102" s="34"/>
      <c r="M102" s="35" t="n">
        <v>42175</v>
      </c>
      <c r="N102" s="29" t="n">
        <v>16</v>
      </c>
      <c r="O102" s="36" t="n">
        <v>309</v>
      </c>
    </row>
    <row r="103" customFormat="false" ht="14.25" hidden="false" customHeight="false" outlineLevel="0" collapsed="false">
      <c r="A103" s="0" t="s">
        <v>123</v>
      </c>
      <c r="B103" s="0" t="s">
        <v>109</v>
      </c>
      <c r="C103" s="0" t="s">
        <v>144</v>
      </c>
      <c r="D103" s="24" t="n">
        <v>42194</v>
      </c>
      <c r="E103" s="0" t="s">
        <v>190</v>
      </c>
      <c r="F103" s="0" t="n">
        <v>2</v>
      </c>
      <c r="G103" s="0" t="s">
        <v>78</v>
      </c>
      <c r="H103" s="0" t="s">
        <v>191</v>
      </c>
      <c r="I103" s="0" t="s">
        <v>192</v>
      </c>
      <c r="K103" s="33"/>
      <c r="L103" s="34"/>
      <c r="M103" s="39"/>
      <c r="N103" s="40" t="s">
        <v>123</v>
      </c>
      <c r="O103" s="41" t="n">
        <v>1</v>
      </c>
    </row>
    <row r="104" customFormat="false" ht="14.25" hidden="false" customHeight="false" outlineLevel="0" collapsed="false">
      <c r="A104" s="0" t="s">
        <v>123</v>
      </c>
      <c r="B104" s="0" t="s">
        <v>109</v>
      </c>
      <c r="C104" s="0" t="s">
        <v>144</v>
      </c>
      <c r="D104" s="24" t="n">
        <v>42194</v>
      </c>
      <c r="E104" s="0" t="s">
        <v>137</v>
      </c>
      <c r="F104" s="0" t="n">
        <v>3</v>
      </c>
      <c r="G104" s="0" t="s">
        <v>78</v>
      </c>
      <c r="H104" s="0" t="s">
        <v>53</v>
      </c>
      <c r="I104" s="0" t="s">
        <v>138</v>
      </c>
      <c r="K104" s="33"/>
      <c r="L104" s="34"/>
      <c r="M104" s="30" t="n">
        <v>42194</v>
      </c>
      <c r="N104" s="31" t="s">
        <v>123</v>
      </c>
      <c r="O104" s="32" t="n">
        <v>3</v>
      </c>
    </row>
    <row r="105" customFormat="false" ht="14.25" hidden="false" customHeight="false" outlineLevel="0" collapsed="false">
      <c r="A105" s="0" t="s">
        <v>123</v>
      </c>
      <c r="B105" s="0" t="s">
        <v>109</v>
      </c>
      <c r="C105" s="0" t="s">
        <v>144</v>
      </c>
      <c r="D105" s="24" t="n">
        <v>42194</v>
      </c>
      <c r="E105" s="0" t="s">
        <v>155</v>
      </c>
      <c r="F105" s="0" t="n">
        <v>1</v>
      </c>
      <c r="G105" s="0" t="s">
        <v>78</v>
      </c>
      <c r="H105" s="0" t="s">
        <v>21</v>
      </c>
      <c r="I105" s="0" t="s">
        <v>156</v>
      </c>
      <c r="K105" s="33"/>
      <c r="L105" s="34"/>
      <c r="M105" s="30" t="n">
        <v>42200</v>
      </c>
      <c r="N105" s="31" t="s">
        <v>123</v>
      </c>
      <c r="O105" s="32" t="n">
        <v>1</v>
      </c>
    </row>
    <row r="106" customFormat="false" ht="14.25" hidden="false" customHeight="false" outlineLevel="0" collapsed="false">
      <c r="A106" s="0" t="s">
        <v>123</v>
      </c>
      <c r="B106" s="0" t="s">
        <v>109</v>
      </c>
      <c r="C106" s="0" t="s">
        <v>144</v>
      </c>
      <c r="D106" s="24" t="n">
        <v>42200</v>
      </c>
      <c r="E106" s="0" t="s">
        <v>137</v>
      </c>
      <c r="F106" s="0" t="n">
        <v>2</v>
      </c>
      <c r="G106" s="0" t="s">
        <v>78</v>
      </c>
      <c r="H106" s="0" t="s">
        <v>53</v>
      </c>
      <c r="I106" s="0" t="s">
        <v>138</v>
      </c>
      <c r="K106" s="33"/>
      <c r="L106" s="40"/>
      <c r="M106" s="30" t="n">
        <v>42207</v>
      </c>
      <c r="N106" s="31" t="s">
        <v>123</v>
      </c>
      <c r="O106" s="32" t="n">
        <v>2</v>
      </c>
    </row>
    <row r="107" customFormat="false" ht="14.25" hidden="false" customHeight="false" outlineLevel="0" collapsed="false">
      <c r="A107" s="0" t="s">
        <v>123</v>
      </c>
      <c r="B107" s="0" t="s">
        <v>109</v>
      </c>
      <c r="C107" s="0" t="s">
        <v>144</v>
      </c>
      <c r="D107" s="24" t="n">
        <v>42200</v>
      </c>
      <c r="E107" s="0" t="s">
        <v>155</v>
      </c>
      <c r="F107" s="0" t="n">
        <v>1</v>
      </c>
      <c r="G107" s="0" t="s">
        <v>78</v>
      </c>
      <c r="H107" s="0" t="s">
        <v>21</v>
      </c>
      <c r="I107" s="0" t="s">
        <v>156</v>
      </c>
      <c r="K107" s="33"/>
      <c r="L107" s="29" t="s">
        <v>154</v>
      </c>
      <c r="M107" s="30" t="n">
        <v>42154</v>
      </c>
      <c r="N107" s="31" t="s">
        <v>123</v>
      </c>
      <c r="O107" s="32" t="n">
        <v>3</v>
      </c>
    </row>
    <row r="108" customFormat="false" ht="14.25" hidden="false" customHeight="false" outlineLevel="0" collapsed="false">
      <c r="A108" s="0" t="s">
        <v>123</v>
      </c>
      <c r="B108" s="0" t="s">
        <v>109</v>
      </c>
      <c r="C108" s="0" t="s">
        <v>144</v>
      </c>
      <c r="D108" s="24" t="n">
        <v>42200</v>
      </c>
      <c r="E108" s="0" t="s">
        <v>112</v>
      </c>
      <c r="F108" s="0" t="n">
        <v>1</v>
      </c>
      <c r="G108" s="0" t="s">
        <v>78</v>
      </c>
      <c r="H108" s="0" t="s">
        <v>6</v>
      </c>
      <c r="I108" s="0" t="s">
        <v>149</v>
      </c>
      <c r="K108" s="33"/>
      <c r="L108" s="34"/>
      <c r="M108" s="30" t="n">
        <v>42159</v>
      </c>
      <c r="N108" s="31" t="s">
        <v>123</v>
      </c>
      <c r="O108" s="32" t="n">
        <v>1</v>
      </c>
    </row>
    <row r="109" customFormat="false" ht="14.25" hidden="false" customHeight="false" outlineLevel="0" collapsed="false">
      <c r="A109" s="0" t="s">
        <v>123</v>
      </c>
      <c r="B109" s="0" t="s">
        <v>109</v>
      </c>
      <c r="C109" s="0" t="s">
        <v>144</v>
      </c>
      <c r="D109" s="24" t="n">
        <v>42200</v>
      </c>
      <c r="E109" s="0" t="s">
        <v>134</v>
      </c>
      <c r="F109" s="0" t="n">
        <v>1</v>
      </c>
      <c r="G109" s="0" t="s">
        <v>78</v>
      </c>
      <c r="H109" s="0" t="s">
        <v>32</v>
      </c>
      <c r="I109" s="0" t="s">
        <v>135</v>
      </c>
      <c r="K109" s="33"/>
      <c r="L109" s="34"/>
      <c r="M109" s="30" t="n">
        <v>42163</v>
      </c>
      <c r="N109" s="31" t="s">
        <v>123</v>
      </c>
      <c r="O109" s="32" t="n">
        <v>1</v>
      </c>
    </row>
    <row r="110" customFormat="false" ht="14.25" hidden="false" customHeight="false" outlineLevel="0" collapsed="false">
      <c r="A110" s="0" t="s">
        <v>123</v>
      </c>
      <c r="B110" s="0" t="s">
        <v>109</v>
      </c>
      <c r="C110" s="0" t="s">
        <v>144</v>
      </c>
      <c r="D110" s="24" t="n">
        <v>42207</v>
      </c>
      <c r="E110" s="0" t="s">
        <v>193</v>
      </c>
      <c r="F110" s="0" t="n">
        <v>1</v>
      </c>
      <c r="G110" s="0" t="s">
        <v>78</v>
      </c>
      <c r="H110" s="0" t="s">
        <v>121</v>
      </c>
      <c r="I110" s="0" t="s">
        <v>194</v>
      </c>
      <c r="K110" s="33"/>
      <c r="L110" s="34"/>
      <c r="M110" s="30" t="n">
        <v>42168</v>
      </c>
      <c r="N110" s="31" t="s">
        <v>123</v>
      </c>
      <c r="O110" s="32" t="n">
        <v>2</v>
      </c>
    </row>
    <row r="111" customFormat="false" ht="14.25" hidden="false" customHeight="false" outlineLevel="0" collapsed="false">
      <c r="A111" s="0" t="s">
        <v>123</v>
      </c>
      <c r="B111" s="0" t="s">
        <v>109</v>
      </c>
      <c r="C111" s="0" t="s">
        <v>144</v>
      </c>
      <c r="D111" s="24" t="n">
        <v>42207</v>
      </c>
      <c r="E111" s="0" t="s">
        <v>137</v>
      </c>
      <c r="F111" s="0" t="n">
        <v>1</v>
      </c>
      <c r="G111" s="0" t="s">
        <v>78</v>
      </c>
      <c r="H111" s="0" t="s">
        <v>53</v>
      </c>
      <c r="I111" s="0" t="s">
        <v>138</v>
      </c>
      <c r="K111" s="33"/>
      <c r="L111" s="34"/>
      <c r="M111" s="30" t="n">
        <v>42180</v>
      </c>
      <c r="N111" s="31" t="s">
        <v>123</v>
      </c>
      <c r="O111" s="32" t="n">
        <v>3</v>
      </c>
    </row>
    <row r="112" customFormat="false" ht="14.25" hidden="false" customHeight="false" outlineLevel="0" collapsed="false">
      <c r="A112" s="0" t="s">
        <v>123</v>
      </c>
      <c r="B112" s="0" t="s">
        <v>109</v>
      </c>
      <c r="C112" s="0" t="s">
        <v>154</v>
      </c>
      <c r="D112" s="24" t="n">
        <v>42168</v>
      </c>
      <c r="E112" s="0" t="s">
        <v>125</v>
      </c>
      <c r="F112" s="0" t="n">
        <v>3</v>
      </c>
      <c r="G112" s="0" t="s">
        <v>78</v>
      </c>
      <c r="H112" s="0" t="s">
        <v>53</v>
      </c>
      <c r="I112" s="0" t="s">
        <v>126</v>
      </c>
      <c r="K112" s="33"/>
      <c r="L112" s="34"/>
      <c r="M112" s="30" t="n">
        <v>42185</v>
      </c>
      <c r="N112" s="31" t="s">
        <v>123</v>
      </c>
      <c r="O112" s="32" t="n">
        <v>1</v>
      </c>
    </row>
    <row r="113" customFormat="false" ht="14.25" hidden="false" customHeight="false" outlineLevel="0" collapsed="false">
      <c r="A113" s="0" t="s">
        <v>123</v>
      </c>
      <c r="B113" s="0" t="s">
        <v>109</v>
      </c>
      <c r="C113" s="0" t="s">
        <v>154</v>
      </c>
      <c r="D113" s="24" t="n">
        <v>42173</v>
      </c>
      <c r="E113" s="0" t="s">
        <v>125</v>
      </c>
      <c r="F113" s="0" t="n">
        <v>2</v>
      </c>
      <c r="G113" s="0" t="s">
        <v>78</v>
      </c>
      <c r="H113" s="0" t="s">
        <v>53</v>
      </c>
      <c r="I113" s="0" t="s">
        <v>126</v>
      </c>
      <c r="K113" s="42"/>
      <c r="L113" s="40"/>
      <c r="M113" s="30" t="n">
        <v>42198</v>
      </c>
      <c r="N113" s="31" t="s">
        <v>123</v>
      </c>
      <c r="O113" s="32" t="n">
        <v>1</v>
      </c>
    </row>
    <row r="114" customFormat="false" ht="14.25" hidden="false" customHeight="false" outlineLevel="0" collapsed="false">
      <c r="A114" s="0" t="s">
        <v>123</v>
      </c>
      <c r="B114" s="0" t="s">
        <v>109</v>
      </c>
      <c r="C114" s="0" t="s">
        <v>154</v>
      </c>
      <c r="D114" s="24" t="n">
        <v>42176</v>
      </c>
      <c r="E114" s="0" t="s">
        <v>125</v>
      </c>
      <c r="F114" s="0" t="n">
        <v>15</v>
      </c>
      <c r="G114" s="0" t="s">
        <v>78</v>
      </c>
      <c r="H114" s="0" t="s">
        <v>53</v>
      </c>
      <c r="I114" s="0" t="s">
        <v>126</v>
      </c>
      <c r="K114" s="28" t="s">
        <v>195</v>
      </c>
      <c r="L114" s="29" t="s">
        <v>110</v>
      </c>
      <c r="M114" s="30" t="n">
        <v>42156</v>
      </c>
      <c r="N114" s="31" t="s">
        <v>123</v>
      </c>
      <c r="O114" s="32" t="n">
        <v>1</v>
      </c>
    </row>
    <row r="115" customFormat="false" ht="14.25" hidden="false" customHeight="false" outlineLevel="0" collapsed="false">
      <c r="A115" s="0" t="s">
        <v>123</v>
      </c>
      <c r="B115" s="0" t="s">
        <v>109</v>
      </c>
      <c r="C115" s="0" t="s">
        <v>154</v>
      </c>
      <c r="D115" s="24" t="n">
        <v>42176</v>
      </c>
      <c r="E115" s="0" t="s">
        <v>128</v>
      </c>
      <c r="F115" s="0" t="n">
        <v>1</v>
      </c>
      <c r="G115" s="0" t="s">
        <v>78</v>
      </c>
      <c r="H115" s="0" t="s">
        <v>31</v>
      </c>
      <c r="I115" s="0" t="s">
        <v>129</v>
      </c>
      <c r="K115" s="33"/>
      <c r="L115" s="34"/>
      <c r="M115" s="30" t="n">
        <v>42159</v>
      </c>
      <c r="N115" s="31" t="s">
        <v>123</v>
      </c>
      <c r="O115" s="32" t="n">
        <v>3</v>
      </c>
    </row>
    <row r="116" customFormat="false" ht="14.25" hidden="false" customHeight="false" outlineLevel="0" collapsed="false">
      <c r="A116" s="0" t="n">
        <v>3</v>
      </c>
      <c r="B116" s="0" t="s">
        <v>109</v>
      </c>
      <c r="C116" s="0" t="s">
        <v>154</v>
      </c>
      <c r="D116" s="24" t="n">
        <v>42176</v>
      </c>
      <c r="E116" s="0" t="s">
        <v>36</v>
      </c>
      <c r="F116" s="0" t="n">
        <v>2707</v>
      </c>
      <c r="G116" s="0" t="s">
        <v>81</v>
      </c>
      <c r="H116" s="0" t="s">
        <v>36</v>
      </c>
      <c r="K116" s="33"/>
      <c r="L116" s="34"/>
      <c r="M116" s="30" t="n">
        <v>42163</v>
      </c>
      <c r="N116" s="31" t="s">
        <v>123</v>
      </c>
      <c r="O116" s="32" t="n">
        <v>1</v>
      </c>
    </row>
    <row r="117" customFormat="false" ht="14.25" hidden="false" customHeight="false" outlineLevel="0" collapsed="false">
      <c r="A117" s="0" t="n">
        <v>3</v>
      </c>
      <c r="B117" s="0" t="s">
        <v>109</v>
      </c>
      <c r="C117" s="0" t="s">
        <v>154</v>
      </c>
      <c r="D117" s="24" t="n">
        <v>42176</v>
      </c>
      <c r="E117" s="0" t="s">
        <v>88</v>
      </c>
      <c r="F117" s="0" t="n">
        <v>5</v>
      </c>
      <c r="G117" s="0" t="s">
        <v>81</v>
      </c>
      <c r="H117" s="0" t="s">
        <v>88</v>
      </c>
      <c r="K117" s="33"/>
      <c r="L117" s="34"/>
      <c r="M117" s="30" t="n">
        <v>42165</v>
      </c>
      <c r="N117" s="31" t="s">
        <v>123</v>
      </c>
      <c r="O117" s="32" t="n">
        <v>5</v>
      </c>
    </row>
    <row r="118" customFormat="false" ht="14.25" hidden="false" customHeight="false" outlineLevel="0" collapsed="false">
      <c r="A118" s="0" t="n">
        <v>3</v>
      </c>
      <c r="B118" s="0" t="s">
        <v>109</v>
      </c>
      <c r="C118" s="0" t="s">
        <v>154</v>
      </c>
      <c r="D118" s="24" t="n">
        <v>42176</v>
      </c>
      <c r="E118" s="0" t="s">
        <v>84</v>
      </c>
      <c r="F118" s="0" t="n">
        <v>1</v>
      </c>
      <c r="G118" s="0" t="s">
        <v>81</v>
      </c>
      <c r="H118" s="0" t="s">
        <v>84</v>
      </c>
      <c r="K118" s="33"/>
      <c r="L118" s="34"/>
      <c r="M118" s="35" t="n">
        <v>42167</v>
      </c>
      <c r="N118" s="29" t="n">
        <v>24</v>
      </c>
      <c r="O118" s="36" t="n">
        <v>14915</v>
      </c>
    </row>
    <row r="119" customFormat="false" ht="14.25" hidden="false" customHeight="false" outlineLevel="0" collapsed="false">
      <c r="A119" s="0" t="n">
        <v>3</v>
      </c>
      <c r="B119" s="0" t="s">
        <v>109</v>
      </c>
      <c r="C119" s="0" t="s">
        <v>154</v>
      </c>
      <c r="D119" s="24" t="n">
        <v>42176</v>
      </c>
      <c r="E119" s="0" t="s">
        <v>92</v>
      </c>
      <c r="F119" s="0" t="n">
        <v>1</v>
      </c>
      <c r="G119" s="0" t="s">
        <v>81</v>
      </c>
      <c r="H119" s="0" t="s">
        <v>92</v>
      </c>
      <c r="K119" s="33"/>
      <c r="L119" s="34"/>
      <c r="M119" s="39"/>
      <c r="N119" s="40" t="n">
        <v>25</v>
      </c>
      <c r="O119" s="41" t="n">
        <v>53171</v>
      </c>
    </row>
    <row r="120" customFormat="false" ht="14.25" hidden="false" customHeight="false" outlineLevel="0" collapsed="false">
      <c r="A120" s="0" t="n">
        <v>5</v>
      </c>
      <c r="B120" s="0" t="s">
        <v>109</v>
      </c>
      <c r="C120" s="0" t="s">
        <v>154</v>
      </c>
      <c r="D120" s="24" t="n">
        <v>42176</v>
      </c>
      <c r="E120" s="0" t="s">
        <v>36</v>
      </c>
      <c r="F120" s="0" t="n">
        <v>1130</v>
      </c>
      <c r="G120" s="0" t="s">
        <v>81</v>
      </c>
      <c r="H120" s="0" t="s">
        <v>36</v>
      </c>
      <c r="K120" s="33"/>
      <c r="L120" s="34"/>
      <c r="M120" s="35" t="n">
        <v>42169</v>
      </c>
      <c r="N120" s="29" t="n">
        <v>23</v>
      </c>
      <c r="O120" s="36" t="n">
        <v>64538</v>
      </c>
    </row>
    <row r="121" customFormat="false" ht="14.25" hidden="false" customHeight="false" outlineLevel="0" collapsed="false">
      <c r="A121" s="0" t="n">
        <v>5</v>
      </c>
      <c r="B121" s="0" t="s">
        <v>109</v>
      </c>
      <c r="C121" s="0" t="s">
        <v>154</v>
      </c>
      <c r="D121" s="24" t="n">
        <v>42176</v>
      </c>
      <c r="E121" s="0" t="s">
        <v>88</v>
      </c>
      <c r="F121" s="0" t="n">
        <v>2</v>
      </c>
      <c r="G121" s="0" t="s">
        <v>81</v>
      </c>
      <c r="H121" s="0" t="s">
        <v>88</v>
      </c>
      <c r="K121" s="33"/>
      <c r="L121" s="34"/>
      <c r="M121" s="39"/>
      <c r="N121" s="40" t="n">
        <v>26</v>
      </c>
      <c r="O121" s="41" t="n">
        <v>364205</v>
      </c>
    </row>
    <row r="122" customFormat="false" ht="14.25" hidden="false" customHeight="false" outlineLevel="0" collapsed="false">
      <c r="A122" s="0" t="n">
        <v>5</v>
      </c>
      <c r="B122" s="0" t="s">
        <v>109</v>
      </c>
      <c r="C122" s="0" t="s">
        <v>154</v>
      </c>
      <c r="D122" s="24" t="n">
        <v>42176</v>
      </c>
      <c r="E122" s="0" t="s">
        <v>96</v>
      </c>
      <c r="F122" s="0" t="n">
        <v>1</v>
      </c>
      <c r="G122" s="0" t="s">
        <v>81</v>
      </c>
      <c r="H122" s="0" t="s">
        <v>96</v>
      </c>
      <c r="K122" s="33"/>
      <c r="L122" s="34"/>
      <c r="M122" s="35" t="n">
        <v>42170</v>
      </c>
      <c r="N122" s="29" t="n">
        <v>27</v>
      </c>
      <c r="O122" s="36" t="n">
        <v>55497</v>
      </c>
    </row>
    <row r="123" customFormat="false" ht="14.25" hidden="false" customHeight="false" outlineLevel="0" collapsed="false">
      <c r="A123" s="0" t="n">
        <v>5</v>
      </c>
      <c r="B123" s="0" t="s">
        <v>109</v>
      </c>
      <c r="C123" s="0" t="s">
        <v>154</v>
      </c>
      <c r="D123" s="24" t="n">
        <v>42176</v>
      </c>
      <c r="E123" s="0" t="s">
        <v>92</v>
      </c>
      <c r="F123" s="0" t="n">
        <v>1</v>
      </c>
      <c r="G123" s="0" t="s">
        <v>81</v>
      </c>
      <c r="H123" s="0" t="s">
        <v>92</v>
      </c>
      <c r="K123" s="33"/>
      <c r="L123" s="34"/>
      <c r="M123" s="37"/>
      <c r="N123" s="34" t="n">
        <v>28</v>
      </c>
      <c r="O123" s="38" t="n">
        <v>68883</v>
      </c>
    </row>
    <row r="124" customFormat="false" ht="14.25" hidden="false" customHeight="false" outlineLevel="0" collapsed="false">
      <c r="A124" s="0" t="n">
        <v>5</v>
      </c>
      <c r="B124" s="0" t="s">
        <v>109</v>
      </c>
      <c r="C124" s="0" t="s">
        <v>154</v>
      </c>
      <c r="D124" s="24" t="n">
        <v>42176</v>
      </c>
      <c r="E124" s="0" t="s">
        <v>60</v>
      </c>
      <c r="F124" s="0" t="n">
        <v>1</v>
      </c>
      <c r="G124" s="0" t="s">
        <v>81</v>
      </c>
      <c r="H124" s="0" t="s">
        <v>60</v>
      </c>
      <c r="K124" s="33"/>
      <c r="L124" s="34"/>
      <c r="M124" s="37"/>
      <c r="N124" s="34" t="n">
        <v>29</v>
      </c>
      <c r="O124" s="38" t="n">
        <v>125631</v>
      </c>
    </row>
    <row r="125" customFormat="false" ht="14.25" hidden="false" customHeight="false" outlineLevel="0" collapsed="false">
      <c r="A125" s="0" t="n">
        <v>3</v>
      </c>
      <c r="B125" s="0" t="s">
        <v>109</v>
      </c>
      <c r="C125" s="0" t="s">
        <v>154</v>
      </c>
      <c r="D125" s="24" t="n">
        <v>42176</v>
      </c>
      <c r="E125" s="0" t="s">
        <v>137</v>
      </c>
      <c r="F125" s="0" t="n">
        <v>4681</v>
      </c>
      <c r="G125" s="0" t="s">
        <v>79</v>
      </c>
      <c r="H125" s="0" t="s">
        <v>53</v>
      </c>
      <c r="I125" s="0" t="s">
        <v>138</v>
      </c>
      <c r="K125" s="33"/>
      <c r="L125" s="34"/>
      <c r="M125" s="39"/>
      <c r="N125" s="40" t="s">
        <v>123</v>
      </c>
      <c r="O125" s="41" t="n">
        <v>9</v>
      </c>
    </row>
    <row r="126" customFormat="false" ht="14.25" hidden="false" customHeight="false" outlineLevel="0" collapsed="false">
      <c r="A126" s="0" t="n">
        <v>3</v>
      </c>
      <c r="B126" s="0" t="s">
        <v>109</v>
      </c>
      <c r="C126" s="0" t="s">
        <v>154</v>
      </c>
      <c r="D126" s="24" t="n">
        <v>42176</v>
      </c>
      <c r="E126" s="0" t="s">
        <v>122</v>
      </c>
      <c r="F126" s="0" t="n">
        <v>4381</v>
      </c>
      <c r="G126" s="0" t="s">
        <v>79</v>
      </c>
      <c r="H126" s="0" t="s">
        <v>64</v>
      </c>
      <c r="I126" s="0" t="s">
        <v>140</v>
      </c>
      <c r="K126" s="33"/>
      <c r="L126" s="34"/>
      <c r="M126" s="30" t="n">
        <v>42183</v>
      </c>
      <c r="N126" s="31" t="s">
        <v>123</v>
      </c>
      <c r="O126" s="32" t="n">
        <v>2</v>
      </c>
    </row>
    <row r="127" customFormat="false" ht="14.25" hidden="false" customHeight="false" outlineLevel="0" collapsed="false">
      <c r="A127" s="0" t="n">
        <v>3</v>
      </c>
      <c r="B127" s="0" t="s">
        <v>109</v>
      </c>
      <c r="C127" s="0" t="s">
        <v>154</v>
      </c>
      <c r="D127" s="24" t="n">
        <v>42176</v>
      </c>
      <c r="E127" s="0" t="s">
        <v>125</v>
      </c>
      <c r="F127" s="0" t="n">
        <v>3306</v>
      </c>
      <c r="G127" s="0" t="s">
        <v>79</v>
      </c>
      <c r="H127" s="0" t="s">
        <v>53</v>
      </c>
      <c r="I127" s="0" t="s">
        <v>126</v>
      </c>
      <c r="K127" s="33"/>
      <c r="L127" s="34"/>
      <c r="M127" s="30" t="n">
        <v>42194</v>
      </c>
      <c r="N127" s="31" t="s">
        <v>123</v>
      </c>
      <c r="O127" s="32" t="n">
        <v>1</v>
      </c>
    </row>
    <row r="128" customFormat="false" ht="14.25" hidden="false" customHeight="false" outlineLevel="0" collapsed="false">
      <c r="A128" s="0" t="n">
        <v>3</v>
      </c>
      <c r="B128" s="0" t="s">
        <v>109</v>
      </c>
      <c r="C128" s="0" t="s">
        <v>154</v>
      </c>
      <c r="D128" s="24" t="n">
        <v>42176</v>
      </c>
      <c r="E128" s="0" t="s">
        <v>170</v>
      </c>
      <c r="F128" s="0" t="n">
        <v>1059</v>
      </c>
      <c r="G128" s="0" t="s">
        <v>79</v>
      </c>
      <c r="H128" s="0" t="s">
        <v>53</v>
      </c>
      <c r="I128" s="0" t="s">
        <v>171</v>
      </c>
      <c r="K128" s="33"/>
      <c r="L128" s="40"/>
      <c r="M128" s="30" t="n">
        <v>42199</v>
      </c>
      <c r="N128" s="31" t="s">
        <v>123</v>
      </c>
      <c r="O128" s="32" t="n">
        <v>2</v>
      </c>
    </row>
    <row r="129" customFormat="false" ht="14.25" hidden="false" customHeight="false" outlineLevel="0" collapsed="false">
      <c r="A129" s="0" t="n">
        <v>3</v>
      </c>
      <c r="B129" s="0" t="s">
        <v>109</v>
      </c>
      <c r="C129" s="0" t="s">
        <v>154</v>
      </c>
      <c r="D129" s="24" t="n">
        <v>42176</v>
      </c>
      <c r="E129" s="0" t="s">
        <v>115</v>
      </c>
      <c r="F129" s="0" t="n">
        <v>1045</v>
      </c>
      <c r="G129" s="0" t="s">
        <v>79</v>
      </c>
      <c r="H129" s="0" t="s">
        <v>99</v>
      </c>
      <c r="I129" s="0" t="s">
        <v>147</v>
      </c>
      <c r="K129" s="33"/>
      <c r="L129" s="29" t="s">
        <v>136</v>
      </c>
      <c r="M129" s="30" t="n">
        <v>42155</v>
      </c>
      <c r="N129" s="31" t="s">
        <v>123</v>
      </c>
      <c r="O129" s="32" t="n">
        <v>1</v>
      </c>
    </row>
    <row r="130" customFormat="false" ht="14.25" hidden="false" customHeight="false" outlineLevel="0" collapsed="false">
      <c r="A130" s="0" t="n">
        <v>3</v>
      </c>
      <c r="B130" s="0" t="s">
        <v>109</v>
      </c>
      <c r="C130" s="0" t="s">
        <v>154</v>
      </c>
      <c r="D130" s="24" t="n">
        <v>42176</v>
      </c>
      <c r="E130" s="0" t="s">
        <v>196</v>
      </c>
      <c r="F130" s="0" t="n">
        <v>413</v>
      </c>
      <c r="G130" s="0" t="s">
        <v>79</v>
      </c>
      <c r="H130" s="0" t="s">
        <v>197</v>
      </c>
      <c r="I130" s="0" t="s">
        <v>198</v>
      </c>
      <c r="K130" s="33"/>
      <c r="L130" s="34"/>
      <c r="M130" s="30" t="n">
        <v>42157</v>
      </c>
      <c r="N130" s="31" t="s">
        <v>123</v>
      </c>
      <c r="O130" s="32" t="n">
        <v>2</v>
      </c>
    </row>
    <row r="131" customFormat="false" ht="14.25" hidden="false" customHeight="false" outlineLevel="0" collapsed="false">
      <c r="A131" s="0" t="n">
        <v>3</v>
      </c>
      <c r="B131" s="0" t="s">
        <v>109</v>
      </c>
      <c r="C131" s="0" t="s">
        <v>154</v>
      </c>
      <c r="D131" s="24" t="n">
        <v>42176</v>
      </c>
      <c r="E131" s="0" t="s">
        <v>196</v>
      </c>
      <c r="F131" s="0" t="n">
        <v>413</v>
      </c>
      <c r="G131" s="0" t="s">
        <v>79</v>
      </c>
      <c r="H131" s="0" t="s">
        <v>197</v>
      </c>
      <c r="I131" s="0" t="s">
        <v>198</v>
      </c>
      <c r="K131" s="33"/>
      <c r="L131" s="34"/>
      <c r="M131" s="30" t="n">
        <v>42159</v>
      </c>
      <c r="N131" s="31" t="s">
        <v>123</v>
      </c>
      <c r="O131" s="32" t="n">
        <v>3</v>
      </c>
    </row>
    <row r="132" customFormat="false" ht="14.25" hidden="false" customHeight="false" outlineLevel="0" collapsed="false">
      <c r="A132" s="0" t="n">
        <v>3</v>
      </c>
      <c r="B132" s="0" t="s">
        <v>109</v>
      </c>
      <c r="C132" s="0" t="s">
        <v>154</v>
      </c>
      <c r="D132" s="24" t="n">
        <v>42176</v>
      </c>
      <c r="E132" s="0" t="s">
        <v>199</v>
      </c>
      <c r="F132" s="0" t="n">
        <v>246</v>
      </c>
      <c r="G132" s="0" t="s">
        <v>79</v>
      </c>
      <c r="H132" s="0" t="s">
        <v>200</v>
      </c>
      <c r="I132" s="0" t="s">
        <v>201</v>
      </c>
      <c r="K132" s="33"/>
      <c r="L132" s="34"/>
      <c r="M132" s="30" t="n">
        <v>42163</v>
      </c>
      <c r="N132" s="31" t="s">
        <v>123</v>
      </c>
      <c r="O132" s="32" t="n">
        <v>3</v>
      </c>
    </row>
    <row r="133" customFormat="false" ht="14.25" hidden="false" customHeight="false" outlineLevel="0" collapsed="false">
      <c r="A133" s="0" t="n">
        <v>3</v>
      </c>
      <c r="B133" s="0" t="s">
        <v>109</v>
      </c>
      <c r="C133" s="0" t="s">
        <v>154</v>
      </c>
      <c r="D133" s="24" t="n">
        <v>42176</v>
      </c>
      <c r="E133" s="0" t="s">
        <v>113</v>
      </c>
      <c r="F133" s="0" t="n">
        <v>158</v>
      </c>
      <c r="G133" s="0" t="s">
        <v>79</v>
      </c>
      <c r="H133" s="0" t="s">
        <v>114</v>
      </c>
      <c r="I133" s="0" t="s">
        <v>148</v>
      </c>
      <c r="K133" s="33"/>
      <c r="L133" s="34"/>
      <c r="M133" s="30" t="n">
        <v>42170</v>
      </c>
      <c r="N133" s="31" t="s">
        <v>123</v>
      </c>
      <c r="O133" s="32" t="n">
        <v>2</v>
      </c>
    </row>
    <row r="134" customFormat="false" ht="14.25" hidden="false" customHeight="false" outlineLevel="0" collapsed="false">
      <c r="A134" s="0" t="n">
        <v>3</v>
      </c>
      <c r="B134" s="0" t="s">
        <v>109</v>
      </c>
      <c r="C134" s="0" t="s">
        <v>154</v>
      </c>
      <c r="D134" s="24" t="n">
        <v>42176</v>
      </c>
      <c r="E134" s="0" t="s">
        <v>202</v>
      </c>
      <c r="F134" s="0" t="n">
        <v>98</v>
      </c>
      <c r="G134" s="0" t="s">
        <v>79</v>
      </c>
      <c r="H134" s="0" t="s">
        <v>203</v>
      </c>
      <c r="I134" s="0" t="s">
        <v>204</v>
      </c>
      <c r="K134" s="33"/>
      <c r="L134" s="40"/>
      <c r="M134" s="30" t="n">
        <v>42177</v>
      </c>
      <c r="N134" s="31" t="s">
        <v>123</v>
      </c>
      <c r="O134" s="32" t="n">
        <v>1</v>
      </c>
    </row>
    <row r="135" customFormat="false" ht="14.25" hidden="false" customHeight="false" outlineLevel="0" collapsed="false">
      <c r="A135" s="0" t="n">
        <v>3</v>
      </c>
      <c r="B135" s="0" t="s">
        <v>109</v>
      </c>
      <c r="C135" s="0" t="s">
        <v>154</v>
      </c>
      <c r="D135" s="24" t="n">
        <v>42176</v>
      </c>
      <c r="E135" s="0" t="s">
        <v>202</v>
      </c>
      <c r="F135" s="0" t="n">
        <v>98</v>
      </c>
      <c r="G135" s="0" t="s">
        <v>79</v>
      </c>
      <c r="H135" s="0" t="s">
        <v>203</v>
      </c>
      <c r="I135" s="0" t="s">
        <v>204</v>
      </c>
      <c r="K135" s="33"/>
      <c r="L135" s="29" t="s">
        <v>139</v>
      </c>
      <c r="M135" s="30" t="n">
        <v>42153</v>
      </c>
      <c r="N135" s="31" t="s">
        <v>123</v>
      </c>
      <c r="O135" s="32" t="n">
        <v>1</v>
      </c>
    </row>
    <row r="136" customFormat="false" ht="14.25" hidden="false" customHeight="false" outlineLevel="0" collapsed="false">
      <c r="A136" s="0" t="n">
        <v>6</v>
      </c>
      <c r="B136" s="0" t="s">
        <v>109</v>
      </c>
      <c r="C136" s="0" t="s">
        <v>154</v>
      </c>
      <c r="D136" s="24" t="n">
        <v>42177</v>
      </c>
      <c r="E136" s="0" t="s">
        <v>36</v>
      </c>
      <c r="F136" s="0" t="n">
        <v>1584</v>
      </c>
      <c r="G136" s="0" t="s">
        <v>81</v>
      </c>
      <c r="H136" s="0" t="s">
        <v>36</v>
      </c>
      <c r="K136" s="33"/>
      <c r="L136" s="34"/>
      <c r="M136" s="30" t="n">
        <v>42157</v>
      </c>
      <c r="N136" s="31" t="s">
        <v>123</v>
      </c>
      <c r="O136" s="32" t="n">
        <v>1</v>
      </c>
    </row>
    <row r="137" customFormat="false" ht="14.25" hidden="false" customHeight="false" outlineLevel="0" collapsed="false">
      <c r="A137" s="0" t="n">
        <v>6</v>
      </c>
      <c r="B137" s="0" t="s">
        <v>109</v>
      </c>
      <c r="C137" s="0" t="s">
        <v>154</v>
      </c>
      <c r="D137" s="24" t="n">
        <v>42177</v>
      </c>
      <c r="E137" s="0" t="s">
        <v>96</v>
      </c>
      <c r="F137" s="0" t="n">
        <v>2</v>
      </c>
      <c r="G137" s="0" t="s">
        <v>81</v>
      </c>
      <c r="H137" s="0" t="s">
        <v>96</v>
      </c>
      <c r="K137" s="33"/>
      <c r="L137" s="34"/>
      <c r="M137" s="30" t="n">
        <v>42159</v>
      </c>
      <c r="N137" s="31" t="n">
        <v>30</v>
      </c>
      <c r="O137" s="32" t="n">
        <v>278509</v>
      </c>
    </row>
    <row r="138" customFormat="false" ht="14.25" hidden="false" customHeight="false" outlineLevel="0" collapsed="false">
      <c r="A138" s="0" t="n">
        <v>6</v>
      </c>
      <c r="B138" s="0" t="s">
        <v>109</v>
      </c>
      <c r="C138" s="0" t="s">
        <v>154</v>
      </c>
      <c r="D138" s="24" t="n">
        <v>42177</v>
      </c>
      <c r="E138" s="0" t="s">
        <v>92</v>
      </c>
      <c r="F138" s="0" t="n">
        <v>3</v>
      </c>
      <c r="G138" s="0" t="s">
        <v>81</v>
      </c>
      <c r="H138" s="0" t="s">
        <v>92</v>
      </c>
      <c r="K138" s="33"/>
      <c r="L138" s="40"/>
      <c r="M138" s="30" t="n">
        <v>42192</v>
      </c>
      <c r="N138" s="31" t="s">
        <v>123</v>
      </c>
      <c r="O138" s="32" t="n">
        <v>1</v>
      </c>
    </row>
    <row r="139" customFormat="false" ht="14.25" hidden="false" customHeight="false" outlineLevel="0" collapsed="false">
      <c r="A139" s="0" t="n">
        <v>6</v>
      </c>
      <c r="B139" s="0" t="s">
        <v>109</v>
      </c>
      <c r="C139" s="0" t="s">
        <v>154</v>
      </c>
      <c r="D139" s="24" t="n">
        <v>42177</v>
      </c>
      <c r="E139" s="0" t="s">
        <v>25</v>
      </c>
      <c r="F139" s="0" t="n">
        <v>1</v>
      </c>
      <c r="G139" s="0" t="s">
        <v>81</v>
      </c>
      <c r="H139" s="0" t="s">
        <v>25</v>
      </c>
      <c r="K139" s="33"/>
      <c r="L139" s="29" t="s">
        <v>144</v>
      </c>
      <c r="M139" s="30" t="n">
        <v>42155</v>
      </c>
      <c r="N139" s="31" t="s">
        <v>123</v>
      </c>
      <c r="O139" s="32" t="n">
        <v>2</v>
      </c>
    </row>
    <row r="140" customFormat="false" ht="14.25" hidden="false" customHeight="false" outlineLevel="0" collapsed="false">
      <c r="A140" s="0" t="n">
        <v>6</v>
      </c>
      <c r="B140" s="0" t="s">
        <v>109</v>
      </c>
      <c r="C140" s="0" t="s">
        <v>154</v>
      </c>
      <c r="D140" s="24" t="n">
        <v>42177</v>
      </c>
      <c r="E140" s="0" t="s">
        <v>137</v>
      </c>
      <c r="F140" s="0" t="n">
        <v>28089</v>
      </c>
      <c r="G140" s="0" t="s">
        <v>79</v>
      </c>
      <c r="H140" s="0" t="s">
        <v>53</v>
      </c>
      <c r="I140" s="0" t="s">
        <v>138</v>
      </c>
      <c r="K140" s="33"/>
      <c r="L140" s="34"/>
      <c r="M140" s="30" t="n">
        <v>42157</v>
      </c>
      <c r="N140" s="31" t="s">
        <v>123</v>
      </c>
      <c r="O140" s="32" t="n">
        <v>2</v>
      </c>
    </row>
    <row r="141" customFormat="false" ht="14.25" hidden="false" customHeight="false" outlineLevel="0" collapsed="false">
      <c r="A141" s="0" t="n">
        <v>6</v>
      </c>
      <c r="B141" s="0" t="s">
        <v>109</v>
      </c>
      <c r="C141" s="0" t="s">
        <v>154</v>
      </c>
      <c r="D141" s="24" t="n">
        <v>42177</v>
      </c>
      <c r="E141" s="0" t="s">
        <v>125</v>
      </c>
      <c r="F141" s="0" t="n">
        <v>18261</v>
      </c>
      <c r="G141" s="0" t="s">
        <v>79</v>
      </c>
      <c r="H141" s="0" t="s">
        <v>53</v>
      </c>
      <c r="I141" s="0" t="s">
        <v>126</v>
      </c>
      <c r="K141" s="33"/>
      <c r="L141" s="34"/>
      <c r="M141" s="30" t="n">
        <v>42163</v>
      </c>
      <c r="N141" s="31" t="s">
        <v>123</v>
      </c>
      <c r="O141" s="32" t="n">
        <v>3</v>
      </c>
    </row>
    <row r="142" customFormat="false" ht="14.25" hidden="false" customHeight="false" outlineLevel="0" collapsed="false">
      <c r="A142" s="0" t="n">
        <v>6</v>
      </c>
      <c r="B142" s="0" t="s">
        <v>109</v>
      </c>
      <c r="C142" s="0" t="s">
        <v>154</v>
      </c>
      <c r="D142" s="24" t="n">
        <v>42177</v>
      </c>
      <c r="E142" s="0" t="s">
        <v>170</v>
      </c>
      <c r="F142" s="0" t="n">
        <v>8231</v>
      </c>
      <c r="G142" s="0" t="s">
        <v>79</v>
      </c>
      <c r="H142" s="0" t="s">
        <v>53</v>
      </c>
      <c r="I142" s="0" t="s">
        <v>171</v>
      </c>
      <c r="K142" s="33"/>
      <c r="L142" s="34"/>
      <c r="M142" s="30" t="n">
        <v>42169</v>
      </c>
      <c r="N142" s="31" t="s">
        <v>123</v>
      </c>
      <c r="O142" s="32" t="n">
        <v>8</v>
      </c>
    </row>
    <row r="143" customFormat="false" ht="14.25" hidden="false" customHeight="false" outlineLevel="0" collapsed="false">
      <c r="A143" s="0" t="n">
        <v>6</v>
      </c>
      <c r="B143" s="0" t="s">
        <v>109</v>
      </c>
      <c r="C143" s="0" t="s">
        <v>154</v>
      </c>
      <c r="D143" s="24" t="n">
        <v>42177</v>
      </c>
      <c r="E143" s="0" t="s">
        <v>172</v>
      </c>
      <c r="F143" s="0" t="n">
        <v>3684</v>
      </c>
      <c r="G143" s="0" t="s">
        <v>79</v>
      </c>
      <c r="H143" s="0" t="s">
        <v>19</v>
      </c>
      <c r="I143" s="0" t="s">
        <v>173</v>
      </c>
      <c r="K143" s="33"/>
      <c r="L143" s="34"/>
      <c r="M143" s="30" t="n">
        <v>42173</v>
      </c>
      <c r="N143" s="31" t="s">
        <v>123</v>
      </c>
      <c r="O143" s="32" t="n">
        <v>5</v>
      </c>
    </row>
    <row r="144" customFormat="false" ht="14.25" hidden="false" customHeight="false" outlineLevel="0" collapsed="false">
      <c r="A144" s="0" t="n">
        <v>6</v>
      </c>
      <c r="B144" s="0" t="s">
        <v>109</v>
      </c>
      <c r="C144" s="0" t="s">
        <v>154</v>
      </c>
      <c r="D144" s="24" t="n">
        <v>42177</v>
      </c>
      <c r="E144" s="0" t="s">
        <v>174</v>
      </c>
      <c r="F144" s="0" t="n">
        <v>751</v>
      </c>
      <c r="G144" s="0" t="s">
        <v>79</v>
      </c>
      <c r="H144" s="0" t="s">
        <v>175</v>
      </c>
      <c r="I144" s="0" t="s">
        <v>176</v>
      </c>
      <c r="K144" s="33"/>
      <c r="L144" s="34"/>
      <c r="M144" s="30" t="n">
        <v>42175</v>
      </c>
      <c r="N144" s="31" t="s">
        <v>123</v>
      </c>
      <c r="O144" s="32" t="n">
        <v>1</v>
      </c>
    </row>
    <row r="145" customFormat="false" ht="14.25" hidden="false" customHeight="false" outlineLevel="0" collapsed="false">
      <c r="A145" s="0" t="n">
        <v>6</v>
      </c>
      <c r="B145" s="0" t="s">
        <v>109</v>
      </c>
      <c r="C145" s="0" t="s">
        <v>154</v>
      </c>
      <c r="D145" s="24" t="n">
        <v>42177</v>
      </c>
      <c r="E145" s="0" t="s">
        <v>177</v>
      </c>
      <c r="F145" s="0" t="n">
        <v>720</v>
      </c>
      <c r="G145" s="0" t="s">
        <v>79</v>
      </c>
      <c r="H145" s="0" t="s">
        <v>178</v>
      </c>
      <c r="I145" s="0" t="s">
        <v>179</v>
      </c>
      <c r="K145" s="33"/>
      <c r="L145" s="34"/>
      <c r="M145" s="30" t="n">
        <v>42178</v>
      </c>
      <c r="N145" s="31" t="s">
        <v>123</v>
      </c>
      <c r="O145" s="32" t="n">
        <v>4</v>
      </c>
    </row>
    <row r="146" customFormat="false" ht="14.25" hidden="false" customHeight="false" outlineLevel="0" collapsed="false">
      <c r="A146" s="0" t="n">
        <v>6</v>
      </c>
      <c r="B146" s="0" t="s">
        <v>109</v>
      </c>
      <c r="C146" s="0" t="s">
        <v>154</v>
      </c>
      <c r="D146" s="24" t="n">
        <v>42177</v>
      </c>
      <c r="E146" s="0" t="s">
        <v>180</v>
      </c>
      <c r="F146" s="0" t="n">
        <v>452</v>
      </c>
      <c r="G146" s="0" t="s">
        <v>79</v>
      </c>
      <c r="H146" s="0" t="s">
        <v>181</v>
      </c>
      <c r="I146" s="0" t="s">
        <v>182</v>
      </c>
      <c r="K146" s="33"/>
      <c r="L146" s="40"/>
      <c r="M146" s="30" t="n">
        <v>42194</v>
      </c>
      <c r="N146" s="31" t="s">
        <v>123</v>
      </c>
      <c r="O146" s="32" t="n">
        <v>1</v>
      </c>
    </row>
    <row r="147" customFormat="false" ht="14.25" hidden="false" customHeight="false" outlineLevel="0" collapsed="false">
      <c r="A147" s="0" t="n">
        <v>6</v>
      </c>
      <c r="B147" s="0" t="s">
        <v>109</v>
      </c>
      <c r="C147" s="0" t="s">
        <v>154</v>
      </c>
      <c r="D147" s="24" t="n">
        <v>42177</v>
      </c>
      <c r="E147" s="0" t="s">
        <v>183</v>
      </c>
      <c r="F147" s="0" t="n">
        <v>441</v>
      </c>
      <c r="G147" s="0" t="s">
        <v>79</v>
      </c>
      <c r="H147" s="0" t="s">
        <v>55</v>
      </c>
      <c r="I147" s="0" t="s">
        <v>184</v>
      </c>
      <c r="K147" s="33"/>
      <c r="L147" s="29" t="s">
        <v>154</v>
      </c>
      <c r="M147" s="30" t="n">
        <v>42176</v>
      </c>
      <c r="N147" s="31" t="s">
        <v>123</v>
      </c>
      <c r="O147" s="32" t="n">
        <v>1</v>
      </c>
    </row>
    <row r="148" customFormat="false" ht="14.25" hidden="false" customHeight="false" outlineLevel="0" collapsed="false">
      <c r="A148" s="0" t="n">
        <v>6</v>
      </c>
      <c r="B148" s="0" t="s">
        <v>109</v>
      </c>
      <c r="C148" s="0" t="s">
        <v>154</v>
      </c>
      <c r="D148" s="24" t="n">
        <v>42177</v>
      </c>
      <c r="E148" s="0" t="s">
        <v>111</v>
      </c>
      <c r="F148" s="0" t="n">
        <v>438</v>
      </c>
      <c r="G148" s="0" t="s">
        <v>79</v>
      </c>
      <c r="H148" s="0" t="s">
        <v>34</v>
      </c>
      <c r="I148" s="0" t="s">
        <v>150</v>
      </c>
      <c r="K148" s="42"/>
      <c r="L148" s="40"/>
      <c r="M148" s="30" t="n">
        <v>42185</v>
      </c>
      <c r="N148" s="31" t="s">
        <v>123</v>
      </c>
      <c r="O148" s="32" t="n">
        <v>1</v>
      </c>
    </row>
    <row r="149" customFormat="false" ht="14.25" hidden="false" customHeight="false" outlineLevel="0" collapsed="false">
      <c r="A149" s="0" t="n">
        <v>6</v>
      </c>
      <c r="B149" s="0" t="s">
        <v>109</v>
      </c>
      <c r="C149" s="0" t="s">
        <v>154</v>
      </c>
      <c r="D149" s="24" t="n">
        <v>42177</v>
      </c>
      <c r="E149" s="0" t="s">
        <v>205</v>
      </c>
      <c r="F149" s="0" t="n">
        <v>405</v>
      </c>
      <c r="G149" s="0" t="s">
        <v>79</v>
      </c>
      <c r="H149" s="0" t="s">
        <v>35</v>
      </c>
      <c r="I149" s="0" t="s">
        <v>206</v>
      </c>
      <c r="K149" s="28" t="s">
        <v>207</v>
      </c>
      <c r="L149" s="31" t="s">
        <v>136</v>
      </c>
      <c r="M149" s="30" t="n">
        <v>42170</v>
      </c>
      <c r="N149" s="31" t="s">
        <v>123</v>
      </c>
      <c r="O149" s="32" t="n">
        <v>1</v>
      </c>
    </row>
    <row r="150" customFormat="false" ht="14.25" hidden="false" customHeight="false" outlineLevel="0" collapsed="false">
      <c r="A150" s="0" t="s">
        <v>123</v>
      </c>
      <c r="B150" s="0" t="s">
        <v>109</v>
      </c>
      <c r="C150" s="0" t="s">
        <v>154</v>
      </c>
      <c r="D150" s="24" t="n">
        <v>42180</v>
      </c>
      <c r="E150" s="0" t="s">
        <v>125</v>
      </c>
      <c r="F150" s="0" t="n">
        <v>4</v>
      </c>
      <c r="G150" s="0" t="s">
        <v>78</v>
      </c>
      <c r="H150" s="0" t="s">
        <v>53</v>
      </c>
      <c r="I150" s="0" t="s">
        <v>126</v>
      </c>
      <c r="K150" s="42"/>
      <c r="L150" s="31" t="s">
        <v>144</v>
      </c>
      <c r="M150" s="30" t="n">
        <v>42169</v>
      </c>
      <c r="N150" s="31" t="s">
        <v>123</v>
      </c>
      <c r="O150" s="32" t="n">
        <v>1</v>
      </c>
    </row>
    <row r="151" customFormat="false" ht="14.25" hidden="false" customHeight="false" outlineLevel="0" collapsed="false">
      <c r="A151" s="0" t="s">
        <v>123</v>
      </c>
      <c r="B151" s="0" t="s">
        <v>109</v>
      </c>
      <c r="C151" s="0" t="s">
        <v>154</v>
      </c>
      <c r="D151" s="24" t="n">
        <v>42180</v>
      </c>
      <c r="E151" s="0" t="s">
        <v>132</v>
      </c>
      <c r="F151" s="0" t="n">
        <v>1</v>
      </c>
      <c r="G151" s="0" t="s">
        <v>78</v>
      </c>
      <c r="H151" s="0" t="s">
        <v>35</v>
      </c>
      <c r="I151" s="0" t="s">
        <v>133</v>
      </c>
      <c r="K151" s="28" t="s">
        <v>208</v>
      </c>
      <c r="L151" s="29" t="s">
        <v>124</v>
      </c>
      <c r="M151" s="30" t="n">
        <v>42162</v>
      </c>
      <c r="N151" s="31" t="s">
        <v>123</v>
      </c>
      <c r="O151" s="32" t="n">
        <v>2</v>
      </c>
    </row>
    <row r="152" customFormat="false" ht="14.25" hidden="false" customHeight="false" outlineLevel="0" collapsed="false">
      <c r="A152" s="0" t="s">
        <v>123</v>
      </c>
      <c r="B152" s="0" t="s">
        <v>109</v>
      </c>
      <c r="C152" s="0" t="s">
        <v>154</v>
      </c>
      <c r="D152" s="24" t="n">
        <v>42180</v>
      </c>
      <c r="E152" s="0" t="s">
        <v>128</v>
      </c>
      <c r="F152" s="0" t="n">
        <v>1</v>
      </c>
      <c r="G152" s="0" t="s">
        <v>78</v>
      </c>
      <c r="H152" s="0" t="s">
        <v>31</v>
      </c>
      <c r="I152" s="0" t="s">
        <v>129</v>
      </c>
      <c r="K152" s="33"/>
      <c r="L152" s="34"/>
      <c r="M152" s="30" t="n">
        <v>42172</v>
      </c>
      <c r="N152" s="31" t="s">
        <v>123</v>
      </c>
      <c r="O152" s="32" t="n">
        <v>9</v>
      </c>
    </row>
    <row r="153" customFormat="false" ht="14.25" hidden="false" customHeight="false" outlineLevel="0" collapsed="false">
      <c r="A153" s="0" t="n">
        <v>9</v>
      </c>
      <c r="B153" s="0" t="s">
        <v>109</v>
      </c>
      <c r="C153" s="0" t="s">
        <v>154</v>
      </c>
      <c r="D153" s="24" t="n">
        <v>42180</v>
      </c>
      <c r="E153" s="0" t="s">
        <v>36</v>
      </c>
      <c r="F153" s="0" t="n">
        <v>1514</v>
      </c>
      <c r="G153" s="0" t="s">
        <v>81</v>
      </c>
      <c r="H153" s="0" t="s">
        <v>36</v>
      </c>
      <c r="K153" s="33"/>
      <c r="L153" s="34"/>
      <c r="M153" s="35" t="n">
        <v>42174</v>
      </c>
      <c r="N153" s="29" t="n">
        <v>32</v>
      </c>
      <c r="O153" s="36" t="n">
        <v>127321</v>
      </c>
    </row>
    <row r="154" customFormat="false" ht="14.25" hidden="false" customHeight="false" outlineLevel="0" collapsed="false">
      <c r="A154" s="0" t="n">
        <v>9</v>
      </c>
      <c r="B154" s="0" t="s">
        <v>109</v>
      </c>
      <c r="C154" s="0" t="s">
        <v>154</v>
      </c>
      <c r="D154" s="24" t="n">
        <v>42180</v>
      </c>
      <c r="E154" s="0" t="s">
        <v>25</v>
      </c>
      <c r="F154" s="0" t="n">
        <v>234</v>
      </c>
      <c r="G154" s="0" t="s">
        <v>81</v>
      </c>
      <c r="H154" s="0" t="s">
        <v>25</v>
      </c>
      <c r="K154" s="33"/>
      <c r="L154" s="34"/>
      <c r="M154" s="37"/>
      <c r="N154" s="34" t="n">
        <v>35</v>
      </c>
      <c r="O154" s="38" t="n">
        <v>173829</v>
      </c>
    </row>
    <row r="155" customFormat="false" ht="14.25" hidden="false" customHeight="false" outlineLevel="0" collapsed="false">
      <c r="A155" s="0" t="n">
        <v>9</v>
      </c>
      <c r="B155" s="0" t="s">
        <v>109</v>
      </c>
      <c r="C155" s="0" t="s">
        <v>154</v>
      </c>
      <c r="D155" s="24" t="n">
        <v>42180</v>
      </c>
      <c r="E155" s="0" t="s">
        <v>96</v>
      </c>
      <c r="F155" s="0" t="n">
        <v>4</v>
      </c>
      <c r="G155" s="0" t="s">
        <v>81</v>
      </c>
      <c r="H155" s="0" t="s">
        <v>96</v>
      </c>
      <c r="K155" s="33"/>
      <c r="L155" s="34"/>
      <c r="M155" s="39"/>
      <c r="N155" s="40" t="s">
        <v>123</v>
      </c>
      <c r="O155" s="41" t="n">
        <v>5</v>
      </c>
    </row>
    <row r="156" customFormat="false" ht="14.25" hidden="false" customHeight="false" outlineLevel="0" collapsed="false">
      <c r="A156" s="0" t="n">
        <v>9</v>
      </c>
      <c r="B156" s="0" t="s">
        <v>109</v>
      </c>
      <c r="C156" s="0" t="s">
        <v>154</v>
      </c>
      <c r="D156" s="24" t="n">
        <v>42180</v>
      </c>
      <c r="E156" s="0" t="s">
        <v>92</v>
      </c>
      <c r="F156" s="0" t="n">
        <v>2</v>
      </c>
      <c r="G156" s="0" t="s">
        <v>81</v>
      </c>
      <c r="H156" s="0" t="s">
        <v>92</v>
      </c>
      <c r="K156" s="33"/>
      <c r="L156" s="34"/>
      <c r="M156" s="30" t="n">
        <v>42175</v>
      </c>
      <c r="N156" s="31" t="n">
        <v>43</v>
      </c>
      <c r="O156" s="32" t="n">
        <v>123273</v>
      </c>
    </row>
    <row r="157" customFormat="false" ht="14.25" hidden="false" customHeight="false" outlineLevel="0" collapsed="false">
      <c r="A157" s="0" t="n">
        <v>9</v>
      </c>
      <c r="B157" s="0" t="s">
        <v>109</v>
      </c>
      <c r="C157" s="0" t="s">
        <v>154</v>
      </c>
      <c r="D157" s="24" t="n">
        <v>42180</v>
      </c>
      <c r="E157" s="0" t="s">
        <v>88</v>
      </c>
      <c r="F157" s="0" t="n">
        <v>5</v>
      </c>
      <c r="G157" s="0" t="s">
        <v>81</v>
      </c>
      <c r="H157" s="0" t="s">
        <v>88</v>
      </c>
      <c r="K157" s="33"/>
      <c r="L157" s="34"/>
      <c r="M157" s="30" t="n">
        <v>42181</v>
      </c>
      <c r="N157" s="31" t="s">
        <v>123</v>
      </c>
      <c r="O157" s="32" t="n">
        <v>4</v>
      </c>
    </row>
    <row r="158" customFormat="false" ht="14.25" hidden="false" customHeight="false" outlineLevel="0" collapsed="false">
      <c r="A158" s="0" t="n">
        <v>9</v>
      </c>
      <c r="B158" s="0" t="s">
        <v>109</v>
      </c>
      <c r="C158" s="0" t="s">
        <v>154</v>
      </c>
      <c r="D158" s="24" t="n">
        <v>42180</v>
      </c>
      <c r="E158" s="0" t="s">
        <v>137</v>
      </c>
      <c r="F158" s="0" t="n">
        <v>29693</v>
      </c>
      <c r="G158" s="0" t="s">
        <v>79</v>
      </c>
      <c r="H158" s="0" t="s">
        <v>53</v>
      </c>
      <c r="I158" s="0" t="s">
        <v>138</v>
      </c>
      <c r="K158" s="33"/>
      <c r="L158" s="34"/>
      <c r="M158" s="30" t="n">
        <v>42187</v>
      </c>
      <c r="N158" s="31" t="s">
        <v>123</v>
      </c>
      <c r="O158" s="32" t="n">
        <v>3</v>
      </c>
    </row>
    <row r="159" customFormat="false" ht="14.25" hidden="false" customHeight="false" outlineLevel="0" collapsed="false">
      <c r="A159" s="0" t="n">
        <v>9</v>
      </c>
      <c r="B159" s="0" t="s">
        <v>109</v>
      </c>
      <c r="C159" s="0" t="s">
        <v>154</v>
      </c>
      <c r="D159" s="24" t="n">
        <v>42180</v>
      </c>
      <c r="E159" s="0" t="s">
        <v>125</v>
      </c>
      <c r="F159" s="0" t="n">
        <v>19805</v>
      </c>
      <c r="G159" s="0" t="s">
        <v>79</v>
      </c>
      <c r="H159" s="0" t="s">
        <v>53</v>
      </c>
      <c r="I159" s="0" t="s">
        <v>126</v>
      </c>
      <c r="K159" s="33"/>
      <c r="L159" s="34"/>
      <c r="M159" s="30" t="n">
        <v>42195</v>
      </c>
      <c r="N159" s="31" t="s">
        <v>123</v>
      </c>
      <c r="O159" s="32" t="n">
        <v>6</v>
      </c>
    </row>
    <row r="160" customFormat="false" ht="14.25" hidden="false" customHeight="false" outlineLevel="0" collapsed="false">
      <c r="A160" s="0" t="n">
        <v>9</v>
      </c>
      <c r="B160" s="0" t="s">
        <v>109</v>
      </c>
      <c r="C160" s="0" t="s">
        <v>154</v>
      </c>
      <c r="D160" s="24" t="n">
        <v>42180</v>
      </c>
      <c r="E160" s="0" t="s">
        <v>205</v>
      </c>
      <c r="F160" s="0" t="n">
        <v>10287</v>
      </c>
      <c r="G160" s="0" t="s">
        <v>79</v>
      </c>
      <c r="H160" s="0" t="s">
        <v>35</v>
      </c>
      <c r="I160" s="0" t="s">
        <v>206</v>
      </c>
      <c r="K160" s="33"/>
      <c r="L160" s="34"/>
      <c r="M160" s="30" t="n">
        <v>42201</v>
      </c>
      <c r="N160" s="31" t="s">
        <v>123</v>
      </c>
      <c r="O160" s="32" t="n">
        <v>2</v>
      </c>
    </row>
    <row r="161" customFormat="false" ht="14.25" hidden="false" customHeight="false" outlineLevel="0" collapsed="false">
      <c r="A161" s="0" t="n">
        <v>9</v>
      </c>
      <c r="B161" s="0" t="s">
        <v>109</v>
      </c>
      <c r="C161" s="0" t="s">
        <v>154</v>
      </c>
      <c r="D161" s="24" t="n">
        <v>42180</v>
      </c>
      <c r="E161" s="0" t="s">
        <v>170</v>
      </c>
      <c r="F161" s="0" t="n">
        <v>8956</v>
      </c>
      <c r="G161" s="0" t="s">
        <v>79</v>
      </c>
      <c r="H161" s="0" t="s">
        <v>53</v>
      </c>
      <c r="I161" s="0" t="s">
        <v>171</v>
      </c>
      <c r="K161" s="33"/>
      <c r="L161" s="40"/>
      <c r="M161" s="30" t="n">
        <v>42212</v>
      </c>
      <c r="N161" s="31" t="s">
        <v>123</v>
      </c>
      <c r="O161" s="32" t="n">
        <v>1</v>
      </c>
    </row>
    <row r="162" customFormat="false" ht="14.25" hidden="false" customHeight="false" outlineLevel="0" collapsed="false">
      <c r="A162" s="0" t="n">
        <v>9</v>
      </c>
      <c r="B162" s="0" t="s">
        <v>109</v>
      </c>
      <c r="C162" s="0" t="s">
        <v>154</v>
      </c>
      <c r="D162" s="24" t="n">
        <v>42180</v>
      </c>
      <c r="E162" s="0" t="s">
        <v>134</v>
      </c>
      <c r="F162" s="0" t="n">
        <v>3501</v>
      </c>
      <c r="G162" s="0" t="s">
        <v>79</v>
      </c>
      <c r="H162" s="0" t="s">
        <v>32</v>
      </c>
      <c r="I162" s="0" t="s">
        <v>135</v>
      </c>
      <c r="K162" s="33"/>
      <c r="L162" s="29" t="s">
        <v>110</v>
      </c>
      <c r="M162" s="30" t="n">
        <v>42159</v>
      </c>
      <c r="N162" s="31" t="s">
        <v>123</v>
      </c>
      <c r="O162" s="32" t="n">
        <v>2</v>
      </c>
    </row>
    <row r="163" customFormat="false" ht="14.25" hidden="false" customHeight="false" outlineLevel="0" collapsed="false">
      <c r="A163" s="0" t="n">
        <v>9</v>
      </c>
      <c r="B163" s="0" t="s">
        <v>109</v>
      </c>
      <c r="C163" s="0" t="s">
        <v>154</v>
      </c>
      <c r="D163" s="24" t="n">
        <v>42180</v>
      </c>
      <c r="E163" s="0" t="s">
        <v>209</v>
      </c>
      <c r="F163" s="0" t="n">
        <v>1335</v>
      </c>
      <c r="G163" s="0" t="s">
        <v>79</v>
      </c>
      <c r="H163" s="0" t="s">
        <v>35</v>
      </c>
      <c r="I163" s="0" t="s">
        <v>210</v>
      </c>
      <c r="K163" s="33"/>
      <c r="L163" s="34"/>
      <c r="M163" s="35" t="n">
        <v>42170</v>
      </c>
      <c r="N163" s="29" t="n">
        <v>33</v>
      </c>
      <c r="O163" s="36" t="n">
        <v>964</v>
      </c>
    </row>
    <row r="164" customFormat="false" ht="14.25" hidden="false" customHeight="false" outlineLevel="0" collapsed="false">
      <c r="A164" s="0" t="n">
        <v>9</v>
      </c>
      <c r="B164" s="0" t="s">
        <v>109</v>
      </c>
      <c r="C164" s="0" t="s">
        <v>154</v>
      </c>
      <c r="D164" s="24" t="n">
        <v>42180</v>
      </c>
      <c r="E164" s="0" t="s">
        <v>172</v>
      </c>
      <c r="F164" s="0" t="n">
        <v>902</v>
      </c>
      <c r="G164" s="0" t="s">
        <v>79</v>
      </c>
      <c r="H164" s="0" t="s">
        <v>19</v>
      </c>
      <c r="I164" s="0" t="s">
        <v>173</v>
      </c>
      <c r="K164" s="33"/>
      <c r="L164" s="34"/>
      <c r="M164" s="39"/>
      <c r="N164" s="40" t="s">
        <v>123</v>
      </c>
      <c r="O164" s="41" t="n">
        <v>5</v>
      </c>
    </row>
    <row r="165" customFormat="false" ht="14.25" hidden="false" customHeight="false" outlineLevel="0" collapsed="false">
      <c r="A165" s="0" t="n">
        <v>9</v>
      </c>
      <c r="B165" s="0" t="s">
        <v>109</v>
      </c>
      <c r="C165" s="0" t="s">
        <v>154</v>
      </c>
      <c r="D165" s="24" t="n">
        <v>42180</v>
      </c>
      <c r="E165" s="0" t="s">
        <v>174</v>
      </c>
      <c r="F165" s="0" t="n">
        <v>775</v>
      </c>
      <c r="G165" s="0" t="s">
        <v>79</v>
      </c>
      <c r="H165" s="0" t="s">
        <v>175</v>
      </c>
      <c r="I165" s="0" t="s">
        <v>176</v>
      </c>
      <c r="K165" s="33"/>
      <c r="L165" s="34"/>
      <c r="M165" s="35" t="n">
        <v>42177</v>
      </c>
      <c r="N165" s="29" t="n">
        <v>36</v>
      </c>
      <c r="O165" s="36" t="n">
        <v>50160</v>
      </c>
    </row>
    <row r="166" customFormat="false" ht="14.25" hidden="false" customHeight="false" outlineLevel="0" collapsed="false">
      <c r="A166" s="0" t="n">
        <v>9</v>
      </c>
      <c r="B166" s="0" t="s">
        <v>109</v>
      </c>
      <c r="C166" s="0" t="s">
        <v>154</v>
      </c>
      <c r="D166" s="24" t="n">
        <v>42180</v>
      </c>
      <c r="E166" s="0" t="s">
        <v>177</v>
      </c>
      <c r="F166" s="0" t="n">
        <v>699</v>
      </c>
      <c r="G166" s="0" t="s">
        <v>79</v>
      </c>
      <c r="H166" s="0" t="s">
        <v>178</v>
      </c>
      <c r="I166" s="0" t="s">
        <v>179</v>
      </c>
      <c r="K166" s="33"/>
      <c r="L166" s="34"/>
      <c r="M166" s="39"/>
      <c r="N166" s="40" t="s">
        <v>123</v>
      </c>
      <c r="O166" s="41" t="n">
        <v>3</v>
      </c>
    </row>
    <row r="167" customFormat="false" ht="14.25" hidden="false" customHeight="false" outlineLevel="0" collapsed="false">
      <c r="A167" s="0" t="n">
        <v>9</v>
      </c>
      <c r="B167" s="0" t="s">
        <v>109</v>
      </c>
      <c r="C167" s="0" t="s">
        <v>154</v>
      </c>
      <c r="D167" s="24" t="n">
        <v>42180</v>
      </c>
      <c r="E167" s="0" t="s">
        <v>180</v>
      </c>
      <c r="F167" s="0" t="n">
        <v>476</v>
      </c>
      <c r="G167" s="0" t="s">
        <v>79</v>
      </c>
      <c r="H167" s="0" t="s">
        <v>181</v>
      </c>
      <c r="I167" s="0" t="s">
        <v>182</v>
      </c>
      <c r="K167" s="33"/>
      <c r="L167" s="34"/>
      <c r="M167" s="30" t="n">
        <v>42183</v>
      </c>
      <c r="N167" s="31" t="s">
        <v>123</v>
      </c>
      <c r="O167" s="32" t="n">
        <v>5</v>
      </c>
    </row>
    <row r="168" customFormat="false" ht="14.25" hidden="false" customHeight="false" outlineLevel="0" collapsed="false">
      <c r="A168" s="0" t="s">
        <v>123</v>
      </c>
      <c r="B168" s="0" t="s">
        <v>109</v>
      </c>
      <c r="C168" s="0" t="s">
        <v>154</v>
      </c>
      <c r="D168" s="24" t="n">
        <v>42185</v>
      </c>
      <c r="E168" s="0" t="s">
        <v>125</v>
      </c>
      <c r="F168" s="0" t="n">
        <v>1</v>
      </c>
      <c r="G168" s="0" t="s">
        <v>78</v>
      </c>
      <c r="H168" s="0" t="s">
        <v>53</v>
      </c>
      <c r="I168" s="0" t="s">
        <v>126</v>
      </c>
      <c r="K168" s="33"/>
      <c r="L168" s="34"/>
      <c r="M168" s="30" t="n">
        <v>42194</v>
      </c>
      <c r="N168" s="31" t="s">
        <v>123</v>
      </c>
      <c r="O168" s="32" t="n">
        <v>3</v>
      </c>
    </row>
    <row r="169" customFormat="false" ht="14.25" hidden="false" customHeight="false" outlineLevel="0" collapsed="false">
      <c r="A169" s="0" t="s">
        <v>123</v>
      </c>
      <c r="B169" s="0" t="s">
        <v>109</v>
      </c>
      <c r="C169" s="0" t="s">
        <v>154</v>
      </c>
      <c r="D169" s="24" t="n">
        <v>42185</v>
      </c>
      <c r="E169" s="0" t="s">
        <v>128</v>
      </c>
      <c r="F169" s="0" t="n">
        <v>1</v>
      </c>
      <c r="G169" s="0" t="s">
        <v>78</v>
      </c>
      <c r="H169" s="0" t="s">
        <v>31</v>
      </c>
      <c r="I169" s="0" t="s">
        <v>129</v>
      </c>
      <c r="K169" s="33"/>
      <c r="L169" s="34"/>
      <c r="M169" s="30" t="n">
        <v>42199</v>
      </c>
      <c r="N169" s="31" t="s">
        <v>123</v>
      </c>
      <c r="O169" s="32" t="n">
        <v>3</v>
      </c>
    </row>
    <row r="170" customFormat="false" ht="14.25" hidden="false" customHeight="false" outlineLevel="0" collapsed="false">
      <c r="A170" s="0" t="s">
        <v>123</v>
      </c>
      <c r="B170" s="0" t="s">
        <v>109</v>
      </c>
      <c r="C170" s="0" t="s">
        <v>154</v>
      </c>
      <c r="D170" s="24" t="n">
        <v>42198</v>
      </c>
      <c r="E170" s="0" t="s">
        <v>137</v>
      </c>
      <c r="F170" s="0" t="n">
        <v>4</v>
      </c>
      <c r="G170" s="0" t="s">
        <v>78</v>
      </c>
      <c r="H170" s="0" t="s">
        <v>53</v>
      </c>
      <c r="I170" s="0" t="s">
        <v>138</v>
      </c>
      <c r="K170" s="33"/>
      <c r="L170" s="40"/>
      <c r="M170" s="30" t="n">
        <v>42208</v>
      </c>
      <c r="N170" s="31" t="s">
        <v>123</v>
      </c>
      <c r="O170" s="32" t="n">
        <v>1</v>
      </c>
    </row>
    <row r="171" customFormat="false" ht="14.25" hidden="false" customHeight="false" outlineLevel="0" collapsed="false">
      <c r="A171" s="0" t="s">
        <v>123</v>
      </c>
      <c r="B171" s="0" t="s">
        <v>109</v>
      </c>
      <c r="C171" s="0" t="s">
        <v>154</v>
      </c>
      <c r="D171" s="24" t="n">
        <v>42201</v>
      </c>
      <c r="E171" s="0" t="s">
        <v>137</v>
      </c>
      <c r="F171" s="0" t="n">
        <v>2</v>
      </c>
      <c r="G171" s="0" t="s">
        <v>78</v>
      </c>
      <c r="H171" s="0" t="s">
        <v>53</v>
      </c>
      <c r="I171" s="0" t="s">
        <v>138</v>
      </c>
      <c r="K171" s="33"/>
      <c r="L171" s="29" t="s">
        <v>136</v>
      </c>
      <c r="M171" s="30" t="n">
        <v>42157</v>
      </c>
      <c r="N171" s="31" t="s">
        <v>123</v>
      </c>
      <c r="O171" s="32" t="n">
        <v>2</v>
      </c>
    </row>
    <row r="172" customFormat="false" ht="14.25" hidden="false" customHeight="false" outlineLevel="0" collapsed="false">
      <c r="A172" s="0" t="s">
        <v>123</v>
      </c>
      <c r="B172" s="0" t="s">
        <v>166</v>
      </c>
      <c r="C172" s="0" t="s">
        <v>124</v>
      </c>
      <c r="D172" s="24" t="n">
        <v>42153</v>
      </c>
      <c r="E172" s="0" t="s">
        <v>119</v>
      </c>
      <c r="F172" s="0" t="n">
        <v>1</v>
      </c>
      <c r="G172" s="0" t="s">
        <v>78</v>
      </c>
      <c r="H172" s="0" t="s">
        <v>74</v>
      </c>
      <c r="I172" s="0" t="s">
        <v>142</v>
      </c>
      <c r="K172" s="33"/>
      <c r="L172" s="34"/>
      <c r="M172" s="30" t="n">
        <v>42159</v>
      </c>
      <c r="N172" s="31" t="s">
        <v>123</v>
      </c>
      <c r="O172" s="32" t="n">
        <v>4</v>
      </c>
    </row>
    <row r="173" customFormat="false" ht="14.25" hidden="false" customHeight="false" outlineLevel="0" collapsed="false">
      <c r="A173" s="0" t="s">
        <v>123</v>
      </c>
      <c r="B173" s="0" t="s">
        <v>166</v>
      </c>
      <c r="C173" s="0" t="s">
        <v>124</v>
      </c>
      <c r="D173" s="24" t="n">
        <v>42157</v>
      </c>
      <c r="E173" s="0" t="s">
        <v>119</v>
      </c>
      <c r="F173" s="0" t="n">
        <v>2</v>
      </c>
      <c r="G173" s="0" t="s">
        <v>78</v>
      </c>
      <c r="H173" s="0" t="s">
        <v>74</v>
      </c>
      <c r="I173" s="0" t="s">
        <v>142</v>
      </c>
      <c r="K173" s="33"/>
      <c r="L173" s="34"/>
      <c r="M173" s="30" t="n">
        <v>42163</v>
      </c>
      <c r="N173" s="31" t="s">
        <v>123</v>
      </c>
      <c r="O173" s="32" t="n">
        <v>3</v>
      </c>
    </row>
    <row r="174" customFormat="false" ht="14.25" hidden="false" customHeight="false" outlineLevel="0" collapsed="false">
      <c r="A174" s="0" t="s">
        <v>123</v>
      </c>
      <c r="B174" s="0" t="s">
        <v>166</v>
      </c>
      <c r="C174" s="0" t="s">
        <v>124</v>
      </c>
      <c r="D174" s="24" t="n">
        <v>42162</v>
      </c>
      <c r="E174" s="0" t="s">
        <v>119</v>
      </c>
      <c r="F174" s="0" t="n">
        <v>1</v>
      </c>
      <c r="G174" s="0" t="s">
        <v>78</v>
      </c>
      <c r="H174" s="0" t="s">
        <v>74</v>
      </c>
      <c r="I174" s="0" t="s">
        <v>142</v>
      </c>
      <c r="K174" s="33"/>
      <c r="L174" s="34"/>
      <c r="M174" s="30" t="n">
        <v>42166</v>
      </c>
      <c r="N174" s="31" t="n">
        <v>37</v>
      </c>
      <c r="O174" s="32" t="n">
        <v>380</v>
      </c>
    </row>
    <row r="175" customFormat="false" ht="14.25" hidden="false" customHeight="false" outlineLevel="0" collapsed="false">
      <c r="A175" s="0" t="n">
        <v>20</v>
      </c>
      <c r="B175" s="0" t="s">
        <v>166</v>
      </c>
      <c r="C175" s="0" t="s">
        <v>124</v>
      </c>
      <c r="D175" s="24" t="n">
        <v>42169</v>
      </c>
      <c r="E175" s="0" t="s">
        <v>92</v>
      </c>
      <c r="F175" s="0" t="n">
        <v>2258</v>
      </c>
      <c r="G175" s="0" t="s">
        <v>81</v>
      </c>
      <c r="H175" s="0" t="s">
        <v>92</v>
      </c>
      <c r="K175" s="33"/>
      <c r="L175" s="34"/>
      <c r="M175" s="30" t="n">
        <v>42167</v>
      </c>
      <c r="N175" s="31" t="s">
        <v>123</v>
      </c>
      <c r="O175" s="32" t="n">
        <v>6</v>
      </c>
    </row>
    <row r="176" customFormat="false" ht="14.25" hidden="false" customHeight="false" outlineLevel="0" collapsed="false">
      <c r="A176" s="0" t="n">
        <v>20</v>
      </c>
      <c r="B176" s="0" t="s">
        <v>166</v>
      </c>
      <c r="C176" s="0" t="s">
        <v>124</v>
      </c>
      <c r="D176" s="24" t="n">
        <v>42169</v>
      </c>
      <c r="E176" s="0" t="s">
        <v>96</v>
      </c>
      <c r="F176" s="0" t="n">
        <v>3</v>
      </c>
      <c r="G176" s="0" t="s">
        <v>81</v>
      </c>
      <c r="H176" s="0" t="s">
        <v>96</v>
      </c>
      <c r="K176" s="33"/>
      <c r="L176" s="34"/>
      <c r="M176" s="30" t="n">
        <v>42170</v>
      </c>
      <c r="N176" s="31" t="s">
        <v>123</v>
      </c>
      <c r="O176" s="32" t="n">
        <v>6</v>
      </c>
    </row>
    <row r="177" customFormat="false" ht="14.25" hidden="false" customHeight="false" outlineLevel="0" collapsed="false">
      <c r="A177" s="0" t="n">
        <v>20</v>
      </c>
      <c r="B177" s="0" t="s">
        <v>166</v>
      </c>
      <c r="C177" s="0" t="s">
        <v>124</v>
      </c>
      <c r="D177" s="24" t="n">
        <v>42169</v>
      </c>
      <c r="E177" s="0" t="s">
        <v>36</v>
      </c>
      <c r="F177" s="0" t="n">
        <v>128</v>
      </c>
      <c r="G177" s="0" t="s">
        <v>81</v>
      </c>
      <c r="H177" s="0" t="s">
        <v>36</v>
      </c>
      <c r="K177" s="33"/>
      <c r="L177" s="34"/>
      <c r="M177" s="30" t="n">
        <v>42173</v>
      </c>
      <c r="N177" s="31" t="s">
        <v>123</v>
      </c>
      <c r="O177" s="32" t="n">
        <v>5</v>
      </c>
    </row>
    <row r="178" customFormat="false" ht="14.25" hidden="false" customHeight="false" outlineLevel="0" collapsed="false">
      <c r="A178" s="0" t="n">
        <v>20</v>
      </c>
      <c r="B178" s="0" t="s">
        <v>166</v>
      </c>
      <c r="C178" s="0" t="s">
        <v>124</v>
      </c>
      <c r="D178" s="24" t="n">
        <v>42169</v>
      </c>
      <c r="E178" s="0" t="s">
        <v>84</v>
      </c>
      <c r="F178" s="0" t="n">
        <v>5</v>
      </c>
      <c r="G178" s="0" t="s">
        <v>81</v>
      </c>
      <c r="H178" s="0" t="s">
        <v>84</v>
      </c>
      <c r="K178" s="33"/>
      <c r="L178" s="34"/>
      <c r="M178" s="30" t="n">
        <v>42177</v>
      </c>
      <c r="N178" s="31" t="s">
        <v>123</v>
      </c>
      <c r="O178" s="32" t="n">
        <v>2</v>
      </c>
    </row>
    <row r="179" customFormat="false" ht="14.25" hidden="false" customHeight="false" outlineLevel="0" collapsed="false">
      <c r="A179" s="0" t="n">
        <v>20</v>
      </c>
      <c r="B179" s="0" t="s">
        <v>166</v>
      </c>
      <c r="C179" s="0" t="s">
        <v>124</v>
      </c>
      <c r="D179" s="24" t="n">
        <v>42169</v>
      </c>
      <c r="E179" s="0" t="s">
        <v>118</v>
      </c>
      <c r="F179" s="0" t="n">
        <v>15434</v>
      </c>
      <c r="G179" s="0" t="s">
        <v>79</v>
      </c>
      <c r="H179" s="0" t="s">
        <v>74</v>
      </c>
      <c r="I179" s="0" t="s">
        <v>143</v>
      </c>
      <c r="K179" s="33"/>
      <c r="L179" s="34"/>
      <c r="M179" s="35" t="n">
        <v>42183</v>
      </c>
      <c r="N179" s="29" t="n">
        <v>41</v>
      </c>
      <c r="O179" s="36" t="n">
        <v>476056</v>
      </c>
    </row>
    <row r="180" customFormat="false" ht="14.25" hidden="false" customHeight="false" outlineLevel="0" collapsed="false">
      <c r="A180" s="0" t="n">
        <v>20</v>
      </c>
      <c r="B180" s="0" t="s">
        <v>166</v>
      </c>
      <c r="C180" s="0" t="s">
        <v>124</v>
      </c>
      <c r="D180" s="24" t="n">
        <v>42169</v>
      </c>
      <c r="E180" s="0" t="s">
        <v>119</v>
      </c>
      <c r="F180" s="0" t="n">
        <v>15386</v>
      </c>
      <c r="G180" s="0" t="s">
        <v>79</v>
      </c>
      <c r="H180" s="0" t="s">
        <v>74</v>
      </c>
      <c r="I180" s="0" t="s">
        <v>142</v>
      </c>
      <c r="K180" s="33"/>
      <c r="L180" s="34"/>
      <c r="M180" s="39"/>
      <c r="N180" s="40" t="s">
        <v>123</v>
      </c>
      <c r="O180" s="41" t="n">
        <v>1</v>
      </c>
    </row>
    <row r="181" customFormat="false" ht="14.25" hidden="false" customHeight="false" outlineLevel="0" collapsed="false">
      <c r="A181" s="0" t="n">
        <v>20</v>
      </c>
      <c r="B181" s="0" t="s">
        <v>166</v>
      </c>
      <c r="C181" s="0" t="s">
        <v>124</v>
      </c>
      <c r="D181" s="24" t="n">
        <v>42169</v>
      </c>
      <c r="E181" s="0" t="s">
        <v>211</v>
      </c>
      <c r="F181" s="0" t="n">
        <v>3811</v>
      </c>
      <c r="G181" s="0" t="s">
        <v>79</v>
      </c>
      <c r="H181" s="0" t="s">
        <v>212</v>
      </c>
      <c r="I181" s="0" t="s">
        <v>179</v>
      </c>
      <c r="K181" s="33"/>
      <c r="L181" s="34"/>
      <c r="M181" s="30" t="n">
        <v>42200</v>
      </c>
      <c r="N181" s="31" t="s">
        <v>123</v>
      </c>
      <c r="O181" s="32" t="n">
        <v>3</v>
      </c>
    </row>
    <row r="182" customFormat="false" ht="14.25" hidden="false" customHeight="false" outlineLevel="0" collapsed="false">
      <c r="A182" s="0" t="n">
        <v>20</v>
      </c>
      <c r="B182" s="0" t="s">
        <v>166</v>
      </c>
      <c r="C182" s="0" t="s">
        <v>124</v>
      </c>
      <c r="D182" s="24" t="n">
        <v>42169</v>
      </c>
      <c r="E182" s="0" t="s">
        <v>132</v>
      </c>
      <c r="F182" s="0" t="n">
        <v>3119</v>
      </c>
      <c r="G182" s="0" t="s">
        <v>79</v>
      </c>
      <c r="H182" s="0" t="s">
        <v>35</v>
      </c>
      <c r="I182" s="0" t="s">
        <v>133</v>
      </c>
      <c r="K182" s="33"/>
      <c r="L182" s="40"/>
      <c r="M182" s="30" t="n">
        <v>42208</v>
      </c>
      <c r="N182" s="31" t="s">
        <v>123</v>
      </c>
      <c r="O182" s="32" t="n">
        <v>4</v>
      </c>
    </row>
    <row r="183" customFormat="false" ht="14.25" hidden="false" customHeight="false" outlineLevel="0" collapsed="false">
      <c r="A183" s="0" t="n">
        <v>20</v>
      </c>
      <c r="B183" s="0" t="s">
        <v>166</v>
      </c>
      <c r="C183" s="0" t="s">
        <v>124</v>
      </c>
      <c r="D183" s="24" t="n">
        <v>42169</v>
      </c>
      <c r="E183" s="0" t="s">
        <v>213</v>
      </c>
      <c r="F183" s="0" t="n">
        <v>2006</v>
      </c>
      <c r="G183" s="0" t="s">
        <v>79</v>
      </c>
      <c r="H183" s="0" t="s">
        <v>6</v>
      </c>
      <c r="I183" s="0" t="s">
        <v>214</v>
      </c>
      <c r="K183" s="33"/>
      <c r="L183" s="29" t="s">
        <v>139</v>
      </c>
      <c r="M183" s="30" t="n">
        <v>42157</v>
      </c>
      <c r="N183" s="31" t="s">
        <v>123</v>
      </c>
      <c r="O183" s="32" t="n">
        <v>1</v>
      </c>
    </row>
    <row r="184" customFormat="false" ht="14.25" hidden="false" customHeight="false" outlineLevel="0" collapsed="false">
      <c r="A184" s="0" t="n">
        <v>20</v>
      </c>
      <c r="B184" s="0" t="s">
        <v>166</v>
      </c>
      <c r="C184" s="0" t="s">
        <v>124</v>
      </c>
      <c r="D184" s="24" t="n">
        <v>42169</v>
      </c>
      <c r="E184" s="0" t="s">
        <v>117</v>
      </c>
      <c r="F184" s="0" t="n">
        <v>1530</v>
      </c>
      <c r="G184" s="0" t="s">
        <v>79</v>
      </c>
      <c r="H184" s="0" t="s">
        <v>14</v>
      </c>
      <c r="I184" s="0" t="s">
        <v>145</v>
      </c>
      <c r="K184" s="33"/>
      <c r="L184" s="34"/>
      <c r="M184" s="30" t="n">
        <v>42169</v>
      </c>
      <c r="N184" s="31" t="n">
        <v>42</v>
      </c>
      <c r="O184" s="32" t="n">
        <v>51735</v>
      </c>
    </row>
    <row r="185" customFormat="false" ht="14.25" hidden="false" customHeight="false" outlineLevel="0" collapsed="false">
      <c r="A185" s="0" t="n">
        <v>20</v>
      </c>
      <c r="B185" s="0" t="s">
        <v>166</v>
      </c>
      <c r="C185" s="0" t="s">
        <v>124</v>
      </c>
      <c r="D185" s="24" t="n">
        <v>42169</v>
      </c>
      <c r="E185" s="0" t="s">
        <v>215</v>
      </c>
      <c r="F185" s="0" t="n">
        <v>831</v>
      </c>
      <c r="G185" s="0" t="s">
        <v>79</v>
      </c>
      <c r="H185" s="0" t="s">
        <v>8</v>
      </c>
      <c r="I185" s="0" t="s">
        <v>216</v>
      </c>
      <c r="K185" s="33"/>
      <c r="L185" s="34"/>
      <c r="M185" s="30" t="n">
        <v>42172</v>
      </c>
      <c r="N185" s="31" t="s">
        <v>123</v>
      </c>
      <c r="O185" s="32" t="n">
        <v>7</v>
      </c>
    </row>
    <row r="186" customFormat="false" ht="14.25" hidden="false" customHeight="false" outlineLevel="0" collapsed="false">
      <c r="A186" s="0" t="n">
        <v>20</v>
      </c>
      <c r="B186" s="0" t="s">
        <v>166</v>
      </c>
      <c r="C186" s="0" t="s">
        <v>124</v>
      </c>
      <c r="D186" s="24" t="n">
        <v>42169</v>
      </c>
      <c r="E186" s="0" t="s">
        <v>112</v>
      </c>
      <c r="F186" s="0" t="n">
        <v>829</v>
      </c>
      <c r="G186" s="0" t="s">
        <v>79</v>
      </c>
      <c r="H186" s="0" t="s">
        <v>6</v>
      </c>
      <c r="I186" s="0" t="s">
        <v>149</v>
      </c>
      <c r="K186" s="33"/>
      <c r="L186" s="34"/>
      <c r="M186" s="30" t="n">
        <v>42173</v>
      </c>
      <c r="N186" s="31" t="n">
        <v>39</v>
      </c>
      <c r="O186" s="32" t="n">
        <v>90314</v>
      </c>
    </row>
    <row r="187" customFormat="false" ht="14.25" hidden="false" customHeight="false" outlineLevel="0" collapsed="false">
      <c r="A187" s="0" t="n">
        <v>20</v>
      </c>
      <c r="B187" s="0" t="s">
        <v>166</v>
      </c>
      <c r="C187" s="0" t="s">
        <v>124</v>
      </c>
      <c r="D187" s="24" t="n">
        <v>42169</v>
      </c>
      <c r="E187" s="0" t="s">
        <v>116</v>
      </c>
      <c r="F187" s="0" t="n">
        <v>753</v>
      </c>
      <c r="G187" s="0" t="s">
        <v>79</v>
      </c>
      <c r="H187" s="0" t="s">
        <v>22</v>
      </c>
      <c r="I187" s="0" t="s">
        <v>146</v>
      </c>
      <c r="K187" s="33"/>
      <c r="L187" s="34"/>
      <c r="M187" s="30" t="n">
        <v>42174</v>
      </c>
      <c r="N187" s="31" t="s">
        <v>123</v>
      </c>
      <c r="O187" s="32" t="n">
        <v>3</v>
      </c>
    </row>
    <row r="188" customFormat="false" ht="14.25" hidden="false" customHeight="false" outlineLevel="0" collapsed="false">
      <c r="A188" s="0" t="n">
        <v>20</v>
      </c>
      <c r="B188" s="0" t="s">
        <v>166</v>
      </c>
      <c r="C188" s="0" t="s">
        <v>124</v>
      </c>
      <c r="D188" s="24" t="n">
        <v>42169</v>
      </c>
      <c r="E188" s="0" t="s">
        <v>209</v>
      </c>
      <c r="F188" s="0" t="n">
        <v>705</v>
      </c>
      <c r="G188" s="0" t="s">
        <v>79</v>
      </c>
      <c r="H188" s="0" t="s">
        <v>35</v>
      </c>
      <c r="I188" s="0" t="s">
        <v>210</v>
      </c>
      <c r="K188" s="33"/>
      <c r="L188" s="34"/>
      <c r="M188" s="30" t="n">
        <v>42181</v>
      </c>
      <c r="N188" s="31" t="s">
        <v>123</v>
      </c>
      <c r="O188" s="32" t="n">
        <v>2</v>
      </c>
    </row>
    <row r="189" customFormat="false" ht="14.25" hidden="false" customHeight="false" outlineLevel="0" collapsed="false">
      <c r="A189" s="0" t="s">
        <v>123</v>
      </c>
      <c r="B189" s="0" t="s">
        <v>166</v>
      </c>
      <c r="C189" s="0" t="s">
        <v>124</v>
      </c>
      <c r="D189" s="24" t="n">
        <v>42212</v>
      </c>
      <c r="E189" s="0" t="s">
        <v>217</v>
      </c>
      <c r="F189" s="0" t="n">
        <v>1</v>
      </c>
      <c r="G189" s="0" t="s">
        <v>78</v>
      </c>
      <c r="H189" s="0" t="s">
        <v>18</v>
      </c>
      <c r="I189" s="0" t="s">
        <v>218</v>
      </c>
      <c r="K189" s="33"/>
      <c r="L189" s="34"/>
      <c r="M189" s="30" t="n">
        <v>42192</v>
      </c>
      <c r="N189" s="31" t="s">
        <v>123</v>
      </c>
      <c r="O189" s="32" t="n">
        <v>8</v>
      </c>
    </row>
    <row r="190" customFormat="false" ht="14.25" hidden="false" customHeight="false" outlineLevel="0" collapsed="false">
      <c r="A190" s="0" t="s">
        <v>123</v>
      </c>
      <c r="B190" s="0" t="s">
        <v>166</v>
      </c>
      <c r="C190" s="0" t="s">
        <v>110</v>
      </c>
      <c r="D190" s="24" t="n">
        <v>42156</v>
      </c>
      <c r="E190" s="0" t="s">
        <v>219</v>
      </c>
      <c r="F190" s="0" t="n">
        <v>1</v>
      </c>
      <c r="G190" s="0" t="s">
        <v>78</v>
      </c>
      <c r="H190" s="0" t="s">
        <v>220</v>
      </c>
      <c r="I190" s="0" t="s">
        <v>221</v>
      </c>
      <c r="K190" s="33"/>
      <c r="L190" s="34"/>
      <c r="M190" s="30" t="n">
        <v>42195</v>
      </c>
      <c r="N190" s="31" t="s">
        <v>123</v>
      </c>
      <c r="O190" s="32" t="n">
        <v>5</v>
      </c>
    </row>
    <row r="191" customFormat="false" ht="14.25" hidden="false" customHeight="false" outlineLevel="0" collapsed="false">
      <c r="A191" s="0" t="s">
        <v>123</v>
      </c>
      <c r="B191" s="0" t="s">
        <v>166</v>
      </c>
      <c r="C191" s="0" t="s">
        <v>110</v>
      </c>
      <c r="D191" s="24" t="n">
        <v>42156</v>
      </c>
      <c r="E191" s="0" t="s">
        <v>222</v>
      </c>
      <c r="F191" s="0" t="n">
        <v>1</v>
      </c>
      <c r="G191" s="0" t="s">
        <v>78</v>
      </c>
      <c r="H191" s="0" t="s">
        <v>223</v>
      </c>
      <c r="I191" s="0" t="s">
        <v>224</v>
      </c>
      <c r="K191" s="33"/>
      <c r="L191" s="34"/>
      <c r="M191" s="30" t="n">
        <v>42201</v>
      </c>
      <c r="N191" s="31" t="s">
        <v>123</v>
      </c>
      <c r="O191" s="32" t="n">
        <v>2</v>
      </c>
    </row>
    <row r="192" customFormat="false" ht="14.25" hidden="false" customHeight="false" outlineLevel="0" collapsed="false">
      <c r="A192" s="0" t="s">
        <v>123</v>
      </c>
      <c r="B192" s="0" t="s">
        <v>166</v>
      </c>
      <c r="C192" s="0" t="s">
        <v>110</v>
      </c>
      <c r="D192" s="24" t="n">
        <v>42156</v>
      </c>
      <c r="E192" s="0" t="s">
        <v>205</v>
      </c>
      <c r="F192" s="0" t="n">
        <v>2</v>
      </c>
      <c r="G192" s="0" t="s">
        <v>78</v>
      </c>
      <c r="H192" s="0" t="s">
        <v>35</v>
      </c>
      <c r="I192" s="0" t="s">
        <v>206</v>
      </c>
      <c r="K192" s="33"/>
      <c r="L192" s="40"/>
      <c r="M192" s="30" t="n">
        <v>42212</v>
      </c>
      <c r="N192" s="31" t="s">
        <v>123</v>
      </c>
      <c r="O192" s="32" t="n">
        <v>1</v>
      </c>
    </row>
    <row r="193" customFormat="false" ht="14.25" hidden="false" customHeight="false" outlineLevel="0" collapsed="false">
      <c r="A193" s="0" t="s">
        <v>123</v>
      </c>
      <c r="B193" s="0" t="s">
        <v>166</v>
      </c>
      <c r="C193" s="0" t="s">
        <v>110</v>
      </c>
      <c r="D193" s="24" t="n">
        <v>42156</v>
      </c>
      <c r="E193" s="0" t="s">
        <v>119</v>
      </c>
      <c r="F193" s="0" t="n">
        <v>6</v>
      </c>
      <c r="G193" s="0" t="s">
        <v>78</v>
      </c>
      <c r="H193" s="0" t="s">
        <v>74</v>
      </c>
      <c r="I193" s="0" t="s">
        <v>142</v>
      </c>
      <c r="K193" s="33"/>
      <c r="L193" s="29" t="s">
        <v>144</v>
      </c>
      <c r="M193" s="30" t="n">
        <v>42159</v>
      </c>
      <c r="N193" s="31" t="s">
        <v>123</v>
      </c>
      <c r="O193" s="32" t="n">
        <v>1</v>
      </c>
    </row>
    <row r="194" customFormat="false" ht="14.25" hidden="false" customHeight="false" outlineLevel="0" collapsed="false">
      <c r="A194" s="0" t="s">
        <v>123</v>
      </c>
      <c r="B194" s="0" t="s">
        <v>166</v>
      </c>
      <c r="C194" s="0" t="s">
        <v>110</v>
      </c>
      <c r="D194" s="24" t="n">
        <v>42159</v>
      </c>
      <c r="E194" s="0" t="s">
        <v>205</v>
      </c>
      <c r="F194" s="0" t="n">
        <v>1</v>
      </c>
      <c r="G194" s="0" t="s">
        <v>78</v>
      </c>
      <c r="H194" s="0" t="s">
        <v>35</v>
      </c>
      <c r="I194" s="0" t="s">
        <v>206</v>
      </c>
      <c r="K194" s="33"/>
      <c r="L194" s="34"/>
      <c r="M194" s="30" t="n">
        <v>42163</v>
      </c>
      <c r="N194" s="31" t="s">
        <v>123</v>
      </c>
      <c r="O194" s="32" t="n">
        <v>4</v>
      </c>
    </row>
    <row r="195" customFormat="false" ht="14.25" hidden="false" customHeight="false" outlineLevel="0" collapsed="false">
      <c r="A195" s="0" t="s">
        <v>123</v>
      </c>
      <c r="B195" s="0" t="s">
        <v>166</v>
      </c>
      <c r="C195" s="0" t="s">
        <v>110</v>
      </c>
      <c r="D195" s="24" t="n">
        <v>42159</v>
      </c>
      <c r="E195" s="0" t="s">
        <v>119</v>
      </c>
      <c r="F195" s="0" t="n">
        <v>1</v>
      </c>
      <c r="G195" s="0" t="s">
        <v>78</v>
      </c>
      <c r="H195" s="0" t="s">
        <v>74</v>
      </c>
      <c r="I195" s="0" t="s">
        <v>142</v>
      </c>
      <c r="K195" s="33"/>
      <c r="L195" s="34"/>
      <c r="M195" s="30" t="n">
        <v>42169</v>
      </c>
      <c r="N195" s="31" t="s">
        <v>123</v>
      </c>
      <c r="O195" s="32" t="n">
        <v>10</v>
      </c>
    </row>
    <row r="196" customFormat="false" ht="14.25" hidden="false" customHeight="false" outlineLevel="0" collapsed="false">
      <c r="A196" s="0" t="s">
        <v>123</v>
      </c>
      <c r="B196" s="0" t="s">
        <v>166</v>
      </c>
      <c r="C196" s="0" t="s">
        <v>110</v>
      </c>
      <c r="D196" s="24" t="n">
        <v>42159</v>
      </c>
      <c r="E196" s="0" t="s">
        <v>116</v>
      </c>
      <c r="F196" s="0" t="n">
        <v>1</v>
      </c>
      <c r="G196" s="0" t="s">
        <v>78</v>
      </c>
      <c r="H196" s="0" t="s">
        <v>22</v>
      </c>
      <c r="I196" s="0" t="s">
        <v>146</v>
      </c>
      <c r="K196" s="33"/>
      <c r="L196" s="34"/>
      <c r="M196" s="30" t="n">
        <v>42173</v>
      </c>
      <c r="N196" s="31" t="s">
        <v>123</v>
      </c>
      <c r="O196" s="32" t="n">
        <v>4</v>
      </c>
    </row>
    <row r="197" customFormat="false" ht="14.25" hidden="false" customHeight="false" outlineLevel="0" collapsed="false">
      <c r="A197" s="0" t="s">
        <v>123</v>
      </c>
      <c r="B197" s="0" t="s">
        <v>166</v>
      </c>
      <c r="C197" s="0" t="s">
        <v>110</v>
      </c>
      <c r="D197" s="24" t="n">
        <v>42163</v>
      </c>
      <c r="E197" s="0" t="s">
        <v>205</v>
      </c>
      <c r="F197" s="0" t="n">
        <v>1</v>
      </c>
      <c r="G197" s="0" t="s">
        <v>78</v>
      </c>
      <c r="H197" s="0" t="s">
        <v>35</v>
      </c>
      <c r="I197" s="0" t="s">
        <v>206</v>
      </c>
      <c r="K197" s="33"/>
      <c r="L197" s="34"/>
      <c r="M197" s="30" t="n">
        <v>42175</v>
      </c>
      <c r="N197" s="31" t="s">
        <v>123</v>
      </c>
      <c r="O197" s="32" t="n">
        <v>1</v>
      </c>
    </row>
    <row r="198" customFormat="false" ht="14.25" hidden="false" customHeight="false" outlineLevel="0" collapsed="false">
      <c r="A198" s="0" t="n">
        <v>13</v>
      </c>
      <c r="B198" s="0" t="s">
        <v>166</v>
      </c>
      <c r="C198" s="0" t="s">
        <v>110</v>
      </c>
      <c r="D198" s="24" t="n">
        <v>42169</v>
      </c>
      <c r="E198" s="0" t="s">
        <v>95</v>
      </c>
      <c r="F198" s="0" t="n">
        <v>603</v>
      </c>
      <c r="G198" s="0" t="s">
        <v>81</v>
      </c>
      <c r="H198" s="0" t="s">
        <v>95</v>
      </c>
      <c r="K198" s="33"/>
      <c r="L198" s="34"/>
      <c r="M198" s="35" t="n">
        <v>42183</v>
      </c>
      <c r="N198" s="29" t="n">
        <v>40</v>
      </c>
      <c r="O198" s="36" t="n">
        <v>660326</v>
      </c>
    </row>
    <row r="199" customFormat="false" ht="14.25" hidden="false" customHeight="false" outlineLevel="0" collapsed="false">
      <c r="A199" s="0" t="n">
        <v>13</v>
      </c>
      <c r="B199" s="0" t="s">
        <v>166</v>
      </c>
      <c r="C199" s="0" t="s">
        <v>110</v>
      </c>
      <c r="D199" s="24" t="n">
        <v>42169</v>
      </c>
      <c r="E199" s="0" t="s">
        <v>84</v>
      </c>
      <c r="F199" s="0" t="n">
        <v>11</v>
      </c>
      <c r="G199" s="0" t="s">
        <v>81</v>
      </c>
      <c r="H199" s="0" t="s">
        <v>84</v>
      </c>
      <c r="K199" s="33"/>
      <c r="L199" s="34"/>
      <c r="M199" s="39"/>
      <c r="N199" s="40" t="s">
        <v>123</v>
      </c>
      <c r="O199" s="41" t="n">
        <v>3</v>
      </c>
    </row>
    <row r="200" customFormat="false" ht="14.25" hidden="false" customHeight="false" outlineLevel="0" collapsed="false">
      <c r="A200" s="0" t="n">
        <v>13</v>
      </c>
      <c r="B200" s="0" t="s">
        <v>166</v>
      </c>
      <c r="C200" s="0" t="s">
        <v>110</v>
      </c>
      <c r="D200" s="24" t="n">
        <v>42169</v>
      </c>
      <c r="E200" s="0" t="s">
        <v>36</v>
      </c>
      <c r="F200" s="0" t="n">
        <v>1</v>
      </c>
      <c r="G200" s="0" t="s">
        <v>81</v>
      </c>
      <c r="H200" s="0" t="s">
        <v>36</v>
      </c>
      <c r="K200" s="33"/>
      <c r="L200" s="34"/>
      <c r="M200" s="30" t="n">
        <v>42185</v>
      </c>
      <c r="N200" s="31" t="s">
        <v>123</v>
      </c>
      <c r="O200" s="32" t="n">
        <v>1</v>
      </c>
    </row>
    <row r="201" customFormat="false" ht="14.25" hidden="false" customHeight="false" outlineLevel="0" collapsed="false">
      <c r="A201" s="0" t="n">
        <v>13</v>
      </c>
      <c r="B201" s="0" t="s">
        <v>166</v>
      </c>
      <c r="C201" s="0" t="s">
        <v>110</v>
      </c>
      <c r="D201" s="24" t="n">
        <v>42169</v>
      </c>
      <c r="E201" s="0" t="s">
        <v>92</v>
      </c>
      <c r="F201" s="0" t="n">
        <v>16</v>
      </c>
      <c r="G201" s="0" t="s">
        <v>81</v>
      </c>
      <c r="H201" s="0" t="s">
        <v>92</v>
      </c>
      <c r="K201" s="33"/>
      <c r="L201" s="40"/>
      <c r="M201" s="30" t="n">
        <v>42194</v>
      </c>
      <c r="N201" s="31" t="s">
        <v>123</v>
      </c>
      <c r="O201" s="32" t="n">
        <v>1</v>
      </c>
    </row>
    <row r="202" customFormat="false" ht="14.25" hidden="false" customHeight="false" outlineLevel="0" collapsed="false">
      <c r="A202" s="0" t="n">
        <v>13</v>
      </c>
      <c r="B202" s="0" t="s">
        <v>166</v>
      </c>
      <c r="C202" s="0" t="s">
        <v>110</v>
      </c>
      <c r="D202" s="24" t="n">
        <v>42169</v>
      </c>
      <c r="E202" s="0" t="s">
        <v>96</v>
      </c>
      <c r="F202" s="0" t="n">
        <v>0</v>
      </c>
      <c r="G202" s="0" t="s">
        <v>81</v>
      </c>
      <c r="H202" s="0" t="s">
        <v>96</v>
      </c>
      <c r="K202" s="33"/>
      <c r="L202" s="29" t="s">
        <v>154</v>
      </c>
      <c r="M202" s="30" t="n">
        <v>42163</v>
      </c>
      <c r="N202" s="31" t="s">
        <v>123</v>
      </c>
      <c r="O202" s="32" t="n">
        <v>1</v>
      </c>
    </row>
    <row r="203" customFormat="false" ht="14.25" hidden="false" customHeight="false" outlineLevel="0" collapsed="false">
      <c r="A203" s="0" t="s">
        <v>123</v>
      </c>
      <c r="B203" s="0" t="s">
        <v>166</v>
      </c>
      <c r="C203" s="0" t="s">
        <v>110</v>
      </c>
      <c r="D203" s="24" t="n">
        <v>42170</v>
      </c>
      <c r="E203" s="0" t="s">
        <v>225</v>
      </c>
      <c r="F203" s="0" t="n">
        <v>1</v>
      </c>
      <c r="G203" s="0" t="s">
        <v>78</v>
      </c>
      <c r="H203" s="0" t="s">
        <v>8</v>
      </c>
      <c r="I203" s="0" t="s">
        <v>226</v>
      </c>
      <c r="K203" s="33"/>
      <c r="L203" s="34"/>
      <c r="M203" s="30" t="n">
        <v>42168</v>
      </c>
      <c r="N203" s="31" t="s">
        <v>123</v>
      </c>
      <c r="O203" s="32" t="n">
        <v>7</v>
      </c>
    </row>
    <row r="204" customFormat="false" ht="14.25" hidden="false" customHeight="false" outlineLevel="0" collapsed="false">
      <c r="A204" s="0" t="s">
        <v>123</v>
      </c>
      <c r="B204" s="0" t="s">
        <v>166</v>
      </c>
      <c r="C204" s="0" t="s">
        <v>110</v>
      </c>
      <c r="D204" s="24" t="n">
        <v>42170</v>
      </c>
      <c r="E204" s="0" t="s">
        <v>205</v>
      </c>
      <c r="F204" s="0" t="n">
        <v>2</v>
      </c>
      <c r="G204" s="0" t="s">
        <v>78</v>
      </c>
      <c r="H204" s="0" t="s">
        <v>35</v>
      </c>
      <c r="I204" s="0" t="s">
        <v>206</v>
      </c>
      <c r="K204" s="33"/>
      <c r="L204" s="34"/>
      <c r="M204" s="35" t="n">
        <v>42173</v>
      </c>
      <c r="N204" s="29" t="n">
        <v>34</v>
      </c>
      <c r="O204" s="36" t="n">
        <v>1836</v>
      </c>
    </row>
    <row r="205" customFormat="false" ht="14.25" hidden="false" customHeight="false" outlineLevel="0" collapsed="false">
      <c r="A205" s="0" t="s">
        <v>123</v>
      </c>
      <c r="B205" s="0" t="s">
        <v>166</v>
      </c>
      <c r="C205" s="0" t="s">
        <v>110</v>
      </c>
      <c r="D205" s="24" t="n">
        <v>42170</v>
      </c>
      <c r="E205" s="0" t="s">
        <v>132</v>
      </c>
      <c r="F205" s="0" t="n">
        <v>2</v>
      </c>
      <c r="G205" s="0" t="s">
        <v>78</v>
      </c>
      <c r="H205" s="0" t="s">
        <v>35</v>
      </c>
      <c r="I205" s="0" t="s">
        <v>133</v>
      </c>
      <c r="K205" s="33"/>
      <c r="L205" s="34"/>
      <c r="M205" s="39"/>
      <c r="N205" s="40" t="s">
        <v>123</v>
      </c>
      <c r="O205" s="41" t="n">
        <v>6</v>
      </c>
    </row>
    <row r="206" customFormat="false" ht="14.25" hidden="false" customHeight="false" outlineLevel="0" collapsed="false">
      <c r="A206" s="0" t="s">
        <v>123</v>
      </c>
      <c r="B206" s="0" t="s">
        <v>166</v>
      </c>
      <c r="C206" s="0" t="s">
        <v>110</v>
      </c>
      <c r="D206" s="24" t="n">
        <v>42177</v>
      </c>
      <c r="E206" s="0" t="s">
        <v>151</v>
      </c>
      <c r="F206" s="0" t="n">
        <v>1</v>
      </c>
      <c r="G206" s="0" t="s">
        <v>78</v>
      </c>
      <c r="H206" s="0" t="s">
        <v>152</v>
      </c>
      <c r="I206" s="0" t="s">
        <v>153</v>
      </c>
      <c r="K206" s="33"/>
      <c r="L206" s="34"/>
      <c r="M206" s="30" t="n">
        <v>42176</v>
      </c>
      <c r="N206" s="31" t="s">
        <v>123</v>
      </c>
      <c r="O206" s="32" t="n">
        <v>2</v>
      </c>
    </row>
    <row r="207" customFormat="false" ht="14.25" hidden="false" customHeight="false" outlineLevel="0" collapsed="false">
      <c r="A207" s="0" t="s">
        <v>123</v>
      </c>
      <c r="B207" s="0" t="s">
        <v>166</v>
      </c>
      <c r="C207" s="0" t="s">
        <v>110</v>
      </c>
      <c r="D207" s="24" t="n">
        <v>42184</v>
      </c>
      <c r="E207" s="0" t="s">
        <v>132</v>
      </c>
      <c r="F207" s="0" t="n">
        <v>1</v>
      </c>
      <c r="G207" s="0" t="s">
        <v>78</v>
      </c>
      <c r="H207" s="0" t="s">
        <v>35</v>
      </c>
      <c r="I207" s="0" t="s">
        <v>133</v>
      </c>
      <c r="K207" s="33"/>
      <c r="L207" s="34"/>
      <c r="M207" s="30" t="n">
        <v>42180</v>
      </c>
      <c r="N207" s="31" t="s">
        <v>123</v>
      </c>
      <c r="O207" s="32" t="n">
        <v>5</v>
      </c>
    </row>
    <row r="208" customFormat="false" ht="14.25" hidden="false" customHeight="false" outlineLevel="0" collapsed="false">
      <c r="A208" s="0" t="s">
        <v>123</v>
      </c>
      <c r="B208" s="0" t="s">
        <v>166</v>
      </c>
      <c r="C208" s="0" t="s">
        <v>110</v>
      </c>
      <c r="D208" s="24" t="n">
        <v>42194</v>
      </c>
      <c r="E208" s="0" t="s">
        <v>155</v>
      </c>
      <c r="F208" s="0" t="n">
        <v>2</v>
      </c>
      <c r="G208" s="0" t="s">
        <v>78</v>
      </c>
      <c r="H208" s="0" t="s">
        <v>21</v>
      </c>
      <c r="I208" s="0" t="s">
        <v>156</v>
      </c>
      <c r="K208" s="33"/>
      <c r="L208" s="34"/>
      <c r="M208" s="30" t="n">
        <v>42185</v>
      </c>
      <c r="N208" s="31" t="s">
        <v>123</v>
      </c>
      <c r="O208" s="32" t="n">
        <v>5</v>
      </c>
    </row>
    <row r="209" customFormat="false" ht="14.25" hidden="false" customHeight="false" outlineLevel="0" collapsed="false">
      <c r="A209" s="0" t="s">
        <v>123</v>
      </c>
      <c r="B209" s="0" t="s">
        <v>166</v>
      </c>
      <c r="C209" s="0" t="s">
        <v>110</v>
      </c>
      <c r="D209" s="24" t="n">
        <v>42194</v>
      </c>
      <c r="E209" s="0" t="s">
        <v>112</v>
      </c>
      <c r="F209" s="0" t="n">
        <v>1</v>
      </c>
      <c r="G209" s="0" t="s">
        <v>78</v>
      </c>
      <c r="H209" s="0" t="s">
        <v>6</v>
      </c>
      <c r="I209" s="0" t="s">
        <v>149</v>
      </c>
      <c r="K209" s="33"/>
      <c r="L209" s="34"/>
      <c r="M209" s="30" t="n">
        <v>42198</v>
      </c>
      <c r="N209" s="31" t="s">
        <v>123</v>
      </c>
      <c r="O209" s="32" t="n">
        <v>1</v>
      </c>
    </row>
    <row r="210" customFormat="false" ht="14.25" hidden="false" customHeight="false" outlineLevel="0" collapsed="false">
      <c r="A210" s="0" t="s">
        <v>123</v>
      </c>
      <c r="B210" s="0" t="s">
        <v>166</v>
      </c>
      <c r="C210" s="0" t="s">
        <v>110</v>
      </c>
      <c r="D210" s="24" t="n">
        <v>42199</v>
      </c>
      <c r="E210" s="0" t="s">
        <v>155</v>
      </c>
      <c r="F210" s="0" t="n">
        <v>1</v>
      </c>
      <c r="G210" s="0" t="s">
        <v>78</v>
      </c>
      <c r="H210" s="0" t="s">
        <v>21</v>
      </c>
      <c r="I210" s="0" t="s">
        <v>156</v>
      </c>
      <c r="K210" s="33"/>
      <c r="L210" s="34"/>
      <c r="M210" s="30" t="n">
        <v>42201</v>
      </c>
      <c r="N210" s="31" t="s">
        <v>123</v>
      </c>
      <c r="O210" s="32" t="n">
        <v>4</v>
      </c>
    </row>
    <row r="211" customFormat="false" ht="14.25" hidden="false" customHeight="false" outlineLevel="0" collapsed="false">
      <c r="A211" s="0" t="s">
        <v>123</v>
      </c>
      <c r="B211" s="0" t="s">
        <v>166</v>
      </c>
      <c r="C211" s="0" t="s">
        <v>110</v>
      </c>
      <c r="D211" s="24" t="n">
        <v>42208</v>
      </c>
      <c r="E211" s="0" t="s">
        <v>217</v>
      </c>
      <c r="F211" s="0" t="n">
        <v>1</v>
      </c>
      <c r="G211" s="0" t="s">
        <v>78</v>
      </c>
      <c r="H211" s="0" t="s">
        <v>18</v>
      </c>
      <c r="I211" s="0" t="s">
        <v>218</v>
      </c>
      <c r="K211" s="42"/>
      <c r="L211" s="40"/>
      <c r="M211" s="30" t="n">
        <v>42208</v>
      </c>
      <c r="N211" s="31" t="s">
        <v>123</v>
      </c>
      <c r="O211" s="32" t="n">
        <v>4</v>
      </c>
    </row>
    <row r="212" customFormat="false" ht="14.25" hidden="false" customHeight="false" outlineLevel="0" collapsed="false">
      <c r="A212" s="0" t="s">
        <v>123</v>
      </c>
      <c r="B212" s="0" t="s">
        <v>166</v>
      </c>
      <c r="C212" s="0" t="s">
        <v>136</v>
      </c>
      <c r="D212" s="24" t="n">
        <v>42151</v>
      </c>
      <c r="E212" s="0" t="s">
        <v>119</v>
      </c>
      <c r="F212" s="0" t="n">
        <v>7</v>
      </c>
      <c r="G212" s="0" t="s">
        <v>78</v>
      </c>
      <c r="H212" s="0" t="s">
        <v>74</v>
      </c>
      <c r="I212" s="0" t="s">
        <v>142</v>
      </c>
      <c r="K212" s="28" t="s">
        <v>227</v>
      </c>
      <c r="L212" s="29" t="s">
        <v>110</v>
      </c>
      <c r="M212" s="30" t="n">
        <v>42194</v>
      </c>
      <c r="N212" s="31" t="s">
        <v>123</v>
      </c>
      <c r="O212" s="32" t="n">
        <v>4</v>
      </c>
    </row>
    <row r="213" customFormat="false" ht="14.25" hidden="false" customHeight="false" outlineLevel="0" collapsed="false">
      <c r="A213" s="0" t="s">
        <v>123</v>
      </c>
      <c r="B213" s="0" t="s">
        <v>166</v>
      </c>
      <c r="C213" s="0" t="s">
        <v>136</v>
      </c>
      <c r="D213" s="24" t="n">
        <v>42155</v>
      </c>
      <c r="E213" s="0" t="s">
        <v>119</v>
      </c>
      <c r="F213" s="0" t="n">
        <v>4</v>
      </c>
      <c r="G213" s="0" t="s">
        <v>78</v>
      </c>
      <c r="H213" s="0" t="s">
        <v>74</v>
      </c>
      <c r="I213" s="0" t="s">
        <v>142</v>
      </c>
      <c r="K213" s="33"/>
      <c r="L213" s="40"/>
      <c r="M213" s="30" t="n">
        <v>42199</v>
      </c>
      <c r="N213" s="31" t="s">
        <v>123</v>
      </c>
      <c r="O213" s="32" t="n">
        <v>2</v>
      </c>
    </row>
    <row r="214" customFormat="false" ht="14.25" hidden="false" customHeight="false" outlineLevel="0" collapsed="false">
      <c r="A214" s="0" t="s">
        <v>123</v>
      </c>
      <c r="B214" s="0" t="s">
        <v>166</v>
      </c>
      <c r="C214" s="0" t="s">
        <v>136</v>
      </c>
      <c r="D214" s="24" t="n">
        <v>42157</v>
      </c>
      <c r="E214" s="0" t="s">
        <v>119</v>
      </c>
      <c r="F214" s="0" t="n">
        <v>9</v>
      </c>
      <c r="G214" s="0" t="s">
        <v>78</v>
      </c>
      <c r="H214" s="0" t="s">
        <v>74</v>
      </c>
      <c r="I214" s="0" t="s">
        <v>142</v>
      </c>
      <c r="K214" s="33"/>
      <c r="L214" s="31" t="s">
        <v>136</v>
      </c>
      <c r="M214" s="30" t="n">
        <v>42167</v>
      </c>
      <c r="N214" s="31" t="s">
        <v>123</v>
      </c>
      <c r="O214" s="32" t="n">
        <v>1</v>
      </c>
    </row>
    <row r="215" customFormat="false" ht="14.25" hidden="false" customHeight="false" outlineLevel="0" collapsed="false">
      <c r="A215" s="0" t="s">
        <v>123</v>
      </c>
      <c r="B215" s="0" t="s">
        <v>166</v>
      </c>
      <c r="C215" s="0" t="s">
        <v>136</v>
      </c>
      <c r="D215" s="24" t="n">
        <v>42167</v>
      </c>
      <c r="E215" s="0" t="s">
        <v>151</v>
      </c>
      <c r="F215" s="0" t="n">
        <v>1</v>
      </c>
      <c r="G215" s="0" t="s">
        <v>78</v>
      </c>
      <c r="H215" s="0" t="s">
        <v>152</v>
      </c>
      <c r="I215" s="0" t="s">
        <v>153</v>
      </c>
      <c r="K215" s="33"/>
      <c r="L215" s="29" t="s">
        <v>139</v>
      </c>
      <c r="M215" s="30" t="n">
        <v>42181</v>
      </c>
      <c r="N215" s="31" t="s">
        <v>123</v>
      </c>
      <c r="O215" s="32" t="n">
        <v>1</v>
      </c>
    </row>
    <row r="216" customFormat="false" ht="14.25" hidden="false" customHeight="false" outlineLevel="0" collapsed="false">
      <c r="A216" s="0" t="s">
        <v>123</v>
      </c>
      <c r="B216" s="0" t="s">
        <v>166</v>
      </c>
      <c r="C216" s="0" t="s">
        <v>136</v>
      </c>
      <c r="D216" s="24" t="n">
        <v>42167</v>
      </c>
      <c r="E216" s="0" t="s">
        <v>132</v>
      </c>
      <c r="F216" s="0" t="n">
        <v>1</v>
      </c>
      <c r="G216" s="0" t="s">
        <v>78</v>
      </c>
      <c r="H216" s="0" t="s">
        <v>35</v>
      </c>
      <c r="I216" s="0" t="s">
        <v>133</v>
      </c>
      <c r="K216" s="33"/>
      <c r="L216" s="40"/>
      <c r="M216" s="30" t="n">
        <v>42195</v>
      </c>
      <c r="N216" s="31" t="s">
        <v>123</v>
      </c>
      <c r="O216" s="32" t="n">
        <v>1</v>
      </c>
    </row>
    <row r="217" customFormat="false" ht="14.25" hidden="false" customHeight="false" outlineLevel="0" collapsed="false">
      <c r="A217" s="0" t="s">
        <v>123</v>
      </c>
      <c r="B217" s="0" t="s">
        <v>166</v>
      </c>
      <c r="C217" s="0" t="s">
        <v>136</v>
      </c>
      <c r="D217" s="24" t="n">
        <v>42167</v>
      </c>
      <c r="E217" s="0" t="s">
        <v>116</v>
      </c>
      <c r="F217" s="0" t="n">
        <v>1</v>
      </c>
      <c r="G217" s="0" t="s">
        <v>78</v>
      </c>
      <c r="H217" s="0" t="s">
        <v>22</v>
      </c>
      <c r="I217" s="0" t="s">
        <v>146</v>
      </c>
      <c r="K217" s="42"/>
      <c r="L217" s="31" t="s">
        <v>144</v>
      </c>
      <c r="M217" s="30" t="n">
        <v>42200</v>
      </c>
      <c r="N217" s="31" t="s">
        <v>123</v>
      </c>
      <c r="O217" s="32" t="n">
        <v>1</v>
      </c>
    </row>
    <row r="218" customFormat="false" ht="14.25" hidden="false" customHeight="false" outlineLevel="0" collapsed="false">
      <c r="A218" s="0" t="s">
        <v>123</v>
      </c>
      <c r="B218" s="0" t="s">
        <v>166</v>
      </c>
      <c r="C218" s="0" t="s">
        <v>136</v>
      </c>
      <c r="D218" s="24" t="n">
        <v>42170</v>
      </c>
      <c r="E218" s="0" t="s">
        <v>132</v>
      </c>
      <c r="F218" s="0" t="n">
        <v>1</v>
      </c>
      <c r="G218" s="0" t="s">
        <v>78</v>
      </c>
      <c r="H218" s="0" t="s">
        <v>35</v>
      </c>
      <c r="I218" s="0" t="s">
        <v>133</v>
      </c>
      <c r="K218" s="28" t="s">
        <v>228</v>
      </c>
      <c r="L218" s="29" t="s">
        <v>154</v>
      </c>
      <c r="M218" s="35" t="n">
        <v>42185</v>
      </c>
      <c r="N218" s="29" t="n">
        <v>44</v>
      </c>
      <c r="O218" s="36" t="n">
        <v>210616</v>
      </c>
    </row>
    <row r="219" customFormat="false" ht="14.25" hidden="false" customHeight="false" outlineLevel="0" collapsed="false">
      <c r="A219" s="0" t="s">
        <v>123</v>
      </c>
      <c r="B219" s="0" t="s">
        <v>166</v>
      </c>
      <c r="C219" s="0" t="s">
        <v>136</v>
      </c>
      <c r="D219" s="24" t="n">
        <v>42170</v>
      </c>
      <c r="E219" s="0" t="s">
        <v>112</v>
      </c>
      <c r="F219" s="0" t="n">
        <v>5</v>
      </c>
      <c r="G219" s="0" t="s">
        <v>78</v>
      </c>
      <c r="H219" s="0" t="s">
        <v>6</v>
      </c>
      <c r="I219" s="0" t="s">
        <v>149</v>
      </c>
      <c r="K219" s="42"/>
      <c r="L219" s="40"/>
      <c r="M219" s="39"/>
      <c r="N219" s="40" t="s">
        <v>123</v>
      </c>
      <c r="O219" s="41" t="n">
        <v>1</v>
      </c>
    </row>
    <row r="220" customFormat="false" ht="14.25" hidden="false" customHeight="false" outlineLevel="0" collapsed="false">
      <c r="A220" s="0" t="n">
        <v>18</v>
      </c>
      <c r="B220" s="0" t="s">
        <v>166</v>
      </c>
      <c r="C220" s="0" t="s">
        <v>136</v>
      </c>
      <c r="D220" s="24" t="n">
        <v>42170</v>
      </c>
      <c r="E220" s="0" t="s">
        <v>36</v>
      </c>
      <c r="F220" s="0" t="n">
        <v>72</v>
      </c>
      <c r="G220" s="0" t="s">
        <v>81</v>
      </c>
      <c r="H220" s="0" t="s">
        <v>36</v>
      </c>
      <c r="K220" s="43" t="s">
        <v>229</v>
      </c>
      <c r="L220" s="31" t="s">
        <v>110</v>
      </c>
      <c r="M220" s="30" t="n">
        <v>42194</v>
      </c>
      <c r="N220" s="31" t="s">
        <v>123</v>
      </c>
      <c r="O220" s="32" t="n">
        <v>1</v>
      </c>
    </row>
    <row r="221" customFormat="false" ht="14.25" hidden="false" customHeight="false" outlineLevel="0" collapsed="false">
      <c r="A221" s="0" t="n">
        <v>18</v>
      </c>
      <c r="B221" s="0" t="s">
        <v>166</v>
      </c>
      <c r="C221" s="0" t="s">
        <v>136</v>
      </c>
      <c r="D221" s="24" t="n">
        <v>42170</v>
      </c>
      <c r="E221" s="0" t="s">
        <v>3</v>
      </c>
      <c r="F221" s="0" t="n">
        <v>577</v>
      </c>
      <c r="G221" s="0" t="s">
        <v>81</v>
      </c>
      <c r="H221" s="0" t="s">
        <v>3</v>
      </c>
      <c r="K221" s="28" t="s">
        <v>230</v>
      </c>
      <c r="L221" s="31" t="s">
        <v>124</v>
      </c>
      <c r="M221" s="30" t="n">
        <v>42201</v>
      </c>
      <c r="N221" s="31" t="s">
        <v>123</v>
      </c>
      <c r="O221" s="32" t="n">
        <v>1</v>
      </c>
    </row>
    <row r="222" customFormat="false" ht="14.25" hidden="false" customHeight="false" outlineLevel="0" collapsed="false">
      <c r="A222" s="0" t="n">
        <v>18</v>
      </c>
      <c r="B222" s="0" t="s">
        <v>166</v>
      </c>
      <c r="C222" s="0" t="s">
        <v>136</v>
      </c>
      <c r="D222" s="24" t="n">
        <v>42170</v>
      </c>
      <c r="E222" s="0" t="s">
        <v>92</v>
      </c>
      <c r="F222" s="0" t="n">
        <v>2487</v>
      </c>
      <c r="G222" s="0" t="s">
        <v>81</v>
      </c>
      <c r="H222" s="0" t="s">
        <v>92</v>
      </c>
      <c r="K222" s="33"/>
      <c r="L222" s="29" t="s">
        <v>136</v>
      </c>
      <c r="M222" s="35" t="n">
        <v>42167</v>
      </c>
      <c r="N222" s="29" t="n">
        <v>45</v>
      </c>
      <c r="O222" s="36" t="n">
        <v>91</v>
      </c>
    </row>
    <row r="223" customFormat="false" ht="14.25" hidden="false" customHeight="false" outlineLevel="0" collapsed="false">
      <c r="A223" s="0" t="n">
        <v>18</v>
      </c>
      <c r="B223" s="0" t="s">
        <v>166</v>
      </c>
      <c r="C223" s="0" t="s">
        <v>136</v>
      </c>
      <c r="D223" s="24" t="n">
        <v>42170</v>
      </c>
      <c r="E223" s="0" t="s">
        <v>90</v>
      </c>
      <c r="F223" s="0" t="n">
        <v>64</v>
      </c>
      <c r="G223" s="0" t="s">
        <v>81</v>
      </c>
      <c r="H223" s="0" t="s">
        <v>90</v>
      </c>
      <c r="K223" s="33"/>
      <c r="L223" s="34"/>
      <c r="M223" s="37"/>
      <c r="N223" s="34" t="n">
        <v>46</v>
      </c>
      <c r="O223" s="38" t="n">
        <v>825243</v>
      </c>
    </row>
    <row r="224" customFormat="false" ht="14.25" hidden="false" customHeight="false" outlineLevel="0" collapsed="false">
      <c r="A224" s="0" t="n">
        <v>18</v>
      </c>
      <c r="B224" s="0" t="s">
        <v>166</v>
      </c>
      <c r="C224" s="0" t="s">
        <v>136</v>
      </c>
      <c r="D224" s="24" t="n">
        <v>42170</v>
      </c>
      <c r="E224" s="0" t="s">
        <v>96</v>
      </c>
      <c r="F224" s="0" t="n">
        <v>16</v>
      </c>
      <c r="G224" s="0" t="s">
        <v>81</v>
      </c>
      <c r="H224" s="0" t="s">
        <v>96</v>
      </c>
      <c r="K224" s="33"/>
      <c r="L224" s="40"/>
      <c r="M224" s="39"/>
      <c r="N224" s="40" t="s">
        <v>123</v>
      </c>
      <c r="O224" s="41" t="n">
        <v>1</v>
      </c>
    </row>
    <row r="225" customFormat="false" ht="14.25" hidden="false" customHeight="false" outlineLevel="0" collapsed="false">
      <c r="A225" s="0" t="n">
        <v>18</v>
      </c>
      <c r="B225" s="0" t="s">
        <v>166</v>
      </c>
      <c r="C225" s="0" t="s">
        <v>136</v>
      </c>
      <c r="D225" s="24" t="n">
        <v>42170</v>
      </c>
      <c r="E225" s="0" t="s">
        <v>83</v>
      </c>
      <c r="F225" s="0" t="n">
        <v>11</v>
      </c>
      <c r="G225" s="0" t="s">
        <v>81</v>
      </c>
      <c r="H225" s="0" t="s">
        <v>83</v>
      </c>
      <c r="K225" s="33"/>
      <c r="L225" s="29" t="s">
        <v>154</v>
      </c>
      <c r="M225" s="30" t="n">
        <v>42173</v>
      </c>
      <c r="N225" s="31" t="s">
        <v>123</v>
      </c>
      <c r="O225" s="32" t="n">
        <v>1</v>
      </c>
    </row>
    <row r="226" customFormat="false" ht="14.25" hidden="false" customHeight="false" outlineLevel="0" collapsed="false">
      <c r="A226" s="0" t="n">
        <v>18</v>
      </c>
      <c r="B226" s="0" t="s">
        <v>166</v>
      </c>
      <c r="C226" s="0" t="s">
        <v>136</v>
      </c>
      <c r="D226" s="24" t="n">
        <v>42170</v>
      </c>
      <c r="E226" s="0" t="s">
        <v>60</v>
      </c>
      <c r="F226" s="0" t="n">
        <v>4</v>
      </c>
      <c r="G226" s="0" t="s">
        <v>81</v>
      </c>
      <c r="H226" s="0" t="s">
        <v>60</v>
      </c>
      <c r="K226" s="33"/>
      <c r="L226" s="34"/>
      <c r="M226" s="35" t="n">
        <v>42176</v>
      </c>
      <c r="N226" s="29" t="n">
        <v>47</v>
      </c>
      <c r="O226" s="36" t="n">
        <v>17519</v>
      </c>
    </row>
    <row r="227" customFormat="false" ht="14.25" hidden="false" customHeight="false" outlineLevel="0" collapsed="false">
      <c r="A227" s="0" t="n">
        <v>18</v>
      </c>
      <c r="B227" s="0" t="s">
        <v>166</v>
      </c>
      <c r="C227" s="0" t="s">
        <v>136</v>
      </c>
      <c r="D227" s="24" t="n">
        <v>42170</v>
      </c>
      <c r="E227" s="0" t="s">
        <v>213</v>
      </c>
      <c r="F227" s="0" t="n">
        <v>160507</v>
      </c>
      <c r="G227" s="0" t="s">
        <v>79</v>
      </c>
      <c r="H227" s="0" t="s">
        <v>6</v>
      </c>
      <c r="I227" s="0" t="s">
        <v>214</v>
      </c>
      <c r="K227" s="33"/>
      <c r="L227" s="34"/>
      <c r="M227" s="39"/>
      <c r="N227" s="40" t="s">
        <v>123</v>
      </c>
      <c r="O227" s="41" t="n">
        <v>2</v>
      </c>
    </row>
    <row r="228" customFormat="false" ht="14.25" hidden="false" customHeight="false" outlineLevel="0" collapsed="false">
      <c r="A228" s="0" t="n">
        <v>18</v>
      </c>
      <c r="B228" s="0" t="s">
        <v>166</v>
      </c>
      <c r="C228" s="0" t="s">
        <v>136</v>
      </c>
      <c r="D228" s="24" t="n">
        <v>42170</v>
      </c>
      <c r="E228" s="0" t="s">
        <v>119</v>
      </c>
      <c r="F228" s="0" t="n">
        <v>102535</v>
      </c>
      <c r="G228" s="0" t="s">
        <v>79</v>
      </c>
      <c r="H228" s="0" t="s">
        <v>74</v>
      </c>
      <c r="I228" s="0" t="s">
        <v>142</v>
      </c>
      <c r="K228" s="42"/>
      <c r="L228" s="40"/>
      <c r="M228" s="30" t="n">
        <v>42185</v>
      </c>
      <c r="N228" s="31" t="s">
        <v>123</v>
      </c>
      <c r="O228" s="32" t="n">
        <v>1</v>
      </c>
    </row>
    <row r="229" customFormat="false" ht="14.25" hidden="false" customHeight="false" outlineLevel="0" collapsed="false">
      <c r="A229" s="0" t="n">
        <v>18</v>
      </c>
      <c r="B229" s="0" t="s">
        <v>166</v>
      </c>
      <c r="C229" s="0" t="s">
        <v>136</v>
      </c>
      <c r="D229" s="24" t="n">
        <v>42170</v>
      </c>
      <c r="E229" s="0" t="s">
        <v>231</v>
      </c>
      <c r="F229" s="0" t="n">
        <v>89055</v>
      </c>
      <c r="G229" s="0" t="s">
        <v>79</v>
      </c>
      <c r="H229" s="0" t="s">
        <v>232</v>
      </c>
      <c r="I229" s="0" t="s">
        <v>233</v>
      </c>
      <c r="K229" s="28" t="s">
        <v>234</v>
      </c>
      <c r="L229" s="29" t="s">
        <v>124</v>
      </c>
      <c r="M229" s="30" t="n">
        <v>42167</v>
      </c>
      <c r="N229" s="31" t="n">
        <v>52</v>
      </c>
      <c r="O229" s="32" t="n">
        <v>104912</v>
      </c>
    </row>
    <row r="230" customFormat="false" ht="14.25" hidden="false" customHeight="false" outlineLevel="0" collapsed="false">
      <c r="A230" s="0" t="n">
        <v>18</v>
      </c>
      <c r="B230" s="0" t="s">
        <v>166</v>
      </c>
      <c r="C230" s="0" t="s">
        <v>136</v>
      </c>
      <c r="D230" s="24" t="n">
        <v>42170</v>
      </c>
      <c r="E230" s="0" t="s">
        <v>235</v>
      </c>
      <c r="F230" s="0" t="n">
        <v>61979</v>
      </c>
      <c r="G230" s="0" t="s">
        <v>79</v>
      </c>
      <c r="H230" s="0" t="s">
        <v>236</v>
      </c>
      <c r="I230" s="0" t="s">
        <v>237</v>
      </c>
      <c r="K230" s="33"/>
      <c r="L230" s="40"/>
      <c r="M230" s="30" t="n">
        <v>42181</v>
      </c>
      <c r="N230" s="31" t="s">
        <v>123</v>
      </c>
      <c r="O230" s="32" t="n">
        <v>1</v>
      </c>
    </row>
    <row r="231" customFormat="false" ht="14.25" hidden="false" customHeight="false" outlineLevel="0" collapsed="false">
      <c r="A231" s="0" t="n">
        <v>18</v>
      </c>
      <c r="B231" s="0" t="s">
        <v>166</v>
      </c>
      <c r="C231" s="0" t="s">
        <v>136</v>
      </c>
      <c r="D231" s="24" t="n">
        <v>42170</v>
      </c>
      <c r="E231" s="0" t="s">
        <v>112</v>
      </c>
      <c r="F231" s="0" t="n">
        <v>58005</v>
      </c>
      <c r="G231" s="0" t="s">
        <v>79</v>
      </c>
      <c r="H231" s="0" t="s">
        <v>6</v>
      </c>
      <c r="I231" s="0" t="s">
        <v>149</v>
      </c>
      <c r="K231" s="33"/>
      <c r="L231" s="29" t="s">
        <v>110</v>
      </c>
      <c r="M231" s="35" t="n">
        <v>42170</v>
      </c>
      <c r="N231" s="29" t="n">
        <v>51</v>
      </c>
      <c r="O231" s="36" t="n">
        <v>49841</v>
      </c>
    </row>
    <row r="232" customFormat="false" ht="14.25" hidden="false" customHeight="false" outlineLevel="0" collapsed="false">
      <c r="A232" s="0" t="n">
        <v>18</v>
      </c>
      <c r="B232" s="0" t="s">
        <v>166</v>
      </c>
      <c r="C232" s="0" t="s">
        <v>136</v>
      </c>
      <c r="D232" s="24" t="n">
        <v>42170</v>
      </c>
      <c r="E232" s="0" t="s">
        <v>118</v>
      </c>
      <c r="F232" s="0" t="n">
        <v>35762</v>
      </c>
      <c r="G232" s="0" t="s">
        <v>79</v>
      </c>
      <c r="H232" s="0" t="s">
        <v>74</v>
      </c>
      <c r="I232" s="0" t="s">
        <v>143</v>
      </c>
      <c r="K232" s="33"/>
      <c r="L232" s="34"/>
      <c r="M232" s="39"/>
      <c r="N232" s="40" t="s">
        <v>123</v>
      </c>
      <c r="O232" s="41" t="n">
        <v>2</v>
      </c>
    </row>
    <row r="233" customFormat="false" ht="14.25" hidden="false" customHeight="false" outlineLevel="0" collapsed="false">
      <c r="A233" s="0" t="n">
        <v>18</v>
      </c>
      <c r="B233" s="0" t="s">
        <v>166</v>
      </c>
      <c r="C233" s="0" t="s">
        <v>136</v>
      </c>
      <c r="D233" s="24" t="n">
        <v>42170</v>
      </c>
      <c r="E233" s="0" t="s">
        <v>196</v>
      </c>
      <c r="F233" s="0" t="n">
        <v>10269</v>
      </c>
      <c r="G233" s="0" t="s">
        <v>79</v>
      </c>
      <c r="H233" s="0" t="s">
        <v>197</v>
      </c>
      <c r="I233" s="0" t="s">
        <v>198</v>
      </c>
      <c r="K233" s="33"/>
      <c r="L233" s="34"/>
      <c r="M233" s="35" t="n">
        <v>42199</v>
      </c>
      <c r="N233" s="29" t="n">
        <v>48</v>
      </c>
      <c r="O233" s="36" t="n">
        <v>881</v>
      </c>
    </row>
    <row r="234" customFormat="false" ht="14.25" hidden="false" customHeight="false" outlineLevel="0" collapsed="false">
      <c r="A234" s="0" t="n">
        <v>18</v>
      </c>
      <c r="B234" s="0" t="s">
        <v>166</v>
      </c>
      <c r="C234" s="0" t="s">
        <v>136</v>
      </c>
      <c r="D234" s="24" t="n">
        <v>42170</v>
      </c>
      <c r="E234" s="0" t="s">
        <v>196</v>
      </c>
      <c r="F234" s="0" t="n">
        <v>10269</v>
      </c>
      <c r="G234" s="0" t="s">
        <v>79</v>
      </c>
      <c r="H234" s="0" t="s">
        <v>197</v>
      </c>
      <c r="I234" s="0" t="s">
        <v>198</v>
      </c>
      <c r="K234" s="33"/>
      <c r="L234" s="34"/>
      <c r="M234" s="39"/>
      <c r="N234" s="40" t="s">
        <v>123</v>
      </c>
      <c r="O234" s="41" t="n">
        <v>4</v>
      </c>
    </row>
    <row r="235" customFormat="false" ht="14.25" hidden="false" customHeight="false" outlineLevel="0" collapsed="false">
      <c r="A235" s="0" t="n">
        <v>18</v>
      </c>
      <c r="B235" s="0" t="s">
        <v>166</v>
      </c>
      <c r="C235" s="0" t="s">
        <v>136</v>
      </c>
      <c r="D235" s="24" t="n">
        <v>42170</v>
      </c>
      <c r="E235" s="0" t="s">
        <v>238</v>
      </c>
      <c r="F235" s="0" t="n">
        <v>7709</v>
      </c>
      <c r="G235" s="0" t="s">
        <v>79</v>
      </c>
      <c r="H235" s="0" t="s">
        <v>239</v>
      </c>
      <c r="I235" s="0" t="s">
        <v>240</v>
      </c>
      <c r="K235" s="33"/>
      <c r="L235" s="40"/>
      <c r="M235" s="30" t="n">
        <v>42208</v>
      </c>
      <c r="N235" s="31" t="s">
        <v>123</v>
      </c>
      <c r="O235" s="32" t="n">
        <v>1</v>
      </c>
    </row>
    <row r="236" customFormat="false" ht="14.25" hidden="false" customHeight="false" outlineLevel="0" collapsed="false">
      <c r="A236" s="0" t="n">
        <v>18</v>
      </c>
      <c r="B236" s="0" t="s">
        <v>166</v>
      </c>
      <c r="C236" s="0" t="s">
        <v>136</v>
      </c>
      <c r="D236" s="24" t="n">
        <v>42170</v>
      </c>
      <c r="E236" s="0" t="s">
        <v>209</v>
      </c>
      <c r="F236" s="0" t="n">
        <v>7518</v>
      </c>
      <c r="G236" s="0" t="s">
        <v>79</v>
      </c>
      <c r="H236" s="0" t="s">
        <v>35</v>
      </c>
      <c r="I236" s="0" t="s">
        <v>210</v>
      </c>
      <c r="K236" s="33"/>
      <c r="L236" s="29" t="s">
        <v>136</v>
      </c>
      <c r="M236" s="30" t="n">
        <v>42159</v>
      </c>
      <c r="N236" s="31" t="s">
        <v>123</v>
      </c>
      <c r="O236" s="32" t="n">
        <v>1</v>
      </c>
    </row>
    <row r="237" customFormat="false" ht="14.25" hidden="false" customHeight="false" outlineLevel="0" collapsed="false">
      <c r="A237" s="0" t="s">
        <v>123</v>
      </c>
      <c r="B237" s="0" t="s">
        <v>166</v>
      </c>
      <c r="C237" s="0" t="s">
        <v>136</v>
      </c>
      <c r="D237" s="24" t="n">
        <v>42173</v>
      </c>
      <c r="E237" s="0" t="s">
        <v>151</v>
      </c>
      <c r="F237" s="0" t="n">
        <v>1</v>
      </c>
      <c r="G237" s="0" t="s">
        <v>78</v>
      </c>
      <c r="H237" s="0" t="s">
        <v>152</v>
      </c>
      <c r="I237" s="0" t="s">
        <v>153</v>
      </c>
      <c r="K237" s="33"/>
      <c r="L237" s="34"/>
      <c r="M237" s="30" t="n">
        <v>42170</v>
      </c>
      <c r="N237" s="31" t="s">
        <v>123</v>
      </c>
      <c r="O237" s="32" t="n">
        <v>1</v>
      </c>
    </row>
    <row r="238" customFormat="false" ht="14.25" hidden="false" customHeight="false" outlineLevel="0" collapsed="false">
      <c r="A238" s="0" t="s">
        <v>123</v>
      </c>
      <c r="B238" s="0" t="s">
        <v>166</v>
      </c>
      <c r="C238" s="0" t="s">
        <v>136</v>
      </c>
      <c r="D238" s="24" t="n">
        <v>42173</v>
      </c>
      <c r="E238" s="0" t="s">
        <v>112</v>
      </c>
      <c r="F238" s="0" t="n">
        <v>1</v>
      </c>
      <c r="G238" s="0" t="s">
        <v>78</v>
      </c>
      <c r="H238" s="0" t="s">
        <v>6</v>
      </c>
      <c r="I238" s="0" t="s">
        <v>149</v>
      </c>
      <c r="K238" s="33"/>
      <c r="L238" s="34"/>
      <c r="M238" s="30" t="n">
        <v>42173</v>
      </c>
      <c r="N238" s="31" t="s">
        <v>123</v>
      </c>
      <c r="O238" s="32" t="n">
        <v>2</v>
      </c>
    </row>
    <row r="239" customFormat="false" ht="14.25" hidden="false" customHeight="false" outlineLevel="0" collapsed="false">
      <c r="A239" s="0" t="s">
        <v>123</v>
      </c>
      <c r="B239" s="0" t="s">
        <v>166</v>
      </c>
      <c r="C239" s="0" t="s">
        <v>136</v>
      </c>
      <c r="D239" s="24" t="n">
        <v>42173</v>
      </c>
      <c r="E239" s="0" t="s">
        <v>241</v>
      </c>
      <c r="F239" s="0" t="n">
        <v>3</v>
      </c>
      <c r="G239" s="0" t="s">
        <v>78</v>
      </c>
      <c r="H239" s="0" t="s">
        <v>18</v>
      </c>
      <c r="I239" s="0" t="s">
        <v>242</v>
      </c>
      <c r="K239" s="33"/>
      <c r="L239" s="34"/>
      <c r="M239" s="30" t="n">
        <v>42177</v>
      </c>
      <c r="N239" s="31" t="s">
        <v>123</v>
      </c>
      <c r="O239" s="32" t="n">
        <v>1</v>
      </c>
    </row>
    <row r="240" customFormat="false" ht="14.25" hidden="false" customHeight="false" outlineLevel="0" collapsed="false">
      <c r="A240" s="0" t="n">
        <v>19</v>
      </c>
      <c r="B240" s="0" t="s">
        <v>166</v>
      </c>
      <c r="C240" s="0" t="s">
        <v>136</v>
      </c>
      <c r="D240" s="24" t="n">
        <v>42173</v>
      </c>
      <c r="E240" s="0" t="s">
        <v>36</v>
      </c>
      <c r="F240" s="0" t="n">
        <v>1136</v>
      </c>
      <c r="G240" s="0" t="s">
        <v>81</v>
      </c>
      <c r="H240" s="0" t="s">
        <v>36</v>
      </c>
      <c r="K240" s="33"/>
      <c r="L240" s="34"/>
      <c r="M240" s="30" t="n">
        <v>42183</v>
      </c>
      <c r="N240" s="31" t="s">
        <v>123</v>
      </c>
      <c r="O240" s="32" t="n">
        <v>3</v>
      </c>
    </row>
    <row r="241" customFormat="false" ht="14.25" hidden="false" customHeight="false" outlineLevel="0" collapsed="false">
      <c r="A241" s="0" t="n">
        <v>19</v>
      </c>
      <c r="B241" s="0" t="s">
        <v>166</v>
      </c>
      <c r="C241" s="0" t="s">
        <v>136</v>
      </c>
      <c r="D241" s="24" t="n">
        <v>42173</v>
      </c>
      <c r="E241" s="0" t="s">
        <v>3</v>
      </c>
      <c r="F241" s="0" t="n">
        <v>14</v>
      </c>
      <c r="G241" s="0" t="s">
        <v>81</v>
      </c>
      <c r="H241" s="0" t="s">
        <v>3</v>
      </c>
      <c r="K241" s="33"/>
      <c r="L241" s="34"/>
      <c r="M241" s="30" t="n">
        <v>42184</v>
      </c>
      <c r="N241" s="31" t="s">
        <v>123</v>
      </c>
      <c r="O241" s="32" t="n">
        <v>4</v>
      </c>
    </row>
    <row r="242" customFormat="false" ht="14.25" hidden="false" customHeight="false" outlineLevel="0" collapsed="false">
      <c r="A242" s="0" t="n">
        <v>19</v>
      </c>
      <c r="B242" s="0" t="s">
        <v>166</v>
      </c>
      <c r="C242" s="0" t="s">
        <v>136</v>
      </c>
      <c r="D242" s="24" t="n">
        <v>42173</v>
      </c>
      <c r="E242" s="0" t="s">
        <v>92</v>
      </c>
      <c r="F242" s="0" t="n">
        <v>90</v>
      </c>
      <c r="G242" s="0" t="s">
        <v>81</v>
      </c>
      <c r="H242" s="0" t="s">
        <v>92</v>
      </c>
      <c r="K242" s="33"/>
      <c r="L242" s="34"/>
      <c r="M242" s="35" t="n">
        <v>42194</v>
      </c>
      <c r="N242" s="29" t="n">
        <v>49</v>
      </c>
      <c r="O242" s="36" t="n">
        <v>50228</v>
      </c>
    </row>
    <row r="243" customFormat="false" ht="14.25" hidden="false" customHeight="false" outlineLevel="0" collapsed="false">
      <c r="A243" s="0" t="n">
        <v>19</v>
      </c>
      <c r="B243" s="0" t="s">
        <v>166</v>
      </c>
      <c r="C243" s="0" t="s">
        <v>136</v>
      </c>
      <c r="D243" s="24" t="n">
        <v>42173</v>
      </c>
      <c r="E243" s="0" t="s">
        <v>83</v>
      </c>
      <c r="F243" s="0" t="n">
        <v>1</v>
      </c>
      <c r="G243" s="0" t="s">
        <v>81</v>
      </c>
      <c r="H243" s="0" t="s">
        <v>83</v>
      </c>
      <c r="K243" s="33"/>
      <c r="L243" s="34"/>
      <c r="M243" s="39"/>
      <c r="N243" s="40" t="s">
        <v>123</v>
      </c>
      <c r="O243" s="41" t="n">
        <v>1</v>
      </c>
    </row>
    <row r="244" customFormat="false" ht="14.25" hidden="false" customHeight="false" outlineLevel="0" collapsed="false">
      <c r="A244" s="0" t="n">
        <v>19</v>
      </c>
      <c r="B244" s="0" t="s">
        <v>166</v>
      </c>
      <c r="C244" s="0" t="s">
        <v>136</v>
      </c>
      <c r="D244" s="24" t="n">
        <v>42173</v>
      </c>
      <c r="E244" s="0" t="s">
        <v>96</v>
      </c>
      <c r="F244" s="0" t="n">
        <v>2</v>
      </c>
      <c r="G244" s="0" t="s">
        <v>81</v>
      </c>
      <c r="H244" s="0" t="s">
        <v>96</v>
      </c>
      <c r="K244" s="33"/>
      <c r="L244" s="34"/>
      <c r="M244" s="35" t="n">
        <v>42200</v>
      </c>
      <c r="N244" s="29" t="n">
        <v>50</v>
      </c>
      <c r="O244" s="36" t="n">
        <v>897</v>
      </c>
    </row>
    <row r="245" customFormat="false" ht="14.25" hidden="false" customHeight="false" outlineLevel="0" collapsed="false">
      <c r="A245" s="0" t="n">
        <v>19</v>
      </c>
      <c r="B245" s="0" t="s">
        <v>166</v>
      </c>
      <c r="C245" s="0" t="s">
        <v>136</v>
      </c>
      <c r="D245" s="24" t="n">
        <v>42173</v>
      </c>
      <c r="E245" s="0" t="s">
        <v>60</v>
      </c>
      <c r="F245" s="0" t="n">
        <v>2</v>
      </c>
      <c r="G245" s="0" t="s">
        <v>81</v>
      </c>
      <c r="H245" s="0" t="s">
        <v>60</v>
      </c>
      <c r="K245" s="33"/>
      <c r="L245" s="40"/>
      <c r="M245" s="39"/>
      <c r="N245" s="40" t="s">
        <v>123</v>
      </c>
      <c r="O245" s="41" t="n">
        <v>1</v>
      </c>
    </row>
    <row r="246" customFormat="false" ht="14.25" hidden="false" customHeight="false" outlineLevel="0" collapsed="false">
      <c r="A246" s="0" t="n">
        <v>19</v>
      </c>
      <c r="B246" s="0" t="s">
        <v>166</v>
      </c>
      <c r="C246" s="0" t="s">
        <v>136</v>
      </c>
      <c r="D246" s="24" t="n">
        <v>42173</v>
      </c>
      <c r="E246" s="0" t="s">
        <v>90</v>
      </c>
      <c r="F246" s="0" t="n">
        <v>2</v>
      </c>
      <c r="G246" s="0" t="s">
        <v>81</v>
      </c>
      <c r="H246" s="0" t="s">
        <v>90</v>
      </c>
      <c r="K246" s="33"/>
      <c r="L246" s="29" t="s">
        <v>139</v>
      </c>
      <c r="M246" s="30" t="n">
        <v>42172</v>
      </c>
      <c r="N246" s="31" t="s">
        <v>123</v>
      </c>
      <c r="O246" s="32" t="n">
        <v>1</v>
      </c>
    </row>
    <row r="247" customFormat="false" ht="14.25" hidden="false" customHeight="false" outlineLevel="0" collapsed="false">
      <c r="A247" s="0" t="n">
        <v>19</v>
      </c>
      <c r="B247" s="0" t="s">
        <v>166</v>
      </c>
      <c r="C247" s="0" t="s">
        <v>136</v>
      </c>
      <c r="D247" s="24" t="n">
        <v>42173</v>
      </c>
      <c r="E247" s="0" t="s">
        <v>209</v>
      </c>
      <c r="F247" s="0" t="n">
        <v>101079</v>
      </c>
      <c r="G247" s="0" t="s">
        <v>79</v>
      </c>
      <c r="H247" s="0" t="s">
        <v>35</v>
      </c>
      <c r="I247" s="0" t="s">
        <v>210</v>
      </c>
      <c r="K247" s="33"/>
      <c r="L247" s="40"/>
      <c r="M247" s="30" t="n">
        <v>42192</v>
      </c>
      <c r="N247" s="31" t="s">
        <v>123</v>
      </c>
      <c r="O247" s="32" t="n">
        <v>2</v>
      </c>
    </row>
    <row r="248" customFormat="false" ht="14.25" hidden="false" customHeight="false" outlineLevel="0" collapsed="false">
      <c r="A248" s="0" t="n">
        <v>19</v>
      </c>
      <c r="B248" s="0" t="s">
        <v>166</v>
      </c>
      <c r="C248" s="0" t="s">
        <v>136</v>
      </c>
      <c r="D248" s="24" t="n">
        <v>42173</v>
      </c>
      <c r="E248" s="0" t="s">
        <v>132</v>
      </c>
      <c r="F248" s="0" t="n">
        <v>11234</v>
      </c>
      <c r="G248" s="0" t="s">
        <v>79</v>
      </c>
      <c r="H248" s="0" t="s">
        <v>35</v>
      </c>
      <c r="I248" s="0" t="s">
        <v>133</v>
      </c>
      <c r="K248" s="33"/>
      <c r="L248" s="29" t="s">
        <v>144</v>
      </c>
      <c r="M248" s="30" t="n">
        <v>42173</v>
      </c>
      <c r="N248" s="31" t="s">
        <v>123</v>
      </c>
      <c r="O248" s="32" t="n">
        <v>1</v>
      </c>
    </row>
    <row r="249" customFormat="false" ht="14.25" hidden="false" customHeight="false" outlineLevel="0" collapsed="false">
      <c r="A249" s="0" t="n">
        <v>19</v>
      </c>
      <c r="B249" s="0" t="s">
        <v>166</v>
      </c>
      <c r="C249" s="0" t="s">
        <v>136</v>
      </c>
      <c r="D249" s="24" t="n">
        <v>42173</v>
      </c>
      <c r="E249" s="0" t="s">
        <v>128</v>
      </c>
      <c r="F249" s="0" t="n">
        <v>9072</v>
      </c>
      <c r="G249" s="0" t="s">
        <v>79</v>
      </c>
      <c r="H249" s="0" t="s">
        <v>31</v>
      </c>
      <c r="I249" s="0" t="s">
        <v>129</v>
      </c>
      <c r="K249" s="33"/>
      <c r="L249" s="34"/>
      <c r="M249" s="30" t="n">
        <v>42175</v>
      </c>
      <c r="N249" s="31" t="s">
        <v>123</v>
      </c>
      <c r="O249" s="32" t="n">
        <v>1</v>
      </c>
    </row>
    <row r="250" customFormat="false" ht="14.25" hidden="false" customHeight="false" outlineLevel="0" collapsed="false">
      <c r="A250" s="0" t="n">
        <v>19</v>
      </c>
      <c r="B250" s="0" t="s">
        <v>166</v>
      </c>
      <c r="C250" s="0" t="s">
        <v>136</v>
      </c>
      <c r="D250" s="24" t="n">
        <v>42173</v>
      </c>
      <c r="E250" s="0" t="s">
        <v>122</v>
      </c>
      <c r="F250" s="0" t="n">
        <v>4027</v>
      </c>
      <c r="G250" s="0" t="s">
        <v>79</v>
      </c>
      <c r="H250" s="0" t="s">
        <v>64</v>
      </c>
      <c r="I250" s="0" t="s">
        <v>140</v>
      </c>
      <c r="K250" s="42"/>
      <c r="L250" s="40"/>
      <c r="M250" s="30" t="n">
        <v>42178</v>
      </c>
      <c r="N250" s="31" t="s">
        <v>123</v>
      </c>
      <c r="O250" s="32" t="n">
        <v>1</v>
      </c>
    </row>
    <row r="251" customFormat="false" ht="14.25" hidden="false" customHeight="false" outlineLevel="0" collapsed="false">
      <c r="A251" s="0" t="n">
        <v>19</v>
      </c>
      <c r="B251" s="0" t="s">
        <v>166</v>
      </c>
      <c r="C251" s="0" t="s">
        <v>136</v>
      </c>
      <c r="D251" s="24" t="n">
        <v>42173</v>
      </c>
      <c r="E251" s="0" t="s">
        <v>213</v>
      </c>
      <c r="F251" s="0" t="n">
        <v>2447</v>
      </c>
      <c r="G251" s="0" t="s">
        <v>79</v>
      </c>
      <c r="H251" s="0" t="s">
        <v>6</v>
      </c>
      <c r="I251" s="0" t="s">
        <v>214</v>
      </c>
      <c r="K251" s="28" t="s">
        <v>243</v>
      </c>
      <c r="L251" s="29" t="s">
        <v>124</v>
      </c>
      <c r="M251" s="30" t="n">
        <v>42187</v>
      </c>
      <c r="N251" s="31" t="s">
        <v>123</v>
      </c>
      <c r="O251" s="32" t="n">
        <v>1</v>
      </c>
    </row>
    <row r="252" customFormat="false" ht="14.25" hidden="false" customHeight="false" outlineLevel="0" collapsed="false">
      <c r="A252" s="0" t="n">
        <v>19</v>
      </c>
      <c r="B252" s="0" t="s">
        <v>166</v>
      </c>
      <c r="C252" s="0" t="s">
        <v>136</v>
      </c>
      <c r="D252" s="24" t="n">
        <v>42173</v>
      </c>
      <c r="E252" s="0" t="s">
        <v>244</v>
      </c>
      <c r="F252" s="0" t="n">
        <v>1412</v>
      </c>
      <c r="G252" s="0" t="s">
        <v>79</v>
      </c>
      <c r="H252" s="0" t="s">
        <v>245</v>
      </c>
      <c r="I252" s="0" t="s">
        <v>246</v>
      </c>
      <c r="K252" s="33"/>
      <c r="L252" s="40"/>
      <c r="M252" s="30" t="n">
        <v>42195</v>
      </c>
      <c r="N252" s="31" t="s">
        <v>123</v>
      </c>
      <c r="O252" s="32" t="n">
        <v>1</v>
      </c>
    </row>
    <row r="253" customFormat="false" ht="14.25" hidden="false" customHeight="false" outlineLevel="0" collapsed="false">
      <c r="A253" s="0" t="n">
        <v>19</v>
      </c>
      <c r="B253" s="0" t="s">
        <v>166</v>
      </c>
      <c r="C253" s="0" t="s">
        <v>136</v>
      </c>
      <c r="D253" s="24" t="n">
        <v>42173</v>
      </c>
      <c r="E253" s="0" t="s">
        <v>247</v>
      </c>
      <c r="F253" s="0" t="n">
        <v>1216</v>
      </c>
      <c r="G253" s="0" t="s">
        <v>79</v>
      </c>
      <c r="H253" s="0" t="s">
        <v>248</v>
      </c>
      <c r="I253" s="0" t="s">
        <v>249</v>
      </c>
      <c r="K253" s="33"/>
      <c r="L253" s="29" t="s">
        <v>110</v>
      </c>
      <c r="M253" s="30" t="n">
        <v>42159</v>
      </c>
      <c r="N253" s="31" t="s">
        <v>123</v>
      </c>
      <c r="O253" s="32" t="n">
        <v>1</v>
      </c>
    </row>
    <row r="254" customFormat="false" ht="14.25" hidden="false" customHeight="false" outlineLevel="0" collapsed="false">
      <c r="A254" s="0" t="n">
        <v>19</v>
      </c>
      <c r="B254" s="0" t="s">
        <v>166</v>
      </c>
      <c r="C254" s="0" t="s">
        <v>136</v>
      </c>
      <c r="D254" s="24" t="n">
        <v>42173</v>
      </c>
      <c r="E254" s="0" t="s">
        <v>112</v>
      </c>
      <c r="F254" s="0" t="n">
        <v>1132</v>
      </c>
      <c r="G254" s="0" t="s">
        <v>79</v>
      </c>
      <c r="H254" s="0" t="s">
        <v>6</v>
      </c>
      <c r="I254" s="0" t="s">
        <v>149</v>
      </c>
      <c r="K254" s="33"/>
      <c r="L254" s="34"/>
      <c r="M254" s="30" t="n">
        <v>42163</v>
      </c>
      <c r="N254" s="31" t="s">
        <v>123</v>
      </c>
      <c r="O254" s="32" t="n">
        <v>1</v>
      </c>
    </row>
    <row r="255" customFormat="false" ht="14.25" hidden="false" customHeight="false" outlineLevel="0" collapsed="false">
      <c r="A255" s="0" t="n">
        <v>19</v>
      </c>
      <c r="B255" s="0" t="s">
        <v>166</v>
      </c>
      <c r="C255" s="0" t="s">
        <v>136</v>
      </c>
      <c r="D255" s="24" t="n">
        <v>42173</v>
      </c>
      <c r="E255" s="0" t="s">
        <v>115</v>
      </c>
      <c r="F255" s="0" t="n">
        <v>837</v>
      </c>
      <c r="G255" s="0" t="s">
        <v>79</v>
      </c>
      <c r="H255" s="0" t="s">
        <v>99</v>
      </c>
      <c r="I255" s="0" t="s">
        <v>147</v>
      </c>
      <c r="K255" s="33"/>
      <c r="L255" s="34"/>
      <c r="M255" s="30" t="n">
        <v>42177</v>
      </c>
      <c r="N255" s="31" t="s">
        <v>123</v>
      </c>
      <c r="O255" s="32" t="n">
        <v>3</v>
      </c>
    </row>
    <row r="256" customFormat="false" ht="14.25" hidden="false" customHeight="false" outlineLevel="0" collapsed="false">
      <c r="A256" s="0" t="n">
        <v>19</v>
      </c>
      <c r="B256" s="0" t="s">
        <v>166</v>
      </c>
      <c r="C256" s="0" t="s">
        <v>136</v>
      </c>
      <c r="D256" s="24" t="n">
        <v>42173</v>
      </c>
      <c r="E256" s="0" t="s">
        <v>116</v>
      </c>
      <c r="F256" s="0" t="n">
        <v>769</v>
      </c>
      <c r="G256" s="0" t="s">
        <v>79</v>
      </c>
      <c r="H256" s="0" t="s">
        <v>22</v>
      </c>
      <c r="I256" s="0" t="s">
        <v>146</v>
      </c>
      <c r="K256" s="33"/>
      <c r="L256" s="34"/>
      <c r="M256" s="30" t="n">
        <v>42183</v>
      </c>
      <c r="N256" s="31" t="s">
        <v>123</v>
      </c>
      <c r="O256" s="32" t="n">
        <v>1</v>
      </c>
    </row>
    <row r="257" customFormat="false" ht="14.25" hidden="false" customHeight="false" outlineLevel="0" collapsed="false">
      <c r="A257" s="0" t="s">
        <v>123</v>
      </c>
      <c r="B257" s="0" t="s">
        <v>166</v>
      </c>
      <c r="C257" s="0" t="s">
        <v>136</v>
      </c>
      <c r="D257" s="24" t="n">
        <v>42184</v>
      </c>
      <c r="E257" s="0" t="s">
        <v>132</v>
      </c>
      <c r="F257" s="0" t="n">
        <v>1</v>
      </c>
      <c r="G257" s="0" t="s">
        <v>78</v>
      </c>
      <c r="H257" s="0" t="s">
        <v>35</v>
      </c>
      <c r="I257" s="0" t="s">
        <v>133</v>
      </c>
      <c r="K257" s="33"/>
      <c r="L257" s="40"/>
      <c r="M257" s="30" t="n">
        <v>42199</v>
      </c>
      <c r="N257" s="31" t="s">
        <v>123</v>
      </c>
      <c r="O257" s="32" t="n">
        <v>1</v>
      </c>
    </row>
    <row r="258" customFormat="false" ht="14.25" hidden="false" customHeight="false" outlineLevel="0" collapsed="false">
      <c r="A258" s="0" t="s">
        <v>123</v>
      </c>
      <c r="B258" s="0" t="s">
        <v>166</v>
      </c>
      <c r="C258" s="0" t="s">
        <v>136</v>
      </c>
      <c r="D258" s="24" t="n">
        <v>42184</v>
      </c>
      <c r="E258" s="0" t="s">
        <v>112</v>
      </c>
      <c r="F258" s="0" t="n">
        <v>1</v>
      </c>
      <c r="G258" s="0" t="s">
        <v>78</v>
      </c>
      <c r="H258" s="0" t="s">
        <v>6</v>
      </c>
      <c r="I258" s="0" t="s">
        <v>149</v>
      </c>
      <c r="K258" s="33"/>
      <c r="L258" s="29" t="s">
        <v>136</v>
      </c>
      <c r="M258" s="30" t="n">
        <v>42157</v>
      </c>
      <c r="N258" s="31" t="s">
        <v>123</v>
      </c>
      <c r="O258" s="32" t="n">
        <v>1</v>
      </c>
    </row>
    <row r="259" customFormat="false" ht="14.25" hidden="false" customHeight="false" outlineLevel="0" collapsed="false">
      <c r="A259" s="0" t="s">
        <v>123</v>
      </c>
      <c r="B259" s="0" t="s">
        <v>166</v>
      </c>
      <c r="C259" s="0" t="s">
        <v>136</v>
      </c>
      <c r="D259" s="24" t="n">
        <v>42194</v>
      </c>
      <c r="E259" s="0" t="s">
        <v>155</v>
      </c>
      <c r="F259" s="0" t="n">
        <v>1</v>
      </c>
      <c r="G259" s="0" t="s">
        <v>78</v>
      </c>
      <c r="H259" s="0" t="s">
        <v>21</v>
      </c>
      <c r="I259" s="0" t="s">
        <v>156</v>
      </c>
      <c r="K259" s="33"/>
      <c r="L259" s="34"/>
      <c r="M259" s="30" t="n">
        <v>42163</v>
      </c>
      <c r="N259" s="31" t="s">
        <v>123</v>
      </c>
      <c r="O259" s="32" t="n">
        <v>1</v>
      </c>
    </row>
    <row r="260" customFormat="false" ht="14.25" hidden="false" customHeight="false" outlineLevel="0" collapsed="false">
      <c r="A260" s="0" t="s">
        <v>123</v>
      </c>
      <c r="B260" s="0" t="s">
        <v>166</v>
      </c>
      <c r="C260" s="0" t="s">
        <v>136</v>
      </c>
      <c r="D260" s="24" t="n">
        <v>42200</v>
      </c>
      <c r="E260" s="0" t="s">
        <v>155</v>
      </c>
      <c r="F260" s="0" t="n">
        <v>1</v>
      </c>
      <c r="G260" s="0" t="s">
        <v>78</v>
      </c>
      <c r="H260" s="0" t="s">
        <v>21</v>
      </c>
      <c r="I260" s="0" t="s">
        <v>156</v>
      </c>
      <c r="K260" s="33"/>
      <c r="L260" s="34"/>
      <c r="M260" s="30" t="n">
        <v>42167</v>
      </c>
      <c r="N260" s="31" t="s">
        <v>123</v>
      </c>
      <c r="O260" s="32" t="n">
        <v>2</v>
      </c>
    </row>
    <row r="261" customFormat="false" ht="14.25" hidden="false" customHeight="false" outlineLevel="0" collapsed="false">
      <c r="A261" s="0" t="s">
        <v>123</v>
      </c>
      <c r="B261" s="0" t="s">
        <v>166</v>
      </c>
      <c r="C261" s="0" t="s">
        <v>136</v>
      </c>
      <c r="D261" s="24" t="n">
        <v>42208</v>
      </c>
      <c r="E261" s="0" t="s">
        <v>155</v>
      </c>
      <c r="F261" s="0" t="n">
        <v>1</v>
      </c>
      <c r="G261" s="0" t="s">
        <v>78</v>
      </c>
      <c r="H261" s="0" t="s">
        <v>21</v>
      </c>
      <c r="I261" s="0" t="s">
        <v>156</v>
      </c>
      <c r="K261" s="33"/>
      <c r="L261" s="34"/>
      <c r="M261" s="30" t="n">
        <v>42170</v>
      </c>
      <c r="N261" s="31" t="s">
        <v>123</v>
      </c>
      <c r="O261" s="32" t="n">
        <v>2</v>
      </c>
    </row>
    <row r="262" customFormat="false" ht="14.25" hidden="false" customHeight="false" outlineLevel="0" collapsed="false">
      <c r="A262" s="0" t="s">
        <v>123</v>
      </c>
      <c r="B262" s="0" t="s">
        <v>166</v>
      </c>
      <c r="C262" s="0" t="s">
        <v>139</v>
      </c>
      <c r="D262" s="24" t="n">
        <v>42153</v>
      </c>
      <c r="E262" s="0" t="s">
        <v>219</v>
      </c>
      <c r="F262" s="0" t="n">
        <v>2</v>
      </c>
      <c r="G262" s="0" t="s">
        <v>78</v>
      </c>
      <c r="H262" s="0" t="s">
        <v>220</v>
      </c>
      <c r="I262" s="0" t="s">
        <v>221</v>
      </c>
      <c r="K262" s="33"/>
      <c r="L262" s="34"/>
      <c r="M262" s="35" t="n">
        <v>42173</v>
      </c>
      <c r="N262" s="29" t="n">
        <v>53</v>
      </c>
      <c r="O262" s="36" t="n">
        <v>769</v>
      </c>
    </row>
    <row r="263" customFormat="false" ht="14.25" hidden="false" customHeight="false" outlineLevel="0" collapsed="false">
      <c r="A263" s="0" t="s">
        <v>123</v>
      </c>
      <c r="B263" s="0" t="s">
        <v>166</v>
      </c>
      <c r="C263" s="0" t="s">
        <v>139</v>
      </c>
      <c r="D263" s="24" t="n">
        <v>42153</v>
      </c>
      <c r="E263" s="0" t="s">
        <v>250</v>
      </c>
      <c r="F263" s="0" t="n">
        <v>2</v>
      </c>
      <c r="G263" s="0" t="s">
        <v>78</v>
      </c>
      <c r="H263" s="0" t="s">
        <v>61</v>
      </c>
      <c r="I263" s="0" t="s">
        <v>251</v>
      </c>
      <c r="K263" s="33"/>
      <c r="L263" s="34"/>
      <c r="M263" s="39"/>
      <c r="N263" s="40" t="s">
        <v>123</v>
      </c>
      <c r="O263" s="41" t="n">
        <v>6</v>
      </c>
    </row>
    <row r="264" customFormat="false" ht="14.25" hidden="false" customHeight="false" outlineLevel="0" collapsed="false">
      <c r="A264" s="0" t="s">
        <v>123</v>
      </c>
      <c r="B264" s="0" t="s">
        <v>166</v>
      </c>
      <c r="C264" s="0" t="s">
        <v>139</v>
      </c>
      <c r="D264" s="24" t="n">
        <v>42153</v>
      </c>
      <c r="E264" s="0" t="s">
        <v>116</v>
      </c>
      <c r="F264" s="0" t="n">
        <v>2</v>
      </c>
      <c r="G264" s="0" t="s">
        <v>78</v>
      </c>
      <c r="H264" s="0" t="s">
        <v>22</v>
      </c>
      <c r="I264" s="0" t="s">
        <v>146</v>
      </c>
      <c r="K264" s="33"/>
      <c r="L264" s="34"/>
      <c r="M264" s="30" t="n">
        <v>42177</v>
      </c>
      <c r="N264" s="31" t="s">
        <v>123</v>
      </c>
      <c r="O264" s="32" t="n">
        <v>7</v>
      </c>
    </row>
    <row r="265" customFormat="false" ht="14.25" hidden="false" customHeight="false" outlineLevel="0" collapsed="false">
      <c r="A265" s="0" t="s">
        <v>123</v>
      </c>
      <c r="B265" s="0" t="s">
        <v>166</v>
      </c>
      <c r="C265" s="0" t="s">
        <v>139</v>
      </c>
      <c r="D265" s="24" t="n">
        <v>42157</v>
      </c>
      <c r="E265" s="0" t="s">
        <v>222</v>
      </c>
      <c r="F265" s="0" t="n">
        <v>1</v>
      </c>
      <c r="G265" s="0" t="s">
        <v>78</v>
      </c>
      <c r="H265" s="0" t="s">
        <v>223</v>
      </c>
      <c r="I265" s="0" t="s">
        <v>224</v>
      </c>
      <c r="K265" s="33"/>
      <c r="L265" s="34"/>
      <c r="M265" s="30" t="n">
        <v>42183</v>
      </c>
      <c r="N265" s="31" t="s">
        <v>123</v>
      </c>
      <c r="O265" s="32" t="n">
        <v>1</v>
      </c>
    </row>
    <row r="266" customFormat="false" ht="14.25" hidden="false" customHeight="false" outlineLevel="0" collapsed="false">
      <c r="A266" s="0" t="s">
        <v>123</v>
      </c>
      <c r="B266" s="0" t="s">
        <v>166</v>
      </c>
      <c r="C266" s="0" t="s">
        <v>139</v>
      </c>
      <c r="D266" s="24" t="n">
        <v>42157</v>
      </c>
      <c r="E266" s="0" t="s">
        <v>205</v>
      </c>
      <c r="F266" s="0" t="n">
        <v>1</v>
      </c>
      <c r="G266" s="0" t="s">
        <v>78</v>
      </c>
      <c r="H266" s="0" t="s">
        <v>35</v>
      </c>
      <c r="I266" s="0" t="s">
        <v>206</v>
      </c>
      <c r="K266" s="33"/>
      <c r="L266" s="34"/>
      <c r="M266" s="30" t="n">
        <v>42184</v>
      </c>
      <c r="N266" s="31" t="s">
        <v>123</v>
      </c>
      <c r="O266" s="32" t="n">
        <v>10</v>
      </c>
    </row>
    <row r="267" customFormat="false" ht="14.25" hidden="false" customHeight="false" outlineLevel="0" collapsed="false">
      <c r="A267" s="0" t="s">
        <v>123</v>
      </c>
      <c r="B267" s="0" t="s">
        <v>166</v>
      </c>
      <c r="C267" s="0" t="s">
        <v>139</v>
      </c>
      <c r="D267" s="24" t="n">
        <v>42157</v>
      </c>
      <c r="E267" s="0" t="s">
        <v>116</v>
      </c>
      <c r="F267" s="0" t="n">
        <v>2</v>
      </c>
      <c r="G267" s="0" t="s">
        <v>78</v>
      </c>
      <c r="H267" s="0" t="s">
        <v>22</v>
      </c>
      <c r="I267" s="0" t="s">
        <v>146</v>
      </c>
      <c r="K267" s="33"/>
      <c r="L267" s="34"/>
      <c r="M267" s="30" t="n">
        <v>42194</v>
      </c>
      <c r="N267" s="31" t="s">
        <v>123</v>
      </c>
      <c r="O267" s="32" t="n">
        <v>1</v>
      </c>
    </row>
    <row r="268" customFormat="false" ht="14.25" hidden="false" customHeight="false" outlineLevel="0" collapsed="false">
      <c r="A268" s="0" t="s">
        <v>123</v>
      </c>
      <c r="B268" s="0" t="s">
        <v>166</v>
      </c>
      <c r="C268" s="0" t="s">
        <v>139</v>
      </c>
      <c r="D268" s="24" t="n">
        <v>42162</v>
      </c>
      <c r="E268" s="0" t="s">
        <v>205</v>
      </c>
      <c r="F268" s="0" t="n">
        <v>1</v>
      </c>
      <c r="G268" s="0" t="s">
        <v>78</v>
      </c>
      <c r="H268" s="0" t="s">
        <v>35</v>
      </c>
      <c r="I268" s="0" t="s">
        <v>206</v>
      </c>
      <c r="K268" s="33"/>
      <c r="L268" s="40"/>
      <c r="M268" s="30" t="n">
        <v>42200</v>
      </c>
      <c r="N268" s="31" t="s">
        <v>123</v>
      </c>
      <c r="O268" s="32" t="n">
        <v>2</v>
      </c>
    </row>
    <row r="269" customFormat="false" ht="14.25" hidden="false" customHeight="false" outlineLevel="0" collapsed="false">
      <c r="A269" s="0" t="s">
        <v>123</v>
      </c>
      <c r="B269" s="0" t="s">
        <v>166</v>
      </c>
      <c r="C269" s="0" t="s">
        <v>139</v>
      </c>
      <c r="D269" s="24" t="n">
        <v>42162</v>
      </c>
      <c r="E269" s="0" t="s">
        <v>119</v>
      </c>
      <c r="F269" s="0" t="n">
        <v>1</v>
      </c>
      <c r="G269" s="0" t="s">
        <v>78</v>
      </c>
      <c r="H269" s="0" t="s">
        <v>74</v>
      </c>
      <c r="I269" s="0" t="s">
        <v>142</v>
      </c>
      <c r="K269" s="33"/>
      <c r="L269" s="29" t="s">
        <v>139</v>
      </c>
      <c r="M269" s="30" t="n">
        <v>42157</v>
      </c>
      <c r="N269" s="31" t="s">
        <v>123</v>
      </c>
      <c r="O269" s="32" t="n">
        <v>1</v>
      </c>
    </row>
    <row r="270" customFormat="false" ht="14.25" hidden="false" customHeight="false" outlineLevel="0" collapsed="false">
      <c r="A270" s="0" t="s">
        <v>123</v>
      </c>
      <c r="B270" s="0" t="s">
        <v>166</v>
      </c>
      <c r="C270" s="0" t="s">
        <v>139</v>
      </c>
      <c r="D270" s="24" t="n">
        <v>42162</v>
      </c>
      <c r="E270" s="0" t="s">
        <v>116</v>
      </c>
      <c r="F270" s="0" t="n">
        <v>9</v>
      </c>
      <c r="G270" s="0" t="s">
        <v>78</v>
      </c>
      <c r="H270" s="0" t="s">
        <v>22</v>
      </c>
      <c r="I270" s="0" t="s">
        <v>146</v>
      </c>
      <c r="K270" s="33"/>
      <c r="L270" s="34"/>
      <c r="M270" s="30" t="n">
        <v>42162</v>
      </c>
      <c r="N270" s="31" t="s">
        <v>123</v>
      </c>
      <c r="O270" s="32" t="n">
        <v>1</v>
      </c>
    </row>
    <row r="271" customFormat="false" ht="14.25" hidden="false" customHeight="false" outlineLevel="0" collapsed="false">
      <c r="A271" s="0" t="n">
        <v>14</v>
      </c>
      <c r="B271" s="0" t="s">
        <v>166</v>
      </c>
      <c r="C271" s="0" t="s">
        <v>139</v>
      </c>
      <c r="D271" s="24" t="n">
        <v>42169</v>
      </c>
      <c r="E271" s="0" t="s">
        <v>36</v>
      </c>
      <c r="F271" s="0" t="n">
        <v>3352</v>
      </c>
      <c r="G271" s="0" t="s">
        <v>81</v>
      </c>
      <c r="H271" s="0" t="s">
        <v>36</v>
      </c>
      <c r="K271" s="33"/>
      <c r="L271" s="34"/>
      <c r="M271" s="30" t="n">
        <v>42172</v>
      </c>
      <c r="N271" s="31" t="s">
        <v>123</v>
      </c>
      <c r="O271" s="32" t="n">
        <v>1</v>
      </c>
    </row>
    <row r="272" customFormat="false" ht="14.25" hidden="false" customHeight="false" outlineLevel="0" collapsed="false">
      <c r="A272" s="0" t="n">
        <v>14</v>
      </c>
      <c r="B272" s="0" t="s">
        <v>166</v>
      </c>
      <c r="C272" s="0" t="s">
        <v>139</v>
      </c>
      <c r="D272" s="24" t="n">
        <v>42169</v>
      </c>
      <c r="E272" s="0" t="s">
        <v>92</v>
      </c>
      <c r="F272" s="0" t="n">
        <v>114</v>
      </c>
      <c r="G272" s="0" t="s">
        <v>81</v>
      </c>
      <c r="H272" s="0" t="s">
        <v>92</v>
      </c>
      <c r="K272" s="33"/>
      <c r="L272" s="40"/>
      <c r="M272" s="30" t="n">
        <v>42174</v>
      </c>
      <c r="N272" s="31" t="s">
        <v>123</v>
      </c>
      <c r="O272" s="32" t="n">
        <v>1</v>
      </c>
    </row>
    <row r="273" customFormat="false" ht="14.25" hidden="false" customHeight="false" outlineLevel="0" collapsed="false">
      <c r="A273" s="0" t="n">
        <v>14</v>
      </c>
      <c r="B273" s="0" t="s">
        <v>166</v>
      </c>
      <c r="C273" s="0" t="s">
        <v>139</v>
      </c>
      <c r="D273" s="24" t="n">
        <v>42169</v>
      </c>
      <c r="E273" s="0" t="s">
        <v>84</v>
      </c>
      <c r="F273" s="0" t="n">
        <v>27</v>
      </c>
      <c r="G273" s="0" t="s">
        <v>81</v>
      </c>
      <c r="H273" s="0" t="s">
        <v>84</v>
      </c>
      <c r="K273" s="33"/>
      <c r="L273" s="29" t="s">
        <v>144</v>
      </c>
      <c r="M273" s="30" t="n">
        <v>42159</v>
      </c>
      <c r="N273" s="31" t="s">
        <v>123</v>
      </c>
      <c r="O273" s="32" t="n">
        <v>1</v>
      </c>
    </row>
    <row r="274" customFormat="false" ht="14.25" hidden="false" customHeight="false" outlineLevel="0" collapsed="false">
      <c r="A274" s="0" t="n">
        <v>14</v>
      </c>
      <c r="B274" s="0" t="s">
        <v>166</v>
      </c>
      <c r="C274" s="0" t="s">
        <v>139</v>
      </c>
      <c r="D274" s="24" t="n">
        <v>42169</v>
      </c>
      <c r="E274" s="0" t="s">
        <v>60</v>
      </c>
      <c r="F274" s="0" t="n">
        <v>1</v>
      </c>
      <c r="G274" s="0" t="s">
        <v>81</v>
      </c>
      <c r="H274" s="0" t="s">
        <v>60</v>
      </c>
      <c r="K274" s="33"/>
      <c r="L274" s="34"/>
      <c r="M274" s="30" t="n">
        <v>42169</v>
      </c>
      <c r="N274" s="31" t="s">
        <v>123</v>
      </c>
      <c r="O274" s="32" t="n">
        <v>2</v>
      </c>
    </row>
    <row r="275" customFormat="false" ht="14.25" hidden="false" customHeight="false" outlineLevel="0" collapsed="false">
      <c r="A275" s="0" t="n">
        <v>14</v>
      </c>
      <c r="B275" s="0" t="s">
        <v>166</v>
      </c>
      <c r="C275" s="0" t="s">
        <v>139</v>
      </c>
      <c r="D275" s="24" t="n">
        <v>42169</v>
      </c>
      <c r="E275" s="0" t="s">
        <v>83</v>
      </c>
      <c r="F275" s="0" t="n">
        <v>1</v>
      </c>
      <c r="G275" s="0" t="s">
        <v>81</v>
      </c>
      <c r="H275" s="0" t="s">
        <v>83</v>
      </c>
      <c r="K275" s="33"/>
      <c r="L275" s="34"/>
      <c r="M275" s="30" t="n">
        <v>42173</v>
      </c>
      <c r="N275" s="31" t="s">
        <v>123</v>
      </c>
      <c r="O275" s="32" t="n">
        <v>4</v>
      </c>
    </row>
    <row r="276" customFormat="false" ht="14.25" hidden="false" customHeight="false" outlineLevel="0" collapsed="false">
      <c r="A276" s="0" t="n">
        <v>14</v>
      </c>
      <c r="B276" s="0" t="s">
        <v>166</v>
      </c>
      <c r="C276" s="0" t="s">
        <v>139</v>
      </c>
      <c r="D276" s="24" t="n">
        <v>42169</v>
      </c>
      <c r="E276" s="0" t="s">
        <v>96</v>
      </c>
      <c r="F276" s="0" t="n">
        <v>2</v>
      </c>
      <c r="G276" s="0" t="s">
        <v>81</v>
      </c>
      <c r="H276" s="0" t="s">
        <v>96</v>
      </c>
      <c r="K276" s="33"/>
      <c r="L276" s="34"/>
      <c r="M276" s="30" t="n">
        <v>42175</v>
      </c>
      <c r="N276" s="31" t="s">
        <v>123</v>
      </c>
      <c r="O276" s="32" t="n">
        <v>2</v>
      </c>
    </row>
    <row r="277" customFormat="false" ht="14.25" hidden="false" customHeight="false" outlineLevel="0" collapsed="false">
      <c r="A277" s="0" t="n">
        <v>14</v>
      </c>
      <c r="B277" s="0" t="s">
        <v>166</v>
      </c>
      <c r="C277" s="0" t="s">
        <v>139</v>
      </c>
      <c r="D277" s="24" t="n">
        <v>42169</v>
      </c>
      <c r="E277" s="0" t="s">
        <v>88</v>
      </c>
      <c r="F277" s="0" t="n">
        <v>2</v>
      </c>
      <c r="G277" s="0" t="s">
        <v>81</v>
      </c>
      <c r="H277" s="0" t="s">
        <v>88</v>
      </c>
      <c r="K277" s="33"/>
      <c r="L277" s="34"/>
      <c r="M277" s="30" t="n">
        <v>42178</v>
      </c>
      <c r="N277" s="31" t="s">
        <v>123</v>
      </c>
      <c r="O277" s="32" t="n">
        <v>2</v>
      </c>
    </row>
    <row r="278" customFormat="false" ht="14.25" hidden="false" customHeight="false" outlineLevel="0" collapsed="false">
      <c r="A278" s="0" t="n">
        <v>15</v>
      </c>
      <c r="B278" s="0" t="s">
        <v>166</v>
      </c>
      <c r="C278" s="0" t="s">
        <v>139</v>
      </c>
      <c r="D278" s="24" t="n">
        <v>42169</v>
      </c>
      <c r="E278" s="0" t="s">
        <v>84</v>
      </c>
      <c r="F278" s="0" t="n">
        <v>584</v>
      </c>
      <c r="G278" s="0" t="s">
        <v>81</v>
      </c>
      <c r="H278" s="0" t="s">
        <v>84</v>
      </c>
      <c r="K278" s="33"/>
      <c r="L278" s="34"/>
      <c r="M278" s="30" t="n">
        <v>42183</v>
      </c>
      <c r="N278" s="31" t="s">
        <v>123</v>
      </c>
      <c r="O278" s="32" t="n">
        <v>1</v>
      </c>
    </row>
    <row r="279" customFormat="false" ht="14.25" hidden="false" customHeight="false" outlineLevel="0" collapsed="false">
      <c r="A279" s="0" t="n">
        <v>15</v>
      </c>
      <c r="B279" s="0" t="s">
        <v>166</v>
      </c>
      <c r="C279" s="0" t="s">
        <v>139</v>
      </c>
      <c r="D279" s="24" t="n">
        <v>42169</v>
      </c>
      <c r="E279" s="0" t="s">
        <v>3</v>
      </c>
      <c r="F279" s="0" t="n">
        <v>158</v>
      </c>
      <c r="G279" s="0" t="s">
        <v>81</v>
      </c>
      <c r="H279" s="0" t="s">
        <v>3</v>
      </c>
      <c r="K279" s="33"/>
      <c r="L279" s="40"/>
      <c r="M279" s="30" t="n">
        <v>42194</v>
      </c>
      <c r="N279" s="31" t="s">
        <v>123</v>
      </c>
      <c r="O279" s="32" t="n">
        <v>3</v>
      </c>
    </row>
    <row r="280" customFormat="false" ht="14.25" hidden="false" customHeight="false" outlineLevel="0" collapsed="false">
      <c r="A280" s="0" t="n">
        <v>15</v>
      </c>
      <c r="B280" s="0" t="s">
        <v>166</v>
      </c>
      <c r="C280" s="0" t="s">
        <v>139</v>
      </c>
      <c r="D280" s="24" t="n">
        <v>42169</v>
      </c>
      <c r="E280" s="0" t="s">
        <v>96</v>
      </c>
      <c r="F280" s="0" t="n">
        <v>49</v>
      </c>
      <c r="G280" s="0" t="s">
        <v>81</v>
      </c>
      <c r="H280" s="0" t="s">
        <v>96</v>
      </c>
      <c r="K280" s="33"/>
      <c r="L280" s="29" t="s">
        <v>154</v>
      </c>
      <c r="M280" s="30" t="n">
        <v>42168</v>
      </c>
      <c r="N280" s="31" t="s">
        <v>123</v>
      </c>
      <c r="O280" s="32" t="n">
        <v>1</v>
      </c>
    </row>
    <row r="281" customFormat="false" ht="14.25" hidden="false" customHeight="false" outlineLevel="0" collapsed="false">
      <c r="A281" s="0" t="n">
        <v>15</v>
      </c>
      <c r="B281" s="0" t="s">
        <v>166</v>
      </c>
      <c r="C281" s="0" t="s">
        <v>139</v>
      </c>
      <c r="D281" s="24" t="n">
        <v>42169</v>
      </c>
      <c r="E281" s="0" t="s">
        <v>94</v>
      </c>
      <c r="F281" s="0" t="n">
        <v>46</v>
      </c>
      <c r="G281" s="0" t="s">
        <v>81</v>
      </c>
      <c r="H281" s="0" t="s">
        <v>94</v>
      </c>
      <c r="K281" s="33"/>
      <c r="L281" s="34"/>
      <c r="M281" s="30" t="n">
        <v>42180</v>
      </c>
      <c r="N281" s="31" t="s">
        <v>123</v>
      </c>
      <c r="O281" s="32" t="n">
        <v>2</v>
      </c>
    </row>
    <row r="282" customFormat="false" ht="14.25" hidden="false" customHeight="false" outlineLevel="0" collapsed="false">
      <c r="A282" s="0" t="n">
        <v>15</v>
      </c>
      <c r="B282" s="0" t="s">
        <v>166</v>
      </c>
      <c r="C282" s="0" t="s">
        <v>139</v>
      </c>
      <c r="D282" s="24" t="n">
        <v>42169</v>
      </c>
      <c r="E282" s="0" t="s">
        <v>36</v>
      </c>
      <c r="F282" s="0" t="n">
        <v>35</v>
      </c>
      <c r="G282" s="0" t="s">
        <v>81</v>
      </c>
      <c r="H282" s="0" t="s">
        <v>36</v>
      </c>
      <c r="K282" s="33"/>
      <c r="L282" s="34"/>
      <c r="M282" s="30" t="n">
        <v>42185</v>
      </c>
      <c r="N282" s="31" t="s">
        <v>123</v>
      </c>
      <c r="O282" s="32" t="n">
        <v>1</v>
      </c>
    </row>
    <row r="283" customFormat="false" ht="14.25" hidden="false" customHeight="false" outlineLevel="0" collapsed="false">
      <c r="A283" s="0" t="n">
        <v>15</v>
      </c>
      <c r="B283" s="0" t="s">
        <v>166</v>
      </c>
      <c r="C283" s="0" t="s">
        <v>139</v>
      </c>
      <c r="D283" s="24" t="n">
        <v>42169</v>
      </c>
      <c r="E283" s="0" t="s">
        <v>92</v>
      </c>
      <c r="F283" s="0" t="n">
        <v>6</v>
      </c>
      <c r="G283" s="0" t="s">
        <v>81</v>
      </c>
      <c r="H283" s="0" t="s">
        <v>92</v>
      </c>
      <c r="K283" s="33"/>
      <c r="L283" s="34"/>
      <c r="M283" s="30" t="n">
        <v>42198</v>
      </c>
      <c r="N283" s="31" t="s">
        <v>123</v>
      </c>
      <c r="O283" s="32" t="n">
        <v>1</v>
      </c>
    </row>
    <row r="284" customFormat="false" ht="14.25" hidden="false" customHeight="false" outlineLevel="0" collapsed="false">
      <c r="A284" s="0" t="n">
        <v>15</v>
      </c>
      <c r="B284" s="0" t="s">
        <v>166</v>
      </c>
      <c r="C284" s="0" t="s">
        <v>139</v>
      </c>
      <c r="D284" s="24" t="n">
        <v>42169</v>
      </c>
      <c r="E284" s="0" t="s">
        <v>83</v>
      </c>
      <c r="F284" s="0" t="n">
        <v>1</v>
      </c>
      <c r="G284" s="0" t="s">
        <v>81</v>
      </c>
      <c r="H284" s="0" t="s">
        <v>83</v>
      </c>
      <c r="K284" s="33"/>
      <c r="L284" s="34"/>
      <c r="M284" s="30" t="n">
        <v>42201</v>
      </c>
      <c r="N284" s="31" t="s">
        <v>123</v>
      </c>
      <c r="O284" s="32" t="n">
        <v>1</v>
      </c>
    </row>
    <row r="285" customFormat="false" ht="14.25" hidden="false" customHeight="false" outlineLevel="0" collapsed="false">
      <c r="A285" s="0" t="n">
        <v>15</v>
      </c>
      <c r="B285" s="0" t="s">
        <v>166</v>
      </c>
      <c r="C285" s="0" t="s">
        <v>139</v>
      </c>
      <c r="D285" s="24" t="n">
        <v>42169</v>
      </c>
      <c r="E285" s="0" t="s">
        <v>88</v>
      </c>
      <c r="F285" s="0" t="n">
        <v>1</v>
      </c>
      <c r="G285" s="0" t="s">
        <v>81</v>
      </c>
      <c r="H285" s="0" t="s">
        <v>88</v>
      </c>
      <c r="K285" s="42"/>
      <c r="L285" s="40"/>
      <c r="M285" s="30" t="n">
        <v>42208</v>
      </c>
      <c r="N285" s="31" t="s">
        <v>123</v>
      </c>
      <c r="O285" s="32" t="n">
        <v>1</v>
      </c>
    </row>
    <row r="286" customFormat="false" ht="14.25" hidden="false" customHeight="false" outlineLevel="0" collapsed="false">
      <c r="A286" s="0" t="n">
        <v>21</v>
      </c>
      <c r="B286" s="0" t="s">
        <v>166</v>
      </c>
      <c r="C286" s="0" t="s">
        <v>139</v>
      </c>
      <c r="D286" s="24" t="n">
        <v>42169</v>
      </c>
      <c r="E286" s="0" t="s">
        <v>36</v>
      </c>
      <c r="F286" s="0" t="n">
        <v>2707</v>
      </c>
      <c r="G286" s="0" t="s">
        <v>81</v>
      </c>
      <c r="H286" s="0" t="s">
        <v>36</v>
      </c>
      <c r="K286" s="28" t="s">
        <v>252</v>
      </c>
      <c r="L286" s="29" t="s">
        <v>136</v>
      </c>
      <c r="M286" s="35" t="n">
        <v>42173</v>
      </c>
      <c r="N286" s="29" t="n">
        <v>55</v>
      </c>
      <c r="O286" s="36" t="n">
        <v>428915</v>
      </c>
    </row>
    <row r="287" customFormat="false" ht="14.25" hidden="false" customHeight="false" outlineLevel="0" collapsed="false">
      <c r="A287" s="0" t="n">
        <v>21</v>
      </c>
      <c r="B287" s="0" t="s">
        <v>166</v>
      </c>
      <c r="C287" s="0" t="s">
        <v>139</v>
      </c>
      <c r="D287" s="24" t="n">
        <v>42169</v>
      </c>
      <c r="E287" s="0" t="s">
        <v>84</v>
      </c>
      <c r="F287" s="0" t="n">
        <v>11</v>
      </c>
      <c r="G287" s="0" t="s">
        <v>81</v>
      </c>
      <c r="H287" s="0" t="s">
        <v>84</v>
      </c>
      <c r="K287" s="33"/>
      <c r="L287" s="34"/>
      <c r="M287" s="39"/>
      <c r="N287" s="40" t="n">
        <v>56</v>
      </c>
      <c r="O287" s="41" t="n">
        <v>227485</v>
      </c>
    </row>
    <row r="288" customFormat="false" ht="14.25" hidden="false" customHeight="false" outlineLevel="0" collapsed="false">
      <c r="A288" s="0" t="n">
        <v>21</v>
      </c>
      <c r="B288" s="0" t="s">
        <v>166</v>
      </c>
      <c r="C288" s="0" t="s">
        <v>139</v>
      </c>
      <c r="D288" s="24" t="n">
        <v>42169</v>
      </c>
      <c r="E288" s="0" t="s">
        <v>92</v>
      </c>
      <c r="F288" s="0" t="n">
        <v>7</v>
      </c>
      <c r="G288" s="0" t="s">
        <v>81</v>
      </c>
      <c r="H288" s="0" t="s">
        <v>92</v>
      </c>
      <c r="K288" s="33"/>
      <c r="L288" s="34"/>
      <c r="M288" s="30" t="n">
        <v>42177</v>
      </c>
      <c r="N288" s="31" t="n">
        <v>57</v>
      </c>
      <c r="O288" s="32" t="n">
        <v>1067</v>
      </c>
    </row>
    <row r="289" customFormat="false" ht="14.25" hidden="false" customHeight="false" outlineLevel="0" collapsed="false">
      <c r="A289" s="0" t="n">
        <v>21</v>
      </c>
      <c r="B289" s="0" t="s">
        <v>166</v>
      </c>
      <c r="C289" s="0" t="s">
        <v>139</v>
      </c>
      <c r="D289" s="24" t="n">
        <v>42169</v>
      </c>
      <c r="E289" s="0" t="s">
        <v>96</v>
      </c>
      <c r="F289" s="0" t="n">
        <v>5</v>
      </c>
      <c r="G289" s="0" t="s">
        <v>81</v>
      </c>
      <c r="H289" s="0" t="s">
        <v>96</v>
      </c>
      <c r="K289" s="33"/>
      <c r="L289" s="40"/>
      <c r="M289" s="30" t="n">
        <v>42184</v>
      </c>
      <c r="N289" s="31" t="n">
        <v>58</v>
      </c>
      <c r="O289" s="32" t="n">
        <v>742</v>
      </c>
    </row>
    <row r="290" customFormat="false" ht="14.25" hidden="false" customHeight="false" outlineLevel="0" collapsed="false">
      <c r="A290" s="0" t="n">
        <v>14</v>
      </c>
      <c r="B290" s="0" t="s">
        <v>166</v>
      </c>
      <c r="C290" s="0" t="s">
        <v>139</v>
      </c>
      <c r="D290" s="24" t="n">
        <v>42169</v>
      </c>
      <c r="E290" s="0" t="s">
        <v>209</v>
      </c>
      <c r="F290" s="0" t="n">
        <v>36918</v>
      </c>
      <c r="G290" s="0" t="s">
        <v>79</v>
      </c>
      <c r="H290" s="0" t="s">
        <v>35</v>
      </c>
      <c r="I290" s="0" t="s">
        <v>210</v>
      </c>
      <c r="K290" s="42"/>
      <c r="L290" s="31" t="s">
        <v>144</v>
      </c>
      <c r="M290" s="30" t="n">
        <v>42173</v>
      </c>
      <c r="N290" s="31" t="n">
        <v>59</v>
      </c>
      <c r="O290" s="32" t="n">
        <v>418</v>
      </c>
    </row>
    <row r="291" customFormat="false" ht="14.25" hidden="false" customHeight="false" outlineLevel="0" collapsed="false">
      <c r="A291" s="0" t="n">
        <v>14</v>
      </c>
      <c r="B291" s="0" t="s">
        <v>166</v>
      </c>
      <c r="C291" s="0" t="s">
        <v>139</v>
      </c>
      <c r="D291" s="24" t="n">
        <v>42169</v>
      </c>
      <c r="E291" s="0" t="s">
        <v>132</v>
      </c>
      <c r="F291" s="0" t="n">
        <v>11722</v>
      </c>
      <c r="G291" s="0" t="s">
        <v>79</v>
      </c>
      <c r="H291" s="0" t="s">
        <v>35</v>
      </c>
      <c r="I291" s="0" t="s">
        <v>133</v>
      </c>
      <c r="K291" s="28" t="s">
        <v>253</v>
      </c>
      <c r="L291" s="29" t="s">
        <v>136</v>
      </c>
      <c r="M291" s="30" t="n">
        <v>42170</v>
      </c>
      <c r="N291" s="31" t="n">
        <v>61</v>
      </c>
      <c r="O291" s="32" t="n">
        <v>2260</v>
      </c>
    </row>
    <row r="292" customFormat="false" ht="14.25" hidden="false" customHeight="false" outlineLevel="0" collapsed="false">
      <c r="A292" s="0" t="n">
        <v>14</v>
      </c>
      <c r="B292" s="0" t="s">
        <v>166</v>
      </c>
      <c r="C292" s="0" t="s">
        <v>139</v>
      </c>
      <c r="D292" s="24" t="n">
        <v>42169</v>
      </c>
      <c r="E292" s="0" t="s">
        <v>128</v>
      </c>
      <c r="F292" s="0" t="n">
        <v>3012</v>
      </c>
      <c r="G292" s="0" t="s">
        <v>79</v>
      </c>
      <c r="H292" s="0" t="s">
        <v>31</v>
      </c>
      <c r="I292" s="0" t="s">
        <v>129</v>
      </c>
      <c r="K292" s="33"/>
      <c r="L292" s="34"/>
      <c r="M292" s="30" t="n">
        <v>42173</v>
      </c>
      <c r="N292" s="31" t="n">
        <v>62</v>
      </c>
      <c r="O292" s="32" t="n">
        <v>1416</v>
      </c>
    </row>
    <row r="293" customFormat="false" ht="14.25" hidden="false" customHeight="false" outlineLevel="0" collapsed="false">
      <c r="A293" s="0" t="n">
        <v>14</v>
      </c>
      <c r="B293" s="0" t="s">
        <v>166</v>
      </c>
      <c r="C293" s="0" t="s">
        <v>139</v>
      </c>
      <c r="D293" s="24" t="n">
        <v>42169</v>
      </c>
      <c r="E293" s="0" t="s">
        <v>172</v>
      </c>
      <c r="F293" s="0" t="n">
        <v>2178</v>
      </c>
      <c r="G293" s="0" t="s">
        <v>79</v>
      </c>
      <c r="H293" s="0" t="s">
        <v>19</v>
      </c>
      <c r="I293" s="0" t="s">
        <v>173</v>
      </c>
      <c r="K293" s="33"/>
      <c r="L293" s="34"/>
      <c r="M293" s="30" t="n">
        <v>42177</v>
      </c>
      <c r="N293" s="31" t="n">
        <v>63</v>
      </c>
      <c r="O293" s="32" t="n">
        <v>840</v>
      </c>
    </row>
    <row r="294" customFormat="false" ht="14.25" hidden="false" customHeight="false" outlineLevel="0" collapsed="false">
      <c r="A294" s="0" t="n">
        <v>14</v>
      </c>
      <c r="B294" s="0" t="s">
        <v>166</v>
      </c>
      <c r="C294" s="0" t="s">
        <v>139</v>
      </c>
      <c r="D294" s="24" t="n">
        <v>42169</v>
      </c>
      <c r="E294" s="0" t="s">
        <v>116</v>
      </c>
      <c r="F294" s="0" t="n">
        <v>1690</v>
      </c>
      <c r="G294" s="0" t="s">
        <v>79</v>
      </c>
      <c r="H294" s="0" t="s">
        <v>22</v>
      </c>
      <c r="I294" s="0" t="s">
        <v>146</v>
      </c>
      <c r="K294" s="33"/>
      <c r="L294" s="34"/>
      <c r="M294" s="30" t="n">
        <v>42179</v>
      </c>
      <c r="N294" s="31" t="n">
        <v>64</v>
      </c>
      <c r="O294" s="32" t="n">
        <v>505</v>
      </c>
    </row>
    <row r="295" customFormat="false" ht="14.25" hidden="false" customHeight="false" outlineLevel="0" collapsed="false">
      <c r="A295" s="0" t="n">
        <v>14</v>
      </c>
      <c r="B295" s="0" t="s">
        <v>166</v>
      </c>
      <c r="C295" s="0" t="s">
        <v>139</v>
      </c>
      <c r="D295" s="24" t="n">
        <v>42169</v>
      </c>
      <c r="E295" s="0" t="s">
        <v>119</v>
      </c>
      <c r="F295" s="0" t="n">
        <v>1481</v>
      </c>
      <c r="G295" s="0" t="s">
        <v>79</v>
      </c>
      <c r="H295" s="0" t="s">
        <v>74</v>
      </c>
      <c r="I295" s="0" t="s">
        <v>142</v>
      </c>
      <c r="K295" s="33"/>
      <c r="L295" s="40"/>
      <c r="M295" s="30" t="n">
        <v>42184</v>
      </c>
      <c r="N295" s="31" t="n">
        <v>60</v>
      </c>
      <c r="O295" s="32" t="n">
        <v>195426</v>
      </c>
    </row>
    <row r="296" customFormat="false" ht="14.25" hidden="false" customHeight="false" outlineLevel="0" collapsed="false">
      <c r="A296" s="0" t="n">
        <v>14</v>
      </c>
      <c r="B296" s="0" t="s">
        <v>166</v>
      </c>
      <c r="C296" s="0" t="s">
        <v>139</v>
      </c>
      <c r="D296" s="24" t="n">
        <v>42169</v>
      </c>
      <c r="E296" s="0" t="s">
        <v>118</v>
      </c>
      <c r="F296" s="0" t="n">
        <v>871</v>
      </c>
      <c r="G296" s="0" t="s">
        <v>79</v>
      </c>
      <c r="H296" s="0" t="s">
        <v>74</v>
      </c>
      <c r="I296" s="0" t="s">
        <v>143</v>
      </c>
      <c r="K296" s="42"/>
      <c r="L296" s="31" t="s">
        <v>154</v>
      </c>
      <c r="M296" s="30" t="n">
        <v>42180</v>
      </c>
      <c r="N296" s="31" t="n">
        <v>65</v>
      </c>
      <c r="O296" s="32" t="n">
        <v>124829</v>
      </c>
    </row>
    <row r="297" customFormat="false" ht="14.25" hidden="false" customHeight="false" outlineLevel="0" collapsed="false">
      <c r="A297" s="0" t="n">
        <v>14</v>
      </c>
      <c r="B297" s="0" t="s">
        <v>166</v>
      </c>
      <c r="C297" s="0" t="s">
        <v>139</v>
      </c>
      <c r="D297" s="24" t="n">
        <v>42169</v>
      </c>
      <c r="E297" s="0" t="s">
        <v>205</v>
      </c>
      <c r="F297" s="0" t="n">
        <v>796</v>
      </c>
      <c r="G297" s="0" t="s">
        <v>79</v>
      </c>
      <c r="H297" s="0" t="s">
        <v>35</v>
      </c>
      <c r="I297" s="0" t="s">
        <v>206</v>
      </c>
      <c r="K297" s="28" t="s">
        <v>254</v>
      </c>
      <c r="L297" s="29" t="s">
        <v>139</v>
      </c>
      <c r="M297" s="30" t="n">
        <v>42181</v>
      </c>
      <c r="N297" s="31" t="s">
        <v>123</v>
      </c>
      <c r="O297" s="32" t="n">
        <v>2</v>
      </c>
    </row>
    <row r="298" customFormat="false" ht="14.25" hidden="false" customHeight="false" outlineLevel="0" collapsed="false">
      <c r="A298" s="0" t="n">
        <v>14</v>
      </c>
      <c r="B298" s="0" t="s">
        <v>166</v>
      </c>
      <c r="C298" s="0" t="s">
        <v>139</v>
      </c>
      <c r="D298" s="24" t="n">
        <v>42169</v>
      </c>
      <c r="E298" s="0" t="s">
        <v>244</v>
      </c>
      <c r="F298" s="0" t="n">
        <v>664</v>
      </c>
      <c r="G298" s="0" t="s">
        <v>79</v>
      </c>
      <c r="H298" s="0" t="s">
        <v>245</v>
      </c>
      <c r="I298" s="0" t="s">
        <v>246</v>
      </c>
      <c r="K298" s="33"/>
      <c r="L298" s="40"/>
      <c r="M298" s="30" t="n">
        <v>43651</v>
      </c>
      <c r="N298" s="31" t="n">
        <v>66</v>
      </c>
      <c r="O298" s="32" t="n">
        <v>5930</v>
      </c>
    </row>
    <row r="299" customFormat="false" ht="14.25" hidden="false" customHeight="false" outlineLevel="0" collapsed="false">
      <c r="A299" s="0" t="n">
        <v>14</v>
      </c>
      <c r="B299" s="0" t="s">
        <v>166</v>
      </c>
      <c r="C299" s="0" t="s">
        <v>139</v>
      </c>
      <c r="D299" s="24" t="n">
        <v>42169</v>
      </c>
      <c r="E299" s="0" t="s">
        <v>213</v>
      </c>
      <c r="F299" s="0" t="n">
        <v>606</v>
      </c>
      <c r="G299" s="0" t="s">
        <v>79</v>
      </c>
      <c r="H299" s="0" t="s">
        <v>6</v>
      </c>
      <c r="I299" s="0" t="s">
        <v>214</v>
      </c>
      <c r="K299" s="33"/>
      <c r="L299" s="29" t="s">
        <v>144</v>
      </c>
      <c r="M299" s="30" t="n">
        <v>42159</v>
      </c>
      <c r="N299" s="31" t="s">
        <v>123</v>
      </c>
      <c r="O299" s="32" t="n">
        <v>1</v>
      </c>
    </row>
    <row r="300" customFormat="false" ht="14.25" hidden="false" customHeight="false" outlineLevel="0" collapsed="false">
      <c r="A300" s="0" t="n">
        <v>15</v>
      </c>
      <c r="B300" s="0" t="s">
        <v>166</v>
      </c>
      <c r="C300" s="0" t="s">
        <v>139</v>
      </c>
      <c r="D300" s="24" t="n">
        <v>42169</v>
      </c>
      <c r="E300" s="0" t="s">
        <v>122</v>
      </c>
      <c r="F300" s="0" t="n">
        <v>27119</v>
      </c>
      <c r="G300" s="0" t="s">
        <v>79</v>
      </c>
      <c r="H300" s="0" t="s">
        <v>64</v>
      </c>
      <c r="I300" s="0" t="s">
        <v>140</v>
      </c>
      <c r="K300" s="42"/>
      <c r="L300" s="40"/>
      <c r="M300" s="30" t="n">
        <v>42169</v>
      </c>
      <c r="N300" s="31" t="s">
        <v>123</v>
      </c>
      <c r="O300" s="32" t="n">
        <v>1</v>
      </c>
    </row>
    <row r="301" customFormat="false" ht="14.25" hidden="false" customHeight="false" outlineLevel="0" collapsed="false">
      <c r="A301" s="0" t="n">
        <v>15</v>
      </c>
      <c r="B301" s="0" t="s">
        <v>166</v>
      </c>
      <c r="C301" s="0" t="s">
        <v>139</v>
      </c>
      <c r="D301" s="24" t="n">
        <v>42169</v>
      </c>
      <c r="E301" s="0" t="s">
        <v>116</v>
      </c>
      <c r="F301" s="0" t="n">
        <v>10455</v>
      </c>
      <c r="G301" s="0" t="s">
        <v>79</v>
      </c>
      <c r="H301" s="0" t="s">
        <v>22</v>
      </c>
      <c r="I301" s="0" t="s">
        <v>146</v>
      </c>
      <c r="K301" s="28" t="s">
        <v>255</v>
      </c>
      <c r="L301" s="29" t="s">
        <v>110</v>
      </c>
      <c r="M301" s="30" t="n">
        <v>42163</v>
      </c>
      <c r="N301" s="31" t="s">
        <v>123</v>
      </c>
      <c r="O301" s="32" t="n">
        <v>1</v>
      </c>
    </row>
    <row r="302" customFormat="false" ht="14.25" hidden="false" customHeight="false" outlineLevel="0" collapsed="false">
      <c r="A302" s="0" t="n">
        <v>15</v>
      </c>
      <c r="B302" s="0" t="s">
        <v>166</v>
      </c>
      <c r="C302" s="0" t="s">
        <v>139</v>
      </c>
      <c r="D302" s="24" t="n">
        <v>42169</v>
      </c>
      <c r="E302" s="0" t="s">
        <v>115</v>
      </c>
      <c r="F302" s="0" t="n">
        <v>4766</v>
      </c>
      <c r="G302" s="0" t="s">
        <v>79</v>
      </c>
      <c r="H302" s="0" t="s">
        <v>99</v>
      </c>
      <c r="I302" s="0" t="s">
        <v>147</v>
      </c>
      <c r="K302" s="33"/>
      <c r="L302" s="34"/>
      <c r="M302" s="30" t="n">
        <v>42170</v>
      </c>
      <c r="N302" s="31" t="s">
        <v>123</v>
      </c>
      <c r="O302" s="32" t="n">
        <v>1</v>
      </c>
    </row>
    <row r="303" customFormat="false" ht="14.25" hidden="false" customHeight="false" outlineLevel="0" collapsed="false">
      <c r="A303" s="0" t="n">
        <v>15</v>
      </c>
      <c r="B303" s="0" t="s">
        <v>166</v>
      </c>
      <c r="C303" s="0" t="s">
        <v>139</v>
      </c>
      <c r="D303" s="24" t="n">
        <v>42169</v>
      </c>
      <c r="E303" s="0" t="s">
        <v>202</v>
      </c>
      <c r="F303" s="0" t="n">
        <v>4123</v>
      </c>
      <c r="G303" s="0" t="s">
        <v>79</v>
      </c>
      <c r="H303" s="0" t="s">
        <v>203</v>
      </c>
      <c r="I303" s="0" t="s">
        <v>204</v>
      </c>
      <c r="K303" s="33"/>
      <c r="L303" s="40"/>
      <c r="M303" s="30" t="n">
        <v>42177</v>
      </c>
      <c r="N303" s="31" t="s">
        <v>123</v>
      </c>
      <c r="O303" s="32" t="n">
        <v>2</v>
      </c>
    </row>
    <row r="304" customFormat="false" ht="14.25" hidden="false" customHeight="false" outlineLevel="0" collapsed="false">
      <c r="A304" s="0" t="n">
        <v>15</v>
      </c>
      <c r="B304" s="0" t="s">
        <v>166</v>
      </c>
      <c r="C304" s="0" t="s">
        <v>139</v>
      </c>
      <c r="D304" s="24" t="n">
        <v>42169</v>
      </c>
      <c r="E304" s="0" t="s">
        <v>202</v>
      </c>
      <c r="F304" s="0" t="n">
        <v>4123</v>
      </c>
      <c r="G304" s="0" t="s">
        <v>79</v>
      </c>
      <c r="H304" s="0" t="s">
        <v>203</v>
      </c>
      <c r="I304" s="0" t="s">
        <v>204</v>
      </c>
      <c r="K304" s="33"/>
      <c r="L304" s="29" t="s">
        <v>136</v>
      </c>
      <c r="M304" s="30" t="n">
        <v>42170</v>
      </c>
      <c r="N304" s="31" t="s">
        <v>123</v>
      </c>
      <c r="O304" s="32" t="n">
        <v>1</v>
      </c>
    </row>
    <row r="305" customFormat="false" ht="14.25" hidden="false" customHeight="false" outlineLevel="0" collapsed="false">
      <c r="A305" s="0" t="n">
        <v>15</v>
      </c>
      <c r="B305" s="0" t="s">
        <v>166</v>
      </c>
      <c r="C305" s="0" t="s">
        <v>139</v>
      </c>
      <c r="D305" s="24" t="n">
        <v>42169</v>
      </c>
      <c r="E305" s="0" t="s">
        <v>196</v>
      </c>
      <c r="F305" s="0" t="n">
        <v>2672</v>
      </c>
      <c r="G305" s="0" t="s">
        <v>79</v>
      </c>
      <c r="H305" s="0" t="s">
        <v>197</v>
      </c>
      <c r="I305" s="0" t="s">
        <v>198</v>
      </c>
      <c r="K305" s="33"/>
      <c r="L305" s="40"/>
      <c r="M305" s="30" t="n">
        <v>42173</v>
      </c>
      <c r="N305" s="31" t="s">
        <v>123</v>
      </c>
      <c r="O305" s="32" t="n">
        <v>1</v>
      </c>
    </row>
    <row r="306" customFormat="false" ht="14.25" hidden="false" customHeight="false" outlineLevel="0" collapsed="false">
      <c r="A306" s="0" t="n">
        <v>15</v>
      </c>
      <c r="B306" s="0" t="s">
        <v>166</v>
      </c>
      <c r="C306" s="0" t="s">
        <v>139</v>
      </c>
      <c r="D306" s="24" t="n">
        <v>42169</v>
      </c>
      <c r="E306" s="0" t="s">
        <v>196</v>
      </c>
      <c r="F306" s="0" t="n">
        <v>2672</v>
      </c>
      <c r="G306" s="0" t="s">
        <v>79</v>
      </c>
      <c r="H306" s="0" t="s">
        <v>197</v>
      </c>
      <c r="I306" s="0" t="s">
        <v>198</v>
      </c>
      <c r="K306" s="33"/>
      <c r="L306" s="29" t="s">
        <v>139</v>
      </c>
      <c r="M306" s="30" t="n">
        <v>42162</v>
      </c>
      <c r="N306" s="31" t="s">
        <v>123</v>
      </c>
      <c r="O306" s="32" t="n">
        <v>1</v>
      </c>
    </row>
    <row r="307" customFormat="false" ht="14.25" hidden="false" customHeight="false" outlineLevel="0" collapsed="false">
      <c r="A307" s="0" t="n">
        <v>15</v>
      </c>
      <c r="B307" s="0" t="s">
        <v>166</v>
      </c>
      <c r="C307" s="0" t="s">
        <v>139</v>
      </c>
      <c r="D307" s="24" t="n">
        <v>42169</v>
      </c>
      <c r="E307" s="0" t="s">
        <v>132</v>
      </c>
      <c r="F307" s="0" t="n">
        <v>2213</v>
      </c>
      <c r="G307" s="0" t="s">
        <v>79</v>
      </c>
      <c r="H307" s="0" t="s">
        <v>35</v>
      </c>
      <c r="I307" s="0" t="s">
        <v>133</v>
      </c>
      <c r="K307" s="33"/>
      <c r="L307" s="34"/>
      <c r="M307" s="30" t="n">
        <v>42172</v>
      </c>
      <c r="N307" s="31" t="s">
        <v>123</v>
      </c>
      <c r="O307" s="32" t="n">
        <v>2</v>
      </c>
    </row>
    <row r="308" customFormat="false" ht="14.25" hidden="false" customHeight="false" outlineLevel="0" collapsed="false">
      <c r="A308" s="0" t="n">
        <v>15</v>
      </c>
      <c r="B308" s="0" t="s">
        <v>166</v>
      </c>
      <c r="C308" s="0" t="s">
        <v>139</v>
      </c>
      <c r="D308" s="24" t="n">
        <v>42169</v>
      </c>
      <c r="E308" s="0" t="s">
        <v>256</v>
      </c>
      <c r="F308" s="0" t="n">
        <v>2106</v>
      </c>
      <c r="G308" s="0" t="s">
        <v>79</v>
      </c>
      <c r="H308" s="0" t="s">
        <v>257</v>
      </c>
      <c r="I308" s="0" t="s">
        <v>258</v>
      </c>
      <c r="K308" s="33"/>
      <c r="L308" s="40"/>
      <c r="M308" s="30" t="n">
        <v>42181</v>
      </c>
      <c r="N308" s="31" t="s">
        <v>123</v>
      </c>
      <c r="O308" s="32" t="n">
        <v>1</v>
      </c>
    </row>
    <row r="309" customFormat="false" ht="14.25" hidden="false" customHeight="false" outlineLevel="0" collapsed="false">
      <c r="A309" s="0" t="n">
        <v>15</v>
      </c>
      <c r="B309" s="0" t="s">
        <v>166</v>
      </c>
      <c r="C309" s="0" t="s">
        <v>139</v>
      </c>
      <c r="D309" s="24" t="n">
        <v>42169</v>
      </c>
      <c r="E309" s="0" t="s">
        <v>256</v>
      </c>
      <c r="F309" s="0" t="n">
        <v>2106</v>
      </c>
      <c r="G309" s="0" t="s">
        <v>79</v>
      </c>
      <c r="H309" s="0" t="s">
        <v>257</v>
      </c>
      <c r="I309" s="0" t="s">
        <v>258</v>
      </c>
      <c r="K309" s="33"/>
      <c r="L309" s="31" t="s">
        <v>144</v>
      </c>
      <c r="M309" s="30" t="n">
        <v>42173</v>
      </c>
      <c r="N309" s="31" t="s">
        <v>123</v>
      </c>
      <c r="O309" s="32" t="n">
        <v>1</v>
      </c>
    </row>
    <row r="310" customFormat="false" ht="14.25" hidden="false" customHeight="false" outlineLevel="0" collapsed="false">
      <c r="A310" s="0" t="n">
        <v>21</v>
      </c>
      <c r="B310" s="0" t="s">
        <v>166</v>
      </c>
      <c r="C310" s="0" t="s">
        <v>139</v>
      </c>
      <c r="D310" s="24" t="n">
        <v>42169</v>
      </c>
      <c r="E310" s="0" t="s">
        <v>132</v>
      </c>
      <c r="F310" s="0" t="n">
        <v>17841</v>
      </c>
      <c r="G310" s="0" t="s">
        <v>79</v>
      </c>
      <c r="H310" s="0" t="s">
        <v>35</v>
      </c>
      <c r="I310" s="0" t="s">
        <v>133</v>
      </c>
      <c r="K310" s="33"/>
      <c r="L310" s="29" t="s">
        <v>154</v>
      </c>
      <c r="M310" s="30" t="n">
        <v>42173</v>
      </c>
      <c r="N310" s="31" t="s">
        <v>123</v>
      </c>
      <c r="O310" s="32" t="n">
        <v>1</v>
      </c>
    </row>
    <row r="311" customFormat="false" ht="14.25" hidden="false" customHeight="false" outlineLevel="0" collapsed="false">
      <c r="A311" s="0" t="n">
        <v>21</v>
      </c>
      <c r="B311" s="0" t="s">
        <v>166</v>
      </c>
      <c r="C311" s="0" t="s">
        <v>139</v>
      </c>
      <c r="D311" s="24" t="n">
        <v>42169</v>
      </c>
      <c r="E311" s="0" t="s">
        <v>209</v>
      </c>
      <c r="F311" s="0" t="n">
        <v>4249</v>
      </c>
      <c r="G311" s="0" t="s">
        <v>79</v>
      </c>
      <c r="H311" s="0" t="s">
        <v>35</v>
      </c>
      <c r="I311" s="0" t="s">
        <v>210</v>
      </c>
      <c r="K311" s="33"/>
      <c r="L311" s="34"/>
      <c r="M311" s="30" t="n">
        <v>42176</v>
      </c>
      <c r="N311" s="31" t="s">
        <v>123</v>
      </c>
      <c r="O311" s="32" t="n">
        <v>1</v>
      </c>
    </row>
    <row r="312" customFormat="false" ht="14.25" hidden="false" customHeight="false" outlineLevel="0" collapsed="false">
      <c r="A312" s="0" t="n">
        <v>21</v>
      </c>
      <c r="B312" s="0" t="s">
        <v>166</v>
      </c>
      <c r="C312" s="0" t="s">
        <v>139</v>
      </c>
      <c r="D312" s="24" t="n">
        <v>42169</v>
      </c>
      <c r="E312" s="0" t="s">
        <v>211</v>
      </c>
      <c r="F312" s="0" t="n">
        <v>1761</v>
      </c>
      <c r="G312" s="0" t="s">
        <v>79</v>
      </c>
      <c r="H312" s="0" t="s">
        <v>212</v>
      </c>
      <c r="I312" s="0" t="s">
        <v>179</v>
      </c>
      <c r="K312" s="42"/>
      <c r="L312" s="40"/>
      <c r="M312" s="30" t="n">
        <v>42185</v>
      </c>
      <c r="N312" s="31" t="s">
        <v>123</v>
      </c>
      <c r="O312" s="32" t="n">
        <v>1</v>
      </c>
    </row>
    <row r="313" customFormat="false" ht="14.25" hidden="false" customHeight="false" outlineLevel="0" collapsed="false">
      <c r="A313" s="0" t="n">
        <v>21</v>
      </c>
      <c r="B313" s="0" t="s">
        <v>166</v>
      </c>
      <c r="C313" s="0" t="s">
        <v>139</v>
      </c>
      <c r="D313" s="24" t="n">
        <v>42169</v>
      </c>
      <c r="E313" s="0" t="s">
        <v>205</v>
      </c>
      <c r="F313" s="0" t="n">
        <v>709</v>
      </c>
      <c r="G313" s="0" t="s">
        <v>79</v>
      </c>
      <c r="H313" s="0" t="s">
        <v>35</v>
      </c>
      <c r="I313" s="0" t="s">
        <v>206</v>
      </c>
      <c r="K313" s="44" t="s">
        <v>259</v>
      </c>
      <c r="L313" s="45" t="s">
        <v>259</v>
      </c>
      <c r="M313" s="46" t="s">
        <v>259</v>
      </c>
      <c r="N313" s="45" t="s">
        <v>259</v>
      </c>
      <c r="O313" s="47"/>
    </row>
    <row r="314" customFormat="false" ht="14.25" hidden="false" customHeight="false" outlineLevel="0" collapsed="false">
      <c r="A314" s="0" t="n">
        <v>21</v>
      </c>
      <c r="B314" s="0" t="s">
        <v>166</v>
      </c>
      <c r="C314" s="0" t="s">
        <v>139</v>
      </c>
      <c r="D314" s="24" t="n">
        <v>42169</v>
      </c>
      <c r="E314" s="0" t="s">
        <v>117</v>
      </c>
      <c r="F314" s="0" t="n">
        <v>346</v>
      </c>
      <c r="G314" s="0" t="s">
        <v>79</v>
      </c>
      <c r="H314" s="0" t="s">
        <v>14</v>
      </c>
      <c r="I314" s="0" t="s">
        <v>145</v>
      </c>
    </row>
    <row r="315" customFormat="false" ht="14.25" hidden="false" customHeight="false" outlineLevel="0" collapsed="false">
      <c r="A315" s="0" t="n">
        <v>21</v>
      </c>
      <c r="B315" s="0" t="s">
        <v>166</v>
      </c>
      <c r="C315" s="0" t="s">
        <v>139</v>
      </c>
      <c r="D315" s="24" t="n">
        <v>42169</v>
      </c>
      <c r="E315" s="0" t="s">
        <v>116</v>
      </c>
      <c r="F315" s="0" t="n">
        <v>337</v>
      </c>
      <c r="G315" s="0" t="s">
        <v>79</v>
      </c>
      <c r="H315" s="0" t="s">
        <v>22</v>
      </c>
      <c r="I315" s="0" t="s">
        <v>146</v>
      </c>
    </row>
    <row r="316" customFormat="false" ht="14.25" hidden="false" customHeight="false" outlineLevel="0" collapsed="false">
      <c r="A316" s="0" t="n">
        <v>21</v>
      </c>
      <c r="B316" s="0" t="s">
        <v>166</v>
      </c>
      <c r="C316" s="0" t="s">
        <v>139</v>
      </c>
      <c r="D316" s="24" t="n">
        <v>42169</v>
      </c>
      <c r="E316" s="0" t="s">
        <v>112</v>
      </c>
      <c r="F316" s="0" t="n">
        <v>321</v>
      </c>
      <c r="G316" s="0" t="s">
        <v>79</v>
      </c>
      <c r="H316" s="0" t="s">
        <v>6</v>
      </c>
      <c r="I316" s="0" t="s">
        <v>149</v>
      </c>
    </row>
    <row r="317" customFormat="false" ht="14.25" hidden="false" customHeight="false" outlineLevel="0" collapsed="false">
      <c r="A317" s="0" t="n">
        <v>21</v>
      </c>
      <c r="B317" s="0" t="s">
        <v>166</v>
      </c>
      <c r="C317" s="0" t="s">
        <v>139</v>
      </c>
      <c r="D317" s="24" t="n">
        <v>42169</v>
      </c>
      <c r="E317" s="0" t="s">
        <v>215</v>
      </c>
      <c r="F317" s="0" t="n">
        <v>300</v>
      </c>
      <c r="G317" s="0" t="s">
        <v>79</v>
      </c>
      <c r="H317" s="0" t="s">
        <v>8</v>
      </c>
      <c r="I317" s="0" t="s">
        <v>216</v>
      </c>
    </row>
    <row r="318" customFormat="false" ht="14.25" hidden="false" customHeight="false" outlineLevel="0" collapsed="false">
      <c r="A318" s="0" t="n">
        <v>21</v>
      </c>
      <c r="B318" s="0" t="s">
        <v>166</v>
      </c>
      <c r="C318" s="0" t="s">
        <v>139</v>
      </c>
      <c r="D318" s="24" t="n">
        <v>42169</v>
      </c>
      <c r="E318" s="0" t="s">
        <v>119</v>
      </c>
      <c r="F318" s="0" t="n">
        <v>299</v>
      </c>
      <c r="G318" s="0" t="s">
        <v>79</v>
      </c>
      <c r="H318" s="0" t="s">
        <v>74</v>
      </c>
      <c r="I318" s="0" t="s">
        <v>142</v>
      </c>
    </row>
    <row r="319" customFormat="false" ht="14.25" hidden="false" customHeight="false" outlineLevel="0" collapsed="false">
      <c r="A319" s="0" t="n">
        <v>21</v>
      </c>
      <c r="B319" s="0" t="s">
        <v>166</v>
      </c>
      <c r="C319" s="0" t="s">
        <v>139</v>
      </c>
      <c r="D319" s="24" t="n">
        <v>42169</v>
      </c>
      <c r="E319" s="0" t="s">
        <v>113</v>
      </c>
      <c r="F319" s="0" t="n">
        <v>260</v>
      </c>
      <c r="G319" s="0" t="s">
        <v>79</v>
      </c>
      <c r="H319" s="0" t="s">
        <v>114</v>
      </c>
      <c r="I319" s="0" t="s">
        <v>148</v>
      </c>
    </row>
    <row r="320" customFormat="false" ht="14.25" hidden="false" customHeight="false" outlineLevel="0" collapsed="false">
      <c r="A320" s="0" t="s">
        <v>123</v>
      </c>
      <c r="B320" s="0" t="s">
        <v>166</v>
      </c>
      <c r="C320" s="0" t="s">
        <v>139</v>
      </c>
      <c r="D320" s="24" t="n">
        <v>42172</v>
      </c>
      <c r="E320" s="0" t="s">
        <v>118</v>
      </c>
      <c r="F320" s="0" t="n">
        <v>1</v>
      </c>
      <c r="G320" s="0" t="s">
        <v>78</v>
      </c>
      <c r="H320" s="0" t="s">
        <v>74</v>
      </c>
      <c r="I320" s="0" t="s">
        <v>143</v>
      </c>
    </row>
    <row r="321" customFormat="false" ht="14.25" hidden="false" customHeight="false" outlineLevel="0" collapsed="false">
      <c r="A321" s="0" t="s">
        <v>123</v>
      </c>
      <c r="B321" s="0" t="s">
        <v>166</v>
      </c>
      <c r="C321" s="0" t="s">
        <v>139</v>
      </c>
      <c r="D321" s="24" t="n">
        <v>42172</v>
      </c>
      <c r="E321" s="0" t="s">
        <v>116</v>
      </c>
      <c r="F321" s="0" t="n">
        <v>5</v>
      </c>
      <c r="G321" s="0" t="s">
        <v>78</v>
      </c>
      <c r="H321" s="0" t="s">
        <v>22</v>
      </c>
      <c r="I321" s="0" t="s">
        <v>146</v>
      </c>
    </row>
    <row r="322" customFormat="false" ht="14.25" hidden="false" customHeight="false" outlineLevel="0" collapsed="false">
      <c r="A322" s="0" t="s">
        <v>123</v>
      </c>
      <c r="B322" s="0" t="s">
        <v>166</v>
      </c>
      <c r="C322" s="0" t="s">
        <v>139</v>
      </c>
      <c r="D322" s="24" t="n">
        <v>42174</v>
      </c>
      <c r="E322" s="0" t="s">
        <v>241</v>
      </c>
      <c r="F322" s="0" t="n">
        <v>1</v>
      </c>
      <c r="G322" s="0" t="s">
        <v>78</v>
      </c>
      <c r="H322" s="0" t="s">
        <v>18</v>
      </c>
      <c r="I322" s="0" t="s">
        <v>242</v>
      </c>
    </row>
    <row r="323" customFormat="false" ht="14.25" hidden="false" customHeight="false" outlineLevel="0" collapsed="false">
      <c r="A323" s="0" t="s">
        <v>123</v>
      </c>
      <c r="B323" s="0" t="s">
        <v>166</v>
      </c>
      <c r="C323" s="0" t="s">
        <v>139</v>
      </c>
      <c r="D323" s="24" t="n">
        <v>42181</v>
      </c>
      <c r="E323" s="0" t="s">
        <v>260</v>
      </c>
      <c r="F323" s="0" t="n">
        <v>3</v>
      </c>
      <c r="G323" s="0" t="s">
        <v>78</v>
      </c>
      <c r="H323" s="0" t="s">
        <v>261</v>
      </c>
      <c r="I323" s="0" t="s">
        <v>262</v>
      </c>
    </row>
    <row r="324" customFormat="false" ht="14.25" hidden="false" customHeight="false" outlineLevel="0" collapsed="false">
      <c r="A324" s="0" t="s">
        <v>123</v>
      </c>
      <c r="B324" s="0" t="s">
        <v>166</v>
      </c>
      <c r="C324" s="0" t="s">
        <v>139</v>
      </c>
      <c r="D324" s="24" t="n">
        <v>42181</v>
      </c>
      <c r="E324" s="0" t="s">
        <v>132</v>
      </c>
      <c r="F324" s="0" t="n">
        <v>2</v>
      </c>
      <c r="G324" s="0" t="s">
        <v>78</v>
      </c>
      <c r="H324" s="0" t="s">
        <v>35</v>
      </c>
      <c r="I324" s="0" t="s">
        <v>133</v>
      </c>
    </row>
    <row r="325" customFormat="false" ht="14.25" hidden="false" customHeight="false" outlineLevel="0" collapsed="false">
      <c r="A325" s="0" t="s">
        <v>123</v>
      </c>
      <c r="B325" s="0" t="s">
        <v>166</v>
      </c>
      <c r="C325" s="0" t="s">
        <v>139</v>
      </c>
      <c r="D325" s="24" t="n">
        <v>42195</v>
      </c>
      <c r="E325" s="0" t="s">
        <v>155</v>
      </c>
      <c r="F325" s="0" t="n">
        <v>1</v>
      </c>
      <c r="G325" s="0" t="s">
        <v>78</v>
      </c>
      <c r="H325" s="0" t="s">
        <v>21</v>
      </c>
      <c r="I325" s="0" t="s">
        <v>156</v>
      </c>
    </row>
    <row r="326" customFormat="false" ht="14.25" hidden="false" customHeight="false" outlineLevel="0" collapsed="false">
      <c r="A326" s="0" t="s">
        <v>123</v>
      </c>
      <c r="B326" s="0" t="s">
        <v>166</v>
      </c>
      <c r="C326" s="0" t="s">
        <v>144</v>
      </c>
      <c r="D326" s="24" t="n">
        <v>42152</v>
      </c>
      <c r="E326" s="0" t="s">
        <v>119</v>
      </c>
      <c r="F326" s="0" t="n">
        <v>8</v>
      </c>
      <c r="G326" s="0" t="s">
        <v>78</v>
      </c>
      <c r="H326" s="0" t="s">
        <v>74</v>
      </c>
      <c r="I326" s="0" t="s">
        <v>142</v>
      </c>
    </row>
    <row r="327" customFormat="false" ht="14.25" hidden="false" customHeight="false" outlineLevel="0" collapsed="false">
      <c r="A327" s="0" t="s">
        <v>123</v>
      </c>
      <c r="B327" s="0" t="s">
        <v>166</v>
      </c>
      <c r="C327" s="0" t="s">
        <v>144</v>
      </c>
      <c r="D327" s="24" t="n">
        <v>42155</v>
      </c>
      <c r="E327" s="0" t="s">
        <v>119</v>
      </c>
      <c r="F327" s="0" t="n">
        <v>4</v>
      </c>
      <c r="G327" s="0" t="s">
        <v>78</v>
      </c>
      <c r="H327" s="0" t="s">
        <v>74</v>
      </c>
      <c r="I327" s="0" t="s">
        <v>142</v>
      </c>
    </row>
    <row r="328" customFormat="false" ht="14.25" hidden="false" customHeight="false" outlineLevel="0" collapsed="false">
      <c r="A328" s="0" t="s">
        <v>123</v>
      </c>
      <c r="B328" s="0" t="s">
        <v>166</v>
      </c>
      <c r="C328" s="0" t="s">
        <v>144</v>
      </c>
      <c r="D328" s="24" t="n">
        <v>42157</v>
      </c>
      <c r="E328" s="0" t="s">
        <v>119</v>
      </c>
      <c r="F328" s="0" t="n">
        <v>3</v>
      </c>
      <c r="G328" s="0" t="s">
        <v>78</v>
      </c>
      <c r="H328" s="0" t="s">
        <v>74</v>
      </c>
      <c r="I328" s="0" t="s">
        <v>142</v>
      </c>
    </row>
    <row r="329" customFormat="false" ht="14.25" hidden="false" customHeight="false" outlineLevel="0" collapsed="false">
      <c r="A329" s="0" t="s">
        <v>123</v>
      </c>
      <c r="B329" s="0" t="s">
        <v>166</v>
      </c>
      <c r="C329" s="0" t="s">
        <v>144</v>
      </c>
      <c r="D329" s="24" t="n">
        <v>42159</v>
      </c>
      <c r="E329" s="0" t="s">
        <v>119</v>
      </c>
      <c r="F329" s="0" t="n">
        <v>3</v>
      </c>
      <c r="G329" s="0" t="s">
        <v>78</v>
      </c>
      <c r="H329" s="0" t="s">
        <v>74</v>
      </c>
      <c r="I329" s="0" t="s">
        <v>142</v>
      </c>
    </row>
    <row r="330" customFormat="false" ht="14.25" hidden="false" customHeight="false" outlineLevel="0" collapsed="false">
      <c r="A330" s="0" t="s">
        <v>123</v>
      </c>
      <c r="B330" s="0" t="s">
        <v>166</v>
      </c>
      <c r="C330" s="0" t="s">
        <v>144</v>
      </c>
      <c r="D330" s="24" t="n">
        <v>42163</v>
      </c>
      <c r="E330" s="0" t="s">
        <v>119</v>
      </c>
      <c r="F330" s="0" t="n">
        <v>4</v>
      </c>
      <c r="G330" s="0" t="s">
        <v>78</v>
      </c>
      <c r="H330" s="0" t="s">
        <v>74</v>
      </c>
      <c r="I330" s="0" t="s">
        <v>142</v>
      </c>
    </row>
    <row r="331" customFormat="false" ht="14.25" hidden="false" customHeight="false" outlineLevel="0" collapsed="false">
      <c r="A331" s="0" t="s">
        <v>123</v>
      </c>
      <c r="B331" s="0" t="s">
        <v>166</v>
      </c>
      <c r="C331" s="0" t="s">
        <v>144</v>
      </c>
      <c r="D331" s="24" t="n">
        <v>42169</v>
      </c>
      <c r="E331" s="0" t="s">
        <v>119</v>
      </c>
      <c r="F331" s="0" t="n">
        <v>1</v>
      </c>
      <c r="G331" s="0" t="s">
        <v>78</v>
      </c>
      <c r="H331" s="0" t="s">
        <v>74</v>
      </c>
      <c r="I331" s="0" t="s">
        <v>142</v>
      </c>
    </row>
    <row r="332" customFormat="false" ht="14.25" hidden="false" customHeight="false" outlineLevel="0" collapsed="false">
      <c r="A332" s="0" t="s">
        <v>123</v>
      </c>
      <c r="B332" s="0" t="s">
        <v>166</v>
      </c>
      <c r="C332" s="0" t="s">
        <v>144</v>
      </c>
      <c r="D332" s="24" t="n">
        <v>42175</v>
      </c>
      <c r="E332" s="0" t="s">
        <v>132</v>
      </c>
      <c r="F332" s="0" t="n">
        <v>1</v>
      </c>
      <c r="G332" s="0" t="s">
        <v>78</v>
      </c>
      <c r="H332" s="0" t="s">
        <v>35</v>
      </c>
      <c r="I332" s="0" t="s">
        <v>133</v>
      </c>
    </row>
    <row r="333" customFormat="false" ht="14.25" hidden="false" customHeight="false" outlineLevel="0" collapsed="false">
      <c r="A333" s="0" t="n">
        <v>16</v>
      </c>
      <c r="B333" s="0" t="s">
        <v>166</v>
      </c>
      <c r="C333" s="0" t="s">
        <v>144</v>
      </c>
      <c r="D333" s="24" t="n">
        <v>42175</v>
      </c>
      <c r="E333" s="0" t="s">
        <v>96</v>
      </c>
      <c r="F333" s="0" t="n">
        <v>93</v>
      </c>
      <c r="G333" s="0" t="s">
        <v>81</v>
      </c>
      <c r="H333" s="0" t="s">
        <v>96</v>
      </c>
    </row>
    <row r="334" customFormat="false" ht="14.25" hidden="false" customHeight="false" outlineLevel="0" collapsed="false">
      <c r="A334" s="0" t="n">
        <v>16</v>
      </c>
      <c r="B334" s="0" t="s">
        <v>166</v>
      </c>
      <c r="C334" s="0" t="s">
        <v>144</v>
      </c>
      <c r="D334" s="24" t="n">
        <v>42175</v>
      </c>
      <c r="E334" s="0" t="s">
        <v>36</v>
      </c>
      <c r="F334" s="0" t="n">
        <v>216</v>
      </c>
      <c r="G334" s="0" t="s">
        <v>81</v>
      </c>
      <c r="H334" s="0" t="s">
        <v>36</v>
      </c>
    </row>
    <row r="335" customFormat="false" ht="14.25" hidden="false" customHeight="false" outlineLevel="0" collapsed="false">
      <c r="A335" s="0" t="s">
        <v>123</v>
      </c>
      <c r="B335" s="0" t="s">
        <v>166</v>
      </c>
      <c r="C335" s="0" t="s">
        <v>144</v>
      </c>
      <c r="D335" s="24" t="n">
        <v>42194</v>
      </c>
      <c r="E335" s="0" t="s">
        <v>263</v>
      </c>
      <c r="F335" s="0" t="n">
        <v>1</v>
      </c>
      <c r="G335" s="0" t="s">
        <v>78</v>
      </c>
      <c r="H335" s="0" t="s">
        <v>264</v>
      </c>
      <c r="I335" s="0" t="s">
        <v>265</v>
      </c>
    </row>
    <row r="336" customFormat="false" ht="14.25" hidden="false" customHeight="false" outlineLevel="0" collapsed="false">
      <c r="A336" s="0" t="s">
        <v>123</v>
      </c>
      <c r="B336" s="0" t="s">
        <v>166</v>
      </c>
      <c r="C336" s="0" t="s">
        <v>144</v>
      </c>
      <c r="D336" s="24" t="n">
        <v>42194</v>
      </c>
      <c r="E336" s="0" t="s">
        <v>155</v>
      </c>
      <c r="F336" s="0" t="n">
        <v>2</v>
      </c>
      <c r="G336" s="0" t="s">
        <v>78</v>
      </c>
      <c r="H336" s="0" t="s">
        <v>21</v>
      </c>
      <c r="I336" s="0" t="s">
        <v>156</v>
      </c>
    </row>
    <row r="337" customFormat="false" ht="14.25" hidden="false" customHeight="false" outlineLevel="0" collapsed="false">
      <c r="A337" s="0" t="s">
        <v>123</v>
      </c>
      <c r="B337" s="0" t="s">
        <v>166</v>
      </c>
      <c r="C337" s="0" t="s">
        <v>144</v>
      </c>
      <c r="D337" s="24" t="n">
        <v>42200</v>
      </c>
      <c r="E337" s="0" t="s">
        <v>155</v>
      </c>
      <c r="F337" s="0" t="n">
        <v>1</v>
      </c>
      <c r="G337" s="0" t="s">
        <v>78</v>
      </c>
      <c r="H337" s="0" t="s">
        <v>21</v>
      </c>
      <c r="I337" s="0" t="s">
        <v>156</v>
      </c>
    </row>
    <row r="338" customFormat="false" ht="14.25" hidden="false" customHeight="false" outlineLevel="0" collapsed="false">
      <c r="A338" s="0" t="s">
        <v>123</v>
      </c>
      <c r="B338" s="0" t="s">
        <v>166</v>
      </c>
      <c r="C338" s="0" t="s">
        <v>144</v>
      </c>
      <c r="D338" s="24" t="n">
        <v>42207</v>
      </c>
      <c r="E338" s="0" t="s">
        <v>155</v>
      </c>
      <c r="F338" s="0" t="n">
        <v>2</v>
      </c>
      <c r="G338" s="0" t="s">
        <v>78</v>
      </c>
      <c r="H338" s="0" t="s">
        <v>21</v>
      </c>
      <c r="I338" s="0" t="s">
        <v>156</v>
      </c>
    </row>
    <row r="339" customFormat="false" ht="14.25" hidden="false" customHeight="false" outlineLevel="0" collapsed="false">
      <c r="A339" s="0" t="s">
        <v>123</v>
      </c>
      <c r="B339" s="0" t="s">
        <v>166</v>
      </c>
      <c r="C339" s="0" t="s">
        <v>154</v>
      </c>
      <c r="D339" s="24" t="n">
        <v>42154</v>
      </c>
      <c r="E339" s="0" t="s">
        <v>119</v>
      </c>
      <c r="F339" s="0" t="n">
        <v>3</v>
      </c>
      <c r="G339" s="0" t="s">
        <v>78</v>
      </c>
      <c r="H339" s="0" t="s">
        <v>74</v>
      </c>
      <c r="I339" s="0" t="s">
        <v>142</v>
      </c>
    </row>
    <row r="340" customFormat="false" ht="14.25" hidden="false" customHeight="false" outlineLevel="0" collapsed="false">
      <c r="A340" s="0" t="s">
        <v>123</v>
      </c>
      <c r="B340" s="0" t="s">
        <v>166</v>
      </c>
      <c r="C340" s="0" t="s">
        <v>154</v>
      </c>
      <c r="D340" s="24" t="n">
        <v>42159</v>
      </c>
      <c r="E340" s="0" t="s">
        <v>119</v>
      </c>
      <c r="F340" s="0" t="n">
        <v>1</v>
      </c>
      <c r="G340" s="0" t="s">
        <v>78</v>
      </c>
      <c r="H340" s="0" t="s">
        <v>74</v>
      </c>
      <c r="I340" s="0" t="s">
        <v>142</v>
      </c>
    </row>
    <row r="341" customFormat="false" ht="14.25" hidden="false" customHeight="false" outlineLevel="0" collapsed="false">
      <c r="A341" s="0" t="s">
        <v>123</v>
      </c>
      <c r="B341" s="0" t="s">
        <v>166</v>
      </c>
      <c r="C341" s="0" t="s">
        <v>154</v>
      </c>
      <c r="D341" s="24" t="n">
        <v>42163</v>
      </c>
      <c r="E341" s="0" t="s">
        <v>119</v>
      </c>
      <c r="F341" s="0" t="n">
        <v>1</v>
      </c>
      <c r="G341" s="0" t="s">
        <v>78</v>
      </c>
      <c r="H341" s="0" t="s">
        <v>74</v>
      </c>
      <c r="I341" s="0" t="s">
        <v>142</v>
      </c>
    </row>
    <row r="342" customFormat="false" ht="14.25" hidden="false" customHeight="false" outlineLevel="0" collapsed="false">
      <c r="A342" s="0" t="s">
        <v>123</v>
      </c>
      <c r="B342" s="0" t="s">
        <v>166</v>
      </c>
      <c r="C342" s="0" t="s">
        <v>154</v>
      </c>
      <c r="D342" s="24" t="n">
        <v>42168</v>
      </c>
      <c r="E342" s="0" t="s">
        <v>132</v>
      </c>
      <c r="F342" s="0" t="n">
        <v>1</v>
      </c>
      <c r="G342" s="0" t="s">
        <v>78</v>
      </c>
      <c r="H342" s="0" t="s">
        <v>35</v>
      </c>
      <c r="I342" s="0" t="s">
        <v>133</v>
      </c>
    </row>
    <row r="343" customFormat="false" ht="14.25" hidden="false" customHeight="false" outlineLevel="0" collapsed="false">
      <c r="A343" s="0" t="s">
        <v>123</v>
      </c>
      <c r="B343" s="0" t="s">
        <v>166</v>
      </c>
      <c r="C343" s="0" t="s">
        <v>154</v>
      </c>
      <c r="D343" s="24" t="n">
        <v>42168</v>
      </c>
      <c r="E343" s="0" t="s">
        <v>116</v>
      </c>
      <c r="F343" s="0" t="n">
        <v>1</v>
      </c>
      <c r="G343" s="0" t="s">
        <v>78</v>
      </c>
      <c r="H343" s="0" t="s">
        <v>22</v>
      </c>
      <c r="I343" s="0" t="s">
        <v>146</v>
      </c>
    </row>
    <row r="344" customFormat="false" ht="14.25" hidden="false" customHeight="false" outlineLevel="0" collapsed="false">
      <c r="A344" s="0" t="s">
        <v>123</v>
      </c>
      <c r="B344" s="0" t="s">
        <v>166</v>
      </c>
      <c r="C344" s="0" t="s">
        <v>154</v>
      </c>
      <c r="D344" s="24" t="n">
        <v>42180</v>
      </c>
      <c r="E344" s="0" t="s">
        <v>132</v>
      </c>
      <c r="F344" s="0" t="n">
        <v>2</v>
      </c>
      <c r="G344" s="0" t="s">
        <v>78</v>
      </c>
      <c r="H344" s="0" t="s">
        <v>35</v>
      </c>
      <c r="I344" s="0" t="s">
        <v>133</v>
      </c>
    </row>
    <row r="345" customFormat="false" ht="14.25" hidden="false" customHeight="false" outlineLevel="0" collapsed="false">
      <c r="A345" s="0" t="s">
        <v>123</v>
      </c>
      <c r="B345" s="0" t="s">
        <v>166</v>
      </c>
      <c r="C345" s="0" t="s">
        <v>154</v>
      </c>
      <c r="D345" s="24" t="n">
        <v>42180</v>
      </c>
      <c r="E345" s="0" t="s">
        <v>118</v>
      </c>
      <c r="F345" s="0" t="n">
        <v>1</v>
      </c>
      <c r="G345" s="0" t="s">
        <v>78</v>
      </c>
      <c r="H345" s="0" t="s">
        <v>74</v>
      </c>
      <c r="I345" s="0" t="s">
        <v>143</v>
      </c>
    </row>
    <row r="346" customFormat="false" ht="14.25" hidden="false" customHeight="false" outlineLevel="0" collapsed="false">
      <c r="A346" s="0" t="s">
        <v>123</v>
      </c>
      <c r="B346" s="0" t="s">
        <v>166</v>
      </c>
      <c r="C346" s="0" t="s">
        <v>154</v>
      </c>
      <c r="D346" s="24" t="n">
        <v>42185</v>
      </c>
      <c r="E346" s="0" t="s">
        <v>132</v>
      </c>
      <c r="F346" s="0" t="n">
        <v>1</v>
      </c>
      <c r="G346" s="0" t="s">
        <v>78</v>
      </c>
      <c r="H346" s="0" t="s">
        <v>35</v>
      </c>
      <c r="I346" s="0" t="s">
        <v>133</v>
      </c>
    </row>
    <row r="347" customFormat="false" ht="14.25" hidden="false" customHeight="false" outlineLevel="0" collapsed="false">
      <c r="A347" s="0" t="s">
        <v>123</v>
      </c>
      <c r="B347" s="0" t="s">
        <v>166</v>
      </c>
      <c r="C347" s="0" t="s">
        <v>154</v>
      </c>
      <c r="D347" s="24" t="n">
        <v>42198</v>
      </c>
      <c r="E347" s="0" t="s">
        <v>263</v>
      </c>
      <c r="F347" s="0" t="n">
        <v>1</v>
      </c>
      <c r="G347" s="0" t="s">
        <v>78</v>
      </c>
      <c r="H347" s="0" t="s">
        <v>264</v>
      </c>
      <c r="I347" s="0" t="s">
        <v>265</v>
      </c>
    </row>
    <row r="348" customFormat="false" ht="14.25" hidden="false" customHeight="false" outlineLevel="0" collapsed="false">
      <c r="A348" s="0" t="n">
        <v>22</v>
      </c>
      <c r="B348" s="0" t="s">
        <v>166</v>
      </c>
      <c r="C348" s="0" t="s">
        <v>123</v>
      </c>
      <c r="D348" s="24" t="n">
        <v>42170</v>
      </c>
      <c r="E348" s="0" t="s">
        <v>36</v>
      </c>
      <c r="F348" s="0" t="n">
        <v>1843</v>
      </c>
      <c r="G348" s="0" t="s">
        <v>81</v>
      </c>
      <c r="H348" s="0" t="s">
        <v>36</v>
      </c>
    </row>
    <row r="349" customFormat="false" ht="14.25" hidden="false" customHeight="false" outlineLevel="0" collapsed="false">
      <c r="A349" s="0" t="n">
        <v>22</v>
      </c>
      <c r="B349" s="0" t="s">
        <v>166</v>
      </c>
      <c r="C349" s="0" t="s">
        <v>123</v>
      </c>
      <c r="D349" s="24" t="n">
        <v>42170</v>
      </c>
      <c r="E349" s="0" t="s">
        <v>3</v>
      </c>
      <c r="F349" s="0" t="n">
        <v>228</v>
      </c>
      <c r="G349" s="0" t="s">
        <v>81</v>
      </c>
      <c r="H349" s="0" t="s">
        <v>3</v>
      </c>
    </row>
    <row r="350" customFormat="false" ht="14.25" hidden="false" customHeight="false" outlineLevel="0" collapsed="false">
      <c r="A350" s="0" t="n">
        <v>22</v>
      </c>
      <c r="B350" s="0" t="s">
        <v>166</v>
      </c>
      <c r="C350" s="0" t="s">
        <v>123</v>
      </c>
      <c r="D350" s="24" t="n">
        <v>42170</v>
      </c>
      <c r="E350" s="0" t="s">
        <v>96</v>
      </c>
      <c r="F350" s="0" t="n">
        <v>7</v>
      </c>
      <c r="G350" s="0" t="s">
        <v>81</v>
      </c>
      <c r="H350" s="0" t="s">
        <v>96</v>
      </c>
    </row>
    <row r="351" customFormat="false" ht="14.25" hidden="false" customHeight="false" outlineLevel="0" collapsed="false">
      <c r="A351" s="0" t="n">
        <v>22</v>
      </c>
      <c r="B351" s="0" t="s">
        <v>166</v>
      </c>
      <c r="C351" s="0" t="s">
        <v>123</v>
      </c>
      <c r="D351" s="24" t="n">
        <v>42170</v>
      </c>
      <c r="E351" s="0" t="s">
        <v>92</v>
      </c>
      <c r="F351" s="0" t="n">
        <v>30</v>
      </c>
      <c r="G351" s="0" t="s">
        <v>81</v>
      </c>
      <c r="H351" s="0" t="s">
        <v>92</v>
      </c>
    </row>
    <row r="352" customFormat="false" ht="14.25" hidden="false" customHeight="false" outlineLevel="0" collapsed="false">
      <c r="A352" s="0" t="n">
        <v>22</v>
      </c>
      <c r="B352" s="0" t="s">
        <v>166</v>
      </c>
      <c r="C352" s="0" t="s">
        <v>123</v>
      </c>
      <c r="D352" s="24" t="n">
        <v>42170</v>
      </c>
      <c r="E352" s="0" t="s">
        <v>84</v>
      </c>
      <c r="F352" s="0" t="n">
        <v>1</v>
      </c>
      <c r="G352" s="0" t="s">
        <v>81</v>
      </c>
      <c r="H352" s="0" t="s">
        <v>84</v>
      </c>
    </row>
    <row r="353" customFormat="false" ht="14.25" hidden="false" customHeight="false" outlineLevel="0" collapsed="false">
      <c r="A353" s="0" t="s">
        <v>123</v>
      </c>
      <c r="B353" s="0" t="s">
        <v>195</v>
      </c>
      <c r="C353" s="0" t="s">
        <v>110</v>
      </c>
      <c r="D353" s="24" t="n">
        <v>42156</v>
      </c>
      <c r="E353" s="0" t="s">
        <v>119</v>
      </c>
      <c r="F353" s="0" t="n">
        <v>1</v>
      </c>
      <c r="G353" s="0" t="s">
        <v>78</v>
      </c>
      <c r="H353" s="0" t="s">
        <v>74</v>
      </c>
      <c r="I353" s="0" t="s">
        <v>142</v>
      </c>
    </row>
    <row r="354" customFormat="false" ht="14.25" hidden="false" customHeight="false" outlineLevel="0" collapsed="false">
      <c r="A354" s="0" t="s">
        <v>123</v>
      </c>
      <c r="B354" s="0" t="s">
        <v>195</v>
      </c>
      <c r="C354" s="0" t="s">
        <v>110</v>
      </c>
      <c r="D354" s="24" t="n">
        <v>42159</v>
      </c>
      <c r="E354" s="0" t="s">
        <v>125</v>
      </c>
      <c r="F354" s="0" t="n">
        <v>1</v>
      </c>
      <c r="G354" s="0" t="s">
        <v>78</v>
      </c>
      <c r="H354" s="0" t="s">
        <v>53</v>
      </c>
      <c r="I354" s="0" t="s">
        <v>126</v>
      </c>
    </row>
    <row r="355" customFormat="false" ht="14.25" hidden="false" customHeight="false" outlineLevel="0" collapsed="false">
      <c r="A355" s="0" t="s">
        <v>123</v>
      </c>
      <c r="B355" s="0" t="s">
        <v>195</v>
      </c>
      <c r="C355" s="0" t="s">
        <v>110</v>
      </c>
      <c r="D355" s="24" t="n">
        <v>42159</v>
      </c>
      <c r="E355" s="0" t="s">
        <v>222</v>
      </c>
      <c r="F355" s="0" t="n">
        <v>1</v>
      </c>
      <c r="G355" s="0" t="s">
        <v>78</v>
      </c>
      <c r="H355" s="0" t="s">
        <v>223</v>
      </c>
      <c r="I355" s="0" t="s">
        <v>224</v>
      </c>
    </row>
    <row r="356" customFormat="false" ht="14.25" hidden="false" customHeight="false" outlineLevel="0" collapsed="false">
      <c r="A356" s="0" t="s">
        <v>123</v>
      </c>
      <c r="B356" s="0" t="s">
        <v>195</v>
      </c>
      <c r="C356" s="0" t="s">
        <v>110</v>
      </c>
      <c r="D356" s="24" t="n">
        <v>42159</v>
      </c>
      <c r="E356" s="0" t="s">
        <v>119</v>
      </c>
      <c r="F356" s="0" t="n">
        <v>1</v>
      </c>
      <c r="G356" s="0" t="s">
        <v>78</v>
      </c>
      <c r="H356" s="0" t="s">
        <v>74</v>
      </c>
      <c r="I356" s="0" t="s">
        <v>142</v>
      </c>
    </row>
    <row r="357" customFormat="false" ht="14.25" hidden="false" customHeight="false" outlineLevel="0" collapsed="false">
      <c r="A357" s="0" t="s">
        <v>123</v>
      </c>
      <c r="B357" s="0" t="s">
        <v>195</v>
      </c>
      <c r="C357" s="0" t="s">
        <v>110</v>
      </c>
      <c r="D357" s="24" t="n">
        <v>42163</v>
      </c>
      <c r="E357" s="0" t="s">
        <v>125</v>
      </c>
      <c r="F357" s="0" t="n">
        <v>1</v>
      </c>
      <c r="G357" s="0" t="s">
        <v>78</v>
      </c>
      <c r="H357" s="0" t="s">
        <v>53</v>
      </c>
      <c r="I357" s="0" t="s">
        <v>126</v>
      </c>
    </row>
    <row r="358" customFormat="false" ht="14.25" hidden="false" customHeight="false" outlineLevel="0" collapsed="false">
      <c r="A358" s="0" t="s">
        <v>123</v>
      </c>
      <c r="B358" s="0" t="s">
        <v>195</v>
      </c>
      <c r="C358" s="0" t="s">
        <v>110</v>
      </c>
      <c r="D358" s="24" t="n">
        <v>42165</v>
      </c>
      <c r="E358" s="0" t="s">
        <v>125</v>
      </c>
      <c r="F358" s="0" t="n">
        <v>3</v>
      </c>
      <c r="G358" s="0" t="s">
        <v>78</v>
      </c>
      <c r="H358" s="0" t="s">
        <v>53</v>
      </c>
      <c r="I358" s="0" t="s">
        <v>126</v>
      </c>
    </row>
    <row r="359" customFormat="false" ht="14.25" hidden="false" customHeight="false" outlineLevel="0" collapsed="false">
      <c r="A359" s="0" t="s">
        <v>123</v>
      </c>
      <c r="B359" s="0" t="s">
        <v>195</v>
      </c>
      <c r="C359" s="0" t="s">
        <v>110</v>
      </c>
      <c r="D359" s="24" t="n">
        <v>42165</v>
      </c>
      <c r="E359" s="0" t="s">
        <v>205</v>
      </c>
      <c r="F359" s="0" t="n">
        <v>1</v>
      </c>
      <c r="G359" s="0" t="s">
        <v>78</v>
      </c>
      <c r="H359" s="0" t="s">
        <v>35</v>
      </c>
      <c r="I359" s="0" t="s">
        <v>206</v>
      </c>
    </row>
    <row r="360" customFormat="false" ht="14.25" hidden="false" customHeight="false" outlineLevel="0" collapsed="false">
      <c r="A360" s="0" t="s">
        <v>123</v>
      </c>
      <c r="B360" s="0" t="s">
        <v>195</v>
      </c>
      <c r="C360" s="0" t="s">
        <v>110</v>
      </c>
      <c r="D360" s="24" t="n">
        <v>42165</v>
      </c>
      <c r="E360" s="0" t="s">
        <v>119</v>
      </c>
      <c r="F360" s="0" t="n">
        <v>1</v>
      </c>
      <c r="G360" s="0" t="s">
        <v>78</v>
      </c>
      <c r="H360" s="0" t="s">
        <v>74</v>
      </c>
      <c r="I360" s="0" t="s">
        <v>142</v>
      </c>
    </row>
    <row r="361" customFormat="false" ht="14.25" hidden="false" customHeight="false" outlineLevel="0" collapsed="false">
      <c r="A361" s="0" t="n">
        <v>24</v>
      </c>
      <c r="B361" s="0" t="s">
        <v>195</v>
      </c>
      <c r="C361" s="0" t="s">
        <v>110</v>
      </c>
      <c r="D361" s="24" t="n">
        <v>42167</v>
      </c>
      <c r="E361" s="0" t="s">
        <v>36</v>
      </c>
      <c r="F361" s="0" t="n">
        <v>3685</v>
      </c>
      <c r="G361" s="0" t="s">
        <v>81</v>
      </c>
      <c r="H361" s="0" t="s">
        <v>36</v>
      </c>
    </row>
    <row r="362" customFormat="false" ht="14.25" hidden="false" customHeight="false" outlineLevel="0" collapsed="false">
      <c r="A362" s="0" t="n">
        <v>24</v>
      </c>
      <c r="B362" s="0" t="s">
        <v>195</v>
      </c>
      <c r="C362" s="0" t="s">
        <v>110</v>
      </c>
      <c r="D362" s="24" t="n">
        <v>42167</v>
      </c>
      <c r="E362" s="0" t="s">
        <v>96</v>
      </c>
      <c r="F362" s="0" t="n">
        <v>1</v>
      </c>
      <c r="G362" s="0" t="s">
        <v>81</v>
      </c>
      <c r="H362" s="0" t="s">
        <v>96</v>
      </c>
    </row>
    <row r="363" customFormat="false" ht="14.25" hidden="false" customHeight="false" outlineLevel="0" collapsed="false">
      <c r="A363" s="0" t="n">
        <v>24</v>
      </c>
      <c r="B363" s="0" t="s">
        <v>195</v>
      </c>
      <c r="C363" s="0" t="s">
        <v>110</v>
      </c>
      <c r="D363" s="24" t="n">
        <v>42167</v>
      </c>
      <c r="E363" s="0" t="s">
        <v>84</v>
      </c>
      <c r="F363" s="0" t="n">
        <v>3</v>
      </c>
      <c r="G363" s="0" t="s">
        <v>81</v>
      </c>
      <c r="H363" s="0" t="s">
        <v>84</v>
      </c>
    </row>
    <row r="364" customFormat="false" ht="14.25" hidden="false" customHeight="false" outlineLevel="0" collapsed="false">
      <c r="A364" s="0" t="n">
        <v>24</v>
      </c>
      <c r="B364" s="0" t="s">
        <v>195</v>
      </c>
      <c r="C364" s="0" t="s">
        <v>110</v>
      </c>
      <c r="D364" s="24" t="n">
        <v>42167</v>
      </c>
      <c r="E364" s="0" t="s">
        <v>3</v>
      </c>
      <c r="F364" s="0" t="n">
        <v>1</v>
      </c>
      <c r="G364" s="0" t="s">
        <v>81</v>
      </c>
      <c r="H364" s="0" t="s">
        <v>3</v>
      </c>
    </row>
    <row r="365" customFormat="false" ht="14.25" hidden="false" customHeight="false" outlineLevel="0" collapsed="false">
      <c r="A365" s="0" t="n">
        <v>24</v>
      </c>
      <c r="B365" s="0" t="s">
        <v>195</v>
      </c>
      <c r="C365" s="0" t="s">
        <v>110</v>
      </c>
      <c r="D365" s="24" t="n">
        <v>42167</v>
      </c>
      <c r="E365" s="0" t="s">
        <v>92</v>
      </c>
      <c r="F365" s="0" t="n">
        <v>2</v>
      </c>
      <c r="G365" s="0" t="s">
        <v>81</v>
      </c>
      <c r="H365" s="0" t="s">
        <v>92</v>
      </c>
    </row>
    <row r="366" customFormat="false" ht="14.25" hidden="false" customHeight="false" outlineLevel="0" collapsed="false">
      <c r="A366" s="0" t="n">
        <v>25</v>
      </c>
      <c r="B366" s="0" t="s">
        <v>195</v>
      </c>
      <c r="C366" s="0" t="s">
        <v>110</v>
      </c>
      <c r="D366" s="24" t="n">
        <v>42167</v>
      </c>
      <c r="E366" s="0" t="s">
        <v>36</v>
      </c>
      <c r="F366" s="0" t="n">
        <v>2611</v>
      </c>
      <c r="G366" s="0" t="s">
        <v>81</v>
      </c>
      <c r="H366" s="0" t="s">
        <v>36</v>
      </c>
    </row>
    <row r="367" customFormat="false" ht="14.25" hidden="false" customHeight="false" outlineLevel="0" collapsed="false">
      <c r="A367" s="0" t="n">
        <v>25</v>
      </c>
      <c r="B367" s="0" t="s">
        <v>195</v>
      </c>
      <c r="C367" s="0" t="s">
        <v>110</v>
      </c>
      <c r="D367" s="24" t="n">
        <v>42167</v>
      </c>
      <c r="E367" s="0" t="s">
        <v>84</v>
      </c>
      <c r="F367" s="0" t="n">
        <v>18</v>
      </c>
      <c r="G367" s="0" t="s">
        <v>81</v>
      </c>
      <c r="H367" s="0" t="s">
        <v>84</v>
      </c>
    </row>
    <row r="368" customFormat="false" ht="14.25" hidden="false" customHeight="false" outlineLevel="0" collapsed="false">
      <c r="A368" s="0" t="n">
        <v>25</v>
      </c>
      <c r="B368" s="0" t="s">
        <v>195</v>
      </c>
      <c r="C368" s="0" t="s">
        <v>110</v>
      </c>
      <c r="D368" s="24" t="n">
        <v>42167</v>
      </c>
      <c r="E368" s="0" t="s">
        <v>96</v>
      </c>
      <c r="F368" s="0" t="n">
        <v>1</v>
      </c>
      <c r="G368" s="0" t="s">
        <v>81</v>
      </c>
      <c r="H368" s="0" t="s">
        <v>96</v>
      </c>
    </row>
    <row r="369" customFormat="false" ht="14.25" hidden="false" customHeight="false" outlineLevel="0" collapsed="false">
      <c r="A369" s="0" t="n">
        <v>24</v>
      </c>
      <c r="B369" s="0" t="s">
        <v>195</v>
      </c>
      <c r="C369" s="0" t="s">
        <v>110</v>
      </c>
      <c r="D369" s="24" t="n">
        <v>42167</v>
      </c>
      <c r="E369" s="0" t="s">
        <v>137</v>
      </c>
      <c r="F369" s="0" t="n">
        <v>5159</v>
      </c>
      <c r="G369" s="0" t="s">
        <v>79</v>
      </c>
      <c r="H369" s="0" t="s">
        <v>53</v>
      </c>
      <c r="I369" s="0" t="s">
        <v>138</v>
      </c>
    </row>
    <row r="370" customFormat="false" ht="14.25" hidden="false" customHeight="false" outlineLevel="0" collapsed="false">
      <c r="A370" s="0" t="n">
        <v>24</v>
      </c>
      <c r="B370" s="0" t="s">
        <v>195</v>
      </c>
      <c r="C370" s="0" t="s">
        <v>110</v>
      </c>
      <c r="D370" s="24" t="n">
        <v>42167</v>
      </c>
      <c r="E370" s="0" t="s">
        <v>125</v>
      </c>
      <c r="F370" s="0" t="n">
        <v>3219</v>
      </c>
      <c r="G370" s="0" t="s">
        <v>79</v>
      </c>
      <c r="H370" s="0" t="s">
        <v>53</v>
      </c>
      <c r="I370" s="0" t="s">
        <v>126</v>
      </c>
    </row>
    <row r="371" customFormat="false" ht="14.25" hidden="false" customHeight="false" outlineLevel="0" collapsed="false">
      <c r="A371" s="0" t="n">
        <v>24</v>
      </c>
      <c r="B371" s="0" t="s">
        <v>195</v>
      </c>
      <c r="C371" s="0" t="s">
        <v>110</v>
      </c>
      <c r="D371" s="24" t="n">
        <v>42167</v>
      </c>
      <c r="E371" s="0" t="s">
        <v>170</v>
      </c>
      <c r="F371" s="0" t="n">
        <v>1652</v>
      </c>
      <c r="G371" s="0" t="s">
        <v>79</v>
      </c>
      <c r="H371" s="0" t="s">
        <v>53</v>
      </c>
      <c r="I371" s="0" t="s">
        <v>171</v>
      </c>
    </row>
    <row r="372" customFormat="false" ht="14.25" hidden="false" customHeight="false" outlineLevel="0" collapsed="false">
      <c r="A372" s="0" t="n">
        <v>24</v>
      </c>
      <c r="B372" s="0" t="s">
        <v>195</v>
      </c>
      <c r="C372" s="0" t="s">
        <v>110</v>
      </c>
      <c r="D372" s="24" t="n">
        <v>42167</v>
      </c>
      <c r="E372" s="0" t="s">
        <v>116</v>
      </c>
      <c r="F372" s="0" t="n">
        <v>430</v>
      </c>
      <c r="G372" s="0" t="s">
        <v>79</v>
      </c>
      <c r="H372" s="0" t="s">
        <v>22</v>
      </c>
      <c r="I372" s="0" t="s">
        <v>146</v>
      </c>
    </row>
    <row r="373" customFormat="false" ht="14.25" hidden="false" customHeight="false" outlineLevel="0" collapsed="false">
      <c r="A373" s="0" t="n">
        <v>24</v>
      </c>
      <c r="B373" s="0" t="s">
        <v>195</v>
      </c>
      <c r="C373" s="0" t="s">
        <v>110</v>
      </c>
      <c r="D373" s="24" t="n">
        <v>42167</v>
      </c>
      <c r="E373" s="0" t="s">
        <v>174</v>
      </c>
      <c r="F373" s="0" t="n">
        <v>166</v>
      </c>
      <c r="G373" s="0" t="s">
        <v>79</v>
      </c>
      <c r="H373" s="0" t="s">
        <v>175</v>
      </c>
      <c r="I373" s="0" t="s">
        <v>176</v>
      </c>
    </row>
    <row r="374" customFormat="false" ht="14.25" hidden="false" customHeight="false" outlineLevel="0" collapsed="false">
      <c r="A374" s="0" t="n">
        <v>24</v>
      </c>
      <c r="B374" s="0" t="s">
        <v>195</v>
      </c>
      <c r="C374" s="0" t="s">
        <v>110</v>
      </c>
      <c r="D374" s="24" t="n">
        <v>42167</v>
      </c>
      <c r="E374" s="0" t="s">
        <v>111</v>
      </c>
      <c r="F374" s="0" t="n">
        <v>150</v>
      </c>
      <c r="G374" s="0" t="s">
        <v>79</v>
      </c>
      <c r="H374" s="0" t="s">
        <v>34</v>
      </c>
      <c r="I374" s="0" t="s">
        <v>150</v>
      </c>
    </row>
    <row r="375" customFormat="false" ht="14.25" hidden="false" customHeight="false" outlineLevel="0" collapsed="false">
      <c r="A375" s="0" t="n">
        <v>24</v>
      </c>
      <c r="B375" s="0" t="s">
        <v>195</v>
      </c>
      <c r="C375" s="0" t="s">
        <v>110</v>
      </c>
      <c r="D375" s="24" t="n">
        <v>42167</v>
      </c>
      <c r="E375" s="0" t="s">
        <v>177</v>
      </c>
      <c r="F375" s="0" t="n">
        <v>147</v>
      </c>
      <c r="G375" s="0" t="s">
        <v>79</v>
      </c>
      <c r="H375" s="0" t="s">
        <v>178</v>
      </c>
      <c r="I375" s="0" t="s">
        <v>179</v>
      </c>
    </row>
    <row r="376" customFormat="false" ht="14.25" hidden="false" customHeight="false" outlineLevel="0" collapsed="false">
      <c r="A376" s="0" t="n">
        <v>24</v>
      </c>
      <c r="B376" s="0" t="s">
        <v>195</v>
      </c>
      <c r="C376" s="0" t="s">
        <v>110</v>
      </c>
      <c r="D376" s="24" t="n">
        <v>42167</v>
      </c>
      <c r="E376" s="0" t="s">
        <v>211</v>
      </c>
      <c r="F376" s="0" t="n">
        <v>119</v>
      </c>
      <c r="G376" s="0" t="s">
        <v>79</v>
      </c>
      <c r="H376" s="0" t="s">
        <v>212</v>
      </c>
      <c r="I376" s="0" t="s">
        <v>179</v>
      </c>
    </row>
    <row r="377" customFormat="false" ht="14.25" hidden="false" customHeight="false" outlineLevel="0" collapsed="false">
      <c r="A377" s="0" t="n">
        <v>24</v>
      </c>
      <c r="B377" s="0" t="s">
        <v>195</v>
      </c>
      <c r="C377" s="0" t="s">
        <v>110</v>
      </c>
      <c r="D377" s="24" t="n">
        <v>42167</v>
      </c>
      <c r="E377" s="0" t="s">
        <v>183</v>
      </c>
      <c r="F377" s="0" t="n">
        <v>96</v>
      </c>
      <c r="G377" s="0" t="s">
        <v>79</v>
      </c>
      <c r="H377" s="0" t="s">
        <v>55</v>
      </c>
      <c r="I377" s="0" t="s">
        <v>184</v>
      </c>
    </row>
    <row r="378" customFormat="false" ht="14.25" hidden="false" customHeight="false" outlineLevel="0" collapsed="false">
      <c r="A378" s="0" t="n">
        <v>24</v>
      </c>
      <c r="B378" s="0" t="s">
        <v>195</v>
      </c>
      <c r="C378" s="0" t="s">
        <v>110</v>
      </c>
      <c r="D378" s="24" t="n">
        <v>42167</v>
      </c>
      <c r="E378" s="0" t="s">
        <v>266</v>
      </c>
      <c r="F378" s="0" t="n">
        <v>85</v>
      </c>
      <c r="G378" s="0" t="s">
        <v>79</v>
      </c>
      <c r="H378" s="0" t="s">
        <v>22</v>
      </c>
      <c r="I378" s="0" t="s">
        <v>267</v>
      </c>
    </row>
    <row r="379" customFormat="false" ht="14.25" hidden="false" customHeight="false" outlineLevel="0" collapsed="false">
      <c r="A379" s="0" t="n">
        <v>25</v>
      </c>
      <c r="B379" s="0" t="s">
        <v>195</v>
      </c>
      <c r="C379" s="0" t="s">
        <v>110</v>
      </c>
      <c r="D379" s="24" t="n">
        <v>42167</v>
      </c>
      <c r="E379" s="0" t="s">
        <v>137</v>
      </c>
      <c r="F379" s="0" t="n">
        <v>24322</v>
      </c>
      <c r="G379" s="0" t="s">
        <v>79</v>
      </c>
      <c r="H379" s="0" t="s">
        <v>53</v>
      </c>
      <c r="I379" s="0" t="s">
        <v>138</v>
      </c>
    </row>
    <row r="380" customFormat="false" ht="14.25" hidden="false" customHeight="false" outlineLevel="0" collapsed="false">
      <c r="A380" s="0" t="n">
        <v>25</v>
      </c>
      <c r="B380" s="0" t="s">
        <v>195</v>
      </c>
      <c r="C380" s="0" t="s">
        <v>110</v>
      </c>
      <c r="D380" s="24" t="n">
        <v>42167</v>
      </c>
      <c r="E380" s="0" t="s">
        <v>125</v>
      </c>
      <c r="F380" s="0" t="n">
        <v>14397</v>
      </c>
      <c r="G380" s="0" t="s">
        <v>79</v>
      </c>
      <c r="H380" s="0" t="s">
        <v>53</v>
      </c>
      <c r="I380" s="0" t="s">
        <v>126</v>
      </c>
    </row>
    <row r="381" customFormat="false" ht="14.25" hidden="false" customHeight="false" outlineLevel="0" collapsed="false">
      <c r="A381" s="0" t="n">
        <v>25</v>
      </c>
      <c r="B381" s="0" t="s">
        <v>195</v>
      </c>
      <c r="C381" s="0" t="s">
        <v>110</v>
      </c>
      <c r="D381" s="24" t="n">
        <v>42167</v>
      </c>
      <c r="E381" s="0" t="s">
        <v>170</v>
      </c>
      <c r="F381" s="0" t="n">
        <v>8440</v>
      </c>
      <c r="G381" s="0" t="s">
        <v>79</v>
      </c>
      <c r="H381" s="0" t="s">
        <v>53</v>
      </c>
      <c r="I381" s="0" t="s">
        <v>171</v>
      </c>
    </row>
    <row r="382" customFormat="false" ht="14.25" hidden="false" customHeight="false" outlineLevel="0" collapsed="false">
      <c r="A382" s="0" t="n">
        <v>25</v>
      </c>
      <c r="B382" s="0" t="s">
        <v>195</v>
      </c>
      <c r="C382" s="0" t="s">
        <v>110</v>
      </c>
      <c r="D382" s="24" t="n">
        <v>42167</v>
      </c>
      <c r="E382" s="0" t="s">
        <v>174</v>
      </c>
      <c r="F382" s="0" t="n">
        <v>947</v>
      </c>
      <c r="G382" s="0" t="s">
        <v>79</v>
      </c>
      <c r="H382" s="0" t="s">
        <v>175</v>
      </c>
      <c r="I382" s="0" t="s">
        <v>176</v>
      </c>
    </row>
    <row r="383" customFormat="false" ht="14.25" hidden="false" customHeight="false" outlineLevel="0" collapsed="false">
      <c r="A383" s="0" t="n">
        <v>25</v>
      </c>
      <c r="B383" s="0" t="s">
        <v>195</v>
      </c>
      <c r="C383" s="0" t="s">
        <v>110</v>
      </c>
      <c r="D383" s="24" t="n">
        <v>42167</v>
      </c>
      <c r="E383" s="0" t="s">
        <v>177</v>
      </c>
      <c r="F383" s="0" t="n">
        <v>593</v>
      </c>
      <c r="G383" s="0" t="s">
        <v>79</v>
      </c>
      <c r="H383" s="0" t="s">
        <v>178</v>
      </c>
      <c r="I383" s="0" t="s">
        <v>179</v>
      </c>
    </row>
    <row r="384" customFormat="false" ht="14.25" hidden="false" customHeight="false" outlineLevel="0" collapsed="false">
      <c r="A384" s="0" t="n">
        <v>25</v>
      </c>
      <c r="B384" s="0" t="s">
        <v>195</v>
      </c>
      <c r="C384" s="0" t="s">
        <v>110</v>
      </c>
      <c r="D384" s="24" t="n">
        <v>42167</v>
      </c>
      <c r="E384" s="0" t="s">
        <v>116</v>
      </c>
      <c r="F384" s="0" t="n">
        <v>464</v>
      </c>
      <c r="G384" s="0" t="s">
        <v>79</v>
      </c>
      <c r="H384" s="0" t="s">
        <v>22</v>
      </c>
      <c r="I384" s="0" t="s">
        <v>146</v>
      </c>
    </row>
    <row r="385" customFormat="false" ht="14.25" hidden="false" customHeight="false" outlineLevel="0" collapsed="false">
      <c r="A385" s="0" t="n">
        <v>25</v>
      </c>
      <c r="B385" s="0" t="s">
        <v>195</v>
      </c>
      <c r="C385" s="0" t="s">
        <v>110</v>
      </c>
      <c r="D385" s="24" t="n">
        <v>42167</v>
      </c>
      <c r="E385" s="0" t="s">
        <v>183</v>
      </c>
      <c r="F385" s="0" t="n">
        <v>411</v>
      </c>
      <c r="G385" s="0" t="s">
        <v>79</v>
      </c>
      <c r="H385" s="0" t="s">
        <v>55</v>
      </c>
      <c r="I385" s="0" t="s">
        <v>184</v>
      </c>
    </row>
    <row r="386" customFormat="false" ht="14.25" hidden="false" customHeight="false" outlineLevel="0" collapsed="false">
      <c r="A386" s="0" t="n">
        <v>25</v>
      </c>
      <c r="B386" s="0" t="s">
        <v>195</v>
      </c>
      <c r="C386" s="0" t="s">
        <v>110</v>
      </c>
      <c r="D386" s="24" t="n">
        <v>42167</v>
      </c>
      <c r="E386" s="0" t="s">
        <v>211</v>
      </c>
      <c r="F386" s="0" t="n">
        <v>364</v>
      </c>
      <c r="G386" s="0" t="s">
        <v>79</v>
      </c>
      <c r="H386" s="0" t="s">
        <v>212</v>
      </c>
      <c r="I386" s="0" t="s">
        <v>179</v>
      </c>
    </row>
    <row r="387" customFormat="false" ht="14.25" hidden="false" customHeight="false" outlineLevel="0" collapsed="false">
      <c r="A387" s="0" t="n">
        <v>25</v>
      </c>
      <c r="B387" s="0" t="s">
        <v>195</v>
      </c>
      <c r="C387" s="0" t="s">
        <v>110</v>
      </c>
      <c r="D387" s="24" t="n">
        <v>42167</v>
      </c>
      <c r="E387" s="0" t="s">
        <v>180</v>
      </c>
      <c r="F387" s="0" t="n">
        <v>328</v>
      </c>
      <c r="G387" s="0" t="s">
        <v>79</v>
      </c>
      <c r="H387" s="0" t="s">
        <v>181</v>
      </c>
      <c r="I387" s="0" t="s">
        <v>182</v>
      </c>
    </row>
    <row r="388" customFormat="false" ht="14.25" hidden="false" customHeight="false" outlineLevel="0" collapsed="false">
      <c r="A388" s="0" t="n">
        <v>25</v>
      </c>
      <c r="B388" s="0" t="s">
        <v>195</v>
      </c>
      <c r="C388" s="0" t="s">
        <v>110</v>
      </c>
      <c r="D388" s="24" t="n">
        <v>42167</v>
      </c>
      <c r="E388" s="0" t="s">
        <v>111</v>
      </c>
      <c r="F388" s="0" t="n">
        <v>275</v>
      </c>
      <c r="G388" s="0" t="s">
        <v>79</v>
      </c>
      <c r="H388" s="0" t="s">
        <v>34</v>
      </c>
      <c r="I388" s="0" t="s">
        <v>150</v>
      </c>
    </row>
    <row r="389" customFormat="false" ht="14.25" hidden="false" customHeight="false" outlineLevel="0" collapsed="false">
      <c r="A389" s="0" t="n">
        <v>23</v>
      </c>
      <c r="B389" s="0" t="s">
        <v>195</v>
      </c>
      <c r="C389" s="0" t="s">
        <v>110</v>
      </c>
      <c r="D389" s="24" t="n">
        <v>42169</v>
      </c>
      <c r="E389" s="0" t="s">
        <v>36</v>
      </c>
      <c r="F389" s="0" t="n">
        <v>1534</v>
      </c>
      <c r="G389" s="0" t="s">
        <v>81</v>
      </c>
      <c r="H389" s="0" t="s">
        <v>36</v>
      </c>
    </row>
    <row r="390" customFormat="false" ht="14.25" hidden="false" customHeight="false" outlineLevel="0" collapsed="false">
      <c r="A390" s="0" t="n">
        <v>23</v>
      </c>
      <c r="B390" s="0" t="s">
        <v>195</v>
      </c>
      <c r="C390" s="0" t="s">
        <v>110</v>
      </c>
      <c r="D390" s="24" t="n">
        <v>42169</v>
      </c>
      <c r="E390" s="0" t="s">
        <v>96</v>
      </c>
      <c r="F390" s="0" t="n">
        <v>3</v>
      </c>
      <c r="G390" s="0" t="s">
        <v>81</v>
      </c>
      <c r="H390" s="0" t="s">
        <v>96</v>
      </c>
    </row>
    <row r="391" customFormat="false" ht="14.25" hidden="false" customHeight="false" outlineLevel="0" collapsed="false">
      <c r="A391" s="0" t="n">
        <v>23</v>
      </c>
      <c r="B391" s="0" t="s">
        <v>195</v>
      </c>
      <c r="C391" s="0" t="s">
        <v>110</v>
      </c>
      <c r="D391" s="24" t="n">
        <v>42169</v>
      </c>
      <c r="E391" s="0" t="s">
        <v>3</v>
      </c>
      <c r="F391" s="0" t="n">
        <v>1</v>
      </c>
      <c r="G391" s="0" t="s">
        <v>81</v>
      </c>
      <c r="H391" s="0" t="s">
        <v>3</v>
      </c>
    </row>
    <row r="392" customFormat="false" ht="14.25" hidden="false" customHeight="false" outlineLevel="0" collapsed="false">
      <c r="A392" s="0" t="n">
        <v>23</v>
      </c>
      <c r="B392" s="0" t="s">
        <v>195</v>
      </c>
      <c r="C392" s="0" t="s">
        <v>110</v>
      </c>
      <c r="D392" s="24" t="n">
        <v>42169</v>
      </c>
      <c r="E392" s="0" t="s">
        <v>92</v>
      </c>
      <c r="F392" s="0" t="n">
        <v>2</v>
      </c>
      <c r="G392" s="0" t="s">
        <v>81</v>
      </c>
      <c r="H392" s="0" t="s">
        <v>92</v>
      </c>
    </row>
    <row r="393" customFormat="false" ht="14.25" hidden="false" customHeight="false" outlineLevel="0" collapsed="false">
      <c r="A393" s="0" t="n">
        <v>26</v>
      </c>
      <c r="B393" s="0" t="s">
        <v>195</v>
      </c>
      <c r="C393" s="0" t="s">
        <v>110</v>
      </c>
      <c r="D393" s="24" t="n">
        <v>42169</v>
      </c>
      <c r="E393" s="0" t="s">
        <v>36</v>
      </c>
      <c r="F393" s="0" t="n">
        <v>865</v>
      </c>
      <c r="G393" s="0" t="s">
        <v>81</v>
      </c>
      <c r="H393" s="0" t="s">
        <v>36</v>
      </c>
    </row>
    <row r="394" customFormat="false" ht="14.25" hidden="false" customHeight="false" outlineLevel="0" collapsed="false">
      <c r="A394" s="0" t="n">
        <v>26</v>
      </c>
      <c r="B394" s="0" t="s">
        <v>195</v>
      </c>
      <c r="C394" s="0" t="s">
        <v>110</v>
      </c>
      <c r="D394" s="24" t="n">
        <v>42169</v>
      </c>
      <c r="E394" s="0" t="s">
        <v>92</v>
      </c>
      <c r="F394" s="0" t="n">
        <v>1090</v>
      </c>
      <c r="G394" s="0" t="s">
        <v>81</v>
      </c>
      <c r="H394" s="0" t="s">
        <v>92</v>
      </c>
    </row>
    <row r="395" customFormat="false" ht="14.25" hidden="false" customHeight="false" outlineLevel="0" collapsed="false">
      <c r="A395" s="0" t="n">
        <v>26</v>
      </c>
      <c r="B395" s="0" t="s">
        <v>195</v>
      </c>
      <c r="C395" s="0" t="s">
        <v>110</v>
      </c>
      <c r="D395" s="24" t="n">
        <v>42169</v>
      </c>
      <c r="E395" s="0" t="s">
        <v>96</v>
      </c>
      <c r="F395" s="0" t="n">
        <v>5</v>
      </c>
      <c r="G395" s="0" t="s">
        <v>81</v>
      </c>
      <c r="H395" s="0" t="s">
        <v>96</v>
      </c>
    </row>
    <row r="396" customFormat="false" ht="14.25" hidden="false" customHeight="false" outlineLevel="0" collapsed="false">
      <c r="A396" s="0" t="n">
        <v>26</v>
      </c>
      <c r="B396" s="0" t="s">
        <v>195</v>
      </c>
      <c r="C396" s="0" t="s">
        <v>110</v>
      </c>
      <c r="D396" s="24" t="n">
        <v>42169</v>
      </c>
      <c r="E396" s="0" t="s">
        <v>84</v>
      </c>
      <c r="F396" s="0" t="n">
        <v>15</v>
      </c>
      <c r="G396" s="0" t="s">
        <v>81</v>
      </c>
      <c r="H396" s="0" t="s">
        <v>84</v>
      </c>
    </row>
    <row r="397" customFormat="false" ht="14.25" hidden="false" customHeight="false" outlineLevel="0" collapsed="false">
      <c r="A397" s="0" t="n">
        <v>26</v>
      </c>
      <c r="B397" s="0" t="s">
        <v>195</v>
      </c>
      <c r="C397" s="0" t="s">
        <v>110</v>
      </c>
      <c r="D397" s="24" t="n">
        <v>42169</v>
      </c>
      <c r="E397" s="0" t="s">
        <v>90</v>
      </c>
      <c r="F397" s="0" t="n">
        <v>2</v>
      </c>
      <c r="G397" s="0" t="s">
        <v>81</v>
      </c>
      <c r="H397" s="0" t="s">
        <v>90</v>
      </c>
    </row>
    <row r="398" customFormat="false" ht="14.25" hidden="false" customHeight="false" outlineLevel="0" collapsed="false">
      <c r="A398" s="0" t="n">
        <v>26</v>
      </c>
      <c r="B398" s="0" t="s">
        <v>195</v>
      </c>
      <c r="C398" s="0" t="s">
        <v>110</v>
      </c>
      <c r="D398" s="24" t="n">
        <v>42169</v>
      </c>
      <c r="E398" s="0" t="s">
        <v>25</v>
      </c>
      <c r="F398" s="0" t="n">
        <v>1</v>
      </c>
      <c r="G398" s="0" t="s">
        <v>81</v>
      </c>
      <c r="H398" s="0" t="s">
        <v>25</v>
      </c>
    </row>
    <row r="399" customFormat="false" ht="14.25" hidden="false" customHeight="false" outlineLevel="0" collapsed="false">
      <c r="A399" s="0" t="n">
        <v>26</v>
      </c>
      <c r="B399" s="0" t="s">
        <v>195</v>
      </c>
      <c r="C399" s="0" t="s">
        <v>110</v>
      </c>
      <c r="D399" s="24" t="n">
        <v>42169</v>
      </c>
      <c r="E399" s="0" t="s">
        <v>3</v>
      </c>
      <c r="F399" s="0" t="n">
        <v>2</v>
      </c>
      <c r="G399" s="0" t="s">
        <v>81</v>
      </c>
      <c r="H399" s="0" t="s">
        <v>3</v>
      </c>
    </row>
    <row r="400" customFormat="false" ht="14.25" hidden="false" customHeight="false" outlineLevel="0" collapsed="false">
      <c r="A400" s="0" t="n">
        <v>23</v>
      </c>
      <c r="B400" s="0" t="s">
        <v>195</v>
      </c>
      <c r="C400" s="0" t="s">
        <v>110</v>
      </c>
      <c r="D400" s="24" t="n">
        <v>42169</v>
      </c>
      <c r="E400" s="0" t="s">
        <v>137</v>
      </c>
      <c r="F400" s="0" t="n">
        <v>38912</v>
      </c>
      <c r="G400" s="0" t="s">
        <v>79</v>
      </c>
      <c r="H400" s="0" t="s">
        <v>53</v>
      </c>
      <c r="I400" s="0" t="s">
        <v>138</v>
      </c>
    </row>
    <row r="401" customFormat="false" ht="14.25" hidden="false" customHeight="false" outlineLevel="0" collapsed="false">
      <c r="A401" s="0" t="n">
        <v>23</v>
      </c>
      <c r="B401" s="0" t="s">
        <v>195</v>
      </c>
      <c r="C401" s="0" t="s">
        <v>110</v>
      </c>
      <c r="D401" s="24" t="n">
        <v>42169</v>
      </c>
      <c r="E401" s="0" t="s">
        <v>125</v>
      </c>
      <c r="F401" s="0" t="n">
        <v>11475</v>
      </c>
      <c r="G401" s="0" t="s">
        <v>79</v>
      </c>
      <c r="H401" s="0" t="s">
        <v>53</v>
      </c>
      <c r="I401" s="0" t="s">
        <v>126</v>
      </c>
    </row>
    <row r="402" customFormat="false" ht="14.25" hidden="false" customHeight="false" outlineLevel="0" collapsed="false">
      <c r="A402" s="0" t="n">
        <v>23</v>
      </c>
      <c r="B402" s="0" t="s">
        <v>195</v>
      </c>
      <c r="C402" s="0" t="s">
        <v>110</v>
      </c>
      <c r="D402" s="24" t="n">
        <v>42169</v>
      </c>
      <c r="E402" s="0" t="s">
        <v>170</v>
      </c>
      <c r="F402" s="0" t="n">
        <v>6116</v>
      </c>
      <c r="G402" s="0" t="s">
        <v>79</v>
      </c>
      <c r="H402" s="0" t="s">
        <v>53</v>
      </c>
      <c r="I402" s="0" t="s">
        <v>171</v>
      </c>
    </row>
    <row r="403" customFormat="false" ht="14.25" hidden="false" customHeight="false" outlineLevel="0" collapsed="false">
      <c r="A403" s="0" t="n">
        <v>23</v>
      </c>
      <c r="B403" s="0" t="s">
        <v>195</v>
      </c>
      <c r="C403" s="0" t="s">
        <v>110</v>
      </c>
      <c r="D403" s="24" t="n">
        <v>42169</v>
      </c>
      <c r="E403" s="0" t="s">
        <v>187</v>
      </c>
      <c r="F403" s="0" t="n">
        <v>3796</v>
      </c>
      <c r="G403" s="0" t="s">
        <v>79</v>
      </c>
      <c r="H403" s="0" t="s">
        <v>188</v>
      </c>
      <c r="I403" s="0" t="s">
        <v>189</v>
      </c>
    </row>
    <row r="404" customFormat="false" ht="14.25" hidden="false" customHeight="false" outlineLevel="0" collapsed="false">
      <c r="A404" s="0" t="n">
        <v>23</v>
      </c>
      <c r="B404" s="0" t="s">
        <v>195</v>
      </c>
      <c r="C404" s="0" t="s">
        <v>110</v>
      </c>
      <c r="D404" s="24" t="n">
        <v>42169</v>
      </c>
      <c r="E404" s="0" t="s">
        <v>174</v>
      </c>
      <c r="F404" s="0" t="n">
        <v>552</v>
      </c>
      <c r="G404" s="0" t="s">
        <v>79</v>
      </c>
      <c r="H404" s="0" t="s">
        <v>175</v>
      </c>
      <c r="I404" s="0" t="s">
        <v>176</v>
      </c>
    </row>
    <row r="405" customFormat="false" ht="14.25" hidden="false" customHeight="false" outlineLevel="0" collapsed="false">
      <c r="A405" s="0" t="n">
        <v>23</v>
      </c>
      <c r="B405" s="0" t="s">
        <v>195</v>
      </c>
      <c r="C405" s="0" t="s">
        <v>110</v>
      </c>
      <c r="D405" s="24" t="n">
        <v>42169</v>
      </c>
      <c r="E405" s="0" t="s">
        <v>177</v>
      </c>
      <c r="F405" s="0" t="n">
        <v>525</v>
      </c>
      <c r="G405" s="0" t="s">
        <v>79</v>
      </c>
      <c r="H405" s="0" t="s">
        <v>178</v>
      </c>
      <c r="I405" s="0" t="s">
        <v>179</v>
      </c>
    </row>
    <row r="406" customFormat="false" ht="14.25" hidden="false" customHeight="false" outlineLevel="0" collapsed="false">
      <c r="A406" s="0" t="n">
        <v>23</v>
      </c>
      <c r="B406" s="0" t="s">
        <v>195</v>
      </c>
      <c r="C406" s="0" t="s">
        <v>110</v>
      </c>
      <c r="D406" s="24" t="n">
        <v>42169</v>
      </c>
      <c r="E406" s="0" t="s">
        <v>268</v>
      </c>
      <c r="F406" s="0" t="n">
        <v>498</v>
      </c>
      <c r="G406" s="0" t="s">
        <v>79</v>
      </c>
      <c r="H406" s="0" t="s">
        <v>33</v>
      </c>
      <c r="I406" s="0" t="s">
        <v>269</v>
      </c>
    </row>
    <row r="407" customFormat="false" ht="14.25" hidden="false" customHeight="false" outlineLevel="0" collapsed="false">
      <c r="A407" s="0" t="n">
        <v>23</v>
      </c>
      <c r="B407" s="0" t="s">
        <v>195</v>
      </c>
      <c r="C407" s="0" t="s">
        <v>110</v>
      </c>
      <c r="D407" s="24" t="n">
        <v>42169</v>
      </c>
      <c r="E407" s="0" t="s">
        <v>270</v>
      </c>
      <c r="F407" s="0" t="n">
        <v>482</v>
      </c>
      <c r="G407" s="0" t="s">
        <v>79</v>
      </c>
      <c r="H407" s="0" t="s">
        <v>58</v>
      </c>
      <c r="I407" s="0" t="s">
        <v>271</v>
      </c>
    </row>
    <row r="408" customFormat="false" ht="14.25" hidden="false" customHeight="false" outlineLevel="0" collapsed="false">
      <c r="A408" s="0" t="n">
        <v>23</v>
      </c>
      <c r="B408" s="0" t="s">
        <v>195</v>
      </c>
      <c r="C408" s="0" t="s">
        <v>110</v>
      </c>
      <c r="D408" s="24" t="n">
        <v>42169</v>
      </c>
      <c r="E408" s="0" t="s">
        <v>183</v>
      </c>
      <c r="F408" s="0" t="n">
        <v>367</v>
      </c>
      <c r="G408" s="0" t="s">
        <v>79</v>
      </c>
      <c r="H408" s="0" t="s">
        <v>55</v>
      </c>
      <c r="I408" s="0" t="s">
        <v>184</v>
      </c>
    </row>
    <row r="409" customFormat="false" ht="14.25" hidden="false" customHeight="false" outlineLevel="0" collapsed="false">
      <c r="A409" s="0" t="n">
        <v>23</v>
      </c>
      <c r="B409" s="0" t="s">
        <v>195</v>
      </c>
      <c r="C409" s="0" t="s">
        <v>110</v>
      </c>
      <c r="D409" s="24" t="n">
        <v>42169</v>
      </c>
      <c r="E409" s="0" t="s">
        <v>180</v>
      </c>
      <c r="F409" s="0" t="n">
        <v>275</v>
      </c>
      <c r="G409" s="0" t="s">
        <v>79</v>
      </c>
      <c r="H409" s="0" t="s">
        <v>181</v>
      </c>
      <c r="I409" s="0" t="s">
        <v>182</v>
      </c>
    </row>
    <row r="410" customFormat="false" ht="14.25" hidden="false" customHeight="false" outlineLevel="0" collapsed="false">
      <c r="A410" s="0" t="n">
        <v>26</v>
      </c>
      <c r="B410" s="0" t="s">
        <v>195</v>
      </c>
      <c r="C410" s="0" t="s">
        <v>110</v>
      </c>
      <c r="D410" s="24" t="n">
        <v>42169</v>
      </c>
      <c r="E410" s="0" t="s">
        <v>137</v>
      </c>
      <c r="F410" s="0" t="n">
        <v>171592</v>
      </c>
      <c r="G410" s="0" t="s">
        <v>79</v>
      </c>
      <c r="H410" s="0" t="s">
        <v>53</v>
      </c>
      <c r="I410" s="0" t="s">
        <v>138</v>
      </c>
    </row>
    <row r="411" customFormat="false" ht="14.25" hidden="false" customHeight="false" outlineLevel="0" collapsed="false">
      <c r="A411" s="0" t="n">
        <v>26</v>
      </c>
      <c r="B411" s="0" t="s">
        <v>195</v>
      </c>
      <c r="C411" s="0" t="s">
        <v>110</v>
      </c>
      <c r="D411" s="24" t="n">
        <v>42169</v>
      </c>
      <c r="E411" s="0" t="s">
        <v>125</v>
      </c>
      <c r="F411" s="0" t="n">
        <v>108988</v>
      </c>
      <c r="G411" s="0" t="s">
        <v>79</v>
      </c>
      <c r="H411" s="0" t="s">
        <v>53</v>
      </c>
      <c r="I411" s="0" t="s">
        <v>126</v>
      </c>
    </row>
    <row r="412" customFormat="false" ht="14.25" hidden="false" customHeight="false" outlineLevel="0" collapsed="false">
      <c r="A412" s="0" t="n">
        <v>26</v>
      </c>
      <c r="B412" s="0" t="s">
        <v>195</v>
      </c>
      <c r="C412" s="0" t="s">
        <v>110</v>
      </c>
      <c r="D412" s="24" t="n">
        <v>42169</v>
      </c>
      <c r="E412" s="0" t="s">
        <v>170</v>
      </c>
      <c r="F412" s="0" t="n">
        <v>52942</v>
      </c>
      <c r="G412" s="0" t="s">
        <v>79</v>
      </c>
      <c r="H412" s="0" t="s">
        <v>53</v>
      </c>
      <c r="I412" s="0" t="s">
        <v>171</v>
      </c>
    </row>
    <row r="413" customFormat="false" ht="14.25" hidden="false" customHeight="false" outlineLevel="0" collapsed="false">
      <c r="A413" s="0" t="n">
        <v>26</v>
      </c>
      <c r="B413" s="0" t="s">
        <v>195</v>
      </c>
      <c r="C413" s="0" t="s">
        <v>110</v>
      </c>
      <c r="D413" s="24" t="n">
        <v>42169</v>
      </c>
      <c r="E413" s="0" t="s">
        <v>116</v>
      </c>
      <c r="F413" s="0" t="n">
        <v>8448</v>
      </c>
      <c r="G413" s="0" t="s">
        <v>79</v>
      </c>
      <c r="H413" s="0" t="s">
        <v>22</v>
      </c>
      <c r="I413" s="0" t="s">
        <v>146</v>
      </c>
    </row>
    <row r="414" customFormat="false" ht="14.25" hidden="false" customHeight="false" outlineLevel="0" collapsed="false">
      <c r="A414" s="0" t="n">
        <v>26</v>
      </c>
      <c r="B414" s="0" t="s">
        <v>195</v>
      </c>
      <c r="C414" s="0" t="s">
        <v>110</v>
      </c>
      <c r="D414" s="24" t="n">
        <v>42169</v>
      </c>
      <c r="E414" s="0" t="s">
        <v>174</v>
      </c>
      <c r="F414" s="0" t="n">
        <v>6343</v>
      </c>
      <c r="G414" s="0" t="s">
        <v>79</v>
      </c>
      <c r="H414" s="0" t="s">
        <v>175</v>
      </c>
      <c r="I414" s="0" t="s">
        <v>176</v>
      </c>
    </row>
    <row r="415" customFormat="false" ht="14.25" hidden="false" customHeight="false" outlineLevel="0" collapsed="false">
      <c r="A415" s="0" t="n">
        <v>26</v>
      </c>
      <c r="B415" s="0" t="s">
        <v>195</v>
      </c>
      <c r="C415" s="0" t="s">
        <v>110</v>
      </c>
      <c r="D415" s="24" t="n">
        <v>42169</v>
      </c>
      <c r="E415" s="0" t="s">
        <v>177</v>
      </c>
      <c r="F415" s="0" t="n">
        <v>4126</v>
      </c>
      <c r="G415" s="0" t="s">
        <v>79</v>
      </c>
      <c r="H415" s="0" t="s">
        <v>178</v>
      </c>
      <c r="I415" s="0" t="s">
        <v>179</v>
      </c>
    </row>
    <row r="416" customFormat="false" ht="14.25" hidden="false" customHeight="false" outlineLevel="0" collapsed="false">
      <c r="A416" s="0" t="n">
        <v>26</v>
      </c>
      <c r="B416" s="0" t="s">
        <v>195</v>
      </c>
      <c r="C416" s="0" t="s">
        <v>110</v>
      </c>
      <c r="D416" s="24" t="n">
        <v>42169</v>
      </c>
      <c r="E416" s="0" t="s">
        <v>180</v>
      </c>
      <c r="F416" s="0" t="n">
        <v>2912</v>
      </c>
      <c r="G416" s="0" t="s">
        <v>79</v>
      </c>
      <c r="H416" s="0" t="s">
        <v>181</v>
      </c>
      <c r="I416" s="0" t="s">
        <v>182</v>
      </c>
    </row>
    <row r="417" customFormat="false" ht="14.25" hidden="false" customHeight="false" outlineLevel="0" collapsed="false">
      <c r="A417" s="0" t="n">
        <v>26</v>
      </c>
      <c r="B417" s="0" t="s">
        <v>195</v>
      </c>
      <c r="C417" s="0" t="s">
        <v>110</v>
      </c>
      <c r="D417" s="24" t="n">
        <v>42169</v>
      </c>
      <c r="E417" s="0" t="s">
        <v>183</v>
      </c>
      <c r="F417" s="0" t="n">
        <v>2618</v>
      </c>
      <c r="G417" s="0" t="s">
        <v>79</v>
      </c>
      <c r="H417" s="0" t="s">
        <v>55</v>
      </c>
      <c r="I417" s="0" t="s">
        <v>184</v>
      </c>
    </row>
    <row r="418" customFormat="false" ht="14.25" hidden="false" customHeight="false" outlineLevel="0" collapsed="false">
      <c r="A418" s="0" t="n">
        <v>26</v>
      </c>
      <c r="B418" s="0" t="s">
        <v>195</v>
      </c>
      <c r="C418" s="0" t="s">
        <v>110</v>
      </c>
      <c r="D418" s="24" t="n">
        <v>42169</v>
      </c>
      <c r="E418" s="0" t="s">
        <v>205</v>
      </c>
      <c r="F418" s="0" t="n">
        <v>2335</v>
      </c>
      <c r="G418" s="0" t="s">
        <v>79</v>
      </c>
      <c r="H418" s="0" t="s">
        <v>35</v>
      </c>
      <c r="I418" s="0" t="s">
        <v>206</v>
      </c>
    </row>
    <row r="419" customFormat="false" ht="14.25" hidden="false" customHeight="false" outlineLevel="0" collapsed="false">
      <c r="A419" s="0" t="n">
        <v>26</v>
      </c>
      <c r="B419" s="0" t="s">
        <v>195</v>
      </c>
      <c r="C419" s="0" t="s">
        <v>110</v>
      </c>
      <c r="D419" s="24" t="n">
        <v>42169</v>
      </c>
      <c r="E419" s="0" t="s">
        <v>185</v>
      </c>
      <c r="F419" s="0" t="n">
        <v>1921</v>
      </c>
      <c r="G419" s="0" t="s">
        <v>79</v>
      </c>
      <c r="H419" s="0" t="s">
        <v>181</v>
      </c>
      <c r="I419" s="0" t="s">
        <v>186</v>
      </c>
    </row>
    <row r="420" customFormat="false" ht="14.25" hidden="false" customHeight="false" outlineLevel="0" collapsed="false">
      <c r="A420" s="0" t="s">
        <v>123</v>
      </c>
      <c r="B420" s="0" t="s">
        <v>195</v>
      </c>
      <c r="C420" s="0" t="s">
        <v>110</v>
      </c>
      <c r="D420" s="24" t="n">
        <v>42170</v>
      </c>
      <c r="E420" s="0" t="s">
        <v>125</v>
      </c>
      <c r="F420" s="0" t="n">
        <v>9</v>
      </c>
      <c r="G420" s="0" t="s">
        <v>78</v>
      </c>
      <c r="H420" s="0" t="s">
        <v>53</v>
      </c>
      <c r="I420" s="0" t="s">
        <v>126</v>
      </c>
    </row>
    <row r="421" customFormat="false" ht="14.25" hidden="false" customHeight="false" outlineLevel="0" collapsed="false">
      <c r="A421" s="0" t="n">
        <v>27</v>
      </c>
      <c r="B421" s="0" t="s">
        <v>195</v>
      </c>
      <c r="C421" s="0" t="s">
        <v>110</v>
      </c>
      <c r="D421" s="24" t="n">
        <v>42170</v>
      </c>
      <c r="E421" s="0" t="s">
        <v>36</v>
      </c>
      <c r="F421" s="0" t="n">
        <v>1875</v>
      </c>
      <c r="G421" s="0" t="s">
        <v>81</v>
      </c>
      <c r="H421" s="0" t="s">
        <v>36</v>
      </c>
    </row>
    <row r="422" customFormat="false" ht="14.25" hidden="false" customHeight="false" outlineLevel="0" collapsed="false">
      <c r="A422" s="0" t="n">
        <v>27</v>
      </c>
      <c r="B422" s="0" t="s">
        <v>195</v>
      </c>
      <c r="C422" s="0" t="s">
        <v>110</v>
      </c>
      <c r="D422" s="24" t="n">
        <v>42170</v>
      </c>
      <c r="E422" s="0" t="s">
        <v>3</v>
      </c>
      <c r="F422" s="0" t="n">
        <v>14</v>
      </c>
      <c r="G422" s="0" t="s">
        <v>81</v>
      </c>
      <c r="H422" s="0" t="s">
        <v>3</v>
      </c>
    </row>
    <row r="423" customFormat="false" ht="14.25" hidden="false" customHeight="false" outlineLevel="0" collapsed="false">
      <c r="A423" s="0" t="n">
        <v>27</v>
      </c>
      <c r="B423" s="0" t="s">
        <v>195</v>
      </c>
      <c r="C423" s="0" t="s">
        <v>110</v>
      </c>
      <c r="D423" s="24" t="n">
        <v>42170</v>
      </c>
      <c r="E423" s="0" t="s">
        <v>96</v>
      </c>
      <c r="F423" s="0" t="n">
        <v>1</v>
      </c>
      <c r="G423" s="0" t="s">
        <v>81</v>
      </c>
      <c r="H423" s="0" t="s">
        <v>96</v>
      </c>
    </row>
    <row r="424" customFormat="false" ht="14.25" hidden="false" customHeight="false" outlineLevel="0" collapsed="false">
      <c r="A424" s="0" t="n">
        <v>27</v>
      </c>
      <c r="B424" s="0" t="s">
        <v>195</v>
      </c>
      <c r="C424" s="0" t="s">
        <v>110</v>
      </c>
      <c r="D424" s="24" t="n">
        <v>42170</v>
      </c>
      <c r="E424" s="0" t="s">
        <v>92</v>
      </c>
      <c r="F424" s="0" t="n">
        <v>1</v>
      </c>
      <c r="G424" s="0" t="s">
        <v>81</v>
      </c>
      <c r="H424" s="0" t="s">
        <v>92</v>
      </c>
    </row>
    <row r="425" customFormat="false" ht="14.25" hidden="false" customHeight="false" outlineLevel="0" collapsed="false">
      <c r="A425" s="0" t="n">
        <v>28</v>
      </c>
      <c r="B425" s="0" t="s">
        <v>195</v>
      </c>
      <c r="C425" s="0" t="s">
        <v>110</v>
      </c>
      <c r="D425" s="24" t="n">
        <v>42170</v>
      </c>
      <c r="E425" s="0" t="s">
        <v>36</v>
      </c>
      <c r="F425" s="0" t="n">
        <v>1099</v>
      </c>
      <c r="G425" s="0" t="s">
        <v>81</v>
      </c>
      <c r="H425" s="0" t="s">
        <v>36</v>
      </c>
    </row>
    <row r="426" customFormat="false" ht="14.25" hidden="false" customHeight="false" outlineLevel="0" collapsed="false">
      <c r="A426" s="0" t="n">
        <v>28</v>
      </c>
      <c r="B426" s="0" t="s">
        <v>195</v>
      </c>
      <c r="C426" s="0" t="s">
        <v>110</v>
      </c>
      <c r="D426" s="24" t="n">
        <v>42170</v>
      </c>
      <c r="E426" s="0" t="s">
        <v>96</v>
      </c>
      <c r="F426" s="0" t="n">
        <v>1</v>
      </c>
      <c r="G426" s="0" t="s">
        <v>81</v>
      </c>
      <c r="H426" s="0" t="s">
        <v>96</v>
      </c>
    </row>
    <row r="427" customFormat="false" ht="14.25" hidden="false" customHeight="false" outlineLevel="0" collapsed="false">
      <c r="A427" s="0" t="n">
        <v>29</v>
      </c>
      <c r="B427" s="0" t="s">
        <v>195</v>
      </c>
      <c r="C427" s="0" t="s">
        <v>110</v>
      </c>
      <c r="D427" s="24" t="n">
        <v>42170</v>
      </c>
      <c r="E427" s="0" t="s">
        <v>36</v>
      </c>
      <c r="F427" s="0" t="n">
        <v>746</v>
      </c>
      <c r="G427" s="0" t="s">
        <v>81</v>
      </c>
      <c r="H427" s="0" t="s">
        <v>36</v>
      </c>
    </row>
    <row r="428" customFormat="false" ht="14.25" hidden="false" customHeight="false" outlineLevel="0" collapsed="false">
      <c r="A428" s="0" t="n">
        <v>29</v>
      </c>
      <c r="B428" s="0" t="s">
        <v>195</v>
      </c>
      <c r="C428" s="0" t="s">
        <v>110</v>
      </c>
      <c r="D428" s="24" t="n">
        <v>42170</v>
      </c>
      <c r="E428" s="0" t="s">
        <v>89</v>
      </c>
      <c r="F428" s="0" t="n">
        <v>1</v>
      </c>
      <c r="G428" s="0" t="s">
        <v>81</v>
      </c>
      <c r="H428" s="0" t="s">
        <v>89</v>
      </c>
    </row>
    <row r="429" customFormat="false" ht="14.25" hidden="false" customHeight="false" outlineLevel="0" collapsed="false">
      <c r="A429" s="0" t="n">
        <v>27</v>
      </c>
      <c r="B429" s="0" t="s">
        <v>195</v>
      </c>
      <c r="C429" s="0" t="s">
        <v>110</v>
      </c>
      <c r="D429" s="24" t="n">
        <v>42170</v>
      </c>
      <c r="E429" s="0" t="s">
        <v>137</v>
      </c>
      <c r="F429" s="0" t="n">
        <v>25683</v>
      </c>
      <c r="G429" s="0" t="s">
        <v>79</v>
      </c>
      <c r="H429" s="0" t="s">
        <v>53</v>
      </c>
      <c r="I429" s="0" t="s">
        <v>138</v>
      </c>
    </row>
    <row r="430" customFormat="false" ht="14.25" hidden="false" customHeight="false" outlineLevel="0" collapsed="false">
      <c r="A430" s="0" t="n">
        <v>27</v>
      </c>
      <c r="B430" s="0" t="s">
        <v>195</v>
      </c>
      <c r="C430" s="0" t="s">
        <v>110</v>
      </c>
      <c r="D430" s="24" t="n">
        <v>42170</v>
      </c>
      <c r="E430" s="0" t="s">
        <v>125</v>
      </c>
      <c r="F430" s="0" t="n">
        <v>16430</v>
      </c>
      <c r="G430" s="0" t="s">
        <v>79</v>
      </c>
      <c r="H430" s="0" t="s">
        <v>53</v>
      </c>
      <c r="I430" s="0" t="s">
        <v>126</v>
      </c>
    </row>
    <row r="431" customFormat="false" ht="14.25" hidden="false" customHeight="false" outlineLevel="0" collapsed="false">
      <c r="A431" s="0" t="n">
        <v>27</v>
      </c>
      <c r="B431" s="0" t="s">
        <v>195</v>
      </c>
      <c r="C431" s="0" t="s">
        <v>110</v>
      </c>
      <c r="D431" s="24" t="n">
        <v>42170</v>
      </c>
      <c r="E431" s="0" t="s">
        <v>170</v>
      </c>
      <c r="F431" s="0" t="n">
        <v>7556</v>
      </c>
      <c r="G431" s="0" t="s">
        <v>79</v>
      </c>
      <c r="H431" s="0" t="s">
        <v>53</v>
      </c>
      <c r="I431" s="0" t="s">
        <v>171</v>
      </c>
    </row>
    <row r="432" customFormat="false" ht="14.25" hidden="false" customHeight="false" outlineLevel="0" collapsed="false">
      <c r="A432" s="0" t="n">
        <v>27</v>
      </c>
      <c r="B432" s="0" t="s">
        <v>195</v>
      </c>
      <c r="C432" s="0" t="s">
        <v>110</v>
      </c>
      <c r="D432" s="24" t="n">
        <v>42170</v>
      </c>
      <c r="E432" s="0" t="s">
        <v>174</v>
      </c>
      <c r="F432" s="0" t="n">
        <v>1288</v>
      </c>
      <c r="G432" s="0" t="s">
        <v>79</v>
      </c>
      <c r="H432" s="0" t="s">
        <v>175</v>
      </c>
      <c r="I432" s="0" t="s">
        <v>176</v>
      </c>
    </row>
    <row r="433" customFormat="false" ht="14.25" hidden="false" customHeight="false" outlineLevel="0" collapsed="false">
      <c r="A433" s="0" t="n">
        <v>27</v>
      </c>
      <c r="B433" s="0" t="s">
        <v>195</v>
      </c>
      <c r="C433" s="0" t="s">
        <v>110</v>
      </c>
      <c r="D433" s="24" t="n">
        <v>42170</v>
      </c>
      <c r="E433" s="0" t="s">
        <v>211</v>
      </c>
      <c r="F433" s="0" t="n">
        <v>713</v>
      </c>
      <c r="G433" s="0" t="s">
        <v>79</v>
      </c>
      <c r="H433" s="0" t="s">
        <v>212</v>
      </c>
      <c r="I433" s="0" t="s">
        <v>179</v>
      </c>
    </row>
    <row r="434" customFormat="false" ht="14.25" hidden="false" customHeight="false" outlineLevel="0" collapsed="false">
      <c r="A434" s="0" t="n">
        <v>27</v>
      </c>
      <c r="B434" s="0" t="s">
        <v>195</v>
      </c>
      <c r="C434" s="0" t="s">
        <v>110</v>
      </c>
      <c r="D434" s="24" t="n">
        <v>42170</v>
      </c>
      <c r="E434" s="0" t="s">
        <v>180</v>
      </c>
      <c r="F434" s="0" t="n">
        <v>540</v>
      </c>
      <c r="G434" s="0" t="s">
        <v>79</v>
      </c>
      <c r="H434" s="0" t="s">
        <v>181</v>
      </c>
      <c r="I434" s="0" t="s">
        <v>182</v>
      </c>
    </row>
    <row r="435" customFormat="false" ht="14.25" hidden="false" customHeight="false" outlineLevel="0" collapsed="false">
      <c r="A435" s="0" t="n">
        <v>27</v>
      </c>
      <c r="B435" s="0" t="s">
        <v>195</v>
      </c>
      <c r="C435" s="0" t="s">
        <v>110</v>
      </c>
      <c r="D435" s="24" t="n">
        <v>42170</v>
      </c>
      <c r="E435" s="0" t="s">
        <v>177</v>
      </c>
      <c r="F435" s="0" t="n">
        <v>459</v>
      </c>
      <c r="G435" s="0" t="s">
        <v>79</v>
      </c>
      <c r="H435" s="0" t="s">
        <v>178</v>
      </c>
      <c r="I435" s="0" t="s">
        <v>179</v>
      </c>
    </row>
    <row r="436" customFormat="false" ht="14.25" hidden="false" customHeight="false" outlineLevel="0" collapsed="false">
      <c r="A436" s="0" t="n">
        <v>27</v>
      </c>
      <c r="B436" s="0" t="s">
        <v>195</v>
      </c>
      <c r="C436" s="0" t="s">
        <v>110</v>
      </c>
      <c r="D436" s="24" t="n">
        <v>42170</v>
      </c>
      <c r="E436" s="0" t="s">
        <v>185</v>
      </c>
      <c r="F436" s="0" t="n">
        <v>329</v>
      </c>
      <c r="G436" s="0" t="s">
        <v>79</v>
      </c>
      <c r="H436" s="0" t="s">
        <v>181</v>
      </c>
      <c r="I436" s="0" t="s">
        <v>186</v>
      </c>
    </row>
    <row r="437" customFormat="false" ht="14.25" hidden="false" customHeight="false" outlineLevel="0" collapsed="false">
      <c r="A437" s="0" t="n">
        <v>27</v>
      </c>
      <c r="B437" s="0" t="s">
        <v>195</v>
      </c>
      <c r="C437" s="0" t="s">
        <v>110</v>
      </c>
      <c r="D437" s="24" t="n">
        <v>42170</v>
      </c>
      <c r="E437" s="0" t="s">
        <v>205</v>
      </c>
      <c r="F437" s="0" t="n">
        <v>313</v>
      </c>
      <c r="G437" s="0" t="s">
        <v>79</v>
      </c>
      <c r="H437" s="0" t="s">
        <v>35</v>
      </c>
      <c r="I437" s="0" t="s">
        <v>206</v>
      </c>
    </row>
    <row r="438" customFormat="false" ht="14.25" hidden="false" customHeight="false" outlineLevel="0" collapsed="false">
      <c r="A438" s="0" t="n">
        <v>27</v>
      </c>
      <c r="B438" s="0" t="s">
        <v>195</v>
      </c>
      <c r="C438" s="0" t="s">
        <v>110</v>
      </c>
      <c r="D438" s="24" t="n">
        <v>42170</v>
      </c>
      <c r="E438" s="0" t="s">
        <v>213</v>
      </c>
      <c r="F438" s="0" t="n">
        <v>295</v>
      </c>
      <c r="G438" s="0" t="s">
        <v>79</v>
      </c>
      <c r="H438" s="0" t="s">
        <v>6</v>
      </c>
      <c r="I438" s="0" t="s">
        <v>214</v>
      </c>
    </row>
    <row r="439" customFormat="false" ht="14.25" hidden="false" customHeight="false" outlineLevel="0" collapsed="false">
      <c r="A439" s="0" t="n">
        <v>28</v>
      </c>
      <c r="B439" s="0" t="s">
        <v>195</v>
      </c>
      <c r="C439" s="0" t="s">
        <v>110</v>
      </c>
      <c r="D439" s="24" t="n">
        <v>42170</v>
      </c>
      <c r="E439" s="0" t="s">
        <v>137</v>
      </c>
      <c r="F439" s="0" t="n">
        <v>33236</v>
      </c>
      <c r="G439" s="0" t="s">
        <v>79</v>
      </c>
      <c r="H439" s="0" t="s">
        <v>53</v>
      </c>
      <c r="I439" s="0" t="s">
        <v>138</v>
      </c>
    </row>
    <row r="440" customFormat="false" ht="14.25" hidden="false" customHeight="false" outlineLevel="0" collapsed="false">
      <c r="A440" s="0" t="n">
        <v>28</v>
      </c>
      <c r="B440" s="0" t="s">
        <v>195</v>
      </c>
      <c r="C440" s="0" t="s">
        <v>110</v>
      </c>
      <c r="D440" s="24" t="n">
        <v>42170</v>
      </c>
      <c r="E440" s="0" t="s">
        <v>125</v>
      </c>
      <c r="F440" s="0" t="n">
        <v>19779</v>
      </c>
      <c r="G440" s="0" t="s">
        <v>79</v>
      </c>
      <c r="H440" s="0" t="s">
        <v>53</v>
      </c>
      <c r="I440" s="0" t="s">
        <v>126</v>
      </c>
    </row>
    <row r="441" customFormat="false" ht="14.25" hidden="false" customHeight="false" outlineLevel="0" collapsed="false">
      <c r="A441" s="0" t="n">
        <v>28</v>
      </c>
      <c r="B441" s="0" t="s">
        <v>195</v>
      </c>
      <c r="C441" s="0" t="s">
        <v>110</v>
      </c>
      <c r="D441" s="24" t="n">
        <v>42170</v>
      </c>
      <c r="E441" s="0" t="s">
        <v>170</v>
      </c>
      <c r="F441" s="0" t="n">
        <v>10354</v>
      </c>
      <c r="G441" s="0" t="s">
        <v>79</v>
      </c>
      <c r="H441" s="0" t="s">
        <v>53</v>
      </c>
      <c r="I441" s="0" t="s">
        <v>171</v>
      </c>
    </row>
    <row r="442" customFormat="false" ht="14.25" hidden="false" customHeight="false" outlineLevel="0" collapsed="false">
      <c r="A442" s="0" t="n">
        <v>28</v>
      </c>
      <c r="B442" s="0" t="s">
        <v>195</v>
      </c>
      <c r="C442" s="0" t="s">
        <v>110</v>
      </c>
      <c r="D442" s="24" t="n">
        <v>42170</v>
      </c>
      <c r="E442" s="0" t="s">
        <v>174</v>
      </c>
      <c r="F442" s="0" t="n">
        <v>939</v>
      </c>
      <c r="G442" s="0" t="s">
        <v>79</v>
      </c>
      <c r="H442" s="0" t="s">
        <v>175</v>
      </c>
      <c r="I442" s="0" t="s">
        <v>176</v>
      </c>
    </row>
    <row r="443" customFormat="false" ht="14.25" hidden="false" customHeight="false" outlineLevel="0" collapsed="false">
      <c r="A443" s="0" t="n">
        <v>28</v>
      </c>
      <c r="B443" s="0" t="s">
        <v>195</v>
      </c>
      <c r="C443" s="0" t="s">
        <v>110</v>
      </c>
      <c r="D443" s="24" t="n">
        <v>42170</v>
      </c>
      <c r="E443" s="0" t="s">
        <v>177</v>
      </c>
      <c r="F443" s="0" t="n">
        <v>721</v>
      </c>
      <c r="G443" s="0" t="s">
        <v>79</v>
      </c>
      <c r="H443" s="0" t="s">
        <v>178</v>
      </c>
      <c r="I443" s="0" t="s">
        <v>179</v>
      </c>
    </row>
    <row r="444" customFormat="false" ht="14.25" hidden="false" customHeight="false" outlineLevel="0" collapsed="false">
      <c r="A444" s="0" t="n">
        <v>28</v>
      </c>
      <c r="B444" s="0" t="s">
        <v>195</v>
      </c>
      <c r="C444" s="0" t="s">
        <v>110</v>
      </c>
      <c r="D444" s="24" t="n">
        <v>42170</v>
      </c>
      <c r="E444" s="0" t="s">
        <v>272</v>
      </c>
      <c r="F444" s="0" t="n">
        <v>713</v>
      </c>
      <c r="G444" s="0" t="s">
        <v>79</v>
      </c>
      <c r="H444" s="0" t="s">
        <v>197</v>
      </c>
      <c r="I444" s="0" t="s">
        <v>273</v>
      </c>
    </row>
    <row r="445" customFormat="false" ht="14.25" hidden="false" customHeight="false" outlineLevel="0" collapsed="false">
      <c r="A445" s="0" t="n">
        <v>28</v>
      </c>
      <c r="B445" s="0" t="s">
        <v>195</v>
      </c>
      <c r="C445" s="0" t="s">
        <v>110</v>
      </c>
      <c r="D445" s="24" t="n">
        <v>42170</v>
      </c>
      <c r="E445" s="0" t="s">
        <v>272</v>
      </c>
      <c r="F445" s="0" t="n">
        <v>713</v>
      </c>
      <c r="G445" s="0" t="s">
        <v>79</v>
      </c>
      <c r="H445" s="0" t="s">
        <v>197</v>
      </c>
      <c r="I445" s="0" t="s">
        <v>273</v>
      </c>
    </row>
    <row r="446" customFormat="false" ht="14.25" hidden="false" customHeight="false" outlineLevel="0" collapsed="false">
      <c r="A446" s="0" t="n">
        <v>28</v>
      </c>
      <c r="B446" s="0" t="s">
        <v>195</v>
      </c>
      <c r="C446" s="0" t="s">
        <v>110</v>
      </c>
      <c r="D446" s="24" t="n">
        <v>42170</v>
      </c>
      <c r="E446" s="0" t="s">
        <v>180</v>
      </c>
      <c r="F446" s="0" t="n">
        <v>604</v>
      </c>
      <c r="G446" s="0" t="s">
        <v>79</v>
      </c>
      <c r="H446" s="0" t="s">
        <v>181</v>
      </c>
      <c r="I446" s="0" t="s">
        <v>182</v>
      </c>
    </row>
    <row r="447" customFormat="false" ht="14.25" hidden="false" customHeight="false" outlineLevel="0" collapsed="false">
      <c r="A447" s="0" t="n">
        <v>28</v>
      </c>
      <c r="B447" s="0" t="s">
        <v>195</v>
      </c>
      <c r="C447" s="0" t="s">
        <v>110</v>
      </c>
      <c r="D447" s="24" t="n">
        <v>42170</v>
      </c>
      <c r="E447" s="0" t="s">
        <v>183</v>
      </c>
      <c r="F447" s="0" t="n">
        <v>379</v>
      </c>
      <c r="G447" s="0" t="s">
        <v>79</v>
      </c>
      <c r="H447" s="0" t="s">
        <v>55</v>
      </c>
      <c r="I447" s="0" t="s">
        <v>184</v>
      </c>
    </row>
    <row r="448" customFormat="false" ht="14.25" hidden="false" customHeight="false" outlineLevel="0" collapsed="false">
      <c r="A448" s="0" t="n">
        <v>28</v>
      </c>
      <c r="B448" s="0" t="s">
        <v>195</v>
      </c>
      <c r="C448" s="0" t="s">
        <v>110</v>
      </c>
      <c r="D448" s="24" t="n">
        <v>42170</v>
      </c>
      <c r="E448" s="0" t="s">
        <v>235</v>
      </c>
      <c r="F448" s="0" t="n">
        <v>345</v>
      </c>
      <c r="G448" s="0" t="s">
        <v>79</v>
      </c>
      <c r="H448" s="0" t="s">
        <v>236</v>
      </c>
      <c r="I448" s="0" t="s">
        <v>237</v>
      </c>
    </row>
    <row r="449" customFormat="false" ht="14.25" hidden="false" customHeight="false" outlineLevel="0" collapsed="false">
      <c r="A449" s="0" t="n">
        <v>29</v>
      </c>
      <c r="B449" s="0" t="s">
        <v>195</v>
      </c>
      <c r="C449" s="0" t="s">
        <v>110</v>
      </c>
      <c r="D449" s="24" t="n">
        <v>42170</v>
      </c>
      <c r="E449" s="0" t="s">
        <v>120</v>
      </c>
      <c r="F449" s="0" t="n">
        <v>50501</v>
      </c>
      <c r="G449" s="0" t="s">
        <v>79</v>
      </c>
      <c r="H449" s="0" t="s">
        <v>121</v>
      </c>
      <c r="I449" s="0" t="s">
        <v>141</v>
      </c>
    </row>
    <row r="450" customFormat="false" ht="14.25" hidden="false" customHeight="false" outlineLevel="0" collapsed="false">
      <c r="A450" s="0" t="n">
        <v>29</v>
      </c>
      <c r="B450" s="0" t="s">
        <v>195</v>
      </c>
      <c r="C450" s="0" t="s">
        <v>110</v>
      </c>
      <c r="D450" s="24" t="n">
        <v>42170</v>
      </c>
      <c r="E450" s="0" t="s">
        <v>137</v>
      </c>
      <c r="F450" s="0" t="n">
        <v>35781</v>
      </c>
      <c r="G450" s="0" t="s">
        <v>79</v>
      </c>
      <c r="H450" s="0" t="s">
        <v>53</v>
      </c>
      <c r="I450" s="0" t="s">
        <v>138</v>
      </c>
    </row>
    <row r="451" customFormat="false" ht="14.25" hidden="false" customHeight="false" outlineLevel="0" collapsed="false">
      <c r="A451" s="0" t="n">
        <v>29</v>
      </c>
      <c r="B451" s="0" t="s">
        <v>195</v>
      </c>
      <c r="C451" s="0" t="s">
        <v>110</v>
      </c>
      <c r="D451" s="24" t="n">
        <v>42170</v>
      </c>
      <c r="E451" s="0" t="s">
        <v>125</v>
      </c>
      <c r="F451" s="0" t="n">
        <v>12449</v>
      </c>
      <c r="G451" s="0" t="s">
        <v>79</v>
      </c>
      <c r="H451" s="0" t="s">
        <v>53</v>
      </c>
      <c r="I451" s="0" t="s">
        <v>126</v>
      </c>
    </row>
    <row r="452" customFormat="false" ht="14.25" hidden="false" customHeight="false" outlineLevel="0" collapsed="false">
      <c r="A452" s="0" t="n">
        <v>29</v>
      </c>
      <c r="B452" s="0" t="s">
        <v>195</v>
      </c>
      <c r="C452" s="0" t="s">
        <v>110</v>
      </c>
      <c r="D452" s="24" t="n">
        <v>42170</v>
      </c>
      <c r="E452" s="0" t="s">
        <v>170</v>
      </c>
      <c r="F452" s="0" t="n">
        <v>7561</v>
      </c>
      <c r="G452" s="0" t="s">
        <v>79</v>
      </c>
      <c r="H452" s="0" t="s">
        <v>53</v>
      </c>
      <c r="I452" s="0" t="s">
        <v>171</v>
      </c>
    </row>
    <row r="453" customFormat="false" ht="14.25" hidden="false" customHeight="false" outlineLevel="0" collapsed="false">
      <c r="A453" s="0" t="n">
        <v>29</v>
      </c>
      <c r="B453" s="0" t="s">
        <v>195</v>
      </c>
      <c r="C453" s="0" t="s">
        <v>110</v>
      </c>
      <c r="D453" s="24" t="n">
        <v>42170</v>
      </c>
      <c r="E453" s="0" t="s">
        <v>155</v>
      </c>
      <c r="F453" s="0" t="n">
        <v>2908</v>
      </c>
      <c r="G453" s="0" t="s">
        <v>79</v>
      </c>
      <c r="H453" s="0" t="s">
        <v>21</v>
      </c>
      <c r="I453" s="0" t="s">
        <v>156</v>
      </c>
    </row>
    <row r="454" customFormat="false" ht="14.25" hidden="false" customHeight="false" outlineLevel="0" collapsed="false">
      <c r="A454" s="0" t="n">
        <v>29</v>
      </c>
      <c r="B454" s="0" t="s">
        <v>195</v>
      </c>
      <c r="C454" s="0" t="s">
        <v>110</v>
      </c>
      <c r="D454" s="24" t="n">
        <v>42170</v>
      </c>
      <c r="E454" s="0" t="s">
        <v>213</v>
      </c>
      <c r="F454" s="0" t="n">
        <v>2740</v>
      </c>
      <c r="G454" s="0" t="s">
        <v>79</v>
      </c>
      <c r="H454" s="0" t="s">
        <v>6</v>
      </c>
      <c r="I454" s="0" t="s">
        <v>214</v>
      </c>
    </row>
    <row r="455" customFormat="false" ht="14.25" hidden="false" customHeight="false" outlineLevel="0" collapsed="false">
      <c r="A455" s="0" t="n">
        <v>29</v>
      </c>
      <c r="B455" s="0" t="s">
        <v>195</v>
      </c>
      <c r="C455" s="0" t="s">
        <v>110</v>
      </c>
      <c r="D455" s="24" t="n">
        <v>42170</v>
      </c>
      <c r="E455" s="0" t="s">
        <v>274</v>
      </c>
      <c r="F455" s="0" t="n">
        <v>2703</v>
      </c>
      <c r="G455" s="0" t="s">
        <v>79</v>
      </c>
      <c r="H455" s="0" t="s">
        <v>275</v>
      </c>
      <c r="I455" s="0" t="s">
        <v>276</v>
      </c>
    </row>
    <row r="456" customFormat="false" ht="14.25" hidden="false" customHeight="false" outlineLevel="0" collapsed="false">
      <c r="A456" s="0" t="n">
        <v>29</v>
      </c>
      <c r="B456" s="0" t="s">
        <v>195</v>
      </c>
      <c r="C456" s="0" t="s">
        <v>110</v>
      </c>
      <c r="D456" s="24" t="n">
        <v>42170</v>
      </c>
      <c r="E456" s="0" t="s">
        <v>277</v>
      </c>
      <c r="F456" s="0" t="n">
        <v>2701</v>
      </c>
      <c r="G456" s="0" t="s">
        <v>79</v>
      </c>
      <c r="H456" s="0" t="s">
        <v>278</v>
      </c>
      <c r="I456" s="0" t="s">
        <v>279</v>
      </c>
    </row>
    <row r="457" customFormat="false" ht="14.25" hidden="false" customHeight="false" outlineLevel="0" collapsed="false">
      <c r="A457" s="0" t="n">
        <v>29</v>
      </c>
      <c r="B457" s="0" t="s">
        <v>195</v>
      </c>
      <c r="C457" s="0" t="s">
        <v>110</v>
      </c>
      <c r="D457" s="24" t="n">
        <v>42170</v>
      </c>
      <c r="E457" s="0" t="s">
        <v>235</v>
      </c>
      <c r="F457" s="0" t="n">
        <v>2676</v>
      </c>
      <c r="G457" s="0" t="s">
        <v>79</v>
      </c>
      <c r="H457" s="0" t="s">
        <v>236</v>
      </c>
      <c r="I457" s="0" t="s">
        <v>237</v>
      </c>
    </row>
    <row r="458" customFormat="false" ht="14.25" hidden="false" customHeight="false" outlineLevel="0" collapsed="false">
      <c r="A458" s="0" t="n">
        <v>29</v>
      </c>
      <c r="B458" s="0" t="s">
        <v>195</v>
      </c>
      <c r="C458" s="0" t="s">
        <v>110</v>
      </c>
      <c r="D458" s="24" t="n">
        <v>42170</v>
      </c>
      <c r="E458" s="0" t="s">
        <v>272</v>
      </c>
      <c r="F458" s="0" t="n">
        <v>2432</v>
      </c>
      <c r="G458" s="0" t="s">
        <v>79</v>
      </c>
      <c r="H458" s="0" t="s">
        <v>197</v>
      </c>
      <c r="I458" s="0" t="s">
        <v>273</v>
      </c>
    </row>
    <row r="459" customFormat="false" ht="14.25" hidden="false" customHeight="false" outlineLevel="0" collapsed="false">
      <c r="A459" s="0" t="n">
        <v>29</v>
      </c>
      <c r="B459" s="0" t="s">
        <v>195</v>
      </c>
      <c r="C459" s="0" t="s">
        <v>110</v>
      </c>
      <c r="D459" s="24" t="n">
        <v>42170</v>
      </c>
      <c r="E459" s="0" t="s">
        <v>272</v>
      </c>
      <c r="F459" s="0" t="n">
        <v>2432</v>
      </c>
      <c r="G459" s="0" t="s">
        <v>79</v>
      </c>
      <c r="H459" s="0" t="s">
        <v>197</v>
      </c>
      <c r="I459" s="0" t="s">
        <v>273</v>
      </c>
    </row>
    <row r="460" customFormat="false" ht="14.25" hidden="false" customHeight="false" outlineLevel="0" collapsed="false">
      <c r="A460" s="0" t="s">
        <v>123</v>
      </c>
      <c r="B460" s="0" t="s">
        <v>195</v>
      </c>
      <c r="C460" s="0" t="s">
        <v>110</v>
      </c>
      <c r="D460" s="24" t="n">
        <v>42183</v>
      </c>
      <c r="E460" s="0" t="s">
        <v>132</v>
      </c>
      <c r="F460" s="0" t="n">
        <v>1</v>
      </c>
      <c r="G460" s="0" t="s">
        <v>78</v>
      </c>
      <c r="H460" s="0" t="s">
        <v>35</v>
      </c>
      <c r="I460" s="0" t="s">
        <v>133</v>
      </c>
    </row>
    <row r="461" customFormat="false" ht="14.25" hidden="false" customHeight="false" outlineLevel="0" collapsed="false">
      <c r="A461" s="0" t="s">
        <v>123</v>
      </c>
      <c r="B461" s="0" t="s">
        <v>195</v>
      </c>
      <c r="C461" s="0" t="s">
        <v>110</v>
      </c>
      <c r="D461" s="24" t="n">
        <v>42183</v>
      </c>
      <c r="E461" s="0" t="s">
        <v>164</v>
      </c>
      <c r="F461" s="0" t="n">
        <v>1</v>
      </c>
      <c r="G461" s="0" t="s">
        <v>78</v>
      </c>
      <c r="H461" s="0" t="s">
        <v>75</v>
      </c>
      <c r="I461" s="0" t="s">
        <v>165</v>
      </c>
    </row>
    <row r="462" customFormat="false" ht="14.25" hidden="false" customHeight="false" outlineLevel="0" collapsed="false">
      <c r="A462" s="0" t="s">
        <v>123</v>
      </c>
      <c r="B462" s="0" t="s">
        <v>195</v>
      </c>
      <c r="C462" s="0" t="s">
        <v>110</v>
      </c>
      <c r="D462" s="24" t="n">
        <v>42194</v>
      </c>
      <c r="E462" s="0" t="s">
        <v>137</v>
      </c>
      <c r="F462" s="0" t="n">
        <v>1</v>
      </c>
      <c r="G462" s="0" t="s">
        <v>78</v>
      </c>
      <c r="H462" s="0" t="s">
        <v>53</v>
      </c>
      <c r="I462" s="0" t="s">
        <v>138</v>
      </c>
    </row>
    <row r="463" customFormat="false" ht="14.25" hidden="false" customHeight="false" outlineLevel="0" collapsed="false">
      <c r="A463" s="0" t="s">
        <v>123</v>
      </c>
      <c r="B463" s="0" t="s">
        <v>195</v>
      </c>
      <c r="C463" s="0" t="s">
        <v>110</v>
      </c>
      <c r="D463" s="24" t="n">
        <v>42199</v>
      </c>
      <c r="E463" s="0" t="s">
        <v>137</v>
      </c>
      <c r="F463" s="0" t="n">
        <v>2</v>
      </c>
      <c r="G463" s="0" t="s">
        <v>78</v>
      </c>
      <c r="H463" s="0" t="s">
        <v>53</v>
      </c>
      <c r="I463" s="0" t="s">
        <v>138</v>
      </c>
    </row>
    <row r="464" customFormat="false" ht="14.25" hidden="false" customHeight="false" outlineLevel="0" collapsed="false">
      <c r="A464" s="0" t="s">
        <v>123</v>
      </c>
      <c r="B464" s="0" t="s">
        <v>195</v>
      </c>
      <c r="C464" s="0" t="s">
        <v>136</v>
      </c>
      <c r="D464" s="24" t="n">
        <v>42155</v>
      </c>
      <c r="E464" s="0" t="s">
        <v>119</v>
      </c>
      <c r="F464" s="0" t="n">
        <v>1</v>
      </c>
      <c r="G464" s="0" t="s">
        <v>78</v>
      </c>
      <c r="H464" s="0" t="s">
        <v>74</v>
      </c>
      <c r="I464" s="0" t="s">
        <v>142</v>
      </c>
    </row>
    <row r="465" customFormat="false" ht="14.25" hidden="false" customHeight="false" outlineLevel="0" collapsed="false">
      <c r="A465" s="0" t="s">
        <v>123</v>
      </c>
      <c r="B465" s="0" t="s">
        <v>195</v>
      </c>
      <c r="C465" s="0" t="s">
        <v>136</v>
      </c>
      <c r="D465" s="24" t="n">
        <v>42157</v>
      </c>
      <c r="E465" s="0" t="s">
        <v>125</v>
      </c>
      <c r="F465" s="0" t="n">
        <v>1</v>
      </c>
      <c r="G465" s="0" t="s">
        <v>78</v>
      </c>
      <c r="H465" s="0" t="s">
        <v>53</v>
      </c>
      <c r="I465" s="0" t="s">
        <v>126</v>
      </c>
    </row>
    <row r="466" customFormat="false" ht="14.25" hidden="false" customHeight="false" outlineLevel="0" collapsed="false">
      <c r="A466" s="0" t="s">
        <v>123</v>
      </c>
      <c r="B466" s="0" t="s">
        <v>195</v>
      </c>
      <c r="C466" s="0" t="s">
        <v>136</v>
      </c>
      <c r="D466" s="24" t="n">
        <v>42157</v>
      </c>
      <c r="E466" s="0" t="s">
        <v>119</v>
      </c>
      <c r="F466" s="0" t="n">
        <v>1</v>
      </c>
      <c r="G466" s="0" t="s">
        <v>78</v>
      </c>
      <c r="H466" s="0" t="s">
        <v>74</v>
      </c>
      <c r="I466" s="0" t="s">
        <v>142</v>
      </c>
    </row>
    <row r="467" customFormat="false" ht="14.25" hidden="false" customHeight="false" outlineLevel="0" collapsed="false">
      <c r="A467" s="0" t="s">
        <v>123</v>
      </c>
      <c r="B467" s="0" t="s">
        <v>195</v>
      </c>
      <c r="C467" s="0" t="s">
        <v>136</v>
      </c>
      <c r="D467" s="24" t="n">
        <v>42159</v>
      </c>
      <c r="E467" s="0" t="s">
        <v>125</v>
      </c>
      <c r="F467" s="0" t="n">
        <v>1</v>
      </c>
      <c r="G467" s="0" t="s">
        <v>78</v>
      </c>
      <c r="H467" s="0" t="s">
        <v>53</v>
      </c>
      <c r="I467" s="0" t="s">
        <v>126</v>
      </c>
    </row>
    <row r="468" customFormat="false" ht="14.25" hidden="false" customHeight="false" outlineLevel="0" collapsed="false">
      <c r="A468" s="0" t="s">
        <v>123</v>
      </c>
      <c r="B468" s="0" t="s">
        <v>195</v>
      </c>
      <c r="C468" s="0" t="s">
        <v>136</v>
      </c>
      <c r="D468" s="24" t="n">
        <v>42159</v>
      </c>
      <c r="E468" s="0" t="s">
        <v>119</v>
      </c>
      <c r="F468" s="0" t="n">
        <v>2</v>
      </c>
      <c r="G468" s="0" t="s">
        <v>78</v>
      </c>
      <c r="H468" s="0" t="s">
        <v>74</v>
      </c>
      <c r="I468" s="0" t="s">
        <v>142</v>
      </c>
    </row>
    <row r="469" customFormat="false" ht="14.25" hidden="false" customHeight="false" outlineLevel="0" collapsed="false">
      <c r="A469" s="0" t="s">
        <v>123</v>
      </c>
      <c r="B469" s="0" t="s">
        <v>195</v>
      </c>
      <c r="C469" s="0" t="s">
        <v>136</v>
      </c>
      <c r="D469" s="24" t="n">
        <v>42163</v>
      </c>
      <c r="E469" s="0" t="s">
        <v>128</v>
      </c>
      <c r="F469" s="0" t="n">
        <v>2</v>
      </c>
      <c r="G469" s="0" t="s">
        <v>78</v>
      </c>
      <c r="H469" s="0" t="s">
        <v>31</v>
      </c>
      <c r="I469" s="0" t="s">
        <v>129</v>
      </c>
    </row>
    <row r="470" customFormat="false" ht="14.25" hidden="false" customHeight="false" outlineLevel="0" collapsed="false">
      <c r="A470" s="0" t="s">
        <v>123</v>
      </c>
      <c r="B470" s="0" t="s">
        <v>195</v>
      </c>
      <c r="C470" s="0" t="s">
        <v>136</v>
      </c>
      <c r="D470" s="24" t="n">
        <v>42163</v>
      </c>
      <c r="E470" s="0" t="s">
        <v>116</v>
      </c>
      <c r="F470" s="0" t="n">
        <v>1</v>
      </c>
      <c r="G470" s="0" t="s">
        <v>78</v>
      </c>
      <c r="H470" s="0" t="s">
        <v>22</v>
      </c>
      <c r="I470" s="0" t="s">
        <v>146</v>
      </c>
    </row>
    <row r="471" customFormat="false" ht="14.25" hidden="false" customHeight="false" outlineLevel="0" collapsed="false">
      <c r="A471" s="0" t="s">
        <v>123</v>
      </c>
      <c r="B471" s="0" t="s">
        <v>195</v>
      </c>
      <c r="C471" s="0" t="s">
        <v>136</v>
      </c>
      <c r="D471" s="24" t="n">
        <v>42170</v>
      </c>
      <c r="E471" s="0" t="s">
        <v>128</v>
      </c>
      <c r="F471" s="0" t="n">
        <v>2</v>
      </c>
      <c r="G471" s="0" t="s">
        <v>78</v>
      </c>
      <c r="H471" s="0" t="s">
        <v>31</v>
      </c>
      <c r="I471" s="0" t="s">
        <v>129</v>
      </c>
    </row>
    <row r="472" customFormat="false" ht="14.25" hidden="false" customHeight="false" outlineLevel="0" collapsed="false">
      <c r="A472" s="0" t="s">
        <v>123</v>
      </c>
      <c r="B472" s="0" t="s">
        <v>195</v>
      </c>
      <c r="C472" s="0" t="s">
        <v>136</v>
      </c>
      <c r="D472" s="24" t="n">
        <v>42177</v>
      </c>
      <c r="E472" s="0" t="s">
        <v>112</v>
      </c>
      <c r="F472" s="0" t="n">
        <v>1</v>
      </c>
      <c r="G472" s="0" t="s">
        <v>78</v>
      </c>
      <c r="H472" s="0" t="s">
        <v>6</v>
      </c>
      <c r="I472" s="0" t="s">
        <v>149</v>
      </c>
    </row>
    <row r="473" customFormat="false" ht="14.25" hidden="false" customHeight="false" outlineLevel="0" collapsed="false">
      <c r="A473" s="0" t="s">
        <v>123</v>
      </c>
      <c r="B473" s="0" t="s">
        <v>195</v>
      </c>
      <c r="C473" s="0" t="s">
        <v>139</v>
      </c>
      <c r="D473" s="24" t="n">
        <v>42153</v>
      </c>
      <c r="E473" s="0" t="s">
        <v>222</v>
      </c>
      <c r="F473" s="0" t="n">
        <v>1</v>
      </c>
      <c r="G473" s="0" t="s">
        <v>78</v>
      </c>
      <c r="H473" s="0" t="s">
        <v>223</v>
      </c>
      <c r="I473" s="0" t="s">
        <v>224</v>
      </c>
    </row>
    <row r="474" customFormat="false" ht="14.25" hidden="false" customHeight="false" outlineLevel="0" collapsed="false">
      <c r="A474" s="0" t="s">
        <v>123</v>
      </c>
      <c r="B474" s="0" t="s">
        <v>195</v>
      </c>
      <c r="C474" s="0" t="s">
        <v>139</v>
      </c>
      <c r="D474" s="24" t="n">
        <v>42157</v>
      </c>
      <c r="E474" s="0" t="s">
        <v>119</v>
      </c>
      <c r="F474" s="0" t="n">
        <v>1</v>
      </c>
      <c r="G474" s="0" t="s">
        <v>78</v>
      </c>
      <c r="H474" s="0" t="s">
        <v>74</v>
      </c>
      <c r="I474" s="0" t="s">
        <v>142</v>
      </c>
    </row>
    <row r="475" customFormat="false" ht="14.25" hidden="false" customHeight="false" outlineLevel="0" collapsed="false">
      <c r="A475" s="0" t="n">
        <v>30</v>
      </c>
      <c r="B475" s="0" t="s">
        <v>195</v>
      </c>
      <c r="C475" s="0" t="s">
        <v>139</v>
      </c>
      <c r="D475" s="24" t="n">
        <v>42159</v>
      </c>
      <c r="E475" s="0" t="s">
        <v>36</v>
      </c>
      <c r="F475" s="0" t="n">
        <v>1084</v>
      </c>
      <c r="G475" s="0" t="s">
        <v>81</v>
      </c>
      <c r="H475" s="0" t="s">
        <v>36</v>
      </c>
    </row>
    <row r="476" customFormat="false" ht="14.25" hidden="false" customHeight="false" outlineLevel="0" collapsed="false">
      <c r="A476" s="0" t="n">
        <v>30</v>
      </c>
      <c r="B476" s="0" t="s">
        <v>195</v>
      </c>
      <c r="C476" s="0" t="s">
        <v>139</v>
      </c>
      <c r="D476" s="24" t="n">
        <v>42159</v>
      </c>
      <c r="E476" s="0" t="s">
        <v>89</v>
      </c>
      <c r="F476" s="0" t="n">
        <v>1</v>
      </c>
      <c r="G476" s="0" t="s">
        <v>81</v>
      </c>
      <c r="H476" s="0" t="s">
        <v>89</v>
      </c>
    </row>
    <row r="477" customFormat="false" ht="14.25" hidden="false" customHeight="false" outlineLevel="0" collapsed="false">
      <c r="A477" s="0" t="n">
        <v>30</v>
      </c>
      <c r="B477" s="0" t="s">
        <v>195</v>
      </c>
      <c r="C477" s="0" t="s">
        <v>139</v>
      </c>
      <c r="D477" s="24" t="n">
        <v>42159</v>
      </c>
      <c r="E477" s="0" t="s">
        <v>84</v>
      </c>
      <c r="F477" s="0" t="n">
        <v>1</v>
      </c>
      <c r="G477" s="0" t="s">
        <v>81</v>
      </c>
      <c r="H477" s="0" t="s">
        <v>84</v>
      </c>
    </row>
    <row r="478" customFormat="false" ht="14.25" hidden="false" customHeight="false" outlineLevel="0" collapsed="false">
      <c r="A478" s="0" t="n">
        <v>30</v>
      </c>
      <c r="B478" s="0" t="s">
        <v>195</v>
      </c>
      <c r="C478" s="0" t="s">
        <v>139</v>
      </c>
      <c r="D478" s="24" t="n">
        <v>42159</v>
      </c>
      <c r="E478" s="0" t="s">
        <v>96</v>
      </c>
      <c r="F478" s="0" t="n">
        <v>1</v>
      </c>
      <c r="G478" s="0" t="s">
        <v>81</v>
      </c>
      <c r="H478" s="0" t="s">
        <v>96</v>
      </c>
    </row>
    <row r="479" customFormat="false" ht="14.25" hidden="false" customHeight="false" outlineLevel="0" collapsed="false">
      <c r="A479" s="0" t="n">
        <v>30</v>
      </c>
      <c r="B479" s="0" t="s">
        <v>195</v>
      </c>
      <c r="C479" s="0" t="s">
        <v>139</v>
      </c>
      <c r="D479" s="24" t="n">
        <v>42159</v>
      </c>
      <c r="E479" s="0" t="s">
        <v>119</v>
      </c>
      <c r="F479" s="0" t="n">
        <v>77561</v>
      </c>
      <c r="G479" s="0" t="s">
        <v>79</v>
      </c>
      <c r="H479" s="0" t="s">
        <v>74</v>
      </c>
      <c r="I479" s="0" t="s">
        <v>142</v>
      </c>
    </row>
    <row r="480" customFormat="false" ht="14.25" hidden="false" customHeight="false" outlineLevel="0" collapsed="false">
      <c r="A480" s="0" t="n">
        <v>30</v>
      </c>
      <c r="B480" s="0" t="s">
        <v>195</v>
      </c>
      <c r="C480" s="0" t="s">
        <v>139</v>
      </c>
      <c r="D480" s="24" t="n">
        <v>42159</v>
      </c>
      <c r="E480" s="0" t="s">
        <v>213</v>
      </c>
      <c r="F480" s="0" t="n">
        <v>49939</v>
      </c>
      <c r="G480" s="0" t="s">
        <v>79</v>
      </c>
      <c r="H480" s="0" t="s">
        <v>6</v>
      </c>
      <c r="I480" s="0" t="s">
        <v>214</v>
      </c>
    </row>
    <row r="481" customFormat="false" ht="14.25" hidden="false" customHeight="false" outlineLevel="0" collapsed="false">
      <c r="A481" s="0" t="n">
        <v>30</v>
      </c>
      <c r="B481" s="0" t="s">
        <v>195</v>
      </c>
      <c r="C481" s="0" t="s">
        <v>139</v>
      </c>
      <c r="D481" s="24" t="n">
        <v>42159</v>
      </c>
      <c r="E481" s="0" t="s">
        <v>118</v>
      </c>
      <c r="F481" s="0" t="n">
        <v>48791</v>
      </c>
      <c r="G481" s="0" t="s">
        <v>79</v>
      </c>
      <c r="H481" s="0" t="s">
        <v>74</v>
      </c>
      <c r="I481" s="0" t="s">
        <v>143</v>
      </c>
    </row>
    <row r="482" customFormat="false" ht="14.25" hidden="false" customHeight="false" outlineLevel="0" collapsed="false">
      <c r="A482" s="0" t="n">
        <v>30</v>
      </c>
      <c r="B482" s="0" t="s">
        <v>195</v>
      </c>
      <c r="C482" s="0" t="s">
        <v>139</v>
      </c>
      <c r="D482" s="24" t="n">
        <v>42159</v>
      </c>
      <c r="E482" s="0" t="s">
        <v>137</v>
      </c>
      <c r="F482" s="0" t="n">
        <v>29197</v>
      </c>
      <c r="G482" s="0" t="s">
        <v>79</v>
      </c>
      <c r="H482" s="0" t="s">
        <v>53</v>
      </c>
      <c r="I482" s="0" t="s">
        <v>138</v>
      </c>
    </row>
    <row r="483" customFormat="false" ht="14.25" hidden="false" customHeight="false" outlineLevel="0" collapsed="false">
      <c r="A483" s="0" t="n">
        <v>30</v>
      </c>
      <c r="B483" s="0" t="s">
        <v>195</v>
      </c>
      <c r="C483" s="0" t="s">
        <v>139</v>
      </c>
      <c r="D483" s="24" t="n">
        <v>42159</v>
      </c>
      <c r="E483" s="0" t="s">
        <v>125</v>
      </c>
      <c r="F483" s="0" t="n">
        <v>16705</v>
      </c>
      <c r="G483" s="0" t="s">
        <v>79</v>
      </c>
      <c r="H483" s="0" t="s">
        <v>53</v>
      </c>
      <c r="I483" s="0" t="s">
        <v>126</v>
      </c>
    </row>
    <row r="484" customFormat="false" ht="14.25" hidden="false" customHeight="false" outlineLevel="0" collapsed="false">
      <c r="A484" s="0" t="n">
        <v>30</v>
      </c>
      <c r="B484" s="0" t="s">
        <v>195</v>
      </c>
      <c r="C484" s="0" t="s">
        <v>139</v>
      </c>
      <c r="D484" s="24" t="n">
        <v>42159</v>
      </c>
      <c r="E484" s="0" t="s">
        <v>196</v>
      </c>
      <c r="F484" s="0" t="n">
        <v>12730</v>
      </c>
      <c r="G484" s="0" t="s">
        <v>79</v>
      </c>
      <c r="H484" s="0" t="s">
        <v>197</v>
      </c>
      <c r="I484" s="0" t="s">
        <v>198</v>
      </c>
    </row>
    <row r="485" customFormat="false" ht="14.25" hidden="false" customHeight="false" outlineLevel="0" collapsed="false">
      <c r="A485" s="0" t="n">
        <v>30</v>
      </c>
      <c r="B485" s="0" t="s">
        <v>195</v>
      </c>
      <c r="C485" s="0" t="s">
        <v>139</v>
      </c>
      <c r="D485" s="24" t="n">
        <v>42159</v>
      </c>
      <c r="E485" s="0" t="s">
        <v>196</v>
      </c>
      <c r="F485" s="0" t="n">
        <v>12730</v>
      </c>
      <c r="G485" s="0" t="s">
        <v>79</v>
      </c>
      <c r="H485" s="0" t="s">
        <v>197</v>
      </c>
      <c r="I485" s="0" t="s">
        <v>198</v>
      </c>
    </row>
    <row r="486" customFormat="false" ht="14.25" hidden="false" customHeight="false" outlineLevel="0" collapsed="false">
      <c r="A486" s="0" t="n">
        <v>30</v>
      </c>
      <c r="B486" s="0" t="s">
        <v>195</v>
      </c>
      <c r="C486" s="0" t="s">
        <v>139</v>
      </c>
      <c r="D486" s="24" t="n">
        <v>42159</v>
      </c>
      <c r="E486" s="0" t="s">
        <v>170</v>
      </c>
      <c r="F486" s="0" t="n">
        <v>9348</v>
      </c>
      <c r="G486" s="0" t="s">
        <v>79</v>
      </c>
      <c r="H486" s="0" t="s">
        <v>53</v>
      </c>
      <c r="I486" s="0" t="s">
        <v>171</v>
      </c>
    </row>
    <row r="487" customFormat="false" ht="14.25" hidden="false" customHeight="false" outlineLevel="0" collapsed="false">
      <c r="A487" s="0" t="n">
        <v>30</v>
      </c>
      <c r="B487" s="0" t="s">
        <v>195</v>
      </c>
      <c r="C487" s="0" t="s">
        <v>139</v>
      </c>
      <c r="D487" s="24" t="n">
        <v>42159</v>
      </c>
      <c r="E487" s="0" t="s">
        <v>117</v>
      </c>
      <c r="F487" s="0" t="n">
        <v>7517</v>
      </c>
      <c r="G487" s="0" t="s">
        <v>79</v>
      </c>
      <c r="H487" s="0" t="s">
        <v>14</v>
      </c>
      <c r="I487" s="0" t="s">
        <v>145</v>
      </c>
    </row>
    <row r="488" customFormat="false" ht="14.25" hidden="false" customHeight="false" outlineLevel="0" collapsed="false">
      <c r="A488" s="0" t="n">
        <v>30</v>
      </c>
      <c r="B488" s="0" t="s">
        <v>195</v>
      </c>
      <c r="C488" s="0" t="s">
        <v>139</v>
      </c>
      <c r="D488" s="24" t="n">
        <v>42159</v>
      </c>
      <c r="E488" s="0" t="s">
        <v>280</v>
      </c>
      <c r="F488" s="0" t="n">
        <v>6452</v>
      </c>
      <c r="G488" s="0" t="s">
        <v>79</v>
      </c>
      <c r="H488" s="0" t="s">
        <v>197</v>
      </c>
      <c r="I488" s="0" t="s">
        <v>281</v>
      </c>
    </row>
    <row r="489" customFormat="false" ht="14.25" hidden="false" customHeight="false" outlineLevel="0" collapsed="false">
      <c r="A489" s="0" t="n">
        <v>30</v>
      </c>
      <c r="B489" s="0" t="s">
        <v>195</v>
      </c>
      <c r="C489" s="0" t="s">
        <v>139</v>
      </c>
      <c r="D489" s="24" t="n">
        <v>42159</v>
      </c>
      <c r="E489" s="0" t="s">
        <v>280</v>
      </c>
      <c r="F489" s="0" t="n">
        <v>6452</v>
      </c>
      <c r="G489" s="0" t="s">
        <v>79</v>
      </c>
      <c r="H489" s="0" t="s">
        <v>197</v>
      </c>
      <c r="I489" s="0" t="s">
        <v>281</v>
      </c>
    </row>
    <row r="490" customFormat="false" ht="14.25" hidden="false" customHeight="false" outlineLevel="0" collapsed="false">
      <c r="A490" s="0" t="s">
        <v>123</v>
      </c>
      <c r="B490" s="0" t="s">
        <v>195</v>
      </c>
      <c r="C490" s="0" t="s">
        <v>139</v>
      </c>
      <c r="D490" s="24" t="n">
        <v>42192</v>
      </c>
      <c r="E490" s="0" t="s">
        <v>134</v>
      </c>
      <c r="F490" s="0" t="n">
        <v>1</v>
      </c>
      <c r="G490" s="0" t="s">
        <v>78</v>
      </c>
      <c r="H490" s="0" t="s">
        <v>32</v>
      </c>
      <c r="I490" s="0" t="s">
        <v>135</v>
      </c>
    </row>
    <row r="491" customFormat="false" ht="14.25" hidden="false" customHeight="false" outlineLevel="0" collapsed="false">
      <c r="A491" s="0" t="s">
        <v>123</v>
      </c>
      <c r="B491" s="0" t="s">
        <v>195</v>
      </c>
      <c r="C491" s="0" t="s">
        <v>144</v>
      </c>
      <c r="D491" s="24" t="n">
        <v>42155</v>
      </c>
      <c r="E491" s="0" t="s">
        <v>119</v>
      </c>
      <c r="F491" s="0" t="n">
        <v>2</v>
      </c>
      <c r="G491" s="0" t="s">
        <v>78</v>
      </c>
      <c r="H491" s="0" t="s">
        <v>74</v>
      </c>
      <c r="I491" s="0" t="s">
        <v>142</v>
      </c>
    </row>
    <row r="492" customFormat="false" ht="14.25" hidden="false" customHeight="false" outlineLevel="0" collapsed="false">
      <c r="A492" s="0" t="s">
        <v>123</v>
      </c>
      <c r="B492" s="0" t="s">
        <v>195</v>
      </c>
      <c r="C492" s="0" t="s">
        <v>144</v>
      </c>
      <c r="D492" s="24" t="n">
        <v>42157</v>
      </c>
      <c r="E492" s="0" t="s">
        <v>119</v>
      </c>
      <c r="F492" s="0" t="n">
        <v>2</v>
      </c>
      <c r="G492" s="0" t="s">
        <v>78</v>
      </c>
      <c r="H492" s="0" t="s">
        <v>74</v>
      </c>
      <c r="I492" s="0" t="s">
        <v>142</v>
      </c>
    </row>
    <row r="493" customFormat="false" ht="14.25" hidden="false" customHeight="false" outlineLevel="0" collapsed="false">
      <c r="A493" s="0" t="s">
        <v>123</v>
      </c>
      <c r="B493" s="0" t="s">
        <v>195</v>
      </c>
      <c r="C493" s="0" t="s">
        <v>144</v>
      </c>
      <c r="D493" s="24" t="n">
        <v>42163</v>
      </c>
      <c r="E493" s="0" t="s">
        <v>125</v>
      </c>
      <c r="F493" s="0" t="n">
        <v>3</v>
      </c>
      <c r="G493" s="0" t="s">
        <v>78</v>
      </c>
      <c r="H493" s="0" t="s">
        <v>53</v>
      </c>
      <c r="I493" s="0" t="s">
        <v>126</v>
      </c>
    </row>
    <row r="494" customFormat="false" ht="14.25" hidden="false" customHeight="false" outlineLevel="0" collapsed="false">
      <c r="A494" s="0" t="s">
        <v>123</v>
      </c>
      <c r="B494" s="0" t="s">
        <v>195</v>
      </c>
      <c r="C494" s="0" t="s">
        <v>144</v>
      </c>
      <c r="D494" s="24" t="n">
        <v>42169</v>
      </c>
      <c r="E494" s="0" t="s">
        <v>125</v>
      </c>
      <c r="F494" s="0" t="n">
        <v>7</v>
      </c>
      <c r="G494" s="0" t="s">
        <v>78</v>
      </c>
      <c r="H494" s="0" t="s">
        <v>53</v>
      </c>
      <c r="I494" s="0" t="s">
        <v>126</v>
      </c>
    </row>
    <row r="495" customFormat="false" ht="14.25" hidden="false" customHeight="false" outlineLevel="0" collapsed="false">
      <c r="A495" s="0" t="s">
        <v>123</v>
      </c>
      <c r="B495" s="0" t="s">
        <v>195</v>
      </c>
      <c r="C495" s="0" t="s">
        <v>144</v>
      </c>
      <c r="D495" s="24" t="n">
        <v>42169</v>
      </c>
      <c r="E495" s="0" t="s">
        <v>128</v>
      </c>
      <c r="F495" s="0" t="n">
        <v>1</v>
      </c>
      <c r="G495" s="0" t="s">
        <v>78</v>
      </c>
      <c r="H495" s="0" t="s">
        <v>31</v>
      </c>
      <c r="I495" s="0" t="s">
        <v>129</v>
      </c>
    </row>
    <row r="496" customFormat="false" ht="14.25" hidden="false" customHeight="false" outlineLevel="0" collapsed="false">
      <c r="A496" s="0" t="s">
        <v>123</v>
      </c>
      <c r="B496" s="0" t="s">
        <v>195</v>
      </c>
      <c r="C496" s="0" t="s">
        <v>144</v>
      </c>
      <c r="D496" s="24" t="n">
        <v>42173</v>
      </c>
      <c r="E496" s="0" t="s">
        <v>125</v>
      </c>
      <c r="F496" s="0" t="n">
        <v>5</v>
      </c>
      <c r="G496" s="0" t="s">
        <v>78</v>
      </c>
      <c r="H496" s="0" t="s">
        <v>53</v>
      </c>
      <c r="I496" s="0" t="s">
        <v>126</v>
      </c>
    </row>
    <row r="497" customFormat="false" ht="14.25" hidden="false" customHeight="false" outlineLevel="0" collapsed="false">
      <c r="A497" s="0" t="s">
        <v>123</v>
      </c>
      <c r="B497" s="0" t="s">
        <v>195</v>
      </c>
      <c r="C497" s="0" t="s">
        <v>144</v>
      </c>
      <c r="D497" s="24" t="n">
        <v>42175</v>
      </c>
      <c r="E497" s="0" t="s">
        <v>125</v>
      </c>
      <c r="F497" s="0" t="n">
        <v>1</v>
      </c>
      <c r="G497" s="0" t="s">
        <v>78</v>
      </c>
      <c r="H497" s="0" t="s">
        <v>53</v>
      </c>
      <c r="I497" s="0" t="s">
        <v>126</v>
      </c>
    </row>
    <row r="498" customFormat="false" ht="14.25" hidden="false" customHeight="false" outlineLevel="0" collapsed="false">
      <c r="A498" s="0" t="s">
        <v>123</v>
      </c>
      <c r="B498" s="0" t="s">
        <v>195</v>
      </c>
      <c r="C498" s="0" t="s">
        <v>144</v>
      </c>
      <c r="D498" s="24" t="n">
        <v>42178</v>
      </c>
      <c r="E498" s="0" t="s">
        <v>125</v>
      </c>
      <c r="F498" s="0" t="n">
        <v>2</v>
      </c>
      <c r="G498" s="0" t="s">
        <v>78</v>
      </c>
      <c r="H498" s="0" t="s">
        <v>53</v>
      </c>
      <c r="I498" s="0" t="s">
        <v>126</v>
      </c>
    </row>
    <row r="499" customFormat="false" ht="14.25" hidden="false" customHeight="false" outlineLevel="0" collapsed="false">
      <c r="A499" s="0" t="s">
        <v>123</v>
      </c>
      <c r="B499" s="0" t="s">
        <v>195</v>
      </c>
      <c r="C499" s="0" t="s">
        <v>144</v>
      </c>
      <c r="D499" s="24" t="n">
        <v>42178</v>
      </c>
      <c r="E499" s="0" t="s">
        <v>128</v>
      </c>
      <c r="F499" s="0" t="n">
        <v>1</v>
      </c>
      <c r="G499" s="0" t="s">
        <v>78</v>
      </c>
      <c r="H499" s="0" t="s">
        <v>31</v>
      </c>
      <c r="I499" s="0" t="s">
        <v>129</v>
      </c>
    </row>
    <row r="500" customFormat="false" ht="14.25" hidden="false" customHeight="false" outlineLevel="0" collapsed="false">
      <c r="A500" s="0" t="s">
        <v>123</v>
      </c>
      <c r="B500" s="0" t="s">
        <v>195</v>
      </c>
      <c r="C500" s="0" t="s">
        <v>144</v>
      </c>
      <c r="D500" s="24" t="n">
        <v>42178</v>
      </c>
      <c r="E500" s="0" t="s">
        <v>112</v>
      </c>
      <c r="F500" s="0" t="n">
        <v>1</v>
      </c>
      <c r="G500" s="0" t="s">
        <v>78</v>
      </c>
      <c r="H500" s="0" t="s">
        <v>6</v>
      </c>
      <c r="I500" s="0" t="s">
        <v>149</v>
      </c>
    </row>
    <row r="501" customFormat="false" ht="14.25" hidden="false" customHeight="false" outlineLevel="0" collapsed="false">
      <c r="A501" s="0" t="s">
        <v>123</v>
      </c>
      <c r="B501" s="0" t="s">
        <v>195</v>
      </c>
      <c r="C501" s="0" t="s">
        <v>144</v>
      </c>
      <c r="D501" s="24" t="n">
        <v>42194</v>
      </c>
      <c r="E501" s="0" t="s">
        <v>137</v>
      </c>
      <c r="F501" s="0" t="n">
        <v>1</v>
      </c>
      <c r="G501" s="0" t="s">
        <v>78</v>
      </c>
      <c r="H501" s="0" t="s">
        <v>53</v>
      </c>
      <c r="I501" s="0" t="s">
        <v>138</v>
      </c>
    </row>
    <row r="502" customFormat="false" ht="14.25" hidden="false" customHeight="false" outlineLevel="0" collapsed="false">
      <c r="A502" s="0" t="s">
        <v>123</v>
      </c>
      <c r="B502" s="0" t="s">
        <v>195</v>
      </c>
      <c r="C502" s="0" t="s">
        <v>154</v>
      </c>
      <c r="D502" s="24" t="n">
        <v>42176</v>
      </c>
      <c r="E502" s="0" t="s">
        <v>125</v>
      </c>
      <c r="F502" s="0" t="n">
        <v>1</v>
      </c>
      <c r="G502" s="0" t="s">
        <v>78</v>
      </c>
      <c r="H502" s="0" t="s">
        <v>53</v>
      </c>
      <c r="I502" s="0" t="s">
        <v>126</v>
      </c>
    </row>
    <row r="503" customFormat="false" ht="14.25" hidden="false" customHeight="false" outlineLevel="0" collapsed="false">
      <c r="A503" s="0" t="s">
        <v>123</v>
      </c>
      <c r="B503" s="0" t="s">
        <v>195</v>
      </c>
      <c r="C503" s="0" t="s">
        <v>154</v>
      </c>
      <c r="D503" s="24" t="n">
        <v>42185</v>
      </c>
      <c r="E503" s="0" t="s">
        <v>137</v>
      </c>
      <c r="F503" s="0" t="n">
        <v>1</v>
      </c>
      <c r="G503" s="0" t="s">
        <v>78</v>
      </c>
      <c r="H503" s="0" t="s">
        <v>53</v>
      </c>
      <c r="I503" s="0" t="s">
        <v>138</v>
      </c>
    </row>
    <row r="504" customFormat="false" ht="14.25" hidden="false" customHeight="false" outlineLevel="0" collapsed="false">
      <c r="A504" s="0" t="s">
        <v>123</v>
      </c>
      <c r="B504" s="0" t="s">
        <v>207</v>
      </c>
      <c r="C504" s="0" t="s">
        <v>136</v>
      </c>
      <c r="D504" s="24" t="n">
        <v>42170</v>
      </c>
      <c r="E504" s="0" t="s">
        <v>132</v>
      </c>
      <c r="F504" s="0" t="n">
        <v>1</v>
      </c>
      <c r="G504" s="0" t="s">
        <v>78</v>
      </c>
      <c r="H504" s="0" t="s">
        <v>35</v>
      </c>
      <c r="I504" s="0" t="s">
        <v>133</v>
      </c>
    </row>
    <row r="505" customFormat="false" ht="14.25" hidden="false" customHeight="false" outlineLevel="0" collapsed="false">
      <c r="A505" s="0" t="s">
        <v>123</v>
      </c>
      <c r="B505" s="0" t="s">
        <v>207</v>
      </c>
      <c r="C505" s="0" t="s">
        <v>144</v>
      </c>
      <c r="D505" s="24" t="n">
        <v>42169</v>
      </c>
      <c r="E505" s="0" t="s">
        <v>132</v>
      </c>
      <c r="F505" s="0" t="n">
        <v>1</v>
      </c>
      <c r="G505" s="0" t="s">
        <v>78</v>
      </c>
      <c r="H505" s="0" t="s">
        <v>35</v>
      </c>
      <c r="I505" s="0" t="s">
        <v>133</v>
      </c>
    </row>
    <row r="506" customFormat="false" ht="14.25" hidden="false" customHeight="false" outlineLevel="0" collapsed="false">
      <c r="A506" s="0" t="s">
        <v>123</v>
      </c>
      <c r="B506" s="0" t="s">
        <v>208</v>
      </c>
      <c r="C506" s="0" t="s">
        <v>124</v>
      </c>
      <c r="D506" s="24" t="n">
        <v>42162</v>
      </c>
      <c r="E506" s="0" t="s">
        <v>119</v>
      </c>
      <c r="F506" s="0" t="n">
        <v>2</v>
      </c>
      <c r="G506" s="0" t="s">
        <v>78</v>
      </c>
      <c r="H506" s="0" t="s">
        <v>74</v>
      </c>
      <c r="I506" s="0" t="s">
        <v>142</v>
      </c>
    </row>
    <row r="507" customFormat="false" ht="14.25" hidden="false" customHeight="false" outlineLevel="0" collapsed="false">
      <c r="A507" s="0" t="s">
        <v>123</v>
      </c>
      <c r="B507" s="0" t="s">
        <v>208</v>
      </c>
      <c r="C507" s="0" t="s">
        <v>124</v>
      </c>
      <c r="D507" s="24" t="n">
        <v>42172</v>
      </c>
      <c r="E507" s="0" t="s">
        <v>125</v>
      </c>
      <c r="F507" s="0" t="n">
        <v>6</v>
      </c>
      <c r="G507" s="0" t="s">
        <v>78</v>
      </c>
      <c r="H507" s="0" t="s">
        <v>53</v>
      </c>
      <c r="I507" s="0" t="s">
        <v>126</v>
      </c>
    </row>
    <row r="508" customFormat="false" ht="14.25" hidden="false" customHeight="false" outlineLevel="0" collapsed="false">
      <c r="A508" s="0" t="s">
        <v>123</v>
      </c>
      <c r="B508" s="0" t="s">
        <v>208</v>
      </c>
      <c r="C508" s="0" t="s">
        <v>124</v>
      </c>
      <c r="D508" s="24" t="n">
        <v>42172</v>
      </c>
      <c r="E508" s="0" t="s">
        <v>132</v>
      </c>
      <c r="F508" s="0" t="n">
        <v>3</v>
      </c>
      <c r="G508" s="0" t="s">
        <v>78</v>
      </c>
      <c r="H508" s="0" t="s">
        <v>35</v>
      </c>
      <c r="I508" s="0" t="s">
        <v>133</v>
      </c>
    </row>
    <row r="509" customFormat="false" ht="14.25" hidden="false" customHeight="false" outlineLevel="0" collapsed="false">
      <c r="A509" s="0" t="s">
        <v>123</v>
      </c>
      <c r="B509" s="0" t="s">
        <v>208</v>
      </c>
      <c r="C509" s="0" t="s">
        <v>124</v>
      </c>
      <c r="D509" s="24" t="n">
        <v>42174</v>
      </c>
      <c r="E509" s="0" t="s">
        <v>125</v>
      </c>
      <c r="F509" s="0" t="n">
        <v>1</v>
      </c>
      <c r="G509" s="0" t="s">
        <v>78</v>
      </c>
      <c r="H509" s="0" t="s">
        <v>53</v>
      </c>
      <c r="I509" s="0" t="s">
        <v>126</v>
      </c>
    </row>
    <row r="510" customFormat="false" ht="14.25" hidden="false" customHeight="false" outlineLevel="0" collapsed="false">
      <c r="A510" s="0" t="s">
        <v>123</v>
      </c>
      <c r="B510" s="0" t="s">
        <v>208</v>
      </c>
      <c r="C510" s="0" t="s">
        <v>124</v>
      </c>
      <c r="D510" s="24" t="n">
        <v>42174</v>
      </c>
      <c r="E510" s="0" t="s">
        <v>282</v>
      </c>
      <c r="F510" s="0" t="n">
        <v>1</v>
      </c>
      <c r="G510" s="0" t="s">
        <v>78</v>
      </c>
      <c r="H510" s="0" t="s">
        <v>283</v>
      </c>
      <c r="I510" s="0" t="s">
        <v>284</v>
      </c>
    </row>
    <row r="511" customFormat="false" ht="14.25" hidden="false" customHeight="false" outlineLevel="0" collapsed="false">
      <c r="A511" s="0" t="s">
        <v>123</v>
      </c>
      <c r="B511" s="0" t="s">
        <v>208</v>
      </c>
      <c r="C511" s="0" t="s">
        <v>124</v>
      </c>
      <c r="D511" s="24" t="n">
        <v>42174</v>
      </c>
      <c r="E511" s="0" t="s">
        <v>132</v>
      </c>
      <c r="F511" s="0" t="n">
        <v>3</v>
      </c>
      <c r="G511" s="0" t="s">
        <v>78</v>
      </c>
      <c r="H511" s="0" t="s">
        <v>35</v>
      </c>
      <c r="I511" s="0" t="s">
        <v>133</v>
      </c>
    </row>
    <row r="512" customFormat="false" ht="14.25" hidden="false" customHeight="false" outlineLevel="0" collapsed="false">
      <c r="A512" s="0" t="n">
        <v>32</v>
      </c>
      <c r="B512" s="0" t="s">
        <v>208</v>
      </c>
      <c r="C512" s="0" t="s">
        <v>124</v>
      </c>
      <c r="D512" s="24" t="n">
        <v>42174</v>
      </c>
      <c r="E512" s="0" t="s">
        <v>36</v>
      </c>
      <c r="F512" s="0" t="n">
        <v>1564</v>
      </c>
      <c r="G512" s="0" t="s">
        <v>81</v>
      </c>
      <c r="H512" s="0" t="s">
        <v>36</v>
      </c>
    </row>
    <row r="513" customFormat="false" ht="14.25" hidden="false" customHeight="false" outlineLevel="0" collapsed="false">
      <c r="A513" s="0" t="n">
        <v>32</v>
      </c>
      <c r="B513" s="0" t="s">
        <v>208</v>
      </c>
      <c r="C513" s="0" t="s">
        <v>124</v>
      </c>
      <c r="D513" s="24" t="n">
        <v>42174</v>
      </c>
      <c r="E513" s="0" t="s">
        <v>84</v>
      </c>
      <c r="F513" s="0" t="n">
        <v>1</v>
      </c>
      <c r="G513" s="0" t="s">
        <v>81</v>
      </c>
      <c r="H513" s="0" t="s">
        <v>84</v>
      </c>
    </row>
    <row r="514" customFormat="false" ht="14.25" hidden="false" customHeight="false" outlineLevel="0" collapsed="false">
      <c r="A514" s="0" t="n">
        <v>32</v>
      </c>
      <c r="B514" s="0" t="s">
        <v>208</v>
      </c>
      <c r="C514" s="0" t="s">
        <v>124</v>
      </c>
      <c r="D514" s="24" t="n">
        <v>42174</v>
      </c>
      <c r="E514" s="0" t="s">
        <v>96</v>
      </c>
      <c r="F514" s="0" t="n">
        <v>1</v>
      </c>
      <c r="G514" s="0" t="s">
        <v>81</v>
      </c>
      <c r="H514" s="0" t="s">
        <v>96</v>
      </c>
    </row>
    <row r="515" customFormat="false" ht="14.25" hidden="false" customHeight="false" outlineLevel="0" collapsed="false">
      <c r="A515" s="0" t="n">
        <v>32</v>
      </c>
      <c r="B515" s="0" t="s">
        <v>208</v>
      </c>
      <c r="C515" s="0" t="s">
        <v>124</v>
      </c>
      <c r="D515" s="24" t="n">
        <v>42174</v>
      </c>
      <c r="E515" s="0" t="s">
        <v>92</v>
      </c>
      <c r="F515" s="0" t="n">
        <v>2</v>
      </c>
      <c r="G515" s="0" t="s">
        <v>81</v>
      </c>
      <c r="H515" s="0" t="s">
        <v>92</v>
      </c>
    </row>
    <row r="516" customFormat="false" ht="14.25" hidden="false" customHeight="false" outlineLevel="0" collapsed="false">
      <c r="A516" s="0" t="n">
        <v>35</v>
      </c>
      <c r="B516" s="0" t="s">
        <v>208</v>
      </c>
      <c r="C516" s="0" t="s">
        <v>124</v>
      </c>
      <c r="D516" s="24" t="n">
        <v>42174</v>
      </c>
      <c r="E516" s="0" t="s">
        <v>95</v>
      </c>
      <c r="F516" s="0" t="n">
        <v>699</v>
      </c>
      <c r="G516" s="0" t="s">
        <v>81</v>
      </c>
      <c r="H516" s="0" t="s">
        <v>95</v>
      </c>
    </row>
    <row r="517" customFormat="false" ht="14.25" hidden="false" customHeight="false" outlineLevel="0" collapsed="false">
      <c r="A517" s="0" t="n">
        <v>35</v>
      </c>
      <c r="B517" s="0" t="s">
        <v>208</v>
      </c>
      <c r="C517" s="0" t="s">
        <v>124</v>
      </c>
      <c r="D517" s="24" t="n">
        <v>42174</v>
      </c>
      <c r="E517" s="0" t="s">
        <v>25</v>
      </c>
      <c r="F517" s="0" t="n">
        <v>1</v>
      </c>
      <c r="G517" s="0" t="s">
        <v>81</v>
      </c>
      <c r="H517" s="0" t="s">
        <v>25</v>
      </c>
    </row>
    <row r="518" customFormat="false" ht="14.25" hidden="false" customHeight="false" outlineLevel="0" collapsed="false">
      <c r="A518" s="0" t="n">
        <v>35</v>
      </c>
      <c r="B518" s="0" t="s">
        <v>208</v>
      </c>
      <c r="C518" s="0" t="s">
        <v>124</v>
      </c>
      <c r="D518" s="24" t="n">
        <v>42174</v>
      </c>
      <c r="E518" s="0" t="s">
        <v>96</v>
      </c>
      <c r="F518" s="0" t="n">
        <v>7</v>
      </c>
      <c r="G518" s="0" t="s">
        <v>81</v>
      </c>
      <c r="H518" s="0" t="s">
        <v>96</v>
      </c>
    </row>
    <row r="519" customFormat="false" ht="14.25" hidden="false" customHeight="false" outlineLevel="0" collapsed="false">
      <c r="A519" s="0" t="n">
        <v>35</v>
      </c>
      <c r="B519" s="0" t="s">
        <v>208</v>
      </c>
      <c r="C519" s="0" t="s">
        <v>124</v>
      </c>
      <c r="D519" s="24" t="n">
        <v>42174</v>
      </c>
      <c r="E519" s="0" t="s">
        <v>92</v>
      </c>
      <c r="F519" s="0" t="n">
        <v>4</v>
      </c>
      <c r="G519" s="0" t="s">
        <v>81</v>
      </c>
      <c r="H519" s="0" t="s">
        <v>92</v>
      </c>
    </row>
    <row r="520" customFormat="false" ht="14.25" hidden="false" customHeight="false" outlineLevel="0" collapsed="false">
      <c r="A520" s="0" t="n">
        <v>35</v>
      </c>
      <c r="B520" s="0" t="s">
        <v>208</v>
      </c>
      <c r="C520" s="0" t="s">
        <v>124</v>
      </c>
      <c r="D520" s="24" t="n">
        <v>42174</v>
      </c>
      <c r="E520" s="0" t="s">
        <v>83</v>
      </c>
      <c r="F520" s="0" t="n">
        <v>1</v>
      </c>
      <c r="G520" s="0" t="s">
        <v>81</v>
      </c>
      <c r="H520" s="0" t="s">
        <v>83</v>
      </c>
    </row>
    <row r="521" customFormat="false" ht="14.25" hidden="false" customHeight="false" outlineLevel="0" collapsed="false">
      <c r="A521" s="0" t="n">
        <v>35</v>
      </c>
      <c r="B521" s="0" t="s">
        <v>208</v>
      </c>
      <c r="C521" s="0" t="s">
        <v>124</v>
      </c>
      <c r="D521" s="24" t="n">
        <v>42174</v>
      </c>
      <c r="E521" s="0" t="s">
        <v>84</v>
      </c>
      <c r="F521" s="0" t="n">
        <v>1</v>
      </c>
      <c r="G521" s="0" t="s">
        <v>81</v>
      </c>
      <c r="H521" s="0" t="s">
        <v>84</v>
      </c>
    </row>
    <row r="522" customFormat="false" ht="14.25" hidden="false" customHeight="false" outlineLevel="0" collapsed="false">
      <c r="A522" s="0" t="n">
        <v>35</v>
      </c>
      <c r="B522" s="0" t="s">
        <v>208</v>
      </c>
      <c r="C522" s="0" t="s">
        <v>124</v>
      </c>
      <c r="D522" s="24" t="n">
        <v>42174</v>
      </c>
      <c r="E522" s="0" t="s">
        <v>36</v>
      </c>
      <c r="F522" s="0" t="n">
        <v>38</v>
      </c>
      <c r="G522" s="0" t="s">
        <v>81</v>
      </c>
      <c r="H522" s="0" t="s">
        <v>36</v>
      </c>
    </row>
    <row r="523" customFormat="false" ht="14.25" hidden="false" customHeight="false" outlineLevel="0" collapsed="false">
      <c r="A523" s="0" t="n">
        <v>32</v>
      </c>
      <c r="B523" s="0" t="s">
        <v>208</v>
      </c>
      <c r="C523" s="0" t="s">
        <v>124</v>
      </c>
      <c r="D523" s="24" t="n">
        <v>42174</v>
      </c>
      <c r="E523" s="0" t="s">
        <v>137</v>
      </c>
      <c r="F523" s="0" t="n">
        <v>60571</v>
      </c>
      <c r="G523" s="0" t="s">
        <v>79</v>
      </c>
      <c r="H523" s="0" t="s">
        <v>53</v>
      </c>
      <c r="I523" s="0" t="s">
        <v>138</v>
      </c>
    </row>
    <row r="524" customFormat="false" ht="14.25" hidden="false" customHeight="false" outlineLevel="0" collapsed="false">
      <c r="A524" s="0" t="n">
        <v>32</v>
      </c>
      <c r="B524" s="0" t="s">
        <v>208</v>
      </c>
      <c r="C524" s="0" t="s">
        <v>124</v>
      </c>
      <c r="D524" s="24" t="n">
        <v>42174</v>
      </c>
      <c r="E524" s="0" t="s">
        <v>125</v>
      </c>
      <c r="F524" s="0" t="n">
        <v>36104</v>
      </c>
      <c r="G524" s="0" t="s">
        <v>79</v>
      </c>
      <c r="H524" s="0" t="s">
        <v>53</v>
      </c>
      <c r="I524" s="0" t="s">
        <v>126</v>
      </c>
    </row>
    <row r="525" customFormat="false" ht="14.25" hidden="false" customHeight="false" outlineLevel="0" collapsed="false">
      <c r="A525" s="0" t="n">
        <v>32</v>
      </c>
      <c r="B525" s="0" t="s">
        <v>208</v>
      </c>
      <c r="C525" s="0" t="s">
        <v>124</v>
      </c>
      <c r="D525" s="24" t="n">
        <v>42174</v>
      </c>
      <c r="E525" s="0" t="s">
        <v>170</v>
      </c>
      <c r="F525" s="0" t="n">
        <v>18758</v>
      </c>
      <c r="G525" s="0" t="s">
        <v>79</v>
      </c>
      <c r="H525" s="0" t="s">
        <v>53</v>
      </c>
      <c r="I525" s="0" t="s">
        <v>171</v>
      </c>
    </row>
    <row r="526" customFormat="false" ht="14.25" hidden="false" customHeight="false" outlineLevel="0" collapsed="false">
      <c r="A526" s="0" t="n">
        <v>32</v>
      </c>
      <c r="B526" s="0" t="s">
        <v>208</v>
      </c>
      <c r="C526" s="0" t="s">
        <v>124</v>
      </c>
      <c r="D526" s="24" t="n">
        <v>42174</v>
      </c>
      <c r="E526" s="0" t="s">
        <v>174</v>
      </c>
      <c r="F526" s="0" t="n">
        <v>1902</v>
      </c>
      <c r="G526" s="0" t="s">
        <v>79</v>
      </c>
      <c r="H526" s="0" t="s">
        <v>175</v>
      </c>
      <c r="I526" s="0" t="s">
        <v>176</v>
      </c>
    </row>
    <row r="527" customFormat="false" ht="14.25" hidden="false" customHeight="false" outlineLevel="0" collapsed="false">
      <c r="A527" s="0" t="n">
        <v>32</v>
      </c>
      <c r="B527" s="0" t="s">
        <v>208</v>
      </c>
      <c r="C527" s="0" t="s">
        <v>124</v>
      </c>
      <c r="D527" s="24" t="n">
        <v>42174</v>
      </c>
      <c r="E527" s="0" t="s">
        <v>272</v>
      </c>
      <c r="F527" s="0" t="n">
        <v>1638</v>
      </c>
      <c r="G527" s="0" t="s">
        <v>79</v>
      </c>
      <c r="H527" s="0" t="s">
        <v>197</v>
      </c>
      <c r="I527" s="0" t="s">
        <v>273</v>
      </c>
    </row>
    <row r="528" customFormat="false" ht="14.25" hidden="false" customHeight="false" outlineLevel="0" collapsed="false">
      <c r="A528" s="0" t="n">
        <v>32</v>
      </c>
      <c r="B528" s="0" t="s">
        <v>208</v>
      </c>
      <c r="C528" s="0" t="s">
        <v>124</v>
      </c>
      <c r="D528" s="24" t="n">
        <v>42174</v>
      </c>
      <c r="E528" s="0" t="s">
        <v>272</v>
      </c>
      <c r="F528" s="0" t="n">
        <v>1638</v>
      </c>
      <c r="G528" s="0" t="s">
        <v>79</v>
      </c>
      <c r="H528" s="0" t="s">
        <v>197</v>
      </c>
      <c r="I528" s="0" t="s">
        <v>273</v>
      </c>
    </row>
    <row r="529" customFormat="false" ht="14.25" hidden="false" customHeight="false" outlineLevel="0" collapsed="false">
      <c r="A529" s="0" t="n">
        <v>32</v>
      </c>
      <c r="B529" s="0" t="s">
        <v>208</v>
      </c>
      <c r="C529" s="0" t="s">
        <v>124</v>
      </c>
      <c r="D529" s="24" t="n">
        <v>42174</v>
      </c>
      <c r="E529" s="0" t="s">
        <v>209</v>
      </c>
      <c r="F529" s="0" t="n">
        <v>1499</v>
      </c>
      <c r="G529" s="0" t="s">
        <v>79</v>
      </c>
      <c r="H529" s="0" t="s">
        <v>35</v>
      </c>
      <c r="I529" s="0" t="s">
        <v>210</v>
      </c>
    </row>
    <row r="530" customFormat="false" ht="14.25" hidden="false" customHeight="false" outlineLevel="0" collapsed="false">
      <c r="A530" s="0" t="n">
        <v>32</v>
      </c>
      <c r="B530" s="0" t="s">
        <v>208</v>
      </c>
      <c r="C530" s="0" t="s">
        <v>124</v>
      </c>
      <c r="D530" s="24" t="n">
        <v>42174</v>
      </c>
      <c r="E530" s="0" t="s">
        <v>177</v>
      </c>
      <c r="F530" s="0" t="n">
        <v>1328</v>
      </c>
      <c r="G530" s="0" t="s">
        <v>79</v>
      </c>
      <c r="H530" s="0" t="s">
        <v>178</v>
      </c>
      <c r="I530" s="0" t="s">
        <v>179</v>
      </c>
    </row>
    <row r="531" customFormat="false" ht="14.25" hidden="false" customHeight="false" outlineLevel="0" collapsed="false">
      <c r="A531" s="0" t="n">
        <v>32</v>
      </c>
      <c r="B531" s="0" t="s">
        <v>208</v>
      </c>
      <c r="C531" s="0" t="s">
        <v>124</v>
      </c>
      <c r="D531" s="24" t="n">
        <v>42174</v>
      </c>
      <c r="E531" s="0" t="s">
        <v>235</v>
      </c>
      <c r="F531" s="0" t="n">
        <v>1305</v>
      </c>
      <c r="G531" s="0" t="s">
        <v>79</v>
      </c>
      <c r="H531" s="0" t="s">
        <v>236</v>
      </c>
      <c r="I531" s="0" t="s">
        <v>237</v>
      </c>
    </row>
    <row r="532" customFormat="false" ht="14.25" hidden="false" customHeight="false" outlineLevel="0" collapsed="false">
      <c r="A532" s="0" t="n">
        <v>32</v>
      </c>
      <c r="B532" s="0" t="s">
        <v>208</v>
      </c>
      <c r="C532" s="0" t="s">
        <v>124</v>
      </c>
      <c r="D532" s="24" t="n">
        <v>42174</v>
      </c>
      <c r="E532" s="0" t="s">
        <v>180</v>
      </c>
      <c r="F532" s="0" t="n">
        <v>1010</v>
      </c>
      <c r="G532" s="0" t="s">
        <v>79</v>
      </c>
      <c r="H532" s="0" t="s">
        <v>181</v>
      </c>
      <c r="I532" s="0" t="s">
        <v>182</v>
      </c>
    </row>
    <row r="533" customFormat="false" ht="14.25" hidden="false" customHeight="false" outlineLevel="0" collapsed="false">
      <c r="A533" s="0" t="n">
        <v>35</v>
      </c>
      <c r="B533" s="0" t="s">
        <v>208</v>
      </c>
      <c r="C533" s="0" t="s">
        <v>124</v>
      </c>
      <c r="D533" s="24" t="n">
        <v>42174</v>
      </c>
      <c r="E533" s="0" t="s">
        <v>137</v>
      </c>
      <c r="F533" s="0" t="n">
        <v>85764</v>
      </c>
      <c r="G533" s="0" t="s">
        <v>79</v>
      </c>
      <c r="H533" s="0" t="s">
        <v>53</v>
      </c>
      <c r="I533" s="0" t="s">
        <v>138</v>
      </c>
    </row>
    <row r="534" customFormat="false" ht="14.25" hidden="false" customHeight="false" outlineLevel="0" collapsed="false">
      <c r="A534" s="0" t="n">
        <v>35</v>
      </c>
      <c r="B534" s="0" t="s">
        <v>208</v>
      </c>
      <c r="C534" s="0" t="s">
        <v>124</v>
      </c>
      <c r="D534" s="24" t="n">
        <v>42174</v>
      </c>
      <c r="E534" s="0" t="s">
        <v>125</v>
      </c>
      <c r="F534" s="0" t="n">
        <v>52561</v>
      </c>
      <c r="G534" s="0" t="s">
        <v>79</v>
      </c>
      <c r="H534" s="0" t="s">
        <v>53</v>
      </c>
      <c r="I534" s="0" t="s">
        <v>126</v>
      </c>
    </row>
    <row r="535" customFormat="false" ht="14.25" hidden="false" customHeight="false" outlineLevel="0" collapsed="false">
      <c r="A535" s="0" t="n">
        <v>35</v>
      </c>
      <c r="B535" s="0" t="s">
        <v>208</v>
      </c>
      <c r="C535" s="0" t="s">
        <v>124</v>
      </c>
      <c r="D535" s="24" t="n">
        <v>42174</v>
      </c>
      <c r="E535" s="0" t="s">
        <v>170</v>
      </c>
      <c r="F535" s="0" t="n">
        <v>22507</v>
      </c>
      <c r="G535" s="0" t="s">
        <v>79</v>
      </c>
      <c r="H535" s="0" t="s">
        <v>53</v>
      </c>
      <c r="I535" s="0" t="s">
        <v>171</v>
      </c>
    </row>
    <row r="536" customFormat="false" ht="14.25" hidden="false" customHeight="false" outlineLevel="0" collapsed="false">
      <c r="A536" s="0" t="n">
        <v>35</v>
      </c>
      <c r="B536" s="0" t="s">
        <v>208</v>
      </c>
      <c r="C536" s="0" t="s">
        <v>124</v>
      </c>
      <c r="D536" s="24" t="n">
        <v>42174</v>
      </c>
      <c r="E536" s="0" t="s">
        <v>187</v>
      </c>
      <c r="F536" s="0" t="n">
        <v>2981</v>
      </c>
      <c r="G536" s="0" t="s">
        <v>79</v>
      </c>
      <c r="H536" s="0" t="s">
        <v>188</v>
      </c>
      <c r="I536" s="0" t="s">
        <v>189</v>
      </c>
    </row>
    <row r="537" customFormat="false" ht="14.25" hidden="false" customHeight="false" outlineLevel="0" collapsed="false">
      <c r="A537" s="0" t="n">
        <v>35</v>
      </c>
      <c r="B537" s="0" t="s">
        <v>208</v>
      </c>
      <c r="C537" s="0" t="s">
        <v>124</v>
      </c>
      <c r="D537" s="24" t="n">
        <v>42174</v>
      </c>
      <c r="E537" s="0" t="s">
        <v>174</v>
      </c>
      <c r="F537" s="0" t="n">
        <v>2376</v>
      </c>
      <c r="G537" s="0" t="s">
        <v>79</v>
      </c>
      <c r="H537" s="0" t="s">
        <v>175</v>
      </c>
      <c r="I537" s="0" t="s">
        <v>176</v>
      </c>
    </row>
    <row r="538" customFormat="false" ht="14.25" hidden="false" customHeight="false" outlineLevel="0" collapsed="false">
      <c r="A538" s="0" t="n">
        <v>35</v>
      </c>
      <c r="B538" s="0" t="s">
        <v>208</v>
      </c>
      <c r="C538" s="0" t="s">
        <v>124</v>
      </c>
      <c r="D538" s="24" t="n">
        <v>42174</v>
      </c>
      <c r="E538" s="0" t="s">
        <v>111</v>
      </c>
      <c r="F538" s="0" t="n">
        <v>1655</v>
      </c>
      <c r="G538" s="0" t="s">
        <v>79</v>
      </c>
      <c r="H538" s="0" t="s">
        <v>34</v>
      </c>
      <c r="I538" s="0" t="s">
        <v>150</v>
      </c>
    </row>
    <row r="539" customFormat="false" ht="14.25" hidden="false" customHeight="false" outlineLevel="0" collapsed="false">
      <c r="A539" s="0" t="n">
        <v>35</v>
      </c>
      <c r="B539" s="0" t="s">
        <v>208</v>
      </c>
      <c r="C539" s="0" t="s">
        <v>124</v>
      </c>
      <c r="D539" s="24" t="n">
        <v>42174</v>
      </c>
      <c r="E539" s="0" t="s">
        <v>177</v>
      </c>
      <c r="F539" s="0" t="n">
        <v>1498</v>
      </c>
      <c r="G539" s="0" t="s">
        <v>79</v>
      </c>
      <c r="H539" s="0" t="s">
        <v>178</v>
      </c>
      <c r="I539" s="0" t="s">
        <v>179</v>
      </c>
    </row>
    <row r="540" customFormat="false" ht="14.25" hidden="false" customHeight="false" outlineLevel="0" collapsed="false">
      <c r="A540" s="0" t="n">
        <v>35</v>
      </c>
      <c r="B540" s="0" t="s">
        <v>208</v>
      </c>
      <c r="C540" s="0" t="s">
        <v>124</v>
      </c>
      <c r="D540" s="24" t="n">
        <v>42174</v>
      </c>
      <c r="E540" s="0" t="s">
        <v>119</v>
      </c>
      <c r="F540" s="0" t="n">
        <v>1487</v>
      </c>
      <c r="G540" s="0" t="s">
        <v>79</v>
      </c>
      <c r="H540" s="0" t="s">
        <v>74</v>
      </c>
      <c r="I540" s="0" t="s">
        <v>142</v>
      </c>
    </row>
    <row r="541" customFormat="false" ht="14.25" hidden="false" customHeight="false" outlineLevel="0" collapsed="false">
      <c r="A541" s="0" t="n">
        <v>35</v>
      </c>
      <c r="B541" s="0" t="s">
        <v>208</v>
      </c>
      <c r="C541" s="0" t="s">
        <v>124</v>
      </c>
      <c r="D541" s="24" t="n">
        <v>42174</v>
      </c>
      <c r="E541" s="0" t="s">
        <v>183</v>
      </c>
      <c r="F541" s="0" t="n">
        <v>1169</v>
      </c>
      <c r="G541" s="0" t="s">
        <v>79</v>
      </c>
      <c r="H541" s="0" t="s">
        <v>55</v>
      </c>
      <c r="I541" s="0" t="s">
        <v>184</v>
      </c>
    </row>
    <row r="542" customFormat="false" ht="14.25" hidden="false" customHeight="false" outlineLevel="0" collapsed="false">
      <c r="A542" s="0" t="n">
        <v>35</v>
      </c>
      <c r="B542" s="0" t="s">
        <v>208</v>
      </c>
      <c r="C542" s="0" t="s">
        <v>124</v>
      </c>
      <c r="D542" s="24" t="n">
        <v>42174</v>
      </c>
      <c r="E542" s="0" t="s">
        <v>209</v>
      </c>
      <c r="F542" s="0" t="n">
        <v>1080</v>
      </c>
      <c r="G542" s="0" t="s">
        <v>79</v>
      </c>
      <c r="H542" s="0" t="s">
        <v>35</v>
      </c>
      <c r="I542" s="0" t="s">
        <v>210</v>
      </c>
    </row>
    <row r="543" customFormat="false" ht="14.25" hidden="false" customHeight="false" outlineLevel="0" collapsed="false">
      <c r="A543" s="0" t="n">
        <v>43</v>
      </c>
      <c r="B543" s="0" t="s">
        <v>208</v>
      </c>
      <c r="C543" s="0" t="s">
        <v>124</v>
      </c>
      <c r="D543" s="24" t="n">
        <v>42175</v>
      </c>
      <c r="E543" s="0" t="s">
        <v>92</v>
      </c>
      <c r="F543" s="0" t="n">
        <v>16825</v>
      </c>
      <c r="G543" s="0" t="s">
        <v>81</v>
      </c>
      <c r="H543" s="0" t="s">
        <v>92</v>
      </c>
    </row>
    <row r="544" customFormat="false" ht="14.25" hidden="false" customHeight="false" outlineLevel="0" collapsed="false">
      <c r="A544" s="0" t="n">
        <v>43</v>
      </c>
      <c r="B544" s="0" t="s">
        <v>208</v>
      </c>
      <c r="C544" s="0" t="s">
        <v>124</v>
      </c>
      <c r="D544" s="24" t="n">
        <v>42175</v>
      </c>
      <c r="E544" s="0" t="s">
        <v>36</v>
      </c>
      <c r="F544" s="0" t="n">
        <v>259</v>
      </c>
      <c r="G544" s="0" t="s">
        <v>81</v>
      </c>
      <c r="H544" s="0" t="s">
        <v>36</v>
      </c>
    </row>
    <row r="545" customFormat="false" ht="14.25" hidden="false" customHeight="false" outlineLevel="0" collapsed="false">
      <c r="A545" s="0" t="n">
        <v>43</v>
      </c>
      <c r="B545" s="0" t="s">
        <v>208</v>
      </c>
      <c r="C545" s="0" t="s">
        <v>124</v>
      </c>
      <c r="D545" s="24" t="n">
        <v>42175</v>
      </c>
      <c r="E545" s="0" t="s">
        <v>91</v>
      </c>
      <c r="F545" s="0" t="n">
        <v>138</v>
      </c>
      <c r="G545" s="0" t="s">
        <v>81</v>
      </c>
      <c r="H545" s="0" t="s">
        <v>91</v>
      </c>
    </row>
    <row r="546" customFormat="false" ht="14.25" hidden="false" customHeight="false" outlineLevel="0" collapsed="false">
      <c r="A546" s="0" t="n">
        <v>43</v>
      </c>
      <c r="B546" s="0" t="s">
        <v>208</v>
      </c>
      <c r="C546" s="0" t="s">
        <v>124</v>
      </c>
      <c r="D546" s="24" t="n">
        <v>42175</v>
      </c>
      <c r="E546" s="0" t="s">
        <v>96</v>
      </c>
      <c r="F546" s="0" t="n">
        <v>0</v>
      </c>
      <c r="G546" s="0" t="s">
        <v>81</v>
      </c>
      <c r="H546" s="0" t="s">
        <v>96</v>
      </c>
    </row>
    <row r="547" customFormat="false" ht="14.25" hidden="false" customHeight="false" outlineLevel="0" collapsed="false">
      <c r="A547" s="0" t="n">
        <v>43</v>
      </c>
      <c r="B547" s="0" t="s">
        <v>208</v>
      </c>
      <c r="C547" s="0" t="s">
        <v>124</v>
      </c>
      <c r="D547" s="24" t="n">
        <v>42175</v>
      </c>
      <c r="E547" s="0" t="s">
        <v>84</v>
      </c>
      <c r="F547" s="0" t="n">
        <v>1</v>
      </c>
      <c r="G547" s="0" t="s">
        <v>81</v>
      </c>
      <c r="H547" s="0" t="s">
        <v>84</v>
      </c>
    </row>
    <row r="548" customFormat="false" ht="14.25" hidden="false" customHeight="false" outlineLevel="0" collapsed="false">
      <c r="A548" s="0" t="n">
        <v>43</v>
      </c>
      <c r="B548" s="0" t="s">
        <v>208</v>
      </c>
      <c r="C548" s="0" t="s">
        <v>124</v>
      </c>
      <c r="D548" s="24" t="n">
        <v>42175</v>
      </c>
      <c r="E548" s="0" t="s">
        <v>118</v>
      </c>
      <c r="F548" s="0" t="n">
        <v>48329</v>
      </c>
      <c r="G548" s="0" t="s">
        <v>79</v>
      </c>
      <c r="H548" s="0" t="s">
        <v>74</v>
      </c>
      <c r="I548" s="0" t="s">
        <v>143</v>
      </c>
    </row>
    <row r="549" customFormat="false" ht="14.25" hidden="false" customHeight="false" outlineLevel="0" collapsed="false">
      <c r="A549" s="0" t="n">
        <v>43</v>
      </c>
      <c r="B549" s="0" t="s">
        <v>208</v>
      </c>
      <c r="C549" s="0" t="s">
        <v>124</v>
      </c>
      <c r="D549" s="24" t="n">
        <v>42175</v>
      </c>
      <c r="E549" s="0" t="s">
        <v>119</v>
      </c>
      <c r="F549" s="0" t="n">
        <v>25975</v>
      </c>
      <c r="G549" s="0" t="s">
        <v>79</v>
      </c>
      <c r="H549" s="0" t="s">
        <v>74</v>
      </c>
      <c r="I549" s="0" t="s">
        <v>142</v>
      </c>
    </row>
    <row r="550" customFormat="false" ht="14.25" hidden="false" customHeight="false" outlineLevel="0" collapsed="false">
      <c r="A550" s="0" t="n">
        <v>43</v>
      </c>
      <c r="B550" s="0" t="s">
        <v>208</v>
      </c>
      <c r="C550" s="0" t="s">
        <v>124</v>
      </c>
      <c r="D550" s="24" t="n">
        <v>42175</v>
      </c>
      <c r="E550" s="0" t="s">
        <v>132</v>
      </c>
      <c r="F550" s="0" t="n">
        <v>11728</v>
      </c>
      <c r="G550" s="0" t="s">
        <v>79</v>
      </c>
      <c r="H550" s="0" t="s">
        <v>35</v>
      </c>
      <c r="I550" s="0" t="s">
        <v>133</v>
      </c>
    </row>
    <row r="551" customFormat="false" ht="14.25" hidden="false" customHeight="false" outlineLevel="0" collapsed="false">
      <c r="A551" s="0" t="n">
        <v>43</v>
      </c>
      <c r="B551" s="0" t="s">
        <v>208</v>
      </c>
      <c r="C551" s="0" t="s">
        <v>124</v>
      </c>
      <c r="D551" s="24" t="n">
        <v>42175</v>
      </c>
      <c r="E551" s="0" t="s">
        <v>213</v>
      </c>
      <c r="F551" s="0" t="n">
        <v>5472</v>
      </c>
      <c r="G551" s="0" t="s">
        <v>79</v>
      </c>
      <c r="H551" s="0" t="s">
        <v>6</v>
      </c>
      <c r="I551" s="0" t="s">
        <v>214</v>
      </c>
    </row>
    <row r="552" customFormat="false" ht="14.25" hidden="false" customHeight="false" outlineLevel="0" collapsed="false">
      <c r="A552" s="0" t="n">
        <v>43</v>
      </c>
      <c r="B552" s="0" t="s">
        <v>208</v>
      </c>
      <c r="C552" s="0" t="s">
        <v>124</v>
      </c>
      <c r="D552" s="24" t="n">
        <v>42175</v>
      </c>
      <c r="E552" s="0" t="s">
        <v>117</v>
      </c>
      <c r="F552" s="0" t="n">
        <v>3974</v>
      </c>
      <c r="G552" s="0" t="s">
        <v>79</v>
      </c>
      <c r="H552" s="0" t="s">
        <v>14</v>
      </c>
      <c r="I552" s="0" t="s">
        <v>145</v>
      </c>
    </row>
    <row r="553" customFormat="false" ht="14.25" hidden="false" customHeight="false" outlineLevel="0" collapsed="false">
      <c r="A553" s="0" t="n">
        <v>43</v>
      </c>
      <c r="B553" s="0" t="s">
        <v>208</v>
      </c>
      <c r="C553" s="0" t="s">
        <v>124</v>
      </c>
      <c r="D553" s="24" t="n">
        <v>42175</v>
      </c>
      <c r="E553" s="0" t="s">
        <v>122</v>
      </c>
      <c r="F553" s="0" t="n">
        <v>3260</v>
      </c>
      <c r="G553" s="0" t="s">
        <v>79</v>
      </c>
      <c r="H553" s="0" t="s">
        <v>64</v>
      </c>
      <c r="I553" s="0" t="s">
        <v>140</v>
      </c>
    </row>
    <row r="554" customFormat="false" ht="14.25" hidden="false" customHeight="false" outlineLevel="0" collapsed="false">
      <c r="A554" s="0" t="n">
        <v>43</v>
      </c>
      <c r="B554" s="0" t="s">
        <v>208</v>
      </c>
      <c r="C554" s="0" t="s">
        <v>124</v>
      </c>
      <c r="D554" s="24" t="n">
        <v>42175</v>
      </c>
      <c r="E554" s="0" t="s">
        <v>209</v>
      </c>
      <c r="F554" s="0" t="n">
        <v>2346</v>
      </c>
      <c r="G554" s="0" t="s">
        <v>79</v>
      </c>
      <c r="H554" s="0" t="s">
        <v>35</v>
      </c>
      <c r="I554" s="0" t="s">
        <v>210</v>
      </c>
    </row>
    <row r="555" customFormat="false" ht="14.25" hidden="false" customHeight="false" outlineLevel="0" collapsed="false">
      <c r="A555" s="0" t="n">
        <v>43</v>
      </c>
      <c r="B555" s="0" t="s">
        <v>208</v>
      </c>
      <c r="C555" s="0" t="s">
        <v>124</v>
      </c>
      <c r="D555" s="24" t="n">
        <v>42175</v>
      </c>
      <c r="E555" s="0" t="s">
        <v>112</v>
      </c>
      <c r="F555" s="0" t="n">
        <v>1910</v>
      </c>
      <c r="G555" s="0" t="s">
        <v>79</v>
      </c>
      <c r="H555" s="0" t="s">
        <v>6</v>
      </c>
      <c r="I555" s="0" t="s">
        <v>149</v>
      </c>
    </row>
    <row r="556" customFormat="false" ht="14.25" hidden="false" customHeight="false" outlineLevel="0" collapsed="false">
      <c r="A556" s="0" t="n">
        <v>43</v>
      </c>
      <c r="B556" s="0" t="s">
        <v>208</v>
      </c>
      <c r="C556" s="0" t="s">
        <v>124</v>
      </c>
      <c r="D556" s="24" t="n">
        <v>42175</v>
      </c>
      <c r="E556" s="0" t="s">
        <v>116</v>
      </c>
      <c r="F556" s="0" t="n">
        <v>1334</v>
      </c>
      <c r="G556" s="0" t="s">
        <v>79</v>
      </c>
      <c r="H556" s="0" t="s">
        <v>22</v>
      </c>
      <c r="I556" s="0" t="s">
        <v>146</v>
      </c>
    </row>
    <row r="557" customFormat="false" ht="14.25" hidden="false" customHeight="false" outlineLevel="0" collapsed="false">
      <c r="A557" s="0" t="n">
        <v>43</v>
      </c>
      <c r="B557" s="0" t="s">
        <v>208</v>
      </c>
      <c r="C557" s="0" t="s">
        <v>124</v>
      </c>
      <c r="D557" s="24" t="n">
        <v>42175</v>
      </c>
      <c r="E557" s="0" t="s">
        <v>196</v>
      </c>
      <c r="F557" s="0" t="n">
        <v>861</v>
      </c>
      <c r="G557" s="0" t="s">
        <v>79</v>
      </c>
      <c r="H557" s="0" t="s">
        <v>197</v>
      </c>
      <c r="I557" s="0" t="s">
        <v>198</v>
      </c>
    </row>
    <row r="558" customFormat="false" ht="14.25" hidden="false" customHeight="false" outlineLevel="0" collapsed="false">
      <c r="A558" s="0" t="n">
        <v>43</v>
      </c>
      <c r="B558" s="0" t="s">
        <v>208</v>
      </c>
      <c r="C558" s="0" t="s">
        <v>124</v>
      </c>
      <c r="D558" s="24" t="n">
        <v>42175</v>
      </c>
      <c r="E558" s="0" t="s">
        <v>196</v>
      </c>
      <c r="F558" s="0" t="n">
        <v>861</v>
      </c>
      <c r="G558" s="0" t="s">
        <v>79</v>
      </c>
      <c r="H558" s="0" t="s">
        <v>197</v>
      </c>
      <c r="I558" s="0" t="s">
        <v>198</v>
      </c>
    </row>
    <row r="559" customFormat="false" ht="14.25" hidden="false" customHeight="false" outlineLevel="0" collapsed="false">
      <c r="A559" s="0" t="s">
        <v>123</v>
      </c>
      <c r="B559" s="0" t="s">
        <v>208</v>
      </c>
      <c r="C559" s="0" t="s">
        <v>124</v>
      </c>
      <c r="D559" s="24" t="n">
        <v>42181</v>
      </c>
      <c r="E559" s="0" t="s">
        <v>125</v>
      </c>
      <c r="F559" s="0" t="n">
        <v>1</v>
      </c>
      <c r="G559" s="0" t="s">
        <v>78</v>
      </c>
      <c r="H559" s="0" t="s">
        <v>53</v>
      </c>
      <c r="I559" s="0" t="s">
        <v>126</v>
      </c>
    </row>
    <row r="560" customFormat="false" ht="14.25" hidden="false" customHeight="false" outlineLevel="0" collapsed="false">
      <c r="A560" s="0" t="s">
        <v>123</v>
      </c>
      <c r="B560" s="0" t="s">
        <v>208</v>
      </c>
      <c r="C560" s="0" t="s">
        <v>124</v>
      </c>
      <c r="D560" s="24" t="n">
        <v>42181</v>
      </c>
      <c r="E560" s="0" t="s">
        <v>132</v>
      </c>
      <c r="F560" s="0" t="n">
        <v>2</v>
      </c>
      <c r="G560" s="0" t="s">
        <v>78</v>
      </c>
      <c r="H560" s="0" t="s">
        <v>35</v>
      </c>
      <c r="I560" s="0" t="s">
        <v>133</v>
      </c>
    </row>
    <row r="561" customFormat="false" ht="14.25" hidden="false" customHeight="false" outlineLevel="0" collapsed="false">
      <c r="A561" s="0" t="s">
        <v>123</v>
      </c>
      <c r="B561" s="0" t="s">
        <v>208</v>
      </c>
      <c r="C561" s="0" t="s">
        <v>124</v>
      </c>
      <c r="D561" s="24" t="n">
        <v>42181</v>
      </c>
      <c r="E561" s="0" t="s">
        <v>118</v>
      </c>
      <c r="F561" s="0" t="n">
        <v>1</v>
      </c>
      <c r="G561" s="0" t="s">
        <v>78</v>
      </c>
      <c r="H561" s="0" t="s">
        <v>74</v>
      </c>
      <c r="I561" s="0" t="s">
        <v>143</v>
      </c>
    </row>
    <row r="562" customFormat="false" ht="14.25" hidden="false" customHeight="false" outlineLevel="0" collapsed="false">
      <c r="A562" s="0" t="s">
        <v>123</v>
      </c>
      <c r="B562" s="0" t="s">
        <v>208</v>
      </c>
      <c r="C562" s="0" t="s">
        <v>124</v>
      </c>
      <c r="D562" s="24" t="n">
        <v>42187</v>
      </c>
      <c r="E562" s="0" t="s">
        <v>132</v>
      </c>
      <c r="F562" s="0" t="n">
        <v>2</v>
      </c>
      <c r="G562" s="0" t="s">
        <v>78</v>
      </c>
      <c r="H562" s="0" t="s">
        <v>35</v>
      </c>
      <c r="I562" s="0" t="s">
        <v>133</v>
      </c>
    </row>
    <row r="563" customFormat="false" ht="14.25" hidden="false" customHeight="false" outlineLevel="0" collapsed="false">
      <c r="A563" s="0" t="s">
        <v>123</v>
      </c>
      <c r="B563" s="0" t="s">
        <v>208</v>
      </c>
      <c r="C563" s="0" t="s">
        <v>124</v>
      </c>
      <c r="D563" s="24" t="n">
        <v>42187</v>
      </c>
      <c r="E563" s="0" t="s">
        <v>118</v>
      </c>
      <c r="F563" s="0" t="n">
        <v>1</v>
      </c>
      <c r="G563" s="0" t="s">
        <v>78</v>
      </c>
      <c r="H563" s="0" t="s">
        <v>74</v>
      </c>
      <c r="I563" s="0" t="s">
        <v>143</v>
      </c>
    </row>
    <row r="564" customFormat="false" ht="14.25" hidden="false" customHeight="false" outlineLevel="0" collapsed="false">
      <c r="A564" s="0" t="s">
        <v>123</v>
      </c>
      <c r="B564" s="0" t="s">
        <v>208</v>
      </c>
      <c r="C564" s="0" t="s">
        <v>124</v>
      </c>
      <c r="D564" s="24" t="n">
        <v>42195</v>
      </c>
      <c r="E564" s="0" t="s">
        <v>155</v>
      </c>
      <c r="F564" s="0" t="n">
        <v>1</v>
      </c>
      <c r="G564" s="0" t="s">
        <v>78</v>
      </c>
      <c r="H564" s="0" t="s">
        <v>21</v>
      </c>
      <c r="I564" s="0" t="s">
        <v>156</v>
      </c>
    </row>
    <row r="565" customFormat="false" ht="14.25" hidden="false" customHeight="false" outlineLevel="0" collapsed="false">
      <c r="A565" s="0" t="s">
        <v>123</v>
      </c>
      <c r="B565" s="0" t="s">
        <v>208</v>
      </c>
      <c r="C565" s="0" t="s">
        <v>124</v>
      </c>
      <c r="D565" s="24" t="n">
        <v>42195</v>
      </c>
      <c r="E565" s="0" t="s">
        <v>118</v>
      </c>
      <c r="F565" s="0" t="n">
        <v>2</v>
      </c>
      <c r="G565" s="0" t="s">
        <v>78</v>
      </c>
      <c r="H565" s="0" t="s">
        <v>74</v>
      </c>
      <c r="I565" s="0" t="s">
        <v>143</v>
      </c>
    </row>
    <row r="566" customFormat="false" ht="14.25" hidden="false" customHeight="false" outlineLevel="0" collapsed="false">
      <c r="A566" s="0" t="s">
        <v>123</v>
      </c>
      <c r="B566" s="0" t="s">
        <v>208</v>
      </c>
      <c r="C566" s="0" t="s">
        <v>124</v>
      </c>
      <c r="D566" s="24" t="n">
        <v>42195</v>
      </c>
      <c r="E566" s="0" t="s">
        <v>134</v>
      </c>
      <c r="F566" s="0" t="n">
        <v>3</v>
      </c>
      <c r="G566" s="0" t="s">
        <v>78</v>
      </c>
      <c r="H566" s="0" t="s">
        <v>32</v>
      </c>
      <c r="I566" s="0" t="s">
        <v>135</v>
      </c>
    </row>
    <row r="567" customFormat="false" ht="14.25" hidden="false" customHeight="false" outlineLevel="0" collapsed="false">
      <c r="A567" s="0" t="s">
        <v>123</v>
      </c>
      <c r="B567" s="0" t="s">
        <v>208</v>
      </c>
      <c r="C567" s="0" t="s">
        <v>124</v>
      </c>
      <c r="D567" s="24" t="n">
        <v>42201</v>
      </c>
      <c r="E567" s="0" t="s">
        <v>134</v>
      </c>
      <c r="F567" s="0" t="n">
        <v>2</v>
      </c>
      <c r="G567" s="0" t="s">
        <v>78</v>
      </c>
      <c r="H567" s="0" t="s">
        <v>32</v>
      </c>
      <c r="I567" s="0" t="s">
        <v>135</v>
      </c>
    </row>
    <row r="568" customFormat="false" ht="14.25" hidden="false" customHeight="false" outlineLevel="0" collapsed="false">
      <c r="A568" s="0" t="s">
        <v>123</v>
      </c>
      <c r="B568" s="0" t="s">
        <v>208</v>
      </c>
      <c r="C568" s="0" t="s">
        <v>124</v>
      </c>
      <c r="D568" s="24" t="n">
        <v>42212</v>
      </c>
      <c r="E568" s="0" t="s">
        <v>217</v>
      </c>
      <c r="F568" s="0" t="n">
        <v>1</v>
      </c>
      <c r="G568" s="0" t="s">
        <v>78</v>
      </c>
      <c r="H568" s="0" t="s">
        <v>18</v>
      </c>
      <c r="I568" s="0" t="s">
        <v>218</v>
      </c>
    </row>
    <row r="569" customFormat="false" ht="14.25" hidden="false" customHeight="false" outlineLevel="0" collapsed="false">
      <c r="A569" s="0" t="s">
        <v>123</v>
      </c>
      <c r="B569" s="0" t="s">
        <v>208</v>
      </c>
      <c r="C569" s="0" t="s">
        <v>110</v>
      </c>
      <c r="D569" s="24" t="n">
        <v>42159</v>
      </c>
      <c r="E569" s="0" t="s">
        <v>205</v>
      </c>
      <c r="F569" s="0" t="n">
        <v>1</v>
      </c>
      <c r="G569" s="0" t="s">
        <v>78</v>
      </c>
      <c r="H569" s="0" t="s">
        <v>35</v>
      </c>
      <c r="I569" s="0" t="s">
        <v>206</v>
      </c>
    </row>
    <row r="570" customFormat="false" ht="14.25" hidden="false" customHeight="false" outlineLevel="0" collapsed="false">
      <c r="A570" s="0" t="s">
        <v>123</v>
      </c>
      <c r="B570" s="0" t="s">
        <v>208</v>
      </c>
      <c r="C570" s="0" t="s">
        <v>110</v>
      </c>
      <c r="D570" s="24" t="n">
        <v>42159</v>
      </c>
      <c r="E570" s="0" t="s">
        <v>119</v>
      </c>
      <c r="F570" s="0" t="n">
        <v>1</v>
      </c>
      <c r="G570" s="0" t="s">
        <v>78</v>
      </c>
      <c r="H570" s="0" t="s">
        <v>74</v>
      </c>
      <c r="I570" s="0" t="s">
        <v>142</v>
      </c>
    </row>
    <row r="571" customFormat="false" ht="14.25" hidden="false" customHeight="false" outlineLevel="0" collapsed="false">
      <c r="A571" s="0" t="s">
        <v>123</v>
      </c>
      <c r="B571" s="0" t="s">
        <v>208</v>
      </c>
      <c r="C571" s="0" t="s">
        <v>110</v>
      </c>
      <c r="D571" s="24" t="n">
        <v>42170</v>
      </c>
      <c r="E571" s="0" t="s">
        <v>125</v>
      </c>
      <c r="F571" s="0" t="n">
        <v>3</v>
      </c>
      <c r="G571" s="0" t="s">
        <v>78</v>
      </c>
      <c r="H571" s="0" t="s">
        <v>53</v>
      </c>
      <c r="I571" s="0" t="s">
        <v>126</v>
      </c>
    </row>
    <row r="572" customFormat="false" ht="14.25" hidden="false" customHeight="false" outlineLevel="0" collapsed="false">
      <c r="A572" s="0" t="s">
        <v>123</v>
      </c>
      <c r="B572" s="0" t="s">
        <v>208</v>
      </c>
      <c r="C572" s="0" t="s">
        <v>110</v>
      </c>
      <c r="D572" s="24" t="n">
        <v>42170</v>
      </c>
      <c r="E572" s="0" t="s">
        <v>205</v>
      </c>
      <c r="F572" s="0" t="n">
        <v>1</v>
      </c>
      <c r="G572" s="0" t="s">
        <v>78</v>
      </c>
      <c r="H572" s="0" t="s">
        <v>35</v>
      </c>
      <c r="I572" s="0" t="s">
        <v>206</v>
      </c>
    </row>
    <row r="573" customFormat="false" ht="14.25" hidden="false" customHeight="false" outlineLevel="0" collapsed="false">
      <c r="A573" s="0" t="s">
        <v>123</v>
      </c>
      <c r="B573" s="0" t="s">
        <v>208</v>
      </c>
      <c r="C573" s="0" t="s">
        <v>110</v>
      </c>
      <c r="D573" s="24" t="n">
        <v>42170</v>
      </c>
      <c r="E573" s="0" t="s">
        <v>132</v>
      </c>
      <c r="F573" s="0" t="n">
        <v>1</v>
      </c>
      <c r="G573" s="0" t="s">
        <v>78</v>
      </c>
      <c r="H573" s="0" t="s">
        <v>35</v>
      </c>
      <c r="I573" s="0" t="s">
        <v>133</v>
      </c>
    </row>
    <row r="574" customFormat="false" ht="14.25" hidden="false" customHeight="false" outlineLevel="0" collapsed="false">
      <c r="A574" s="0" t="n">
        <v>33</v>
      </c>
      <c r="B574" s="0" t="s">
        <v>208</v>
      </c>
      <c r="C574" s="0" t="s">
        <v>110</v>
      </c>
      <c r="D574" s="24" t="n">
        <v>42170</v>
      </c>
      <c r="E574" s="0" t="s">
        <v>36</v>
      </c>
      <c r="F574" s="0" t="n">
        <v>352</v>
      </c>
      <c r="G574" s="0" t="s">
        <v>81</v>
      </c>
      <c r="H574" s="0" t="s">
        <v>36</v>
      </c>
    </row>
    <row r="575" customFormat="false" ht="14.25" hidden="false" customHeight="false" outlineLevel="0" collapsed="false">
      <c r="A575" s="0" t="n">
        <v>33</v>
      </c>
      <c r="B575" s="0" t="s">
        <v>208</v>
      </c>
      <c r="C575" s="0" t="s">
        <v>110</v>
      </c>
      <c r="D575" s="24" t="n">
        <v>42170</v>
      </c>
      <c r="E575" s="0" t="s">
        <v>92</v>
      </c>
      <c r="F575" s="0" t="n">
        <v>367</v>
      </c>
      <c r="G575" s="0" t="s">
        <v>81</v>
      </c>
      <c r="H575" s="0" t="s">
        <v>92</v>
      </c>
    </row>
    <row r="576" customFormat="false" ht="14.25" hidden="false" customHeight="false" outlineLevel="0" collapsed="false">
      <c r="A576" s="0" t="n">
        <v>33</v>
      </c>
      <c r="B576" s="0" t="s">
        <v>208</v>
      </c>
      <c r="C576" s="0" t="s">
        <v>110</v>
      </c>
      <c r="D576" s="24" t="n">
        <v>42170</v>
      </c>
      <c r="E576" s="0" t="s">
        <v>3</v>
      </c>
      <c r="F576" s="0" t="n">
        <v>52</v>
      </c>
      <c r="G576" s="0" t="s">
        <v>81</v>
      </c>
      <c r="H576" s="0" t="s">
        <v>3</v>
      </c>
    </row>
    <row r="577" customFormat="false" ht="14.25" hidden="false" customHeight="false" outlineLevel="0" collapsed="false">
      <c r="A577" s="0" t="n">
        <v>33</v>
      </c>
      <c r="B577" s="0" t="s">
        <v>208</v>
      </c>
      <c r="C577" s="0" t="s">
        <v>110</v>
      </c>
      <c r="D577" s="24" t="n">
        <v>42170</v>
      </c>
      <c r="E577" s="0" t="s">
        <v>95</v>
      </c>
      <c r="F577" s="0" t="n">
        <v>6</v>
      </c>
      <c r="G577" s="0" t="s">
        <v>81</v>
      </c>
      <c r="H577" s="0" t="s">
        <v>95</v>
      </c>
    </row>
    <row r="578" customFormat="false" ht="14.25" hidden="false" customHeight="false" outlineLevel="0" collapsed="false">
      <c r="A578" s="0" t="n">
        <v>33</v>
      </c>
      <c r="B578" s="0" t="s">
        <v>208</v>
      </c>
      <c r="C578" s="0" t="s">
        <v>110</v>
      </c>
      <c r="D578" s="24" t="n">
        <v>42170</v>
      </c>
      <c r="E578" s="0" t="s">
        <v>96</v>
      </c>
      <c r="F578" s="0" t="n">
        <v>6</v>
      </c>
      <c r="G578" s="0" t="s">
        <v>81</v>
      </c>
      <c r="H578" s="0" t="s">
        <v>96</v>
      </c>
    </row>
    <row r="579" customFormat="false" ht="14.25" hidden="false" customHeight="false" outlineLevel="0" collapsed="false">
      <c r="A579" s="0" t="n">
        <v>33</v>
      </c>
      <c r="B579" s="0" t="s">
        <v>208</v>
      </c>
      <c r="C579" s="0" t="s">
        <v>110</v>
      </c>
      <c r="D579" s="24" t="n">
        <v>42170</v>
      </c>
      <c r="E579" s="0" t="s">
        <v>60</v>
      </c>
      <c r="F579" s="0" t="n">
        <v>3</v>
      </c>
      <c r="G579" s="0" t="s">
        <v>81</v>
      </c>
      <c r="H579" s="0" t="s">
        <v>60</v>
      </c>
    </row>
    <row r="580" customFormat="false" ht="14.25" hidden="false" customHeight="false" outlineLevel="0" collapsed="false">
      <c r="A580" s="0" t="n">
        <v>33</v>
      </c>
      <c r="B580" s="0" t="s">
        <v>208</v>
      </c>
      <c r="C580" s="0" t="s">
        <v>110</v>
      </c>
      <c r="D580" s="24" t="n">
        <v>42170</v>
      </c>
      <c r="E580" s="0" t="s">
        <v>125</v>
      </c>
      <c r="F580" s="0" t="n">
        <v>46</v>
      </c>
      <c r="G580" s="0" t="s">
        <v>79</v>
      </c>
      <c r="H580" s="0" t="s">
        <v>53</v>
      </c>
      <c r="I580" s="0" t="s">
        <v>126</v>
      </c>
    </row>
    <row r="581" customFormat="false" ht="14.25" hidden="false" customHeight="false" outlineLevel="0" collapsed="false">
      <c r="A581" s="0" t="n">
        <v>33</v>
      </c>
      <c r="B581" s="0" t="s">
        <v>208</v>
      </c>
      <c r="C581" s="0" t="s">
        <v>110</v>
      </c>
      <c r="D581" s="24" t="n">
        <v>42170</v>
      </c>
      <c r="E581" s="0" t="s">
        <v>137</v>
      </c>
      <c r="F581" s="0" t="n">
        <v>46</v>
      </c>
      <c r="G581" s="0" t="s">
        <v>79</v>
      </c>
      <c r="H581" s="0" t="s">
        <v>53</v>
      </c>
      <c r="I581" s="0" t="s">
        <v>138</v>
      </c>
    </row>
    <row r="582" customFormat="false" ht="14.25" hidden="false" customHeight="false" outlineLevel="0" collapsed="false">
      <c r="A582" s="0" t="n">
        <v>33</v>
      </c>
      <c r="B582" s="0" t="s">
        <v>208</v>
      </c>
      <c r="C582" s="0" t="s">
        <v>110</v>
      </c>
      <c r="D582" s="24" t="n">
        <v>42170</v>
      </c>
      <c r="E582" s="0" t="s">
        <v>235</v>
      </c>
      <c r="F582" s="0" t="n">
        <v>20</v>
      </c>
      <c r="G582" s="0" t="s">
        <v>79</v>
      </c>
      <c r="H582" s="0" t="s">
        <v>236</v>
      </c>
      <c r="I582" s="0" t="s">
        <v>237</v>
      </c>
    </row>
    <row r="583" customFormat="false" ht="14.25" hidden="false" customHeight="false" outlineLevel="0" collapsed="false">
      <c r="A583" s="0" t="n">
        <v>33</v>
      </c>
      <c r="B583" s="0" t="s">
        <v>208</v>
      </c>
      <c r="C583" s="0" t="s">
        <v>110</v>
      </c>
      <c r="D583" s="24" t="n">
        <v>42170</v>
      </c>
      <c r="E583" s="0" t="s">
        <v>180</v>
      </c>
      <c r="F583" s="0" t="n">
        <v>16</v>
      </c>
      <c r="G583" s="0" t="s">
        <v>79</v>
      </c>
      <c r="H583" s="0" t="s">
        <v>181</v>
      </c>
      <c r="I583" s="0" t="s">
        <v>182</v>
      </c>
    </row>
    <row r="584" customFormat="false" ht="14.25" hidden="false" customHeight="false" outlineLevel="0" collapsed="false">
      <c r="A584" s="0" t="n">
        <v>33</v>
      </c>
      <c r="B584" s="0" t="s">
        <v>208</v>
      </c>
      <c r="C584" s="0" t="s">
        <v>110</v>
      </c>
      <c r="D584" s="24" t="n">
        <v>42170</v>
      </c>
      <c r="E584" s="0" t="s">
        <v>118</v>
      </c>
      <c r="F584" s="0" t="n">
        <v>14</v>
      </c>
      <c r="G584" s="0" t="s">
        <v>79</v>
      </c>
      <c r="H584" s="0" t="s">
        <v>74</v>
      </c>
      <c r="I584" s="0" t="s">
        <v>143</v>
      </c>
    </row>
    <row r="585" customFormat="false" ht="14.25" hidden="false" customHeight="false" outlineLevel="0" collapsed="false">
      <c r="A585" s="0" t="n">
        <v>33</v>
      </c>
      <c r="B585" s="0" t="s">
        <v>208</v>
      </c>
      <c r="C585" s="0" t="s">
        <v>110</v>
      </c>
      <c r="D585" s="24" t="n">
        <v>42170</v>
      </c>
      <c r="E585" s="0" t="s">
        <v>172</v>
      </c>
      <c r="F585" s="0" t="n">
        <v>10</v>
      </c>
      <c r="G585" s="0" t="s">
        <v>79</v>
      </c>
      <c r="H585" s="0" t="s">
        <v>19</v>
      </c>
      <c r="I585" s="0" t="s">
        <v>173</v>
      </c>
    </row>
    <row r="586" customFormat="false" ht="14.25" hidden="false" customHeight="false" outlineLevel="0" collapsed="false">
      <c r="A586" s="0" t="n">
        <v>33</v>
      </c>
      <c r="B586" s="0" t="s">
        <v>208</v>
      </c>
      <c r="C586" s="0" t="s">
        <v>110</v>
      </c>
      <c r="D586" s="24" t="n">
        <v>42170</v>
      </c>
      <c r="E586" s="0" t="s">
        <v>213</v>
      </c>
      <c r="F586" s="0" t="n">
        <v>8</v>
      </c>
      <c r="G586" s="0" t="s">
        <v>79</v>
      </c>
      <c r="H586" s="0" t="s">
        <v>6</v>
      </c>
      <c r="I586" s="0" t="s">
        <v>214</v>
      </c>
    </row>
    <row r="587" customFormat="false" ht="14.25" hidden="false" customHeight="false" outlineLevel="0" collapsed="false">
      <c r="A587" s="0" t="n">
        <v>33</v>
      </c>
      <c r="B587" s="0" t="s">
        <v>208</v>
      </c>
      <c r="C587" s="0" t="s">
        <v>110</v>
      </c>
      <c r="D587" s="24" t="n">
        <v>42170</v>
      </c>
      <c r="E587" s="0" t="s">
        <v>132</v>
      </c>
      <c r="F587" s="0" t="n">
        <v>5</v>
      </c>
      <c r="G587" s="0" t="s">
        <v>79</v>
      </c>
      <c r="H587" s="0" t="s">
        <v>35</v>
      </c>
      <c r="I587" s="0" t="s">
        <v>133</v>
      </c>
    </row>
    <row r="588" customFormat="false" ht="14.25" hidden="false" customHeight="false" outlineLevel="0" collapsed="false">
      <c r="A588" s="0" t="n">
        <v>33</v>
      </c>
      <c r="B588" s="0" t="s">
        <v>208</v>
      </c>
      <c r="C588" s="0" t="s">
        <v>110</v>
      </c>
      <c r="D588" s="24" t="n">
        <v>42170</v>
      </c>
      <c r="E588" s="0" t="s">
        <v>183</v>
      </c>
      <c r="F588" s="0" t="n">
        <v>5</v>
      </c>
      <c r="G588" s="0" t="s">
        <v>79</v>
      </c>
      <c r="H588" s="0" t="s">
        <v>55</v>
      </c>
      <c r="I588" s="0" t="s">
        <v>184</v>
      </c>
    </row>
    <row r="589" customFormat="false" ht="14.25" hidden="false" customHeight="false" outlineLevel="0" collapsed="false">
      <c r="A589" s="0" t="n">
        <v>33</v>
      </c>
      <c r="B589" s="0" t="s">
        <v>208</v>
      </c>
      <c r="C589" s="0" t="s">
        <v>110</v>
      </c>
      <c r="D589" s="24" t="n">
        <v>42170</v>
      </c>
      <c r="E589" s="0" t="s">
        <v>209</v>
      </c>
      <c r="F589" s="0" t="n">
        <v>4</v>
      </c>
      <c r="G589" s="0" t="s">
        <v>79</v>
      </c>
      <c r="H589" s="0" t="s">
        <v>35</v>
      </c>
      <c r="I589" s="0" t="s">
        <v>210</v>
      </c>
    </row>
    <row r="590" customFormat="false" ht="14.25" hidden="false" customHeight="false" outlineLevel="0" collapsed="false">
      <c r="A590" s="0" t="n">
        <v>33</v>
      </c>
      <c r="B590" s="0" t="s">
        <v>208</v>
      </c>
      <c r="C590" s="0" t="s">
        <v>110</v>
      </c>
      <c r="D590" s="24" t="n">
        <v>42170</v>
      </c>
      <c r="E590" s="0" t="s">
        <v>187</v>
      </c>
      <c r="F590" s="0" t="n">
        <v>4</v>
      </c>
      <c r="G590" s="0" t="s">
        <v>79</v>
      </c>
      <c r="H590" s="0" t="s">
        <v>188</v>
      </c>
      <c r="I590" s="0" t="s">
        <v>189</v>
      </c>
    </row>
    <row r="591" customFormat="false" ht="14.25" hidden="false" customHeight="false" outlineLevel="0" collapsed="false">
      <c r="A591" s="0" t="s">
        <v>123</v>
      </c>
      <c r="B591" s="0" t="s">
        <v>208</v>
      </c>
      <c r="C591" s="0" t="s">
        <v>110</v>
      </c>
      <c r="D591" s="24" t="n">
        <v>42177</v>
      </c>
      <c r="E591" s="0" t="s">
        <v>132</v>
      </c>
      <c r="F591" s="0" t="n">
        <v>3</v>
      </c>
      <c r="G591" s="0" t="s">
        <v>78</v>
      </c>
      <c r="H591" s="0" t="s">
        <v>35</v>
      </c>
      <c r="I591" s="0" t="s">
        <v>133</v>
      </c>
    </row>
    <row r="592" customFormat="false" ht="14.25" hidden="false" customHeight="false" outlineLevel="0" collapsed="false">
      <c r="A592" s="0" t="n">
        <v>36</v>
      </c>
      <c r="B592" s="0" t="s">
        <v>208</v>
      </c>
      <c r="C592" s="0" t="s">
        <v>110</v>
      </c>
      <c r="D592" s="24" t="n">
        <v>42177</v>
      </c>
      <c r="E592" s="0" t="s">
        <v>36</v>
      </c>
      <c r="F592" s="0" t="n">
        <v>224</v>
      </c>
      <c r="G592" s="0" t="s">
        <v>81</v>
      </c>
      <c r="H592" s="0" t="s">
        <v>36</v>
      </c>
    </row>
    <row r="593" customFormat="false" ht="14.25" hidden="false" customHeight="false" outlineLevel="0" collapsed="false">
      <c r="A593" s="0" t="n">
        <v>36</v>
      </c>
      <c r="B593" s="0" t="s">
        <v>208</v>
      </c>
      <c r="C593" s="0" t="s">
        <v>110</v>
      </c>
      <c r="D593" s="24" t="n">
        <v>42177</v>
      </c>
      <c r="E593" s="0" t="s">
        <v>95</v>
      </c>
      <c r="F593" s="0" t="n">
        <v>564</v>
      </c>
      <c r="G593" s="0" t="s">
        <v>81</v>
      </c>
      <c r="H593" s="0" t="s">
        <v>95</v>
      </c>
    </row>
    <row r="594" customFormat="false" ht="14.25" hidden="false" customHeight="false" outlineLevel="0" collapsed="false">
      <c r="A594" s="0" t="n">
        <v>36</v>
      </c>
      <c r="B594" s="0" t="s">
        <v>208</v>
      </c>
      <c r="C594" s="0" t="s">
        <v>110</v>
      </c>
      <c r="D594" s="24" t="n">
        <v>42177</v>
      </c>
      <c r="E594" s="0" t="s">
        <v>3</v>
      </c>
      <c r="F594" s="0" t="n">
        <v>98</v>
      </c>
      <c r="G594" s="0" t="s">
        <v>81</v>
      </c>
      <c r="H594" s="0" t="s">
        <v>3</v>
      </c>
    </row>
    <row r="595" customFormat="false" ht="14.25" hidden="false" customHeight="false" outlineLevel="0" collapsed="false">
      <c r="A595" s="0" t="n">
        <v>36</v>
      </c>
      <c r="B595" s="0" t="s">
        <v>208</v>
      </c>
      <c r="C595" s="0" t="s">
        <v>110</v>
      </c>
      <c r="D595" s="24" t="n">
        <v>42177</v>
      </c>
      <c r="E595" s="0" t="s">
        <v>60</v>
      </c>
      <c r="F595" s="0" t="n">
        <v>2</v>
      </c>
      <c r="G595" s="0" t="s">
        <v>81</v>
      </c>
      <c r="H595" s="0" t="s">
        <v>60</v>
      </c>
    </row>
    <row r="596" customFormat="false" ht="14.25" hidden="false" customHeight="false" outlineLevel="0" collapsed="false">
      <c r="A596" s="0" t="n">
        <v>36</v>
      </c>
      <c r="B596" s="0" t="s">
        <v>208</v>
      </c>
      <c r="C596" s="0" t="s">
        <v>110</v>
      </c>
      <c r="D596" s="24" t="n">
        <v>42177</v>
      </c>
      <c r="E596" s="0" t="s">
        <v>92</v>
      </c>
      <c r="F596" s="0" t="n">
        <v>5</v>
      </c>
      <c r="G596" s="0" t="s">
        <v>81</v>
      </c>
      <c r="H596" s="0" t="s">
        <v>92</v>
      </c>
    </row>
    <row r="597" customFormat="false" ht="14.25" hidden="false" customHeight="false" outlineLevel="0" collapsed="false">
      <c r="A597" s="0" t="n">
        <v>36</v>
      </c>
      <c r="B597" s="0" t="s">
        <v>208</v>
      </c>
      <c r="C597" s="0" t="s">
        <v>110</v>
      </c>
      <c r="D597" s="24" t="n">
        <v>42177</v>
      </c>
      <c r="E597" s="0" t="s">
        <v>88</v>
      </c>
      <c r="F597" s="0" t="n">
        <v>1</v>
      </c>
      <c r="G597" s="0" t="s">
        <v>81</v>
      </c>
      <c r="H597" s="0" t="s">
        <v>88</v>
      </c>
    </row>
    <row r="598" customFormat="false" ht="14.25" hidden="false" customHeight="false" outlineLevel="0" collapsed="false">
      <c r="A598" s="0" t="n">
        <v>36</v>
      </c>
      <c r="B598" s="0" t="s">
        <v>208</v>
      </c>
      <c r="C598" s="0" t="s">
        <v>110</v>
      </c>
      <c r="D598" s="24" t="n">
        <v>42177</v>
      </c>
      <c r="E598" s="0" t="s">
        <v>96</v>
      </c>
      <c r="F598" s="0" t="n">
        <v>1</v>
      </c>
      <c r="G598" s="0" t="s">
        <v>81</v>
      </c>
      <c r="H598" s="0" t="s">
        <v>96</v>
      </c>
    </row>
    <row r="599" customFormat="false" ht="14.25" hidden="false" customHeight="false" outlineLevel="0" collapsed="false">
      <c r="A599" s="0" t="n">
        <v>36</v>
      </c>
      <c r="B599" s="0" t="s">
        <v>208</v>
      </c>
      <c r="C599" s="0" t="s">
        <v>110</v>
      </c>
      <c r="D599" s="24" t="n">
        <v>42177</v>
      </c>
      <c r="E599" s="0" t="s">
        <v>125</v>
      </c>
      <c r="F599" s="0" t="n">
        <v>14722</v>
      </c>
      <c r="G599" s="0" t="s">
        <v>79</v>
      </c>
      <c r="H599" s="0" t="s">
        <v>53</v>
      </c>
      <c r="I599" s="0" t="s">
        <v>126</v>
      </c>
    </row>
    <row r="600" customFormat="false" ht="14.25" hidden="false" customHeight="false" outlineLevel="0" collapsed="false">
      <c r="A600" s="0" t="n">
        <v>36</v>
      </c>
      <c r="B600" s="0" t="s">
        <v>208</v>
      </c>
      <c r="C600" s="0" t="s">
        <v>110</v>
      </c>
      <c r="D600" s="24" t="n">
        <v>42177</v>
      </c>
      <c r="E600" s="0" t="s">
        <v>137</v>
      </c>
      <c r="F600" s="0" t="n">
        <v>8677</v>
      </c>
      <c r="G600" s="0" t="s">
        <v>79</v>
      </c>
      <c r="H600" s="0" t="s">
        <v>53</v>
      </c>
      <c r="I600" s="0" t="s">
        <v>138</v>
      </c>
    </row>
    <row r="601" customFormat="false" ht="14.25" hidden="false" customHeight="false" outlineLevel="0" collapsed="false">
      <c r="A601" s="0" t="n">
        <v>36</v>
      </c>
      <c r="B601" s="0" t="s">
        <v>208</v>
      </c>
      <c r="C601" s="0" t="s">
        <v>110</v>
      </c>
      <c r="D601" s="24" t="n">
        <v>42177</v>
      </c>
      <c r="E601" s="0" t="s">
        <v>213</v>
      </c>
      <c r="F601" s="0" t="n">
        <v>6828</v>
      </c>
      <c r="G601" s="0" t="s">
        <v>79</v>
      </c>
      <c r="H601" s="0" t="s">
        <v>6</v>
      </c>
      <c r="I601" s="0" t="s">
        <v>214</v>
      </c>
    </row>
    <row r="602" customFormat="false" ht="14.25" hidden="false" customHeight="false" outlineLevel="0" collapsed="false">
      <c r="A602" s="0" t="n">
        <v>36</v>
      </c>
      <c r="B602" s="0" t="s">
        <v>208</v>
      </c>
      <c r="C602" s="0" t="s">
        <v>110</v>
      </c>
      <c r="D602" s="24" t="n">
        <v>42177</v>
      </c>
      <c r="E602" s="0" t="s">
        <v>112</v>
      </c>
      <c r="F602" s="0" t="n">
        <v>6657</v>
      </c>
      <c r="G602" s="0" t="s">
        <v>79</v>
      </c>
      <c r="H602" s="0" t="s">
        <v>6</v>
      </c>
      <c r="I602" s="0" t="s">
        <v>149</v>
      </c>
    </row>
    <row r="603" customFormat="false" ht="14.25" hidden="false" customHeight="false" outlineLevel="0" collapsed="false">
      <c r="A603" s="0" t="n">
        <v>36</v>
      </c>
      <c r="B603" s="0" t="s">
        <v>208</v>
      </c>
      <c r="C603" s="0" t="s">
        <v>110</v>
      </c>
      <c r="D603" s="24" t="n">
        <v>42177</v>
      </c>
      <c r="E603" s="0" t="s">
        <v>132</v>
      </c>
      <c r="F603" s="0" t="n">
        <v>3881</v>
      </c>
      <c r="G603" s="0" t="s">
        <v>79</v>
      </c>
      <c r="H603" s="0" t="s">
        <v>35</v>
      </c>
      <c r="I603" s="0" t="s">
        <v>133</v>
      </c>
    </row>
    <row r="604" customFormat="false" ht="14.25" hidden="false" customHeight="false" outlineLevel="0" collapsed="false">
      <c r="A604" s="0" t="n">
        <v>36</v>
      </c>
      <c r="B604" s="0" t="s">
        <v>208</v>
      </c>
      <c r="C604" s="0" t="s">
        <v>110</v>
      </c>
      <c r="D604" s="24" t="n">
        <v>42177</v>
      </c>
      <c r="E604" s="0" t="s">
        <v>118</v>
      </c>
      <c r="F604" s="0" t="n">
        <v>3268</v>
      </c>
      <c r="G604" s="0" t="s">
        <v>79</v>
      </c>
      <c r="H604" s="0" t="s">
        <v>74</v>
      </c>
      <c r="I604" s="0" t="s">
        <v>143</v>
      </c>
    </row>
    <row r="605" customFormat="false" ht="14.25" hidden="false" customHeight="false" outlineLevel="0" collapsed="false">
      <c r="A605" s="0" t="n">
        <v>36</v>
      </c>
      <c r="B605" s="0" t="s">
        <v>208</v>
      </c>
      <c r="C605" s="0" t="s">
        <v>110</v>
      </c>
      <c r="D605" s="24" t="n">
        <v>42177</v>
      </c>
      <c r="E605" s="0" t="s">
        <v>117</v>
      </c>
      <c r="F605" s="0" t="n">
        <v>1557</v>
      </c>
      <c r="G605" s="0" t="s">
        <v>79</v>
      </c>
      <c r="H605" s="0" t="s">
        <v>14</v>
      </c>
      <c r="I605" s="0" t="s">
        <v>145</v>
      </c>
    </row>
    <row r="606" customFormat="false" ht="14.25" hidden="false" customHeight="false" outlineLevel="0" collapsed="false">
      <c r="A606" s="0" t="n">
        <v>36</v>
      </c>
      <c r="B606" s="0" t="s">
        <v>208</v>
      </c>
      <c r="C606" s="0" t="s">
        <v>110</v>
      </c>
      <c r="D606" s="24" t="n">
        <v>42177</v>
      </c>
      <c r="E606" s="0" t="s">
        <v>272</v>
      </c>
      <c r="F606" s="0" t="n">
        <v>1242</v>
      </c>
      <c r="G606" s="0" t="s">
        <v>79</v>
      </c>
      <c r="H606" s="0" t="s">
        <v>197</v>
      </c>
      <c r="I606" s="0" t="s">
        <v>273</v>
      </c>
    </row>
    <row r="607" customFormat="false" ht="14.25" hidden="false" customHeight="false" outlineLevel="0" collapsed="false">
      <c r="A607" s="0" t="n">
        <v>36</v>
      </c>
      <c r="B607" s="0" t="s">
        <v>208</v>
      </c>
      <c r="C607" s="0" t="s">
        <v>110</v>
      </c>
      <c r="D607" s="24" t="n">
        <v>42177</v>
      </c>
      <c r="E607" s="0" t="s">
        <v>272</v>
      </c>
      <c r="F607" s="0" t="n">
        <v>1242</v>
      </c>
      <c r="G607" s="0" t="s">
        <v>79</v>
      </c>
      <c r="H607" s="0" t="s">
        <v>197</v>
      </c>
      <c r="I607" s="0" t="s">
        <v>273</v>
      </c>
    </row>
    <row r="608" customFormat="false" ht="14.25" hidden="false" customHeight="false" outlineLevel="0" collapsed="false">
      <c r="A608" s="0" t="n">
        <v>36</v>
      </c>
      <c r="B608" s="0" t="s">
        <v>208</v>
      </c>
      <c r="C608" s="0" t="s">
        <v>110</v>
      </c>
      <c r="D608" s="24" t="n">
        <v>42177</v>
      </c>
      <c r="E608" s="0" t="s">
        <v>235</v>
      </c>
      <c r="F608" s="0" t="n">
        <v>1191</v>
      </c>
      <c r="G608" s="0" t="s">
        <v>79</v>
      </c>
      <c r="H608" s="0" t="s">
        <v>236</v>
      </c>
      <c r="I608" s="0" t="s">
        <v>237</v>
      </c>
    </row>
    <row r="609" customFormat="false" ht="14.25" hidden="false" customHeight="false" outlineLevel="0" collapsed="false">
      <c r="A609" s="0" t="s">
        <v>123</v>
      </c>
      <c r="B609" s="0" t="s">
        <v>208</v>
      </c>
      <c r="C609" s="0" t="s">
        <v>110</v>
      </c>
      <c r="D609" s="24" t="n">
        <v>42183</v>
      </c>
      <c r="E609" s="0" t="s">
        <v>132</v>
      </c>
      <c r="F609" s="0" t="n">
        <v>4</v>
      </c>
      <c r="G609" s="0" t="s">
        <v>78</v>
      </c>
      <c r="H609" s="0" t="s">
        <v>35</v>
      </c>
      <c r="I609" s="0" t="s">
        <v>133</v>
      </c>
    </row>
    <row r="610" customFormat="false" ht="14.25" hidden="false" customHeight="false" outlineLevel="0" collapsed="false">
      <c r="A610" s="0" t="s">
        <v>123</v>
      </c>
      <c r="B610" s="0" t="s">
        <v>208</v>
      </c>
      <c r="C610" s="0" t="s">
        <v>110</v>
      </c>
      <c r="D610" s="24" t="n">
        <v>42183</v>
      </c>
      <c r="E610" s="0" t="s">
        <v>112</v>
      </c>
      <c r="F610" s="0" t="n">
        <v>1</v>
      </c>
      <c r="G610" s="0" t="s">
        <v>78</v>
      </c>
      <c r="H610" s="0" t="s">
        <v>6</v>
      </c>
      <c r="I610" s="0" t="s">
        <v>149</v>
      </c>
    </row>
    <row r="611" customFormat="false" ht="14.25" hidden="false" customHeight="false" outlineLevel="0" collapsed="false">
      <c r="A611" s="0" t="s">
        <v>123</v>
      </c>
      <c r="B611" s="0" t="s">
        <v>208</v>
      </c>
      <c r="C611" s="0" t="s">
        <v>110</v>
      </c>
      <c r="D611" s="24" t="n">
        <v>42194</v>
      </c>
      <c r="E611" s="0" t="s">
        <v>137</v>
      </c>
      <c r="F611" s="0" t="n">
        <v>1</v>
      </c>
      <c r="G611" s="0" t="s">
        <v>78</v>
      </c>
      <c r="H611" s="0" t="s">
        <v>53</v>
      </c>
      <c r="I611" s="0" t="s">
        <v>138</v>
      </c>
    </row>
    <row r="612" customFormat="false" ht="14.25" hidden="false" customHeight="false" outlineLevel="0" collapsed="false">
      <c r="A612" s="0" t="s">
        <v>123</v>
      </c>
      <c r="B612" s="0" t="s">
        <v>208</v>
      </c>
      <c r="C612" s="0" t="s">
        <v>110</v>
      </c>
      <c r="D612" s="24" t="n">
        <v>42194</v>
      </c>
      <c r="E612" s="0" t="s">
        <v>132</v>
      </c>
      <c r="F612" s="0" t="n">
        <v>1</v>
      </c>
      <c r="G612" s="0" t="s">
        <v>78</v>
      </c>
      <c r="H612" s="0" t="s">
        <v>35</v>
      </c>
      <c r="I612" s="0" t="s">
        <v>133</v>
      </c>
    </row>
    <row r="613" customFormat="false" ht="14.25" hidden="false" customHeight="false" outlineLevel="0" collapsed="false">
      <c r="A613" s="0" t="s">
        <v>123</v>
      </c>
      <c r="B613" s="0" t="s">
        <v>208</v>
      </c>
      <c r="C613" s="0" t="s">
        <v>110</v>
      </c>
      <c r="D613" s="24" t="n">
        <v>42194</v>
      </c>
      <c r="E613" s="0" t="s">
        <v>134</v>
      </c>
      <c r="F613" s="0" t="n">
        <v>1</v>
      </c>
      <c r="G613" s="0" t="s">
        <v>78</v>
      </c>
      <c r="H613" s="0" t="s">
        <v>32</v>
      </c>
      <c r="I613" s="0" t="s">
        <v>135</v>
      </c>
    </row>
    <row r="614" customFormat="false" ht="14.25" hidden="false" customHeight="false" outlineLevel="0" collapsed="false">
      <c r="A614" s="0" t="s">
        <v>123</v>
      </c>
      <c r="B614" s="0" t="s">
        <v>208</v>
      </c>
      <c r="C614" s="0" t="s">
        <v>110</v>
      </c>
      <c r="D614" s="24" t="n">
        <v>42199</v>
      </c>
      <c r="E614" s="0" t="s">
        <v>137</v>
      </c>
      <c r="F614" s="0" t="n">
        <v>1</v>
      </c>
      <c r="G614" s="0" t="s">
        <v>78</v>
      </c>
      <c r="H614" s="0" t="s">
        <v>53</v>
      </c>
      <c r="I614" s="0" t="s">
        <v>138</v>
      </c>
    </row>
    <row r="615" customFormat="false" ht="14.25" hidden="false" customHeight="false" outlineLevel="0" collapsed="false">
      <c r="A615" s="0" t="s">
        <v>123</v>
      </c>
      <c r="B615" s="0" t="s">
        <v>208</v>
      </c>
      <c r="C615" s="0" t="s">
        <v>110</v>
      </c>
      <c r="D615" s="24" t="n">
        <v>42199</v>
      </c>
      <c r="E615" s="0" t="s">
        <v>112</v>
      </c>
      <c r="F615" s="0" t="n">
        <v>1</v>
      </c>
      <c r="G615" s="0" t="s">
        <v>78</v>
      </c>
      <c r="H615" s="0" t="s">
        <v>6</v>
      </c>
      <c r="I615" s="0" t="s">
        <v>149</v>
      </c>
    </row>
    <row r="616" customFormat="false" ht="14.25" hidden="false" customHeight="false" outlineLevel="0" collapsed="false">
      <c r="A616" s="0" t="s">
        <v>123</v>
      </c>
      <c r="B616" s="0" t="s">
        <v>208</v>
      </c>
      <c r="C616" s="0" t="s">
        <v>110</v>
      </c>
      <c r="D616" s="24" t="n">
        <v>42199</v>
      </c>
      <c r="E616" s="0" t="s">
        <v>134</v>
      </c>
      <c r="F616" s="0" t="n">
        <v>1</v>
      </c>
      <c r="G616" s="0" t="s">
        <v>78</v>
      </c>
      <c r="H616" s="0" t="s">
        <v>32</v>
      </c>
      <c r="I616" s="0" t="s">
        <v>135</v>
      </c>
    </row>
    <row r="617" customFormat="false" ht="14.25" hidden="false" customHeight="false" outlineLevel="0" collapsed="false">
      <c r="A617" s="0" t="s">
        <v>123</v>
      </c>
      <c r="B617" s="0" t="s">
        <v>208</v>
      </c>
      <c r="C617" s="0" t="s">
        <v>110</v>
      </c>
      <c r="D617" s="24" t="n">
        <v>42208</v>
      </c>
      <c r="E617" s="0" t="s">
        <v>137</v>
      </c>
      <c r="F617" s="0" t="n">
        <v>1</v>
      </c>
      <c r="G617" s="0" t="s">
        <v>78</v>
      </c>
      <c r="H617" s="0" t="s">
        <v>53</v>
      </c>
      <c r="I617" s="0" t="s">
        <v>138</v>
      </c>
    </row>
    <row r="618" customFormat="false" ht="14.25" hidden="false" customHeight="false" outlineLevel="0" collapsed="false">
      <c r="A618" s="0" t="s">
        <v>123</v>
      </c>
      <c r="B618" s="0" t="s">
        <v>208</v>
      </c>
      <c r="C618" s="0" t="s">
        <v>136</v>
      </c>
      <c r="D618" s="24" t="n">
        <v>42157</v>
      </c>
      <c r="E618" s="0" t="s">
        <v>119</v>
      </c>
      <c r="F618" s="0" t="n">
        <v>2</v>
      </c>
      <c r="G618" s="0" t="s">
        <v>78</v>
      </c>
      <c r="H618" s="0" t="s">
        <v>74</v>
      </c>
      <c r="I618" s="0" t="s">
        <v>142</v>
      </c>
    </row>
    <row r="619" customFormat="false" ht="14.25" hidden="false" customHeight="false" outlineLevel="0" collapsed="false">
      <c r="A619" s="0" t="s">
        <v>123</v>
      </c>
      <c r="B619" s="0" t="s">
        <v>208</v>
      </c>
      <c r="C619" s="0" t="s">
        <v>136</v>
      </c>
      <c r="D619" s="24" t="n">
        <v>42159</v>
      </c>
      <c r="E619" s="0" t="s">
        <v>119</v>
      </c>
      <c r="F619" s="0" t="n">
        <v>4</v>
      </c>
      <c r="G619" s="0" t="s">
        <v>78</v>
      </c>
      <c r="H619" s="0" t="s">
        <v>74</v>
      </c>
      <c r="I619" s="0" t="s">
        <v>142</v>
      </c>
    </row>
    <row r="620" customFormat="false" ht="14.25" hidden="false" customHeight="false" outlineLevel="0" collapsed="false">
      <c r="A620" s="0" t="s">
        <v>123</v>
      </c>
      <c r="B620" s="0" t="s">
        <v>208</v>
      </c>
      <c r="C620" s="0" t="s">
        <v>136</v>
      </c>
      <c r="D620" s="24" t="n">
        <v>42163</v>
      </c>
      <c r="E620" s="0" t="s">
        <v>119</v>
      </c>
      <c r="F620" s="0" t="n">
        <v>3</v>
      </c>
      <c r="G620" s="0" t="s">
        <v>78</v>
      </c>
      <c r="H620" s="0" t="s">
        <v>74</v>
      </c>
      <c r="I620" s="0" t="s">
        <v>142</v>
      </c>
    </row>
    <row r="621" customFormat="false" ht="14.25" hidden="false" customHeight="false" outlineLevel="0" collapsed="false">
      <c r="A621" s="0" t="n">
        <v>37</v>
      </c>
      <c r="B621" s="0" t="s">
        <v>208</v>
      </c>
      <c r="C621" s="0" t="s">
        <v>136</v>
      </c>
      <c r="D621" s="24" t="n">
        <v>42166</v>
      </c>
      <c r="E621" s="0" t="s">
        <v>3</v>
      </c>
      <c r="F621" s="0" t="n">
        <v>327</v>
      </c>
      <c r="G621" s="0" t="s">
        <v>81</v>
      </c>
      <c r="H621" s="0" t="s">
        <v>3</v>
      </c>
    </row>
    <row r="622" customFormat="false" ht="14.25" hidden="false" customHeight="false" outlineLevel="0" collapsed="false">
      <c r="A622" s="0" t="n">
        <v>37</v>
      </c>
      <c r="B622" s="0" t="s">
        <v>208</v>
      </c>
      <c r="C622" s="0" t="s">
        <v>136</v>
      </c>
      <c r="D622" s="24" t="n">
        <v>42166</v>
      </c>
      <c r="E622" s="0" t="s">
        <v>36</v>
      </c>
      <c r="F622" s="0" t="n">
        <v>48</v>
      </c>
      <c r="G622" s="0" t="s">
        <v>81</v>
      </c>
      <c r="H622" s="0" t="s">
        <v>36</v>
      </c>
    </row>
    <row r="623" customFormat="false" ht="14.25" hidden="false" customHeight="false" outlineLevel="0" collapsed="false">
      <c r="A623" s="0" t="n">
        <v>37</v>
      </c>
      <c r="B623" s="0" t="s">
        <v>208</v>
      </c>
      <c r="C623" s="0" t="s">
        <v>136</v>
      </c>
      <c r="D623" s="24" t="n">
        <v>42166</v>
      </c>
      <c r="E623" s="0" t="s">
        <v>92</v>
      </c>
      <c r="F623" s="0" t="n">
        <v>4</v>
      </c>
      <c r="G623" s="0" t="s">
        <v>81</v>
      </c>
      <c r="H623" s="0" t="s">
        <v>92</v>
      </c>
    </row>
    <row r="624" customFormat="false" ht="14.25" hidden="false" customHeight="false" outlineLevel="0" collapsed="false">
      <c r="A624" s="0" t="n">
        <v>37</v>
      </c>
      <c r="B624" s="0" t="s">
        <v>208</v>
      </c>
      <c r="C624" s="0" t="s">
        <v>136</v>
      </c>
      <c r="D624" s="24" t="n">
        <v>42166</v>
      </c>
      <c r="E624" s="0" t="s">
        <v>96</v>
      </c>
      <c r="F624" s="0" t="n">
        <v>1</v>
      </c>
      <c r="G624" s="0" t="s">
        <v>81</v>
      </c>
      <c r="H624" s="0" t="s">
        <v>96</v>
      </c>
    </row>
    <row r="625" customFormat="false" ht="14.25" hidden="false" customHeight="false" outlineLevel="0" collapsed="false">
      <c r="A625" s="0" t="s">
        <v>123</v>
      </c>
      <c r="B625" s="0" t="s">
        <v>208</v>
      </c>
      <c r="C625" s="0" t="s">
        <v>136</v>
      </c>
      <c r="D625" s="24" t="n">
        <v>42167</v>
      </c>
      <c r="E625" s="0" t="s">
        <v>132</v>
      </c>
      <c r="F625" s="0" t="n">
        <v>6</v>
      </c>
      <c r="G625" s="0" t="s">
        <v>78</v>
      </c>
      <c r="H625" s="0" t="s">
        <v>35</v>
      </c>
      <c r="I625" s="0" t="s">
        <v>133</v>
      </c>
    </row>
    <row r="626" customFormat="false" ht="14.25" hidden="false" customHeight="false" outlineLevel="0" collapsed="false">
      <c r="A626" s="0" t="s">
        <v>123</v>
      </c>
      <c r="B626" s="0" t="s">
        <v>208</v>
      </c>
      <c r="C626" s="0" t="s">
        <v>136</v>
      </c>
      <c r="D626" s="24" t="n">
        <v>42170</v>
      </c>
      <c r="E626" s="0" t="s">
        <v>132</v>
      </c>
      <c r="F626" s="0" t="n">
        <v>5</v>
      </c>
      <c r="G626" s="0" t="s">
        <v>78</v>
      </c>
      <c r="H626" s="0" t="s">
        <v>35</v>
      </c>
      <c r="I626" s="0" t="s">
        <v>133</v>
      </c>
    </row>
    <row r="627" customFormat="false" ht="14.25" hidden="false" customHeight="false" outlineLevel="0" collapsed="false">
      <c r="A627" s="0" t="s">
        <v>123</v>
      </c>
      <c r="B627" s="0" t="s">
        <v>208</v>
      </c>
      <c r="C627" s="0" t="s">
        <v>136</v>
      </c>
      <c r="D627" s="24" t="n">
        <v>42170</v>
      </c>
      <c r="E627" s="0" t="s">
        <v>112</v>
      </c>
      <c r="F627" s="0" t="n">
        <v>1</v>
      </c>
      <c r="G627" s="0" t="s">
        <v>78</v>
      </c>
      <c r="H627" s="0" t="s">
        <v>6</v>
      </c>
      <c r="I627" s="0" t="s">
        <v>149</v>
      </c>
    </row>
    <row r="628" customFormat="false" ht="14.25" hidden="false" customHeight="false" outlineLevel="0" collapsed="false">
      <c r="A628" s="0" t="s">
        <v>123</v>
      </c>
      <c r="B628" s="0" t="s">
        <v>208</v>
      </c>
      <c r="C628" s="0" t="s">
        <v>136</v>
      </c>
      <c r="D628" s="24" t="n">
        <v>42173</v>
      </c>
      <c r="E628" s="0" t="s">
        <v>151</v>
      </c>
      <c r="F628" s="0" t="n">
        <v>1</v>
      </c>
      <c r="G628" s="0" t="s">
        <v>78</v>
      </c>
      <c r="H628" s="0" t="s">
        <v>152</v>
      </c>
      <c r="I628" s="0" t="s">
        <v>153</v>
      </c>
    </row>
    <row r="629" customFormat="false" ht="14.25" hidden="false" customHeight="false" outlineLevel="0" collapsed="false">
      <c r="A629" s="0" t="s">
        <v>123</v>
      </c>
      <c r="B629" s="0" t="s">
        <v>208</v>
      </c>
      <c r="C629" s="0" t="s">
        <v>136</v>
      </c>
      <c r="D629" s="24" t="n">
        <v>42173</v>
      </c>
      <c r="E629" s="0" t="s">
        <v>132</v>
      </c>
      <c r="F629" s="0" t="n">
        <v>3</v>
      </c>
      <c r="G629" s="0" t="s">
        <v>78</v>
      </c>
      <c r="H629" s="0" t="s">
        <v>35</v>
      </c>
      <c r="I629" s="0" t="s">
        <v>133</v>
      </c>
    </row>
    <row r="630" customFormat="false" ht="14.25" hidden="false" customHeight="false" outlineLevel="0" collapsed="false">
      <c r="A630" s="0" t="s">
        <v>123</v>
      </c>
      <c r="B630" s="0" t="s">
        <v>208</v>
      </c>
      <c r="C630" s="0" t="s">
        <v>136</v>
      </c>
      <c r="D630" s="24" t="n">
        <v>42173</v>
      </c>
      <c r="E630" s="0" t="s">
        <v>112</v>
      </c>
      <c r="F630" s="0" t="n">
        <v>1</v>
      </c>
      <c r="G630" s="0" t="s">
        <v>78</v>
      </c>
      <c r="H630" s="0" t="s">
        <v>6</v>
      </c>
      <c r="I630" s="0" t="s">
        <v>149</v>
      </c>
    </row>
    <row r="631" customFormat="false" ht="14.25" hidden="false" customHeight="false" outlineLevel="0" collapsed="false">
      <c r="A631" s="0" t="s">
        <v>123</v>
      </c>
      <c r="B631" s="0" t="s">
        <v>208</v>
      </c>
      <c r="C631" s="0" t="s">
        <v>136</v>
      </c>
      <c r="D631" s="24" t="n">
        <v>42177</v>
      </c>
      <c r="E631" s="0" t="s">
        <v>132</v>
      </c>
      <c r="F631" s="0" t="n">
        <v>1</v>
      </c>
      <c r="G631" s="0" t="s">
        <v>78</v>
      </c>
      <c r="H631" s="0" t="s">
        <v>35</v>
      </c>
      <c r="I631" s="0" t="s">
        <v>133</v>
      </c>
    </row>
    <row r="632" customFormat="false" ht="14.25" hidden="false" customHeight="false" outlineLevel="0" collapsed="false">
      <c r="A632" s="0" t="s">
        <v>123</v>
      </c>
      <c r="B632" s="0" t="s">
        <v>208</v>
      </c>
      <c r="C632" s="0" t="s">
        <v>136</v>
      </c>
      <c r="D632" s="24" t="n">
        <v>42177</v>
      </c>
      <c r="E632" s="0" t="s">
        <v>118</v>
      </c>
      <c r="F632" s="0" t="n">
        <v>1</v>
      </c>
      <c r="G632" s="0" t="s">
        <v>78</v>
      </c>
      <c r="H632" s="0" t="s">
        <v>74</v>
      </c>
      <c r="I632" s="0" t="s">
        <v>143</v>
      </c>
    </row>
    <row r="633" customFormat="false" ht="14.25" hidden="false" customHeight="false" outlineLevel="0" collapsed="false">
      <c r="A633" s="0" t="s">
        <v>123</v>
      </c>
      <c r="B633" s="0" t="s">
        <v>208</v>
      </c>
      <c r="C633" s="0" t="s">
        <v>136</v>
      </c>
      <c r="D633" s="24" t="n">
        <v>42183</v>
      </c>
      <c r="E633" s="0" t="s">
        <v>118</v>
      </c>
      <c r="F633" s="0" t="n">
        <v>1</v>
      </c>
      <c r="G633" s="0" t="s">
        <v>78</v>
      </c>
      <c r="H633" s="0" t="s">
        <v>74</v>
      </c>
      <c r="I633" s="0" t="s">
        <v>143</v>
      </c>
    </row>
    <row r="634" customFormat="false" ht="14.25" hidden="false" customHeight="false" outlineLevel="0" collapsed="false">
      <c r="A634" s="0" t="n">
        <v>41</v>
      </c>
      <c r="B634" s="0" t="s">
        <v>208</v>
      </c>
      <c r="C634" s="0" t="s">
        <v>136</v>
      </c>
      <c r="D634" s="24" t="n">
        <v>42183</v>
      </c>
      <c r="E634" s="0" t="s">
        <v>92</v>
      </c>
      <c r="F634" s="0" t="n">
        <v>10033</v>
      </c>
      <c r="G634" s="0" t="s">
        <v>81</v>
      </c>
      <c r="H634" s="0" t="s">
        <v>92</v>
      </c>
    </row>
    <row r="635" customFormat="false" ht="14.25" hidden="false" customHeight="false" outlineLevel="0" collapsed="false">
      <c r="A635" s="0" t="n">
        <v>41</v>
      </c>
      <c r="B635" s="0" t="s">
        <v>208</v>
      </c>
      <c r="C635" s="0" t="s">
        <v>136</v>
      </c>
      <c r="D635" s="24" t="n">
        <v>42183</v>
      </c>
      <c r="E635" s="0" t="s">
        <v>36</v>
      </c>
      <c r="F635" s="0" t="n">
        <v>365</v>
      </c>
      <c r="G635" s="0" t="s">
        <v>81</v>
      </c>
      <c r="H635" s="0" t="s">
        <v>36</v>
      </c>
    </row>
    <row r="636" customFormat="false" ht="14.25" hidden="false" customHeight="false" outlineLevel="0" collapsed="false">
      <c r="A636" s="0" t="n">
        <v>41</v>
      </c>
      <c r="B636" s="0" t="s">
        <v>208</v>
      </c>
      <c r="C636" s="0" t="s">
        <v>136</v>
      </c>
      <c r="D636" s="24" t="n">
        <v>42183</v>
      </c>
      <c r="E636" s="0" t="s">
        <v>25</v>
      </c>
      <c r="F636" s="0" t="n">
        <v>2</v>
      </c>
      <c r="G636" s="0" t="s">
        <v>81</v>
      </c>
      <c r="H636" s="0" t="s">
        <v>25</v>
      </c>
    </row>
    <row r="637" customFormat="false" ht="14.25" hidden="false" customHeight="false" outlineLevel="0" collapsed="false">
      <c r="A637" s="0" t="n">
        <v>41</v>
      </c>
      <c r="B637" s="0" t="s">
        <v>208</v>
      </c>
      <c r="C637" s="0" t="s">
        <v>136</v>
      </c>
      <c r="D637" s="24" t="n">
        <v>42183</v>
      </c>
      <c r="E637" s="0" t="s">
        <v>96</v>
      </c>
      <c r="F637" s="0" t="n">
        <v>10</v>
      </c>
      <c r="G637" s="0" t="s">
        <v>81</v>
      </c>
      <c r="H637" s="0" t="s">
        <v>96</v>
      </c>
    </row>
    <row r="638" customFormat="false" ht="14.25" hidden="false" customHeight="false" outlineLevel="0" collapsed="false">
      <c r="A638" s="0" t="n">
        <v>41</v>
      </c>
      <c r="B638" s="0" t="s">
        <v>208</v>
      </c>
      <c r="C638" s="0" t="s">
        <v>136</v>
      </c>
      <c r="D638" s="24" t="n">
        <v>42183</v>
      </c>
      <c r="E638" s="0" t="s">
        <v>88</v>
      </c>
      <c r="F638" s="0" t="n">
        <v>1</v>
      </c>
      <c r="G638" s="0" t="s">
        <v>81</v>
      </c>
      <c r="H638" s="0" t="s">
        <v>88</v>
      </c>
    </row>
    <row r="639" customFormat="false" ht="14.25" hidden="false" customHeight="false" outlineLevel="0" collapsed="false">
      <c r="A639" s="0" t="n">
        <v>41</v>
      </c>
      <c r="B639" s="0" t="s">
        <v>208</v>
      </c>
      <c r="C639" s="0" t="s">
        <v>136</v>
      </c>
      <c r="D639" s="24" t="n">
        <v>42183</v>
      </c>
      <c r="E639" s="0" t="s">
        <v>3</v>
      </c>
      <c r="F639" s="0" t="n">
        <v>1</v>
      </c>
      <c r="G639" s="0" t="s">
        <v>81</v>
      </c>
      <c r="H639" s="0" t="s">
        <v>3</v>
      </c>
    </row>
    <row r="640" customFormat="false" ht="14.25" hidden="false" customHeight="false" outlineLevel="0" collapsed="false">
      <c r="A640" s="0" t="n">
        <v>41</v>
      </c>
      <c r="B640" s="0" t="s">
        <v>208</v>
      </c>
      <c r="C640" s="0" t="s">
        <v>136</v>
      </c>
      <c r="D640" s="24" t="n">
        <v>42183</v>
      </c>
      <c r="E640" s="0" t="s">
        <v>119</v>
      </c>
      <c r="F640" s="0" t="n">
        <v>155213</v>
      </c>
      <c r="G640" s="0" t="s">
        <v>79</v>
      </c>
      <c r="H640" s="0" t="s">
        <v>74</v>
      </c>
      <c r="I640" s="0" t="s">
        <v>142</v>
      </c>
    </row>
    <row r="641" customFormat="false" ht="14.25" hidden="false" customHeight="false" outlineLevel="0" collapsed="false">
      <c r="A641" s="0" t="n">
        <v>41</v>
      </c>
      <c r="B641" s="0" t="s">
        <v>208</v>
      </c>
      <c r="C641" s="0" t="s">
        <v>136</v>
      </c>
      <c r="D641" s="24" t="n">
        <v>42183</v>
      </c>
      <c r="E641" s="0" t="s">
        <v>118</v>
      </c>
      <c r="F641" s="0" t="n">
        <v>110749</v>
      </c>
      <c r="G641" s="0" t="s">
        <v>79</v>
      </c>
      <c r="H641" s="0" t="s">
        <v>74</v>
      </c>
      <c r="I641" s="0" t="s">
        <v>143</v>
      </c>
    </row>
    <row r="642" customFormat="false" ht="14.25" hidden="false" customHeight="false" outlineLevel="0" collapsed="false">
      <c r="A642" s="0" t="n">
        <v>41</v>
      </c>
      <c r="B642" s="0" t="s">
        <v>208</v>
      </c>
      <c r="C642" s="0" t="s">
        <v>136</v>
      </c>
      <c r="D642" s="24" t="n">
        <v>42183</v>
      </c>
      <c r="E642" s="0" t="s">
        <v>213</v>
      </c>
      <c r="F642" s="0" t="n">
        <v>91466</v>
      </c>
      <c r="G642" s="0" t="s">
        <v>79</v>
      </c>
      <c r="H642" s="0" t="s">
        <v>6</v>
      </c>
      <c r="I642" s="0" t="s">
        <v>214</v>
      </c>
    </row>
    <row r="643" customFormat="false" ht="14.25" hidden="false" customHeight="false" outlineLevel="0" collapsed="false">
      <c r="A643" s="0" t="n">
        <v>41</v>
      </c>
      <c r="B643" s="0" t="s">
        <v>208</v>
      </c>
      <c r="C643" s="0" t="s">
        <v>136</v>
      </c>
      <c r="D643" s="24" t="n">
        <v>42183</v>
      </c>
      <c r="E643" s="0" t="s">
        <v>196</v>
      </c>
      <c r="F643" s="0" t="n">
        <v>22166</v>
      </c>
      <c r="G643" s="0" t="s">
        <v>79</v>
      </c>
      <c r="H643" s="0" t="s">
        <v>197</v>
      </c>
      <c r="I643" s="0" t="s">
        <v>198</v>
      </c>
    </row>
    <row r="644" customFormat="false" ht="14.25" hidden="false" customHeight="false" outlineLevel="0" collapsed="false">
      <c r="A644" s="0" t="n">
        <v>41</v>
      </c>
      <c r="B644" s="0" t="s">
        <v>208</v>
      </c>
      <c r="C644" s="0" t="s">
        <v>136</v>
      </c>
      <c r="D644" s="24" t="n">
        <v>42183</v>
      </c>
      <c r="E644" s="0" t="s">
        <v>196</v>
      </c>
      <c r="F644" s="0" t="n">
        <v>22166</v>
      </c>
      <c r="G644" s="0" t="s">
        <v>79</v>
      </c>
      <c r="H644" s="0" t="s">
        <v>197</v>
      </c>
      <c r="I644" s="0" t="s">
        <v>198</v>
      </c>
    </row>
    <row r="645" customFormat="false" ht="14.25" hidden="false" customHeight="false" outlineLevel="0" collapsed="false">
      <c r="A645" s="0" t="n">
        <v>41</v>
      </c>
      <c r="B645" s="0" t="s">
        <v>208</v>
      </c>
      <c r="C645" s="0" t="s">
        <v>136</v>
      </c>
      <c r="D645" s="24" t="n">
        <v>42183</v>
      </c>
      <c r="E645" s="0" t="s">
        <v>117</v>
      </c>
      <c r="F645" s="0" t="n">
        <v>14804</v>
      </c>
      <c r="G645" s="0" t="s">
        <v>79</v>
      </c>
      <c r="H645" s="0" t="s">
        <v>14</v>
      </c>
      <c r="I645" s="0" t="s">
        <v>145</v>
      </c>
    </row>
    <row r="646" customFormat="false" ht="14.25" hidden="false" customHeight="false" outlineLevel="0" collapsed="false">
      <c r="A646" s="0" t="n">
        <v>41</v>
      </c>
      <c r="B646" s="0" t="s">
        <v>208</v>
      </c>
      <c r="C646" s="0" t="s">
        <v>136</v>
      </c>
      <c r="D646" s="24" t="n">
        <v>42183</v>
      </c>
      <c r="E646" s="0" t="s">
        <v>280</v>
      </c>
      <c r="F646" s="0" t="n">
        <v>13465</v>
      </c>
      <c r="G646" s="0" t="s">
        <v>79</v>
      </c>
      <c r="H646" s="0" t="s">
        <v>197</v>
      </c>
      <c r="I646" s="0" t="s">
        <v>281</v>
      </c>
    </row>
    <row r="647" customFormat="false" ht="14.25" hidden="false" customHeight="false" outlineLevel="0" collapsed="false">
      <c r="A647" s="0" t="n">
        <v>41</v>
      </c>
      <c r="B647" s="0" t="s">
        <v>208</v>
      </c>
      <c r="C647" s="0" t="s">
        <v>136</v>
      </c>
      <c r="D647" s="24" t="n">
        <v>42183</v>
      </c>
      <c r="E647" s="0" t="s">
        <v>280</v>
      </c>
      <c r="F647" s="0" t="n">
        <v>13465</v>
      </c>
      <c r="G647" s="0" t="s">
        <v>79</v>
      </c>
      <c r="H647" s="0" t="s">
        <v>197</v>
      </c>
      <c r="I647" s="0" t="s">
        <v>281</v>
      </c>
    </row>
    <row r="648" customFormat="false" ht="14.25" hidden="false" customHeight="false" outlineLevel="0" collapsed="false">
      <c r="A648" s="0" t="n">
        <v>41</v>
      </c>
      <c r="B648" s="0" t="s">
        <v>208</v>
      </c>
      <c r="C648" s="0" t="s">
        <v>136</v>
      </c>
      <c r="D648" s="24" t="n">
        <v>42183</v>
      </c>
      <c r="E648" s="0" t="s">
        <v>272</v>
      </c>
      <c r="F648" s="0" t="n">
        <v>11075</v>
      </c>
      <c r="G648" s="0" t="s">
        <v>79</v>
      </c>
      <c r="H648" s="0" t="s">
        <v>197</v>
      </c>
      <c r="I648" s="0" t="s">
        <v>273</v>
      </c>
    </row>
    <row r="649" customFormat="false" ht="14.25" hidden="false" customHeight="false" outlineLevel="0" collapsed="false">
      <c r="A649" s="0" t="n">
        <v>41</v>
      </c>
      <c r="B649" s="0" t="s">
        <v>208</v>
      </c>
      <c r="C649" s="0" t="s">
        <v>136</v>
      </c>
      <c r="D649" s="24" t="n">
        <v>42183</v>
      </c>
      <c r="E649" s="0" t="s">
        <v>272</v>
      </c>
      <c r="F649" s="0" t="n">
        <v>11075</v>
      </c>
      <c r="G649" s="0" t="s">
        <v>79</v>
      </c>
      <c r="H649" s="0" t="s">
        <v>197</v>
      </c>
      <c r="I649" s="0" t="s">
        <v>273</v>
      </c>
    </row>
    <row r="650" customFormat="false" ht="14.25" hidden="false" customHeight="false" outlineLevel="0" collapsed="false">
      <c r="A650" s="0" t="s">
        <v>123</v>
      </c>
      <c r="B650" s="0" t="s">
        <v>208</v>
      </c>
      <c r="C650" s="0" t="s">
        <v>136</v>
      </c>
      <c r="D650" s="24" t="n">
        <v>42200</v>
      </c>
      <c r="E650" s="0" t="s">
        <v>155</v>
      </c>
      <c r="F650" s="0" t="n">
        <v>1</v>
      </c>
      <c r="G650" s="0" t="s">
        <v>78</v>
      </c>
      <c r="H650" s="0" t="s">
        <v>21</v>
      </c>
      <c r="I650" s="0" t="s">
        <v>156</v>
      </c>
    </row>
    <row r="651" customFormat="false" ht="14.25" hidden="false" customHeight="false" outlineLevel="0" collapsed="false">
      <c r="A651" s="0" t="s">
        <v>123</v>
      </c>
      <c r="B651" s="0" t="s">
        <v>208</v>
      </c>
      <c r="C651" s="0" t="s">
        <v>136</v>
      </c>
      <c r="D651" s="24" t="n">
        <v>42200</v>
      </c>
      <c r="E651" s="0" t="s">
        <v>132</v>
      </c>
      <c r="F651" s="0" t="n">
        <v>1</v>
      </c>
      <c r="G651" s="0" t="s">
        <v>78</v>
      </c>
      <c r="H651" s="0" t="s">
        <v>35</v>
      </c>
      <c r="I651" s="0" t="s">
        <v>133</v>
      </c>
    </row>
    <row r="652" customFormat="false" ht="14.25" hidden="false" customHeight="false" outlineLevel="0" collapsed="false">
      <c r="A652" s="0" t="s">
        <v>123</v>
      </c>
      <c r="B652" s="0" t="s">
        <v>208</v>
      </c>
      <c r="C652" s="0" t="s">
        <v>136</v>
      </c>
      <c r="D652" s="24" t="n">
        <v>42200</v>
      </c>
      <c r="E652" s="0" t="s">
        <v>134</v>
      </c>
      <c r="F652" s="0" t="n">
        <v>1</v>
      </c>
      <c r="G652" s="0" t="s">
        <v>78</v>
      </c>
      <c r="H652" s="0" t="s">
        <v>32</v>
      </c>
      <c r="I652" s="0" t="s">
        <v>135</v>
      </c>
    </row>
    <row r="653" customFormat="false" ht="14.25" hidden="false" customHeight="false" outlineLevel="0" collapsed="false">
      <c r="A653" s="0" t="s">
        <v>123</v>
      </c>
      <c r="B653" s="0" t="s">
        <v>208</v>
      </c>
      <c r="C653" s="0" t="s">
        <v>136</v>
      </c>
      <c r="D653" s="24" t="n">
        <v>42208</v>
      </c>
      <c r="E653" s="0" t="s">
        <v>137</v>
      </c>
      <c r="F653" s="0" t="n">
        <v>4</v>
      </c>
      <c r="G653" s="0" t="s">
        <v>78</v>
      </c>
      <c r="H653" s="0" t="s">
        <v>53</v>
      </c>
      <c r="I653" s="0" t="s">
        <v>138</v>
      </c>
    </row>
    <row r="654" customFormat="false" ht="14.25" hidden="false" customHeight="false" outlineLevel="0" collapsed="false">
      <c r="A654" s="0" t="s">
        <v>123</v>
      </c>
      <c r="B654" s="0" t="s">
        <v>208</v>
      </c>
      <c r="C654" s="0" t="s">
        <v>139</v>
      </c>
      <c r="D654" s="24" t="n">
        <v>42157</v>
      </c>
      <c r="E654" s="0" t="s">
        <v>222</v>
      </c>
      <c r="F654" s="0" t="n">
        <v>1</v>
      </c>
      <c r="G654" s="0" t="s">
        <v>78</v>
      </c>
      <c r="H654" s="0" t="s">
        <v>223</v>
      </c>
      <c r="I654" s="0" t="s">
        <v>224</v>
      </c>
    </row>
    <row r="655" customFormat="false" ht="14.25" hidden="false" customHeight="false" outlineLevel="0" collapsed="false">
      <c r="A655" s="0" t="n">
        <v>42</v>
      </c>
      <c r="B655" s="0" t="s">
        <v>208</v>
      </c>
      <c r="C655" s="0" t="s">
        <v>139</v>
      </c>
      <c r="D655" s="24" t="n">
        <v>42169</v>
      </c>
      <c r="E655" s="0" t="s">
        <v>36</v>
      </c>
      <c r="F655" s="0" t="n">
        <v>381</v>
      </c>
      <c r="G655" s="0" t="s">
        <v>81</v>
      </c>
      <c r="H655" s="0" t="s">
        <v>36</v>
      </c>
    </row>
    <row r="656" customFormat="false" ht="14.25" hidden="false" customHeight="false" outlineLevel="0" collapsed="false">
      <c r="A656" s="0" t="n">
        <v>42</v>
      </c>
      <c r="B656" s="0" t="s">
        <v>208</v>
      </c>
      <c r="C656" s="0" t="s">
        <v>139</v>
      </c>
      <c r="D656" s="24" t="n">
        <v>42169</v>
      </c>
      <c r="E656" s="0" t="s">
        <v>92</v>
      </c>
      <c r="F656" s="0" t="n">
        <v>130</v>
      </c>
      <c r="G656" s="0" t="s">
        <v>81</v>
      </c>
      <c r="H656" s="0" t="s">
        <v>92</v>
      </c>
    </row>
    <row r="657" customFormat="false" ht="14.25" hidden="false" customHeight="false" outlineLevel="0" collapsed="false">
      <c r="A657" s="0" t="n">
        <v>42</v>
      </c>
      <c r="B657" s="0" t="s">
        <v>208</v>
      </c>
      <c r="C657" s="0" t="s">
        <v>139</v>
      </c>
      <c r="D657" s="24" t="n">
        <v>42169</v>
      </c>
      <c r="E657" s="0" t="s">
        <v>96</v>
      </c>
      <c r="F657" s="0" t="n">
        <v>3</v>
      </c>
      <c r="G657" s="0" t="s">
        <v>81</v>
      </c>
      <c r="H657" s="0" t="s">
        <v>96</v>
      </c>
    </row>
    <row r="658" customFormat="false" ht="14.25" hidden="false" customHeight="false" outlineLevel="0" collapsed="false">
      <c r="A658" s="0" t="n">
        <v>42</v>
      </c>
      <c r="B658" s="0" t="s">
        <v>208</v>
      </c>
      <c r="C658" s="0" t="s">
        <v>139</v>
      </c>
      <c r="D658" s="24" t="n">
        <v>42169</v>
      </c>
      <c r="E658" s="0" t="s">
        <v>137</v>
      </c>
      <c r="F658" s="0" t="n">
        <v>19980</v>
      </c>
      <c r="G658" s="0" t="s">
        <v>79</v>
      </c>
      <c r="H658" s="0" t="s">
        <v>53</v>
      </c>
      <c r="I658" s="0" t="s">
        <v>138</v>
      </c>
    </row>
    <row r="659" customFormat="false" ht="14.25" hidden="false" customHeight="false" outlineLevel="0" collapsed="false">
      <c r="A659" s="0" t="n">
        <v>42</v>
      </c>
      <c r="B659" s="0" t="s">
        <v>208</v>
      </c>
      <c r="C659" s="0" t="s">
        <v>139</v>
      </c>
      <c r="D659" s="24" t="n">
        <v>42169</v>
      </c>
      <c r="E659" s="0" t="s">
        <v>125</v>
      </c>
      <c r="F659" s="0" t="n">
        <v>15563</v>
      </c>
      <c r="G659" s="0" t="s">
        <v>79</v>
      </c>
      <c r="H659" s="0" t="s">
        <v>53</v>
      </c>
      <c r="I659" s="0" t="s">
        <v>126</v>
      </c>
    </row>
    <row r="660" customFormat="false" ht="14.25" hidden="false" customHeight="false" outlineLevel="0" collapsed="false">
      <c r="A660" s="0" t="n">
        <v>42</v>
      </c>
      <c r="B660" s="0" t="s">
        <v>208</v>
      </c>
      <c r="C660" s="0" t="s">
        <v>139</v>
      </c>
      <c r="D660" s="24" t="n">
        <v>42169</v>
      </c>
      <c r="E660" s="0" t="s">
        <v>170</v>
      </c>
      <c r="F660" s="0" t="n">
        <v>4772</v>
      </c>
      <c r="G660" s="0" t="s">
        <v>79</v>
      </c>
      <c r="H660" s="0" t="s">
        <v>53</v>
      </c>
      <c r="I660" s="0" t="s">
        <v>171</v>
      </c>
    </row>
    <row r="661" customFormat="false" ht="14.25" hidden="false" customHeight="false" outlineLevel="0" collapsed="false">
      <c r="A661" s="0" t="n">
        <v>42</v>
      </c>
      <c r="B661" s="0" t="s">
        <v>208</v>
      </c>
      <c r="C661" s="0" t="s">
        <v>139</v>
      </c>
      <c r="D661" s="24" t="n">
        <v>42169</v>
      </c>
      <c r="E661" s="0" t="s">
        <v>199</v>
      </c>
      <c r="F661" s="0" t="n">
        <v>2036</v>
      </c>
      <c r="G661" s="0" t="s">
        <v>79</v>
      </c>
      <c r="H661" s="0" t="s">
        <v>200</v>
      </c>
      <c r="I661" s="0" t="s">
        <v>201</v>
      </c>
    </row>
    <row r="662" customFormat="false" ht="14.25" hidden="false" customHeight="false" outlineLevel="0" collapsed="false">
      <c r="A662" s="0" t="n">
        <v>42</v>
      </c>
      <c r="B662" s="0" t="s">
        <v>208</v>
      </c>
      <c r="C662" s="0" t="s">
        <v>139</v>
      </c>
      <c r="D662" s="24" t="n">
        <v>42169</v>
      </c>
      <c r="E662" s="0" t="s">
        <v>119</v>
      </c>
      <c r="F662" s="0" t="n">
        <v>2007</v>
      </c>
      <c r="G662" s="0" t="s">
        <v>79</v>
      </c>
      <c r="H662" s="0" t="s">
        <v>74</v>
      </c>
      <c r="I662" s="0" t="s">
        <v>142</v>
      </c>
    </row>
    <row r="663" customFormat="false" ht="14.25" hidden="false" customHeight="false" outlineLevel="0" collapsed="false">
      <c r="A663" s="0" t="n">
        <v>42</v>
      </c>
      <c r="B663" s="0" t="s">
        <v>208</v>
      </c>
      <c r="C663" s="0" t="s">
        <v>139</v>
      </c>
      <c r="D663" s="24" t="n">
        <v>42169</v>
      </c>
      <c r="E663" s="0" t="s">
        <v>285</v>
      </c>
      <c r="F663" s="0" t="n">
        <v>1577</v>
      </c>
      <c r="G663" s="0" t="s">
        <v>79</v>
      </c>
      <c r="H663" s="0" t="s">
        <v>286</v>
      </c>
      <c r="I663" s="0" t="s">
        <v>214</v>
      </c>
    </row>
    <row r="664" customFormat="false" ht="14.25" hidden="false" customHeight="false" outlineLevel="0" collapsed="false">
      <c r="A664" s="0" t="n">
        <v>42</v>
      </c>
      <c r="B664" s="0" t="s">
        <v>208</v>
      </c>
      <c r="C664" s="0" t="s">
        <v>139</v>
      </c>
      <c r="D664" s="24" t="n">
        <v>42169</v>
      </c>
      <c r="E664" s="0" t="s">
        <v>287</v>
      </c>
      <c r="F664" s="0" t="n">
        <v>1445</v>
      </c>
      <c r="G664" s="0" t="s">
        <v>79</v>
      </c>
      <c r="H664" s="0" t="s">
        <v>288</v>
      </c>
      <c r="I664" s="0" t="s">
        <v>289</v>
      </c>
    </row>
    <row r="665" customFormat="false" ht="14.25" hidden="false" customHeight="false" outlineLevel="0" collapsed="false">
      <c r="A665" s="0" t="n">
        <v>42</v>
      </c>
      <c r="B665" s="0" t="s">
        <v>208</v>
      </c>
      <c r="C665" s="0" t="s">
        <v>139</v>
      </c>
      <c r="D665" s="24" t="n">
        <v>42169</v>
      </c>
      <c r="E665" s="0" t="s">
        <v>287</v>
      </c>
      <c r="F665" s="0" t="n">
        <v>1445</v>
      </c>
      <c r="G665" s="0" t="s">
        <v>79</v>
      </c>
      <c r="H665" s="0" t="s">
        <v>288</v>
      </c>
      <c r="I665" s="0" t="s">
        <v>289</v>
      </c>
    </row>
    <row r="666" customFormat="false" ht="14.25" hidden="false" customHeight="false" outlineLevel="0" collapsed="false">
      <c r="A666" s="0" t="n">
        <v>42</v>
      </c>
      <c r="B666" s="0" t="s">
        <v>208</v>
      </c>
      <c r="C666" s="0" t="s">
        <v>139</v>
      </c>
      <c r="D666" s="24" t="n">
        <v>42169</v>
      </c>
      <c r="E666" s="0" t="s">
        <v>290</v>
      </c>
      <c r="F666" s="0" t="n">
        <v>1343</v>
      </c>
      <c r="G666" s="0" t="s">
        <v>79</v>
      </c>
      <c r="H666" s="0" t="s">
        <v>291</v>
      </c>
      <c r="I666" s="0" t="s">
        <v>292</v>
      </c>
    </row>
    <row r="667" customFormat="false" ht="14.25" hidden="false" customHeight="false" outlineLevel="0" collapsed="false">
      <c r="A667" s="0" t="n">
        <v>42</v>
      </c>
      <c r="B667" s="0" t="s">
        <v>208</v>
      </c>
      <c r="C667" s="0" t="s">
        <v>139</v>
      </c>
      <c r="D667" s="24" t="n">
        <v>42169</v>
      </c>
      <c r="E667" s="0" t="s">
        <v>293</v>
      </c>
      <c r="F667" s="0" t="n">
        <v>1053</v>
      </c>
      <c r="G667" s="0" t="s">
        <v>79</v>
      </c>
      <c r="H667" s="0" t="s">
        <v>101</v>
      </c>
      <c r="I667" s="0" t="s">
        <v>294</v>
      </c>
    </row>
    <row r="668" customFormat="false" ht="14.25" hidden="false" customHeight="false" outlineLevel="0" collapsed="false">
      <c r="A668" s="0" t="s">
        <v>123</v>
      </c>
      <c r="B668" s="0" t="s">
        <v>208</v>
      </c>
      <c r="C668" s="0" t="s">
        <v>139</v>
      </c>
      <c r="D668" s="24" t="n">
        <v>42172</v>
      </c>
      <c r="E668" s="0" t="s">
        <v>125</v>
      </c>
      <c r="F668" s="0" t="n">
        <v>4</v>
      </c>
      <c r="G668" s="0" t="s">
        <v>78</v>
      </c>
      <c r="H668" s="0" t="s">
        <v>53</v>
      </c>
      <c r="I668" s="0" t="s">
        <v>126</v>
      </c>
    </row>
    <row r="669" customFormat="false" ht="14.25" hidden="false" customHeight="false" outlineLevel="0" collapsed="false">
      <c r="A669" s="0" t="s">
        <v>123</v>
      </c>
      <c r="B669" s="0" t="s">
        <v>208</v>
      </c>
      <c r="C669" s="0" t="s">
        <v>139</v>
      </c>
      <c r="D669" s="24" t="n">
        <v>42172</v>
      </c>
      <c r="E669" s="0" t="s">
        <v>205</v>
      </c>
      <c r="F669" s="0" t="n">
        <v>2</v>
      </c>
      <c r="G669" s="0" t="s">
        <v>78</v>
      </c>
      <c r="H669" s="0" t="s">
        <v>35</v>
      </c>
      <c r="I669" s="0" t="s">
        <v>206</v>
      </c>
    </row>
    <row r="670" customFormat="false" ht="14.25" hidden="false" customHeight="false" outlineLevel="0" collapsed="false">
      <c r="A670" s="0" t="s">
        <v>123</v>
      </c>
      <c r="B670" s="0" t="s">
        <v>208</v>
      </c>
      <c r="C670" s="0" t="s">
        <v>139</v>
      </c>
      <c r="D670" s="24" t="n">
        <v>42172</v>
      </c>
      <c r="E670" s="0" t="s">
        <v>118</v>
      </c>
      <c r="F670" s="0" t="n">
        <v>1</v>
      </c>
      <c r="G670" s="0" t="s">
        <v>78</v>
      </c>
      <c r="H670" s="0" t="s">
        <v>74</v>
      </c>
      <c r="I670" s="0" t="s">
        <v>143</v>
      </c>
    </row>
    <row r="671" customFormat="false" ht="14.25" hidden="false" customHeight="false" outlineLevel="0" collapsed="false">
      <c r="A671" s="0" t="n">
        <v>39</v>
      </c>
      <c r="B671" s="0" t="s">
        <v>208</v>
      </c>
      <c r="C671" s="0" t="s">
        <v>139</v>
      </c>
      <c r="D671" s="24" t="n">
        <v>42173</v>
      </c>
      <c r="E671" s="0" t="s">
        <v>36</v>
      </c>
      <c r="F671" s="0" t="n">
        <v>798</v>
      </c>
      <c r="G671" s="0" t="s">
        <v>81</v>
      </c>
      <c r="H671" s="0" t="s">
        <v>36</v>
      </c>
    </row>
    <row r="672" customFormat="false" ht="14.25" hidden="false" customHeight="false" outlineLevel="0" collapsed="false">
      <c r="A672" s="0" t="n">
        <v>39</v>
      </c>
      <c r="B672" s="0" t="s">
        <v>208</v>
      </c>
      <c r="C672" s="0" t="s">
        <v>139</v>
      </c>
      <c r="D672" s="24" t="n">
        <v>42173</v>
      </c>
      <c r="E672" s="0" t="s">
        <v>92</v>
      </c>
      <c r="F672" s="0" t="n">
        <v>3</v>
      </c>
      <c r="G672" s="0" t="s">
        <v>81</v>
      </c>
      <c r="H672" s="0" t="s">
        <v>92</v>
      </c>
    </row>
    <row r="673" customFormat="false" ht="14.25" hidden="false" customHeight="false" outlineLevel="0" collapsed="false">
      <c r="A673" s="0" t="n">
        <v>39</v>
      </c>
      <c r="B673" s="0" t="s">
        <v>208</v>
      </c>
      <c r="C673" s="0" t="s">
        <v>139</v>
      </c>
      <c r="D673" s="24" t="n">
        <v>42173</v>
      </c>
      <c r="E673" s="0" t="s">
        <v>96</v>
      </c>
      <c r="F673" s="0" t="n">
        <v>3</v>
      </c>
      <c r="G673" s="0" t="s">
        <v>81</v>
      </c>
      <c r="H673" s="0" t="s">
        <v>96</v>
      </c>
    </row>
    <row r="674" customFormat="false" ht="14.25" hidden="false" customHeight="false" outlineLevel="0" collapsed="false">
      <c r="A674" s="0" t="n">
        <v>39</v>
      </c>
      <c r="B674" s="0" t="s">
        <v>208</v>
      </c>
      <c r="C674" s="0" t="s">
        <v>139</v>
      </c>
      <c r="D674" s="24" t="n">
        <v>42173</v>
      </c>
      <c r="E674" s="0" t="s">
        <v>137</v>
      </c>
      <c r="F674" s="0" t="n">
        <v>43284</v>
      </c>
      <c r="G674" s="0" t="s">
        <v>79</v>
      </c>
      <c r="H674" s="0" t="s">
        <v>53</v>
      </c>
      <c r="I674" s="0" t="s">
        <v>138</v>
      </c>
    </row>
    <row r="675" customFormat="false" ht="14.25" hidden="false" customHeight="false" outlineLevel="0" collapsed="false">
      <c r="A675" s="0" t="n">
        <v>39</v>
      </c>
      <c r="B675" s="0" t="s">
        <v>208</v>
      </c>
      <c r="C675" s="0" t="s">
        <v>139</v>
      </c>
      <c r="D675" s="24" t="n">
        <v>42173</v>
      </c>
      <c r="E675" s="0" t="s">
        <v>125</v>
      </c>
      <c r="F675" s="0" t="n">
        <v>27134</v>
      </c>
      <c r="G675" s="0" t="s">
        <v>79</v>
      </c>
      <c r="H675" s="0" t="s">
        <v>53</v>
      </c>
      <c r="I675" s="0" t="s">
        <v>126</v>
      </c>
    </row>
    <row r="676" customFormat="false" ht="14.25" hidden="false" customHeight="false" outlineLevel="0" collapsed="false">
      <c r="A676" s="0" t="n">
        <v>39</v>
      </c>
      <c r="B676" s="0" t="s">
        <v>208</v>
      </c>
      <c r="C676" s="0" t="s">
        <v>139</v>
      </c>
      <c r="D676" s="24" t="n">
        <v>42173</v>
      </c>
      <c r="E676" s="0" t="s">
        <v>170</v>
      </c>
      <c r="F676" s="0" t="n">
        <v>12847</v>
      </c>
      <c r="G676" s="0" t="s">
        <v>79</v>
      </c>
      <c r="H676" s="0" t="s">
        <v>53</v>
      </c>
      <c r="I676" s="0" t="s">
        <v>171</v>
      </c>
    </row>
    <row r="677" customFormat="false" ht="14.25" hidden="false" customHeight="false" outlineLevel="0" collapsed="false">
      <c r="A677" s="0" t="n">
        <v>39</v>
      </c>
      <c r="B677" s="0" t="s">
        <v>208</v>
      </c>
      <c r="C677" s="0" t="s">
        <v>139</v>
      </c>
      <c r="D677" s="24" t="n">
        <v>42173</v>
      </c>
      <c r="E677" s="0" t="s">
        <v>209</v>
      </c>
      <c r="F677" s="0" t="n">
        <v>1544</v>
      </c>
      <c r="G677" s="0" t="s">
        <v>79</v>
      </c>
      <c r="H677" s="0" t="s">
        <v>35</v>
      </c>
      <c r="I677" s="0" t="s">
        <v>210</v>
      </c>
    </row>
    <row r="678" customFormat="false" ht="14.25" hidden="false" customHeight="false" outlineLevel="0" collapsed="false">
      <c r="A678" s="0" t="n">
        <v>39</v>
      </c>
      <c r="B678" s="0" t="s">
        <v>208</v>
      </c>
      <c r="C678" s="0" t="s">
        <v>139</v>
      </c>
      <c r="D678" s="24" t="n">
        <v>42173</v>
      </c>
      <c r="E678" s="0" t="s">
        <v>174</v>
      </c>
      <c r="F678" s="0" t="n">
        <v>1452</v>
      </c>
      <c r="G678" s="0" t="s">
        <v>79</v>
      </c>
      <c r="H678" s="0" t="s">
        <v>175</v>
      </c>
      <c r="I678" s="0" t="s">
        <v>176</v>
      </c>
    </row>
    <row r="679" customFormat="false" ht="14.25" hidden="false" customHeight="false" outlineLevel="0" collapsed="false">
      <c r="A679" s="0" t="n">
        <v>39</v>
      </c>
      <c r="B679" s="0" t="s">
        <v>208</v>
      </c>
      <c r="C679" s="0" t="s">
        <v>139</v>
      </c>
      <c r="D679" s="24" t="n">
        <v>42173</v>
      </c>
      <c r="E679" s="0" t="s">
        <v>177</v>
      </c>
      <c r="F679" s="0" t="n">
        <v>862</v>
      </c>
      <c r="G679" s="0" t="s">
        <v>79</v>
      </c>
      <c r="H679" s="0" t="s">
        <v>178</v>
      </c>
      <c r="I679" s="0" t="s">
        <v>179</v>
      </c>
    </row>
    <row r="680" customFormat="false" ht="14.25" hidden="false" customHeight="false" outlineLevel="0" collapsed="false">
      <c r="A680" s="0" t="n">
        <v>39</v>
      </c>
      <c r="B680" s="0" t="s">
        <v>208</v>
      </c>
      <c r="C680" s="0" t="s">
        <v>139</v>
      </c>
      <c r="D680" s="24" t="n">
        <v>42173</v>
      </c>
      <c r="E680" s="0" t="s">
        <v>180</v>
      </c>
      <c r="F680" s="0" t="n">
        <v>783</v>
      </c>
      <c r="G680" s="0" t="s">
        <v>79</v>
      </c>
      <c r="H680" s="0" t="s">
        <v>181</v>
      </c>
      <c r="I680" s="0" t="s">
        <v>182</v>
      </c>
    </row>
    <row r="681" customFormat="false" ht="14.25" hidden="false" customHeight="false" outlineLevel="0" collapsed="false">
      <c r="A681" s="0" t="n">
        <v>39</v>
      </c>
      <c r="B681" s="0" t="s">
        <v>208</v>
      </c>
      <c r="C681" s="0" t="s">
        <v>139</v>
      </c>
      <c r="D681" s="24" t="n">
        <v>42173</v>
      </c>
      <c r="E681" s="0" t="s">
        <v>183</v>
      </c>
      <c r="F681" s="0" t="n">
        <v>697</v>
      </c>
      <c r="G681" s="0" t="s">
        <v>79</v>
      </c>
      <c r="H681" s="0" t="s">
        <v>55</v>
      </c>
      <c r="I681" s="0" t="s">
        <v>184</v>
      </c>
    </row>
    <row r="682" customFormat="false" ht="14.25" hidden="false" customHeight="false" outlineLevel="0" collapsed="false">
      <c r="A682" s="0" t="n">
        <v>39</v>
      </c>
      <c r="B682" s="0" t="s">
        <v>208</v>
      </c>
      <c r="C682" s="0" t="s">
        <v>139</v>
      </c>
      <c r="D682" s="24" t="n">
        <v>42173</v>
      </c>
      <c r="E682" s="0" t="s">
        <v>111</v>
      </c>
      <c r="F682" s="0" t="n">
        <v>478</v>
      </c>
      <c r="G682" s="0" t="s">
        <v>79</v>
      </c>
      <c r="H682" s="0" t="s">
        <v>34</v>
      </c>
      <c r="I682" s="0" t="s">
        <v>150</v>
      </c>
    </row>
    <row r="683" customFormat="false" ht="14.25" hidden="false" customHeight="false" outlineLevel="0" collapsed="false">
      <c r="A683" s="0" t="n">
        <v>39</v>
      </c>
      <c r="B683" s="0" t="s">
        <v>208</v>
      </c>
      <c r="C683" s="0" t="s">
        <v>139</v>
      </c>
      <c r="D683" s="24" t="n">
        <v>42173</v>
      </c>
      <c r="E683" s="0" t="s">
        <v>116</v>
      </c>
      <c r="F683" s="0" t="n">
        <v>429</v>
      </c>
      <c r="G683" s="0" t="s">
        <v>79</v>
      </c>
      <c r="H683" s="0" t="s">
        <v>22</v>
      </c>
      <c r="I683" s="0" t="s">
        <v>146</v>
      </c>
    </row>
    <row r="684" customFormat="false" ht="14.25" hidden="false" customHeight="false" outlineLevel="0" collapsed="false">
      <c r="A684" s="0" t="s">
        <v>123</v>
      </c>
      <c r="B684" s="0" t="s">
        <v>208</v>
      </c>
      <c r="C684" s="0" t="s">
        <v>139</v>
      </c>
      <c r="D684" s="24" t="n">
        <v>42174</v>
      </c>
      <c r="E684" s="0" t="s">
        <v>125</v>
      </c>
      <c r="F684" s="0" t="n">
        <v>1</v>
      </c>
      <c r="G684" s="0" t="s">
        <v>78</v>
      </c>
      <c r="H684" s="0" t="s">
        <v>53</v>
      </c>
      <c r="I684" s="0" t="s">
        <v>126</v>
      </c>
    </row>
    <row r="685" customFormat="false" ht="14.25" hidden="false" customHeight="false" outlineLevel="0" collapsed="false">
      <c r="A685" s="0" t="s">
        <v>123</v>
      </c>
      <c r="B685" s="0" t="s">
        <v>208</v>
      </c>
      <c r="C685" s="0" t="s">
        <v>139</v>
      </c>
      <c r="D685" s="24" t="n">
        <v>42174</v>
      </c>
      <c r="E685" s="0" t="s">
        <v>132</v>
      </c>
      <c r="F685" s="0" t="n">
        <v>2</v>
      </c>
      <c r="G685" s="0" t="s">
        <v>78</v>
      </c>
      <c r="H685" s="0" t="s">
        <v>35</v>
      </c>
      <c r="I685" s="0" t="s">
        <v>133</v>
      </c>
    </row>
    <row r="686" customFormat="false" ht="14.25" hidden="false" customHeight="false" outlineLevel="0" collapsed="false">
      <c r="A686" s="0" t="s">
        <v>123</v>
      </c>
      <c r="B686" s="0" t="s">
        <v>208</v>
      </c>
      <c r="C686" s="0" t="s">
        <v>139</v>
      </c>
      <c r="D686" s="24" t="n">
        <v>42181</v>
      </c>
      <c r="E686" s="0" t="s">
        <v>125</v>
      </c>
      <c r="F686" s="0" t="n">
        <v>2</v>
      </c>
      <c r="G686" s="0" t="s">
        <v>78</v>
      </c>
      <c r="H686" s="0" t="s">
        <v>53</v>
      </c>
      <c r="I686" s="0" t="s">
        <v>126</v>
      </c>
    </row>
    <row r="687" customFormat="false" ht="14.25" hidden="false" customHeight="false" outlineLevel="0" collapsed="false">
      <c r="A687" s="0" t="s">
        <v>123</v>
      </c>
      <c r="B687" s="0" t="s">
        <v>208</v>
      </c>
      <c r="C687" s="0" t="s">
        <v>139</v>
      </c>
      <c r="D687" s="24" t="n">
        <v>42192</v>
      </c>
      <c r="E687" s="0" t="s">
        <v>190</v>
      </c>
      <c r="F687" s="0" t="n">
        <v>5</v>
      </c>
      <c r="G687" s="0" t="s">
        <v>78</v>
      </c>
      <c r="H687" s="0" t="s">
        <v>191</v>
      </c>
      <c r="I687" s="0" t="s">
        <v>192</v>
      </c>
    </row>
    <row r="688" customFormat="false" ht="14.25" hidden="false" customHeight="false" outlineLevel="0" collapsed="false">
      <c r="A688" s="0" t="s">
        <v>123</v>
      </c>
      <c r="B688" s="0" t="s">
        <v>208</v>
      </c>
      <c r="C688" s="0" t="s">
        <v>139</v>
      </c>
      <c r="D688" s="24" t="n">
        <v>42192</v>
      </c>
      <c r="E688" s="0" t="s">
        <v>137</v>
      </c>
      <c r="F688" s="0" t="n">
        <v>1</v>
      </c>
      <c r="G688" s="0" t="s">
        <v>78</v>
      </c>
      <c r="H688" s="0" t="s">
        <v>53</v>
      </c>
      <c r="I688" s="0" t="s">
        <v>138</v>
      </c>
    </row>
    <row r="689" customFormat="false" ht="14.25" hidden="false" customHeight="false" outlineLevel="0" collapsed="false">
      <c r="A689" s="0" t="s">
        <v>123</v>
      </c>
      <c r="B689" s="0" t="s">
        <v>208</v>
      </c>
      <c r="C689" s="0" t="s">
        <v>139</v>
      </c>
      <c r="D689" s="24" t="n">
        <v>42192</v>
      </c>
      <c r="E689" s="0" t="s">
        <v>118</v>
      </c>
      <c r="F689" s="0" t="n">
        <v>1</v>
      </c>
      <c r="G689" s="0" t="s">
        <v>78</v>
      </c>
      <c r="H689" s="0" t="s">
        <v>74</v>
      </c>
      <c r="I689" s="0" t="s">
        <v>143</v>
      </c>
    </row>
    <row r="690" customFormat="false" ht="14.25" hidden="false" customHeight="false" outlineLevel="0" collapsed="false">
      <c r="A690" s="0" t="s">
        <v>123</v>
      </c>
      <c r="B690" s="0" t="s">
        <v>208</v>
      </c>
      <c r="C690" s="0" t="s">
        <v>139</v>
      </c>
      <c r="D690" s="24" t="n">
        <v>42192</v>
      </c>
      <c r="E690" s="0" t="s">
        <v>134</v>
      </c>
      <c r="F690" s="0" t="n">
        <v>1</v>
      </c>
      <c r="G690" s="0" t="s">
        <v>78</v>
      </c>
      <c r="H690" s="0" t="s">
        <v>32</v>
      </c>
      <c r="I690" s="0" t="s">
        <v>135</v>
      </c>
    </row>
    <row r="691" customFormat="false" ht="14.25" hidden="false" customHeight="false" outlineLevel="0" collapsed="false">
      <c r="A691" s="0" t="s">
        <v>123</v>
      </c>
      <c r="B691" s="0" t="s">
        <v>208</v>
      </c>
      <c r="C691" s="0" t="s">
        <v>139</v>
      </c>
      <c r="D691" s="24" t="n">
        <v>42195</v>
      </c>
      <c r="E691" s="0" t="s">
        <v>190</v>
      </c>
      <c r="F691" s="0" t="n">
        <v>1</v>
      </c>
      <c r="G691" s="0" t="s">
        <v>78</v>
      </c>
      <c r="H691" s="0" t="s">
        <v>191</v>
      </c>
      <c r="I691" s="0" t="s">
        <v>192</v>
      </c>
    </row>
    <row r="692" customFormat="false" ht="14.25" hidden="false" customHeight="false" outlineLevel="0" collapsed="false">
      <c r="A692" s="0" t="s">
        <v>123</v>
      </c>
      <c r="B692" s="0" t="s">
        <v>208</v>
      </c>
      <c r="C692" s="0" t="s">
        <v>139</v>
      </c>
      <c r="D692" s="24" t="n">
        <v>42195</v>
      </c>
      <c r="E692" s="0" t="s">
        <v>137</v>
      </c>
      <c r="F692" s="0" t="n">
        <v>2</v>
      </c>
      <c r="G692" s="0" t="s">
        <v>78</v>
      </c>
      <c r="H692" s="0" t="s">
        <v>53</v>
      </c>
      <c r="I692" s="0" t="s">
        <v>138</v>
      </c>
    </row>
    <row r="693" customFormat="false" ht="14.25" hidden="false" customHeight="false" outlineLevel="0" collapsed="false">
      <c r="A693" s="0" t="s">
        <v>123</v>
      </c>
      <c r="B693" s="0" t="s">
        <v>208</v>
      </c>
      <c r="C693" s="0" t="s">
        <v>139</v>
      </c>
      <c r="D693" s="24" t="n">
        <v>42195</v>
      </c>
      <c r="E693" s="0" t="s">
        <v>134</v>
      </c>
      <c r="F693" s="0" t="n">
        <v>2</v>
      </c>
      <c r="G693" s="0" t="s">
        <v>78</v>
      </c>
      <c r="H693" s="0" t="s">
        <v>32</v>
      </c>
      <c r="I693" s="0" t="s">
        <v>135</v>
      </c>
    </row>
    <row r="694" customFormat="false" ht="14.25" hidden="false" customHeight="false" outlineLevel="0" collapsed="false">
      <c r="A694" s="0" t="s">
        <v>123</v>
      </c>
      <c r="B694" s="0" t="s">
        <v>208</v>
      </c>
      <c r="C694" s="0" t="s">
        <v>139</v>
      </c>
      <c r="D694" s="24" t="n">
        <v>42201</v>
      </c>
      <c r="E694" s="0" t="s">
        <v>190</v>
      </c>
      <c r="F694" s="0" t="n">
        <v>1</v>
      </c>
      <c r="G694" s="0" t="s">
        <v>78</v>
      </c>
      <c r="H694" s="0" t="s">
        <v>191</v>
      </c>
      <c r="I694" s="0" t="s">
        <v>192</v>
      </c>
    </row>
    <row r="695" customFormat="false" ht="14.25" hidden="false" customHeight="false" outlineLevel="0" collapsed="false">
      <c r="A695" s="0" t="s">
        <v>123</v>
      </c>
      <c r="B695" s="0" t="s">
        <v>208</v>
      </c>
      <c r="C695" s="0" t="s">
        <v>139</v>
      </c>
      <c r="D695" s="24" t="n">
        <v>42201</v>
      </c>
      <c r="E695" s="0" t="s">
        <v>137</v>
      </c>
      <c r="F695" s="0" t="n">
        <v>1</v>
      </c>
      <c r="G695" s="0" t="s">
        <v>78</v>
      </c>
      <c r="H695" s="0" t="s">
        <v>53</v>
      </c>
      <c r="I695" s="0" t="s">
        <v>138</v>
      </c>
    </row>
    <row r="696" customFormat="false" ht="14.25" hidden="false" customHeight="false" outlineLevel="0" collapsed="false">
      <c r="A696" s="0" t="s">
        <v>123</v>
      </c>
      <c r="B696" s="0" t="s">
        <v>208</v>
      </c>
      <c r="C696" s="0" t="s">
        <v>139</v>
      </c>
      <c r="D696" s="24" t="n">
        <v>42212</v>
      </c>
      <c r="E696" s="0" t="s">
        <v>137</v>
      </c>
      <c r="F696" s="0" t="n">
        <v>1</v>
      </c>
      <c r="G696" s="0" t="s">
        <v>78</v>
      </c>
      <c r="H696" s="0" t="s">
        <v>53</v>
      </c>
      <c r="I696" s="0" t="s">
        <v>138</v>
      </c>
    </row>
    <row r="697" customFormat="false" ht="14.25" hidden="false" customHeight="false" outlineLevel="0" collapsed="false">
      <c r="A697" s="0" t="s">
        <v>123</v>
      </c>
      <c r="B697" s="0" t="s">
        <v>208</v>
      </c>
      <c r="C697" s="0" t="s">
        <v>144</v>
      </c>
      <c r="D697" s="24" t="n">
        <v>42159</v>
      </c>
      <c r="E697" s="0" t="s">
        <v>119</v>
      </c>
      <c r="F697" s="0" t="n">
        <v>1</v>
      </c>
      <c r="G697" s="0" t="s">
        <v>78</v>
      </c>
      <c r="H697" s="0" t="s">
        <v>74</v>
      </c>
      <c r="I697" s="0" t="s">
        <v>142</v>
      </c>
    </row>
    <row r="698" customFormat="false" ht="14.25" hidden="false" customHeight="false" outlineLevel="0" collapsed="false">
      <c r="A698" s="0" t="s">
        <v>123</v>
      </c>
      <c r="B698" s="0" t="s">
        <v>208</v>
      </c>
      <c r="C698" s="0" t="s">
        <v>144</v>
      </c>
      <c r="D698" s="24" t="n">
        <v>42163</v>
      </c>
      <c r="E698" s="0" t="s">
        <v>119</v>
      </c>
      <c r="F698" s="0" t="n">
        <v>4</v>
      </c>
      <c r="G698" s="0" t="s">
        <v>78</v>
      </c>
      <c r="H698" s="0" t="s">
        <v>74</v>
      </c>
      <c r="I698" s="0" t="s">
        <v>142</v>
      </c>
    </row>
    <row r="699" customFormat="false" ht="14.25" hidden="false" customHeight="false" outlineLevel="0" collapsed="false">
      <c r="A699" s="0" t="s">
        <v>123</v>
      </c>
      <c r="B699" s="0" t="s">
        <v>208</v>
      </c>
      <c r="C699" s="0" t="s">
        <v>144</v>
      </c>
      <c r="D699" s="24" t="n">
        <v>42169</v>
      </c>
      <c r="E699" s="0" t="s">
        <v>132</v>
      </c>
      <c r="F699" s="0" t="n">
        <v>10</v>
      </c>
      <c r="G699" s="0" t="s">
        <v>78</v>
      </c>
      <c r="H699" s="0" t="s">
        <v>35</v>
      </c>
      <c r="I699" s="0" t="s">
        <v>133</v>
      </c>
    </row>
    <row r="700" customFormat="false" ht="14.25" hidden="false" customHeight="false" outlineLevel="0" collapsed="false">
      <c r="A700" s="0" t="s">
        <v>123</v>
      </c>
      <c r="B700" s="0" t="s">
        <v>208</v>
      </c>
      <c r="C700" s="0" t="s">
        <v>144</v>
      </c>
      <c r="D700" s="24" t="n">
        <v>42173</v>
      </c>
      <c r="E700" s="0" t="s">
        <v>125</v>
      </c>
      <c r="F700" s="0" t="n">
        <v>1</v>
      </c>
      <c r="G700" s="0" t="s">
        <v>78</v>
      </c>
      <c r="H700" s="0" t="s">
        <v>53</v>
      </c>
      <c r="I700" s="0" t="s">
        <v>126</v>
      </c>
    </row>
    <row r="701" customFormat="false" ht="14.25" hidden="false" customHeight="false" outlineLevel="0" collapsed="false">
      <c r="A701" s="0" t="s">
        <v>123</v>
      </c>
      <c r="B701" s="0" t="s">
        <v>208</v>
      </c>
      <c r="C701" s="0" t="s">
        <v>144</v>
      </c>
      <c r="D701" s="24" t="n">
        <v>42173</v>
      </c>
      <c r="E701" s="0" t="s">
        <v>132</v>
      </c>
      <c r="F701" s="0" t="n">
        <v>2</v>
      </c>
      <c r="G701" s="0" t="s">
        <v>78</v>
      </c>
      <c r="H701" s="0" t="s">
        <v>35</v>
      </c>
      <c r="I701" s="0" t="s">
        <v>133</v>
      </c>
    </row>
    <row r="702" customFormat="false" ht="14.25" hidden="false" customHeight="false" outlineLevel="0" collapsed="false">
      <c r="A702" s="0" t="s">
        <v>123</v>
      </c>
      <c r="B702" s="0" t="s">
        <v>208</v>
      </c>
      <c r="C702" s="0" t="s">
        <v>144</v>
      </c>
      <c r="D702" s="24" t="n">
        <v>42173</v>
      </c>
      <c r="E702" s="0" t="s">
        <v>112</v>
      </c>
      <c r="F702" s="0" t="n">
        <v>1</v>
      </c>
      <c r="G702" s="0" t="s">
        <v>78</v>
      </c>
      <c r="H702" s="0" t="s">
        <v>6</v>
      </c>
      <c r="I702" s="0" t="s">
        <v>149</v>
      </c>
    </row>
    <row r="703" customFormat="false" ht="14.25" hidden="false" customHeight="false" outlineLevel="0" collapsed="false">
      <c r="A703" s="0" t="s">
        <v>123</v>
      </c>
      <c r="B703" s="0" t="s">
        <v>208</v>
      </c>
      <c r="C703" s="0" t="s">
        <v>144</v>
      </c>
      <c r="D703" s="24" t="n">
        <v>42175</v>
      </c>
      <c r="E703" s="0" t="s">
        <v>132</v>
      </c>
      <c r="F703" s="0" t="n">
        <v>1</v>
      </c>
      <c r="G703" s="0" t="s">
        <v>78</v>
      </c>
      <c r="H703" s="0" t="s">
        <v>35</v>
      </c>
      <c r="I703" s="0" t="s">
        <v>133</v>
      </c>
    </row>
    <row r="704" customFormat="false" ht="14.25" hidden="false" customHeight="false" outlineLevel="0" collapsed="false">
      <c r="A704" s="0" t="s">
        <v>123</v>
      </c>
      <c r="B704" s="0" t="s">
        <v>208</v>
      </c>
      <c r="C704" s="0" t="s">
        <v>144</v>
      </c>
      <c r="D704" s="24" t="n">
        <v>42183</v>
      </c>
      <c r="E704" s="0" t="s">
        <v>125</v>
      </c>
      <c r="F704" s="0" t="n">
        <v>1</v>
      </c>
      <c r="G704" s="0" t="s">
        <v>78</v>
      </c>
      <c r="H704" s="0" t="s">
        <v>53</v>
      </c>
      <c r="I704" s="0" t="s">
        <v>126</v>
      </c>
    </row>
    <row r="705" customFormat="false" ht="14.25" hidden="false" customHeight="false" outlineLevel="0" collapsed="false">
      <c r="A705" s="0" t="s">
        <v>123</v>
      </c>
      <c r="B705" s="0" t="s">
        <v>208</v>
      </c>
      <c r="C705" s="0" t="s">
        <v>144</v>
      </c>
      <c r="D705" s="24" t="n">
        <v>42183</v>
      </c>
      <c r="E705" s="0" t="s">
        <v>132</v>
      </c>
      <c r="F705" s="0" t="n">
        <v>1</v>
      </c>
      <c r="G705" s="0" t="s">
        <v>78</v>
      </c>
      <c r="H705" s="0" t="s">
        <v>35</v>
      </c>
      <c r="I705" s="0" t="s">
        <v>133</v>
      </c>
    </row>
    <row r="706" customFormat="false" ht="14.25" hidden="false" customHeight="false" outlineLevel="0" collapsed="false">
      <c r="A706" s="0" t="s">
        <v>123</v>
      </c>
      <c r="B706" s="0" t="s">
        <v>208</v>
      </c>
      <c r="C706" s="0" t="s">
        <v>144</v>
      </c>
      <c r="D706" s="24" t="n">
        <v>42183</v>
      </c>
      <c r="E706" s="0" t="s">
        <v>112</v>
      </c>
      <c r="F706" s="0" t="n">
        <v>1</v>
      </c>
      <c r="G706" s="0" t="s">
        <v>78</v>
      </c>
      <c r="H706" s="0" t="s">
        <v>6</v>
      </c>
      <c r="I706" s="0" t="s">
        <v>149</v>
      </c>
    </row>
    <row r="707" customFormat="false" ht="14.25" hidden="false" customHeight="false" outlineLevel="0" collapsed="false">
      <c r="A707" s="0" t="n">
        <v>40</v>
      </c>
      <c r="B707" s="0" t="s">
        <v>208</v>
      </c>
      <c r="C707" s="0" t="s">
        <v>144</v>
      </c>
      <c r="D707" s="24" t="n">
        <v>42183</v>
      </c>
      <c r="E707" s="0" t="s">
        <v>36</v>
      </c>
      <c r="F707" s="0" t="n">
        <v>1172</v>
      </c>
      <c r="G707" s="0" t="s">
        <v>81</v>
      </c>
      <c r="H707" s="0" t="s">
        <v>36</v>
      </c>
    </row>
    <row r="708" customFormat="false" ht="14.25" hidden="false" customHeight="false" outlineLevel="0" collapsed="false">
      <c r="A708" s="0" t="n">
        <v>40</v>
      </c>
      <c r="B708" s="0" t="s">
        <v>208</v>
      </c>
      <c r="C708" s="0" t="s">
        <v>144</v>
      </c>
      <c r="D708" s="24" t="n">
        <v>42183</v>
      </c>
      <c r="E708" s="0" t="s">
        <v>3</v>
      </c>
      <c r="F708" s="0" t="n">
        <v>247</v>
      </c>
      <c r="G708" s="0" t="s">
        <v>81</v>
      </c>
      <c r="H708" s="0" t="s">
        <v>3</v>
      </c>
    </row>
    <row r="709" customFormat="false" ht="14.25" hidden="false" customHeight="false" outlineLevel="0" collapsed="false">
      <c r="A709" s="0" t="n">
        <v>40</v>
      </c>
      <c r="B709" s="0" t="s">
        <v>208</v>
      </c>
      <c r="C709" s="0" t="s">
        <v>144</v>
      </c>
      <c r="D709" s="24" t="n">
        <v>42183</v>
      </c>
      <c r="E709" s="0" t="s">
        <v>96</v>
      </c>
      <c r="F709" s="0" t="n">
        <v>4</v>
      </c>
      <c r="G709" s="0" t="s">
        <v>81</v>
      </c>
      <c r="H709" s="0" t="s">
        <v>96</v>
      </c>
    </row>
    <row r="710" customFormat="false" ht="14.25" hidden="false" customHeight="false" outlineLevel="0" collapsed="false">
      <c r="A710" s="0" t="n">
        <v>40</v>
      </c>
      <c r="B710" s="0" t="s">
        <v>208</v>
      </c>
      <c r="C710" s="0" t="s">
        <v>144</v>
      </c>
      <c r="D710" s="24" t="n">
        <v>42183</v>
      </c>
      <c r="E710" s="0" t="s">
        <v>95</v>
      </c>
      <c r="F710" s="0" t="n">
        <v>1</v>
      </c>
      <c r="G710" s="0" t="s">
        <v>81</v>
      </c>
      <c r="H710" s="0" t="s">
        <v>95</v>
      </c>
    </row>
    <row r="711" customFormat="false" ht="14.25" hidden="false" customHeight="false" outlineLevel="0" collapsed="false">
      <c r="A711" s="0" t="n">
        <v>40</v>
      </c>
      <c r="B711" s="0" t="s">
        <v>208</v>
      </c>
      <c r="C711" s="0" t="s">
        <v>144</v>
      </c>
      <c r="D711" s="24" t="n">
        <v>42183</v>
      </c>
      <c r="E711" s="0" t="s">
        <v>183</v>
      </c>
      <c r="F711" s="0" t="n">
        <v>355254</v>
      </c>
      <c r="G711" s="0" t="s">
        <v>79</v>
      </c>
      <c r="H711" s="0" t="s">
        <v>55</v>
      </c>
      <c r="I711" s="0" t="s">
        <v>184</v>
      </c>
    </row>
    <row r="712" customFormat="false" ht="14.25" hidden="false" customHeight="false" outlineLevel="0" collapsed="false">
      <c r="A712" s="0" t="n">
        <v>40</v>
      </c>
      <c r="B712" s="0" t="s">
        <v>208</v>
      </c>
      <c r="C712" s="0" t="s">
        <v>144</v>
      </c>
      <c r="D712" s="24" t="n">
        <v>42183</v>
      </c>
      <c r="E712" s="0" t="s">
        <v>213</v>
      </c>
      <c r="F712" s="0" t="n">
        <v>108419</v>
      </c>
      <c r="G712" s="0" t="s">
        <v>79</v>
      </c>
      <c r="H712" s="0" t="s">
        <v>6</v>
      </c>
      <c r="I712" s="0" t="s">
        <v>214</v>
      </c>
    </row>
    <row r="713" customFormat="false" ht="14.25" hidden="false" customHeight="false" outlineLevel="0" collapsed="false">
      <c r="A713" s="0" t="n">
        <v>40</v>
      </c>
      <c r="B713" s="0" t="s">
        <v>208</v>
      </c>
      <c r="C713" s="0" t="s">
        <v>144</v>
      </c>
      <c r="D713" s="24" t="n">
        <v>42183</v>
      </c>
      <c r="E713" s="0" t="s">
        <v>209</v>
      </c>
      <c r="F713" s="0" t="n">
        <v>82143</v>
      </c>
      <c r="G713" s="0" t="s">
        <v>79</v>
      </c>
      <c r="H713" s="0" t="s">
        <v>35</v>
      </c>
      <c r="I713" s="0" t="s">
        <v>210</v>
      </c>
    </row>
    <row r="714" customFormat="false" ht="14.25" hidden="false" customHeight="false" outlineLevel="0" collapsed="false">
      <c r="A714" s="0" t="n">
        <v>40</v>
      </c>
      <c r="B714" s="0" t="s">
        <v>208</v>
      </c>
      <c r="C714" s="0" t="s">
        <v>144</v>
      </c>
      <c r="D714" s="24" t="n">
        <v>42183</v>
      </c>
      <c r="E714" s="0" t="s">
        <v>112</v>
      </c>
      <c r="F714" s="0" t="n">
        <v>49951</v>
      </c>
      <c r="G714" s="0" t="s">
        <v>79</v>
      </c>
      <c r="H714" s="0" t="s">
        <v>6</v>
      </c>
      <c r="I714" s="0" t="s">
        <v>149</v>
      </c>
    </row>
    <row r="715" customFormat="false" ht="14.25" hidden="false" customHeight="false" outlineLevel="0" collapsed="false">
      <c r="A715" s="0" t="n">
        <v>40</v>
      </c>
      <c r="B715" s="0" t="s">
        <v>208</v>
      </c>
      <c r="C715" s="0" t="s">
        <v>144</v>
      </c>
      <c r="D715" s="24" t="n">
        <v>42183</v>
      </c>
      <c r="E715" s="0" t="s">
        <v>132</v>
      </c>
      <c r="F715" s="0" t="n">
        <v>18924</v>
      </c>
      <c r="G715" s="0" t="s">
        <v>79</v>
      </c>
      <c r="H715" s="0" t="s">
        <v>35</v>
      </c>
      <c r="I715" s="0" t="s">
        <v>133</v>
      </c>
    </row>
    <row r="716" customFormat="false" ht="14.25" hidden="false" customHeight="false" outlineLevel="0" collapsed="false">
      <c r="A716" s="0" t="n">
        <v>40</v>
      </c>
      <c r="B716" s="0" t="s">
        <v>208</v>
      </c>
      <c r="C716" s="0" t="s">
        <v>144</v>
      </c>
      <c r="D716" s="24" t="n">
        <v>42183</v>
      </c>
      <c r="E716" s="0" t="s">
        <v>134</v>
      </c>
      <c r="F716" s="0" t="n">
        <v>16652</v>
      </c>
      <c r="G716" s="0" t="s">
        <v>79</v>
      </c>
      <c r="H716" s="0" t="s">
        <v>32</v>
      </c>
      <c r="I716" s="0" t="s">
        <v>135</v>
      </c>
    </row>
    <row r="717" customFormat="false" ht="14.25" hidden="false" customHeight="false" outlineLevel="0" collapsed="false">
      <c r="A717" s="0" t="n">
        <v>40</v>
      </c>
      <c r="B717" s="0" t="s">
        <v>208</v>
      </c>
      <c r="C717" s="0" t="s">
        <v>144</v>
      </c>
      <c r="D717" s="24" t="n">
        <v>42183</v>
      </c>
      <c r="E717" s="0" t="s">
        <v>116</v>
      </c>
      <c r="F717" s="0" t="n">
        <v>10436</v>
      </c>
      <c r="G717" s="0" t="s">
        <v>79</v>
      </c>
      <c r="H717" s="0" t="s">
        <v>22</v>
      </c>
      <c r="I717" s="0" t="s">
        <v>146</v>
      </c>
    </row>
    <row r="718" customFormat="false" ht="14.25" hidden="false" customHeight="false" outlineLevel="0" collapsed="false">
      <c r="A718" s="0" t="n">
        <v>40</v>
      </c>
      <c r="B718" s="0" t="s">
        <v>208</v>
      </c>
      <c r="C718" s="0" t="s">
        <v>144</v>
      </c>
      <c r="D718" s="24" t="n">
        <v>42183</v>
      </c>
      <c r="E718" s="0" t="s">
        <v>180</v>
      </c>
      <c r="F718" s="0" t="n">
        <v>6261</v>
      </c>
      <c r="G718" s="0" t="s">
        <v>79</v>
      </c>
      <c r="H718" s="0" t="s">
        <v>181</v>
      </c>
      <c r="I718" s="0" t="s">
        <v>182</v>
      </c>
    </row>
    <row r="719" customFormat="false" ht="14.25" hidden="false" customHeight="false" outlineLevel="0" collapsed="false">
      <c r="A719" s="0" t="n">
        <v>40</v>
      </c>
      <c r="B719" s="0" t="s">
        <v>208</v>
      </c>
      <c r="C719" s="0" t="s">
        <v>144</v>
      </c>
      <c r="D719" s="24" t="n">
        <v>42183</v>
      </c>
      <c r="E719" s="0" t="s">
        <v>187</v>
      </c>
      <c r="F719" s="0" t="n">
        <v>5856</v>
      </c>
      <c r="G719" s="0" t="s">
        <v>79</v>
      </c>
      <c r="H719" s="0" t="s">
        <v>188</v>
      </c>
      <c r="I719" s="0" t="s">
        <v>189</v>
      </c>
    </row>
    <row r="720" customFormat="false" ht="14.25" hidden="false" customHeight="false" outlineLevel="0" collapsed="false">
      <c r="A720" s="0" t="n">
        <v>40</v>
      </c>
      <c r="B720" s="0" t="s">
        <v>208</v>
      </c>
      <c r="C720" s="0" t="s">
        <v>144</v>
      </c>
      <c r="D720" s="24" t="n">
        <v>42183</v>
      </c>
      <c r="E720" s="0" t="s">
        <v>185</v>
      </c>
      <c r="F720" s="0" t="n">
        <v>5006</v>
      </c>
      <c r="G720" s="0" t="s">
        <v>79</v>
      </c>
      <c r="H720" s="0" t="s">
        <v>181</v>
      </c>
      <c r="I720" s="0" t="s">
        <v>186</v>
      </c>
    </row>
    <row r="721" customFormat="false" ht="14.25" hidden="false" customHeight="false" outlineLevel="0" collapsed="false">
      <c r="A721" s="0" t="s">
        <v>123</v>
      </c>
      <c r="B721" s="0" t="s">
        <v>208</v>
      </c>
      <c r="C721" s="0" t="s">
        <v>144</v>
      </c>
      <c r="D721" s="24" t="n">
        <v>42185</v>
      </c>
      <c r="E721" s="0" t="s">
        <v>134</v>
      </c>
      <c r="F721" s="0" t="n">
        <v>1</v>
      </c>
      <c r="G721" s="0" t="s">
        <v>78</v>
      </c>
      <c r="H721" s="0" t="s">
        <v>32</v>
      </c>
      <c r="I721" s="0" t="s">
        <v>135</v>
      </c>
    </row>
    <row r="722" customFormat="false" ht="14.25" hidden="false" customHeight="false" outlineLevel="0" collapsed="false">
      <c r="A722" s="0" t="s">
        <v>123</v>
      </c>
      <c r="B722" s="0" t="s">
        <v>208</v>
      </c>
      <c r="C722" s="0" t="s">
        <v>144</v>
      </c>
      <c r="D722" s="24" t="n">
        <v>42194</v>
      </c>
      <c r="E722" s="0" t="s">
        <v>134</v>
      </c>
      <c r="F722" s="0" t="n">
        <v>1</v>
      </c>
      <c r="G722" s="0" t="s">
        <v>78</v>
      </c>
      <c r="H722" s="0" t="s">
        <v>32</v>
      </c>
      <c r="I722" s="0" t="s">
        <v>135</v>
      </c>
    </row>
    <row r="723" customFormat="false" ht="14.25" hidden="false" customHeight="false" outlineLevel="0" collapsed="false">
      <c r="A723" s="0" t="s">
        <v>123</v>
      </c>
      <c r="B723" s="0" t="s">
        <v>208</v>
      </c>
      <c r="C723" s="0" t="s">
        <v>154</v>
      </c>
      <c r="D723" s="24" t="n">
        <v>42163</v>
      </c>
      <c r="E723" s="0" t="s">
        <v>119</v>
      </c>
      <c r="F723" s="0" t="n">
        <v>1</v>
      </c>
      <c r="G723" s="0" t="s">
        <v>78</v>
      </c>
      <c r="H723" s="0" t="s">
        <v>74</v>
      </c>
      <c r="I723" s="0" t="s">
        <v>142</v>
      </c>
    </row>
    <row r="724" customFormat="false" ht="14.25" hidden="false" customHeight="false" outlineLevel="0" collapsed="false">
      <c r="A724" s="0" t="s">
        <v>123</v>
      </c>
      <c r="B724" s="0" t="s">
        <v>208</v>
      </c>
      <c r="C724" s="0" t="s">
        <v>154</v>
      </c>
      <c r="D724" s="24" t="n">
        <v>42168</v>
      </c>
      <c r="E724" s="0" t="s">
        <v>125</v>
      </c>
      <c r="F724" s="0" t="n">
        <v>5</v>
      </c>
      <c r="G724" s="0" t="s">
        <v>78</v>
      </c>
      <c r="H724" s="0" t="s">
        <v>53</v>
      </c>
      <c r="I724" s="0" t="s">
        <v>126</v>
      </c>
    </row>
    <row r="725" customFormat="false" ht="14.25" hidden="false" customHeight="false" outlineLevel="0" collapsed="false">
      <c r="A725" s="0" t="s">
        <v>123</v>
      </c>
      <c r="B725" s="0" t="s">
        <v>208</v>
      </c>
      <c r="C725" s="0" t="s">
        <v>154</v>
      </c>
      <c r="D725" s="24" t="n">
        <v>42168</v>
      </c>
      <c r="E725" s="0" t="s">
        <v>119</v>
      </c>
      <c r="F725" s="0" t="n">
        <v>1</v>
      </c>
      <c r="G725" s="0" t="s">
        <v>78</v>
      </c>
      <c r="H725" s="0" t="s">
        <v>74</v>
      </c>
      <c r="I725" s="0" t="s">
        <v>142</v>
      </c>
    </row>
    <row r="726" customFormat="false" ht="14.25" hidden="false" customHeight="false" outlineLevel="0" collapsed="false">
      <c r="A726" s="0" t="s">
        <v>123</v>
      </c>
      <c r="B726" s="0" t="s">
        <v>208</v>
      </c>
      <c r="C726" s="0" t="s">
        <v>154</v>
      </c>
      <c r="D726" s="24" t="n">
        <v>42168</v>
      </c>
      <c r="E726" s="0" t="s">
        <v>116</v>
      </c>
      <c r="F726" s="0" t="n">
        <v>1</v>
      </c>
      <c r="G726" s="0" t="s">
        <v>78</v>
      </c>
      <c r="H726" s="0" t="s">
        <v>22</v>
      </c>
      <c r="I726" s="0" t="s">
        <v>146</v>
      </c>
    </row>
    <row r="727" customFormat="false" ht="14.25" hidden="false" customHeight="false" outlineLevel="0" collapsed="false">
      <c r="A727" s="0" t="s">
        <v>123</v>
      </c>
      <c r="B727" s="0" t="s">
        <v>208</v>
      </c>
      <c r="C727" s="0" t="s">
        <v>154</v>
      </c>
      <c r="D727" s="24" t="n">
        <v>42173</v>
      </c>
      <c r="E727" s="0" t="s">
        <v>125</v>
      </c>
      <c r="F727" s="0" t="n">
        <v>1</v>
      </c>
      <c r="G727" s="0" t="s">
        <v>78</v>
      </c>
      <c r="H727" s="0" t="s">
        <v>53</v>
      </c>
      <c r="I727" s="0" t="s">
        <v>126</v>
      </c>
    </row>
    <row r="728" customFormat="false" ht="14.25" hidden="false" customHeight="false" outlineLevel="0" collapsed="false">
      <c r="A728" s="0" t="s">
        <v>123</v>
      </c>
      <c r="B728" s="0" t="s">
        <v>208</v>
      </c>
      <c r="C728" s="0" t="s">
        <v>154</v>
      </c>
      <c r="D728" s="24" t="n">
        <v>42173</v>
      </c>
      <c r="E728" s="0" t="s">
        <v>132</v>
      </c>
      <c r="F728" s="0" t="n">
        <v>4</v>
      </c>
      <c r="G728" s="0" t="s">
        <v>78</v>
      </c>
      <c r="H728" s="0" t="s">
        <v>35</v>
      </c>
      <c r="I728" s="0" t="s">
        <v>133</v>
      </c>
    </row>
    <row r="729" customFormat="false" ht="14.25" hidden="false" customHeight="false" outlineLevel="0" collapsed="false">
      <c r="A729" s="0" t="s">
        <v>123</v>
      </c>
      <c r="B729" s="0" t="s">
        <v>208</v>
      </c>
      <c r="C729" s="0" t="s">
        <v>154</v>
      </c>
      <c r="D729" s="24" t="n">
        <v>42173</v>
      </c>
      <c r="E729" s="0" t="s">
        <v>268</v>
      </c>
      <c r="F729" s="0" t="n">
        <v>1</v>
      </c>
      <c r="G729" s="0" t="s">
        <v>78</v>
      </c>
      <c r="H729" s="0" t="s">
        <v>33</v>
      </c>
      <c r="I729" s="0" t="s">
        <v>269</v>
      </c>
    </row>
    <row r="730" customFormat="false" ht="14.25" hidden="false" customHeight="false" outlineLevel="0" collapsed="false">
      <c r="A730" s="0" t="n">
        <v>34</v>
      </c>
      <c r="B730" s="0" t="s">
        <v>208</v>
      </c>
      <c r="C730" s="0" t="s">
        <v>154</v>
      </c>
      <c r="D730" s="24" t="n">
        <v>42173</v>
      </c>
      <c r="E730" s="0" t="s">
        <v>36</v>
      </c>
      <c r="F730" s="0" t="n">
        <v>1832</v>
      </c>
      <c r="G730" s="0" t="s">
        <v>81</v>
      </c>
      <c r="H730" s="0" t="s">
        <v>36</v>
      </c>
    </row>
    <row r="731" customFormat="false" ht="14.25" hidden="false" customHeight="false" outlineLevel="0" collapsed="false">
      <c r="A731" s="0" t="n">
        <v>34</v>
      </c>
      <c r="B731" s="0" t="s">
        <v>208</v>
      </c>
      <c r="C731" s="0" t="s">
        <v>154</v>
      </c>
      <c r="D731" s="24" t="n">
        <v>42173</v>
      </c>
      <c r="E731" s="0" t="s">
        <v>96</v>
      </c>
      <c r="F731" s="0" t="n">
        <v>2</v>
      </c>
      <c r="G731" s="0" t="s">
        <v>81</v>
      </c>
      <c r="H731" s="0" t="s">
        <v>96</v>
      </c>
    </row>
    <row r="732" customFormat="false" ht="14.25" hidden="false" customHeight="false" outlineLevel="0" collapsed="false">
      <c r="A732" s="0" t="n">
        <v>34</v>
      </c>
      <c r="B732" s="0" t="s">
        <v>208</v>
      </c>
      <c r="C732" s="0" t="s">
        <v>154</v>
      </c>
      <c r="D732" s="24" t="n">
        <v>42173</v>
      </c>
      <c r="E732" s="0" t="s">
        <v>88</v>
      </c>
      <c r="F732" s="0" t="n">
        <v>1</v>
      </c>
      <c r="G732" s="0" t="s">
        <v>81</v>
      </c>
      <c r="H732" s="0" t="s">
        <v>88</v>
      </c>
    </row>
    <row r="733" customFormat="false" ht="14.25" hidden="false" customHeight="false" outlineLevel="0" collapsed="false">
      <c r="A733" s="0" t="n">
        <v>34</v>
      </c>
      <c r="B733" s="0" t="s">
        <v>208</v>
      </c>
      <c r="C733" s="0" t="s">
        <v>154</v>
      </c>
      <c r="D733" s="24" t="n">
        <v>42173</v>
      </c>
      <c r="E733" s="0" t="s">
        <v>92</v>
      </c>
      <c r="F733" s="0" t="n">
        <v>1</v>
      </c>
      <c r="G733" s="0" t="s">
        <v>81</v>
      </c>
      <c r="H733" s="0" t="s">
        <v>92</v>
      </c>
    </row>
    <row r="734" customFormat="false" ht="14.25" hidden="false" customHeight="false" outlineLevel="0" collapsed="false">
      <c r="A734" s="0" t="s">
        <v>123</v>
      </c>
      <c r="B734" s="0" t="s">
        <v>208</v>
      </c>
      <c r="C734" s="0" t="s">
        <v>154</v>
      </c>
      <c r="D734" s="24" t="n">
        <v>42176</v>
      </c>
      <c r="E734" s="0" t="s">
        <v>125</v>
      </c>
      <c r="F734" s="0" t="n">
        <v>1</v>
      </c>
      <c r="G734" s="0" t="s">
        <v>78</v>
      </c>
      <c r="H734" s="0" t="s">
        <v>53</v>
      </c>
      <c r="I734" s="0" t="s">
        <v>126</v>
      </c>
    </row>
    <row r="735" customFormat="false" ht="14.25" hidden="false" customHeight="false" outlineLevel="0" collapsed="false">
      <c r="A735" s="0" t="s">
        <v>123</v>
      </c>
      <c r="B735" s="0" t="s">
        <v>208</v>
      </c>
      <c r="C735" s="0" t="s">
        <v>154</v>
      </c>
      <c r="D735" s="24" t="n">
        <v>42176</v>
      </c>
      <c r="E735" s="0" t="s">
        <v>118</v>
      </c>
      <c r="F735" s="0" t="n">
        <v>1</v>
      </c>
      <c r="G735" s="0" t="s">
        <v>78</v>
      </c>
      <c r="H735" s="0" t="s">
        <v>74</v>
      </c>
      <c r="I735" s="0" t="s">
        <v>143</v>
      </c>
    </row>
    <row r="736" customFormat="false" ht="14.25" hidden="false" customHeight="false" outlineLevel="0" collapsed="false">
      <c r="A736" s="0" t="s">
        <v>123</v>
      </c>
      <c r="B736" s="0" t="s">
        <v>208</v>
      </c>
      <c r="C736" s="0" t="s">
        <v>154</v>
      </c>
      <c r="D736" s="24" t="n">
        <v>42180</v>
      </c>
      <c r="E736" s="0" t="s">
        <v>132</v>
      </c>
      <c r="F736" s="0" t="n">
        <v>3</v>
      </c>
      <c r="G736" s="0" t="s">
        <v>78</v>
      </c>
      <c r="H736" s="0" t="s">
        <v>35</v>
      </c>
      <c r="I736" s="0" t="s">
        <v>133</v>
      </c>
    </row>
    <row r="737" customFormat="false" ht="14.25" hidden="false" customHeight="false" outlineLevel="0" collapsed="false">
      <c r="A737" s="0" t="s">
        <v>123</v>
      </c>
      <c r="B737" s="0" t="s">
        <v>208</v>
      </c>
      <c r="C737" s="0" t="s">
        <v>154</v>
      </c>
      <c r="D737" s="24" t="n">
        <v>42180</v>
      </c>
      <c r="E737" s="0" t="s">
        <v>118</v>
      </c>
      <c r="F737" s="0" t="n">
        <v>1</v>
      </c>
      <c r="G737" s="0" t="s">
        <v>78</v>
      </c>
      <c r="H737" s="0" t="s">
        <v>74</v>
      </c>
      <c r="I737" s="0" t="s">
        <v>143</v>
      </c>
    </row>
    <row r="738" customFormat="false" ht="14.25" hidden="false" customHeight="false" outlineLevel="0" collapsed="false">
      <c r="A738" s="0" t="s">
        <v>123</v>
      </c>
      <c r="B738" s="0" t="s">
        <v>208</v>
      </c>
      <c r="C738" s="0" t="s">
        <v>154</v>
      </c>
      <c r="D738" s="24" t="n">
        <v>42180</v>
      </c>
      <c r="E738" s="0" t="s">
        <v>268</v>
      </c>
      <c r="F738" s="0" t="n">
        <v>1</v>
      </c>
      <c r="G738" s="0" t="s">
        <v>78</v>
      </c>
      <c r="H738" s="0" t="s">
        <v>33</v>
      </c>
      <c r="I738" s="0" t="s">
        <v>269</v>
      </c>
    </row>
    <row r="739" customFormat="false" ht="14.25" hidden="false" customHeight="false" outlineLevel="0" collapsed="false">
      <c r="A739" s="0" t="s">
        <v>123</v>
      </c>
      <c r="B739" s="0" t="s">
        <v>208</v>
      </c>
      <c r="C739" s="0" t="s">
        <v>154</v>
      </c>
      <c r="D739" s="24" t="n">
        <v>42185</v>
      </c>
      <c r="E739" s="0" t="s">
        <v>132</v>
      </c>
      <c r="F739" s="0" t="n">
        <v>2</v>
      </c>
      <c r="G739" s="0" t="s">
        <v>78</v>
      </c>
      <c r="H739" s="0" t="s">
        <v>35</v>
      </c>
      <c r="I739" s="0" t="s">
        <v>133</v>
      </c>
    </row>
    <row r="740" customFormat="false" ht="14.25" hidden="false" customHeight="false" outlineLevel="0" collapsed="false">
      <c r="A740" s="0" t="s">
        <v>123</v>
      </c>
      <c r="B740" s="0" t="s">
        <v>208</v>
      </c>
      <c r="C740" s="0" t="s">
        <v>154</v>
      </c>
      <c r="D740" s="24" t="n">
        <v>42185</v>
      </c>
      <c r="E740" s="0" t="s">
        <v>118</v>
      </c>
      <c r="F740" s="0" t="n">
        <v>2</v>
      </c>
      <c r="G740" s="0" t="s">
        <v>78</v>
      </c>
      <c r="H740" s="0" t="s">
        <v>74</v>
      </c>
      <c r="I740" s="0" t="s">
        <v>143</v>
      </c>
    </row>
    <row r="741" customFormat="false" ht="14.25" hidden="false" customHeight="false" outlineLevel="0" collapsed="false">
      <c r="A741" s="0" t="s">
        <v>123</v>
      </c>
      <c r="B741" s="0" t="s">
        <v>208</v>
      </c>
      <c r="C741" s="0" t="s">
        <v>154</v>
      </c>
      <c r="D741" s="24" t="n">
        <v>42185</v>
      </c>
      <c r="E741" s="0" t="s">
        <v>295</v>
      </c>
      <c r="F741" s="0" t="n">
        <v>1</v>
      </c>
      <c r="G741" s="0" t="s">
        <v>78</v>
      </c>
      <c r="H741" s="0" t="s">
        <v>181</v>
      </c>
      <c r="I741" s="0" t="s">
        <v>133</v>
      </c>
    </row>
    <row r="742" customFormat="false" ht="14.25" hidden="false" customHeight="false" outlineLevel="0" collapsed="false">
      <c r="A742" s="0" t="s">
        <v>123</v>
      </c>
      <c r="B742" s="0" t="s">
        <v>208</v>
      </c>
      <c r="C742" s="0" t="s">
        <v>154</v>
      </c>
      <c r="D742" s="24" t="n">
        <v>42198</v>
      </c>
      <c r="E742" s="0" t="s">
        <v>263</v>
      </c>
      <c r="F742" s="0" t="n">
        <v>1</v>
      </c>
      <c r="G742" s="0" t="s">
        <v>78</v>
      </c>
      <c r="H742" s="0" t="s">
        <v>264</v>
      </c>
      <c r="I742" s="0" t="s">
        <v>265</v>
      </c>
    </row>
    <row r="743" customFormat="false" ht="14.25" hidden="false" customHeight="false" outlineLevel="0" collapsed="false">
      <c r="A743" s="0" t="s">
        <v>123</v>
      </c>
      <c r="B743" s="0" t="s">
        <v>208</v>
      </c>
      <c r="C743" s="0" t="s">
        <v>154</v>
      </c>
      <c r="D743" s="24" t="n">
        <v>42201</v>
      </c>
      <c r="E743" s="0" t="s">
        <v>113</v>
      </c>
      <c r="F743" s="0" t="n">
        <v>1</v>
      </c>
      <c r="G743" s="0" t="s">
        <v>78</v>
      </c>
      <c r="H743" s="0" t="s">
        <v>114</v>
      </c>
      <c r="I743" s="0" t="s">
        <v>148</v>
      </c>
    </row>
    <row r="744" customFormat="false" ht="14.25" hidden="false" customHeight="false" outlineLevel="0" collapsed="false">
      <c r="A744" s="0" t="s">
        <v>123</v>
      </c>
      <c r="B744" s="0" t="s">
        <v>208</v>
      </c>
      <c r="C744" s="0" t="s">
        <v>154</v>
      </c>
      <c r="D744" s="24" t="n">
        <v>42201</v>
      </c>
      <c r="E744" s="0" t="s">
        <v>137</v>
      </c>
      <c r="F744" s="0" t="n">
        <v>2</v>
      </c>
      <c r="G744" s="0" t="s">
        <v>78</v>
      </c>
      <c r="H744" s="0" t="s">
        <v>53</v>
      </c>
      <c r="I744" s="0" t="s">
        <v>138</v>
      </c>
    </row>
    <row r="745" customFormat="false" ht="14.25" hidden="false" customHeight="false" outlineLevel="0" collapsed="false">
      <c r="A745" s="0" t="s">
        <v>123</v>
      </c>
      <c r="B745" s="0" t="s">
        <v>208</v>
      </c>
      <c r="C745" s="0" t="s">
        <v>154</v>
      </c>
      <c r="D745" s="24" t="n">
        <v>42201</v>
      </c>
      <c r="E745" s="0" t="s">
        <v>134</v>
      </c>
      <c r="F745" s="0" t="n">
        <v>1</v>
      </c>
      <c r="G745" s="0" t="s">
        <v>78</v>
      </c>
      <c r="H745" s="0" t="s">
        <v>32</v>
      </c>
      <c r="I745" s="0" t="s">
        <v>135</v>
      </c>
    </row>
    <row r="746" customFormat="false" ht="14.25" hidden="false" customHeight="false" outlineLevel="0" collapsed="false">
      <c r="A746" s="0" t="s">
        <v>123</v>
      </c>
      <c r="B746" s="0" t="s">
        <v>208</v>
      </c>
      <c r="C746" s="0" t="s">
        <v>154</v>
      </c>
      <c r="D746" s="24" t="n">
        <v>42208</v>
      </c>
      <c r="E746" s="0" t="s">
        <v>137</v>
      </c>
      <c r="F746" s="0" t="n">
        <v>4</v>
      </c>
      <c r="G746" s="0" t="s">
        <v>78</v>
      </c>
      <c r="H746" s="0" t="s">
        <v>53</v>
      </c>
      <c r="I746" s="0" t="s">
        <v>138</v>
      </c>
    </row>
    <row r="747" customFormat="false" ht="14.25" hidden="false" customHeight="false" outlineLevel="0" collapsed="false">
      <c r="A747" s="0" t="s">
        <v>123</v>
      </c>
      <c r="B747" s="0" t="s">
        <v>227</v>
      </c>
      <c r="C747" s="0" t="s">
        <v>110</v>
      </c>
      <c r="D747" s="24" t="n">
        <v>42194</v>
      </c>
      <c r="E747" s="0" t="s">
        <v>155</v>
      </c>
      <c r="F747" s="0" t="n">
        <v>4</v>
      </c>
      <c r="G747" s="0" t="s">
        <v>78</v>
      </c>
      <c r="H747" s="0" t="s">
        <v>21</v>
      </c>
      <c r="I747" s="0" t="s">
        <v>156</v>
      </c>
    </row>
    <row r="748" customFormat="false" ht="14.25" hidden="false" customHeight="false" outlineLevel="0" collapsed="false">
      <c r="A748" s="0" t="s">
        <v>123</v>
      </c>
      <c r="B748" s="0" t="s">
        <v>227</v>
      </c>
      <c r="C748" s="0" t="s">
        <v>110</v>
      </c>
      <c r="D748" s="24" t="n">
        <v>42199</v>
      </c>
      <c r="E748" s="0" t="s">
        <v>155</v>
      </c>
      <c r="F748" s="0" t="n">
        <v>2</v>
      </c>
      <c r="G748" s="0" t="s">
        <v>78</v>
      </c>
      <c r="H748" s="0" t="s">
        <v>21</v>
      </c>
      <c r="I748" s="0" t="s">
        <v>156</v>
      </c>
    </row>
    <row r="749" customFormat="false" ht="14.25" hidden="false" customHeight="false" outlineLevel="0" collapsed="false">
      <c r="A749" s="0" t="s">
        <v>123</v>
      </c>
      <c r="B749" s="0" t="s">
        <v>227</v>
      </c>
      <c r="C749" s="0" t="s">
        <v>136</v>
      </c>
      <c r="D749" s="24" t="n">
        <v>42167</v>
      </c>
      <c r="E749" s="0" t="s">
        <v>116</v>
      </c>
      <c r="F749" s="0" t="n">
        <v>1</v>
      </c>
      <c r="G749" s="0" t="s">
        <v>78</v>
      </c>
      <c r="H749" s="0" t="s">
        <v>22</v>
      </c>
      <c r="I749" s="0" t="s">
        <v>146</v>
      </c>
    </row>
    <row r="750" customFormat="false" ht="14.25" hidden="false" customHeight="false" outlineLevel="0" collapsed="false">
      <c r="A750" s="0" t="s">
        <v>123</v>
      </c>
      <c r="B750" s="0" t="s">
        <v>227</v>
      </c>
      <c r="C750" s="0" t="s">
        <v>139</v>
      </c>
      <c r="D750" s="24" t="n">
        <v>42181</v>
      </c>
      <c r="E750" s="0" t="s">
        <v>132</v>
      </c>
      <c r="F750" s="0" t="n">
        <v>1</v>
      </c>
      <c r="G750" s="0" t="s">
        <v>78</v>
      </c>
      <c r="H750" s="0" t="s">
        <v>35</v>
      </c>
      <c r="I750" s="0" t="s">
        <v>133</v>
      </c>
    </row>
    <row r="751" customFormat="false" ht="14.25" hidden="false" customHeight="false" outlineLevel="0" collapsed="false">
      <c r="A751" s="0" t="s">
        <v>123</v>
      </c>
      <c r="B751" s="0" t="s">
        <v>227</v>
      </c>
      <c r="C751" s="0" t="s">
        <v>139</v>
      </c>
      <c r="D751" s="24" t="n">
        <v>42195</v>
      </c>
      <c r="E751" s="0" t="s">
        <v>155</v>
      </c>
      <c r="F751" s="0" t="n">
        <v>1</v>
      </c>
      <c r="G751" s="0" t="s">
        <v>78</v>
      </c>
      <c r="H751" s="0" t="s">
        <v>21</v>
      </c>
      <c r="I751" s="0" t="s">
        <v>156</v>
      </c>
    </row>
    <row r="752" customFormat="false" ht="14.25" hidden="false" customHeight="false" outlineLevel="0" collapsed="false">
      <c r="A752" s="0" t="s">
        <v>123</v>
      </c>
      <c r="B752" s="0" t="s">
        <v>227</v>
      </c>
      <c r="C752" s="0" t="s">
        <v>144</v>
      </c>
      <c r="D752" s="24" t="n">
        <v>42200</v>
      </c>
      <c r="E752" s="0" t="s">
        <v>296</v>
      </c>
      <c r="F752" s="0" t="n">
        <v>1</v>
      </c>
      <c r="G752" s="0" t="s">
        <v>78</v>
      </c>
      <c r="H752" s="0" t="s">
        <v>20</v>
      </c>
      <c r="I752" s="0" t="s">
        <v>297</v>
      </c>
    </row>
    <row r="753" customFormat="false" ht="14.25" hidden="false" customHeight="false" outlineLevel="0" collapsed="false">
      <c r="A753" s="0" t="s">
        <v>123</v>
      </c>
      <c r="B753" s="0" t="s">
        <v>228</v>
      </c>
      <c r="C753" s="0" t="s">
        <v>154</v>
      </c>
      <c r="D753" s="24" t="n">
        <v>42185</v>
      </c>
      <c r="E753" s="0" t="s">
        <v>118</v>
      </c>
      <c r="F753" s="0" t="n">
        <v>1</v>
      </c>
      <c r="G753" s="0" t="s">
        <v>78</v>
      </c>
      <c r="H753" s="0" t="s">
        <v>74</v>
      </c>
      <c r="I753" s="0" t="s">
        <v>143</v>
      </c>
    </row>
    <row r="754" customFormat="false" ht="14.25" hidden="false" customHeight="false" outlineLevel="0" collapsed="false">
      <c r="A754" s="0" t="n">
        <v>44</v>
      </c>
      <c r="B754" s="0" t="s">
        <v>228</v>
      </c>
      <c r="C754" s="0" t="s">
        <v>154</v>
      </c>
      <c r="D754" s="24" t="n">
        <v>42185</v>
      </c>
      <c r="E754" s="0" t="s">
        <v>92</v>
      </c>
      <c r="F754" s="0" t="n">
        <v>19785</v>
      </c>
      <c r="G754" s="0" t="s">
        <v>81</v>
      </c>
      <c r="H754" s="0" t="s">
        <v>92</v>
      </c>
    </row>
    <row r="755" customFormat="false" ht="14.25" hidden="false" customHeight="false" outlineLevel="0" collapsed="false">
      <c r="A755" s="0" t="n">
        <v>44</v>
      </c>
      <c r="B755" s="0" t="s">
        <v>228</v>
      </c>
      <c r="C755" s="0" t="s">
        <v>154</v>
      </c>
      <c r="D755" s="24" t="n">
        <v>42185</v>
      </c>
      <c r="E755" s="0" t="s">
        <v>36</v>
      </c>
      <c r="F755" s="0" t="n">
        <v>117</v>
      </c>
      <c r="G755" s="0" t="s">
        <v>81</v>
      </c>
      <c r="H755" s="0" t="s">
        <v>36</v>
      </c>
    </row>
    <row r="756" customFormat="false" ht="14.25" hidden="false" customHeight="false" outlineLevel="0" collapsed="false">
      <c r="A756" s="0" t="n">
        <v>44</v>
      </c>
      <c r="B756" s="0" t="s">
        <v>228</v>
      </c>
      <c r="C756" s="0" t="s">
        <v>154</v>
      </c>
      <c r="D756" s="24" t="n">
        <v>42185</v>
      </c>
      <c r="E756" s="0" t="s">
        <v>90</v>
      </c>
      <c r="F756" s="0" t="n">
        <v>4</v>
      </c>
      <c r="G756" s="0" t="s">
        <v>81</v>
      </c>
      <c r="H756" s="0" t="s">
        <v>90</v>
      </c>
    </row>
    <row r="757" customFormat="false" ht="14.25" hidden="false" customHeight="false" outlineLevel="0" collapsed="false">
      <c r="A757" s="0" t="n">
        <v>44</v>
      </c>
      <c r="B757" s="0" t="s">
        <v>228</v>
      </c>
      <c r="C757" s="0" t="s">
        <v>154</v>
      </c>
      <c r="D757" s="24" t="n">
        <v>42185</v>
      </c>
      <c r="E757" s="0" t="s">
        <v>95</v>
      </c>
      <c r="F757" s="0" t="n">
        <v>1</v>
      </c>
      <c r="G757" s="0" t="s">
        <v>81</v>
      </c>
      <c r="H757" s="0" t="s">
        <v>95</v>
      </c>
    </row>
    <row r="758" customFormat="false" ht="14.25" hidden="false" customHeight="false" outlineLevel="0" collapsed="false">
      <c r="A758" s="0" t="n">
        <v>44</v>
      </c>
      <c r="B758" s="0" t="s">
        <v>228</v>
      </c>
      <c r="C758" s="0" t="s">
        <v>154</v>
      </c>
      <c r="D758" s="24" t="n">
        <v>42185</v>
      </c>
      <c r="E758" s="0" t="s">
        <v>91</v>
      </c>
      <c r="F758" s="0" t="n">
        <v>13</v>
      </c>
      <c r="G758" s="0" t="s">
        <v>81</v>
      </c>
      <c r="H758" s="0" t="s">
        <v>91</v>
      </c>
    </row>
    <row r="759" customFormat="false" ht="14.25" hidden="false" customHeight="false" outlineLevel="0" collapsed="false">
      <c r="A759" s="0" t="n">
        <v>44</v>
      </c>
      <c r="B759" s="0" t="s">
        <v>228</v>
      </c>
      <c r="C759" s="0" t="s">
        <v>154</v>
      </c>
      <c r="D759" s="24" t="n">
        <v>42185</v>
      </c>
      <c r="E759" s="0" t="s">
        <v>3</v>
      </c>
      <c r="F759" s="0" t="n">
        <v>1</v>
      </c>
      <c r="G759" s="0" t="s">
        <v>81</v>
      </c>
      <c r="H759" s="0" t="s">
        <v>3</v>
      </c>
    </row>
    <row r="760" customFormat="false" ht="14.25" hidden="false" customHeight="false" outlineLevel="0" collapsed="false">
      <c r="A760" s="0" t="n">
        <v>44</v>
      </c>
      <c r="B760" s="0" t="s">
        <v>228</v>
      </c>
      <c r="C760" s="0" t="s">
        <v>154</v>
      </c>
      <c r="D760" s="24" t="n">
        <v>42185</v>
      </c>
      <c r="E760" s="0" t="s">
        <v>96</v>
      </c>
      <c r="F760" s="0" t="n">
        <v>2</v>
      </c>
      <c r="G760" s="0" t="s">
        <v>81</v>
      </c>
      <c r="H760" s="0" t="s">
        <v>96</v>
      </c>
    </row>
    <row r="761" customFormat="false" ht="14.25" hidden="false" customHeight="false" outlineLevel="0" collapsed="false">
      <c r="A761" s="0" t="n">
        <v>44</v>
      </c>
      <c r="B761" s="0" t="s">
        <v>228</v>
      </c>
      <c r="C761" s="0" t="s">
        <v>154</v>
      </c>
      <c r="D761" s="24" t="n">
        <v>42185</v>
      </c>
      <c r="E761" s="0" t="s">
        <v>83</v>
      </c>
      <c r="F761" s="0" t="n">
        <v>1</v>
      </c>
      <c r="G761" s="0" t="s">
        <v>81</v>
      </c>
      <c r="H761" s="0" t="s">
        <v>83</v>
      </c>
    </row>
    <row r="762" customFormat="false" ht="14.25" hidden="false" customHeight="false" outlineLevel="0" collapsed="false">
      <c r="A762" s="0" t="n">
        <v>44</v>
      </c>
      <c r="B762" s="0" t="s">
        <v>228</v>
      </c>
      <c r="C762" s="0" t="s">
        <v>154</v>
      </c>
      <c r="D762" s="24" t="n">
        <v>42185</v>
      </c>
      <c r="E762" s="0" t="s">
        <v>137</v>
      </c>
      <c r="F762" s="0" t="n">
        <v>49565</v>
      </c>
      <c r="G762" s="0" t="s">
        <v>79</v>
      </c>
      <c r="H762" s="0" t="s">
        <v>53</v>
      </c>
      <c r="I762" s="0" t="s">
        <v>138</v>
      </c>
    </row>
    <row r="763" customFormat="false" ht="14.25" hidden="false" customHeight="false" outlineLevel="0" collapsed="false">
      <c r="A763" s="0" t="n">
        <v>44</v>
      </c>
      <c r="B763" s="0" t="s">
        <v>228</v>
      </c>
      <c r="C763" s="0" t="s">
        <v>154</v>
      </c>
      <c r="D763" s="24" t="n">
        <v>42185</v>
      </c>
      <c r="E763" s="0" t="s">
        <v>118</v>
      </c>
      <c r="F763" s="0" t="n">
        <v>47165</v>
      </c>
      <c r="G763" s="0" t="s">
        <v>79</v>
      </c>
      <c r="H763" s="0" t="s">
        <v>74</v>
      </c>
      <c r="I763" s="0" t="s">
        <v>143</v>
      </c>
    </row>
    <row r="764" customFormat="false" ht="14.25" hidden="false" customHeight="false" outlineLevel="0" collapsed="false">
      <c r="A764" s="0" t="n">
        <v>44</v>
      </c>
      <c r="B764" s="0" t="s">
        <v>228</v>
      </c>
      <c r="C764" s="0" t="s">
        <v>154</v>
      </c>
      <c r="D764" s="24" t="n">
        <v>42185</v>
      </c>
      <c r="E764" s="0" t="s">
        <v>125</v>
      </c>
      <c r="F764" s="0" t="n">
        <v>33866</v>
      </c>
      <c r="G764" s="0" t="s">
        <v>79</v>
      </c>
      <c r="H764" s="0" t="s">
        <v>53</v>
      </c>
      <c r="I764" s="0" t="s">
        <v>126</v>
      </c>
    </row>
    <row r="765" customFormat="false" ht="14.25" hidden="false" customHeight="false" outlineLevel="0" collapsed="false">
      <c r="A765" s="0" t="n">
        <v>44</v>
      </c>
      <c r="B765" s="0" t="s">
        <v>228</v>
      </c>
      <c r="C765" s="0" t="s">
        <v>154</v>
      </c>
      <c r="D765" s="24" t="n">
        <v>42185</v>
      </c>
      <c r="E765" s="0" t="s">
        <v>119</v>
      </c>
      <c r="F765" s="0" t="n">
        <v>26976</v>
      </c>
      <c r="G765" s="0" t="s">
        <v>79</v>
      </c>
      <c r="H765" s="0" t="s">
        <v>74</v>
      </c>
      <c r="I765" s="0" t="s">
        <v>142</v>
      </c>
    </row>
    <row r="766" customFormat="false" ht="14.25" hidden="false" customHeight="false" outlineLevel="0" collapsed="false">
      <c r="A766" s="0" t="n">
        <v>44</v>
      </c>
      <c r="B766" s="0" t="s">
        <v>228</v>
      </c>
      <c r="C766" s="0" t="s">
        <v>154</v>
      </c>
      <c r="D766" s="24" t="n">
        <v>42185</v>
      </c>
      <c r="E766" s="0" t="s">
        <v>170</v>
      </c>
      <c r="F766" s="0" t="n">
        <v>12683</v>
      </c>
      <c r="G766" s="0" t="s">
        <v>79</v>
      </c>
      <c r="H766" s="0" t="s">
        <v>53</v>
      </c>
      <c r="I766" s="0" t="s">
        <v>171</v>
      </c>
    </row>
    <row r="767" customFormat="false" ht="14.25" hidden="false" customHeight="false" outlineLevel="0" collapsed="false">
      <c r="A767" s="0" t="n">
        <v>44</v>
      </c>
      <c r="B767" s="0" t="s">
        <v>228</v>
      </c>
      <c r="C767" s="0" t="s">
        <v>154</v>
      </c>
      <c r="D767" s="24" t="n">
        <v>42185</v>
      </c>
      <c r="E767" s="0" t="s">
        <v>122</v>
      </c>
      <c r="F767" s="0" t="n">
        <v>6733</v>
      </c>
      <c r="G767" s="0" t="s">
        <v>79</v>
      </c>
      <c r="H767" s="0" t="s">
        <v>64</v>
      </c>
      <c r="I767" s="0" t="s">
        <v>140</v>
      </c>
    </row>
    <row r="768" customFormat="false" ht="14.25" hidden="false" customHeight="false" outlineLevel="0" collapsed="false">
      <c r="A768" s="0" t="n">
        <v>44</v>
      </c>
      <c r="B768" s="0" t="s">
        <v>228</v>
      </c>
      <c r="C768" s="0" t="s">
        <v>154</v>
      </c>
      <c r="D768" s="24" t="n">
        <v>42185</v>
      </c>
      <c r="E768" s="0" t="s">
        <v>213</v>
      </c>
      <c r="F768" s="0" t="n">
        <v>5601</v>
      </c>
      <c r="G768" s="0" t="s">
        <v>79</v>
      </c>
      <c r="H768" s="0" t="s">
        <v>6</v>
      </c>
      <c r="I768" s="0" t="s">
        <v>214</v>
      </c>
    </row>
    <row r="769" customFormat="false" ht="14.25" hidden="false" customHeight="false" outlineLevel="0" collapsed="false">
      <c r="A769" s="0" t="n">
        <v>44</v>
      </c>
      <c r="B769" s="0" t="s">
        <v>228</v>
      </c>
      <c r="C769" s="0" t="s">
        <v>154</v>
      </c>
      <c r="D769" s="24" t="n">
        <v>42185</v>
      </c>
      <c r="E769" s="0" t="s">
        <v>117</v>
      </c>
      <c r="F769" s="0" t="n">
        <v>4438</v>
      </c>
      <c r="G769" s="0" t="s">
        <v>79</v>
      </c>
      <c r="H769" s="0" t="s">
        <v>14</v>
      </c>
      <c r="I769" s="0" t="s">
        <v>145</v>
      </c>
    </row>
    <row r="770" customFormat="false" ht="14.25" hidden="false" customHeight="false" outlineLevel="0" collapsed="false">
      <c r="A770" s="0" t="n">
        <v>44</v>
      </c>
      <c r="B770" s="0" t="s">
        <v>228</v>
      </c>
      <c r="C770" s="0" t="s">
        <v>154</v>
      </c>
      <c r="D770" s="24" t="n">
        <v>42185</v>
      </c>
      <c r="E770" s="0" t="s">
        <v>112</v>
      </c>
      <c r="F770" s="0" t="n">
        <v>2207</v>
      </c>
      <c r="G770" s="0" t="s">
        <v>79</v>
      </c>
      <c r="H770" s="0" t="s">
        <v>6</v>
      </c>
      <c r="I770" s="0" t="s">
        <v>149</v>
      </c>
    </row>
    <row r="771" customFormat="false" ht="14.25" hidden="false" customHeight="false" outlineLevel="0" collapsed="false">
      <c r="A771" s="0" t="n">
        <v>44</v>
      </c>
      <c r="B771" s="0" t="s">
        <v>228</v>
      </c>
      <c r="C771" s="0" t="s">
        <v>154</v>
      </c>
      <c r="D771" s="24" t="n">
        <v>42185</v>
      </c>
      <c r="E771" s="0" t="s">
        <v>116</v>
      </c>
      <c r="F771" s="0" t="n">
        <v>1458</v>
      </c>
      <c r="G771" s="0" t="s">
        <v>79</v>
      </c>
      <c r="H771" s="0" t="s">
        <v>22</v>
      </c>
      <c r="I771" s="0" t="s">
        <v>146</v>
      </c>
    </row>
    <row r="772" customFormat="false" ht="14.25" hidden="false" customHeight="false" outlineLevel="0" collapsed="false">
      <c r="A772" s="0" t="s">
        <v>123</v>
      </c>
      <c r="B772" s="0" t="s">
        <v>229</v>
      </c>
      <c r="C772" s="0" t="s">
        <v>110</v>
      </c>
      <c r="D772" s="24" t="n">
        <v>42194</v>
      </c>
      <c r="E772" s="0" t="s">
        <v>155</v>
      </c>
      <c r="F772" s="0" t="n">
        <v>1</v>
      </c>
      <c r="G772" s="0" t="s">
        <v>78</v>
      </c>
      <c r="H772" s="0" t="s">
        <v>21</v>
      </c>
      <c r="I772" s="0" t="s">
        <v>156</v>
      </c>
    </row>
    <row r="773" customFormat="false" ht="14.25" hidden="false" customHeight="false" outlineLevel="0" collapsed="false">
      <c r="A773" s="0" t="s">
        <v>123</v>
      </c>
      <c r="B773" s="0" t="s">
        <v>230</v>
      </c>
      <c r="C773" s="0" t="s">
        <v>124</v>
      </c>
      <c r="D773" s="24" t="n">
        <v>42201</v>
      </c>
      <c r="E773" s="0" t="s">
        <v>263</v>
      </c>
      <c r="F773" s="0" t="n">
        <v>1</v>
      </c>
      <c r="G773" s="0" t="s">
        <v>78</v>
      </c>
      <c r="H773" s="0" t="s">
        <v>264</v>
      </c>
      <c r="I773" s="0" t="s">
        <v>265</v>
      </c>
    </row>
    <row r="774" customFormat="false" ht="14.25" hidden="false" customHeight="false" outlineLevel="0" collapsed="false">
      <c r="A774" s="0" t="s">
        <v>123</v>
      </c>
      <c r="B774" s="0" t="s">
        <v>230</v>
      </c>
      <c r="C774" s="0" t="s">
        <v>136</v>
      </c>
      <c r="D774" s="24" t="n">
        <v>42167</v>
      </c>
      <c r="E774" s="0" t="s">
        <v>205</v>
      </c>
      <c r="F774" s="0" t="n">
        <v>1</v>
      </c>
      <c r="G774" s="0" t="s">
        <v>78</v>
      </c>
      <c r="H774" s="0" t="s">
        <v>35</v>
      </c>
      <c r="I774" s="0" t="s">
        <v>206</v>
      </c>
    </row>
    <row r="775" customFormat="false" ht="14.25" hidden="false" customHeight="false" outlineLevel="0" collapsed="false">
      <c r="A775" s="0" t="n">
        <v>45</v>
      </c>
      <c r="B775" s="0" t="s">
        <v>230</v>
      </c>
      <c r="C775" s="0" t="s">
        <v>136</v>
      </c>
      <c r="D775" s="24" t="n">
        <v>42167</v>
      </c>
      <c r="E775" s="0" t="s">
        <v>96</v>
      </c>
      <c r="F775" s="0" t="n">
        <v>1</v>
      </c>
      <c r="G775" s="0" t="s">
        <v>81</v>
      </c>
      <c r="H775" s="0" t="s">
        <v>96</v>
      </c>
    </row>
    <row r="776" customFormat="false" ht="14.25" hidden="false" customHeight="false" outlineLevel="0" collapsed="false">
      <c r="A776" s="0" t="n">
        <v>46</v>
      </c>
      <c r="B776" s="0" t="s">
        <v>230</v>
      </c>
      <c r="C776" s="0" t="s">
        <v>136</v>
      </c>
      <c r="D776" s="24" t="n">
        <v>42167</v>
      </c>
      <c r="E776" s="0" t="s">
        <v>60</v>
      </c>
      <c r="F776" s="0" t="n">
        <v>1573</v>
      </c>
      <c r="G776" s="0" t="s">
        <v>81</v>
      </c>
      <c r="H776" s="0" t="s">
        <v>60</v>
      </c>
    </row>
    <row r="777" customFormat="false" ht="14.25" hidden="false" customHeight="false" outlineLevel="0" collapsed="false">
      <c r="A777" s="0" t="n">
        <v>46</v>
      </c>
      <c r="B777" s="0" t="s">
        <v>230</v>
      </c>
      <c r="C777" s="0" t="s">
        <v>136</v>
      </c>
      <c r="D777" s="24" t="n">
        <v>42167</v>
      </c>
      <c r="E777" s="0" t="s">
        <v>92</v>
      </c>
      <c r="F777" s="0" t="n">
        <v>624</v>
      </c>
      <c r="G777" s="0" t="s">
        <v>81</v>
      </c>
      <c r="H777" s="0" t="s">
        <v>92</v>
      </c>
    </row>
    <row r="778" customFormat="false" ht="14.25" hidden="false" customHeight="false" outlineLevel="0" collapsed="false">
      <c r="A778" s="0" t="n">
        <v>45</v>
      </c>
      <c r="B778" s="0" t="s">
        <v>230</v>
      </c>
      <c r="C778" s="0" t="s">
        <v>136</v>
      </c>
      <c r="D778" s="24" t="n">
        <v>42167</v>
      </c>
      <c r="E778" s="0" t="s">
        <v>235</v>
      </c>
      <c r="F778" s="0" t="n">
        <v>23</v>
      </c>
      <c r="G778" s="0" t="s">
        <v>79</v>
      </c>
      <c r="H778" s="0" t="s">
        <v>236</v>
      </c>
      <c r="I778" s="0" t="s">
        <v>237</v>
      </c>
    </row>
    <row r="779" customFormat="false" ht="14.25" hidden="false" customHeight="false" outlineLevel="0" collapsed="false">
      <c r="A779" s="0" t="n">
        <v>45</v>
      </c>
      <c r="B779" s="0" t="s">
        <v>230</v>
      </c>
      <c r="C779" s="0" t="s">
        <v>136</v>
      </c>
      <c r="D779" s="24" t="n">
        <v>42167</v>
      </c>
      <c r="E779" s="0" t="s">
        <v>213</v>
      </c>
      <c r="F779" s="0" t="n">
        <v>14</v>
      </c>
      <c r="G779" s="0" t="s">
        <v>79</v>
      </c>
      <c r="H779" s="0" t="s">
        <v>6</v>
      </c>
      <c r="I779" s="0" t="s">
        <v>214</v>
      </c>
    </row>
    <row r="780" customFormat="false" ht="14.25" hidden="false" customHeight="false" outlineLevel="0" collapsed="false">
      <c r="A780" s="0" t="n">
        <v>45</v>
      </c>
      <c r="B780" s="0" t="s">
        <v>230</v>
      </c>
      <c r="C780" s="0" t="s">
        <v>136</v>
      </c>
      <c r="D780" s="24" t="n">
        <v>42167</v>
      </c>
      <c r="E780" s="0" t="s">
        <v>132</v>
      </c>
      <c r="F780" s="0" t="n">
        <v>9</v>
      </c>
      <c r="G780" s="0" t="s">
        <v>79</v>
      </c>
      <c r="H780" s="0" t="s">
        <v>35</v>
      </c>
      <c r="I780" s="0" t="s">
        <v>133</v>
      </c>
    </row>
    <row r="781" customFormat="false" ht="14.25" hidden="false" customHeight="false" outlineLevel="0" collapsed="false">
      <c r="A781" s="0" t="n">
        <v>45</v>
      </c>
      <c r="B781" s="0" t="s">
        <v>230</v>
      </c>
      <c r="C781" s="0" t="s">
        <v>136</v>
      </c>
      <c r="D781" s="24" t="n">
        <v>42167</v>
      </c>
      <c r="E781" s="0" t="s">
        <v>118</v>
      </c>
      <c r="F781" s="0" t="n">
        <v>8</v>
      </c>
      <c r="G781" s="0" t="s">
        <v>79</v>
      </c>
      <c r="H781" s="0" t="s">
        <v>74</v>
      </c>
      <c r="I781" s="0" t="s">
        <v>143</v>
      </c>
    </row>
    <row r="782" customFormat="false" ht="14.25" hidden="false" customHeight="false" outlineLevel="0" collapsed="false">
      <c r="A782" s="0" t="n">
        <v>45</v>
      </c>
      <c r="B782" s="0" t="s">
        <v>230</v>
      </c>
      <c r="C782" s="0" t="s">
        <v>136</v>
      </c>
      <c r="D782" s="24" t="n">
        <v>42167</v>
      </c>
      <c r="E782" s="0" t="s">
        <v>117</v>
      </c>
      <c r="F782" s="0" t="n">
        <v>7</v>
      </c>
      <c r="G782" s="0" t="s">
        <v>79</v>
      </c>
      <c r="H782" s="0" t="s">
        <v>14</v>
      </c>
      <c r="I782" s="0" t="s">
        <v>145</v>
      </c>
    </row>
    <row r="783" customFormat="false" ht="14.25" hidden="false" customHeight="false" outlineLevel="0" collapsed="false">
      <c r="A783" s="0" t="n">
        <v>45</v>
      </c>
      <c r="B783" s="0" t="s">
        <v>230</v>
      </c>
      <c r="C783" s="0" t="s">
        <v>136</v>
      </c>
      <c r="D783" s="24" t="n">
        <v>42167</v>
      </c>
      <c r="E783" s="0" t="s">
        <v>298</v>
      </c>
      <c r="F783" s="0" t="n">
        <v>7</v>
      </c>
      <c r="G783" s="0" t="s">
        <v>79</v>
      </c>
      <c r="H783" s="0" t="s">
        <v>299</v>
      </c>
      <c r="I783" s="0" t="s">
        <v>300</v>
      </c>
    </row>
    <row r="784" customFormat="false" ht="14.25" hidden="false" customHeight="false" outlineLevel="0" collapsed="false">
      <c r="A784" s="0" t="n">
        <v>45</v>
      </c>
      <c r="B784" s="0" t="s">
        <v>230</v>
      </c>
      <c r="C784" s="0" t="s">
        <v>136</v>
      </c>
      <c r="D784" s="24" t="n">
        <v>42167</v>
      </c>
      <c r="E784" s="0" t="s">
        <v>298</v>
      </c>
      <c r="F784" s="0" t="n">
        <v>7</v>
      </c>
      <c r="G784" s="0" t="s">
        <v>79</v>
      </c>
      <c r="H784" s="0" t="s">
        <v>299</v>
      </c>
      <c r="I784" s="0" t="s">
        <v>300</v>
      </c>
    </row>
    <row r="785" customFormat="false" ht="14.25" hidden="false" customHeight="false" outlineLevel="0" collapsed="false">
      <c r="A785" s="0" t="n">
        <v>45</v>
      </c>
      <c r="B785" s="0" t="s">
        <v>230</v>
      </c>
      <c r="C785" s="0" t="s">
        <v>136</v>
      </c>
      <c r="D785" s="24" t="n">
        <v>42167</v>
      </c>
      <c r="E785" s="0" t="s">
        <v>172</v>
      </c>
      <c r="F785" s="0" t="n">
        <v>3</v>
      </c>
      <c r="G785" s="0" t="s">
        <v>79</v>
      </c>
      <c r="H785" s="0" t="s">
        <v>19</v>
      </c>
      <c r="I785" s="0" t="s">
        <v>173</v>
      </c>
    </row>
    <row r="786" customFormat="false" ht="14.25" hidden="false" customHeight="false" outlineLevel="0" collapsed="false">
      <c r="A786" s="0" t="n">
        <v>45</v>
      </c>
      <c r="B786" s="0" t="s">
        <v>230</v>
      </c>
      <c r="C786" s="0" t="s">
        <v>136</v>
      </c>
      <c r="D786" s="24" t="n">
        <v>42167</v>
      </c>
      <c r="E786" s="0" t="s">
        <v>116</v>
      </c>
      <c r="F786" s="0" t="n">
        <v>3</v>
      </c>
      <c r="G786" s="0" t="s">
        <v>79</v>
      </c>
      <c r="H786" s="0" t="s">
        <v>22</v>
      </c>
      <c r="I786" s="0" t="s">
        <v>146</v>
      </c>
    </row>
    <row r="787" customFormat="false" ht="14.25" hidden="false" customHeight="false" outlineLevel="0" collapsed="false">
      <c r="A787" s="0" t="n">
        <v>45</v>
      </c>
      <c r="B787" s="0" t="s">
        <v>230</v>
      </c>
      <c r="C787" s="0" t="s">
        <v>136</v>
      </c>
      <c r="D787" s="24" t="n">
        <v>42167</v>
      </c>
      <c r="E787" s="0" t="s">
        <v>119</v>
      </c>
      <c r="F787" s="0" t="n">
        <v>3</v>
      </c>
      <c r="G787" s="0" t="s">
        <v>79</v>
      </c>
      <c r="H787" s="0" t="s">
        <v>74</v>
      </c>
      <c r="I787" s="0" t="s">
        <v>142</v>
      </c>
    </row>
    <row r="788" customFormat="false" ht="14.25" hidden="false" customHeight="false" outlineLevel="0" collapsed="false">
      <c r="A788" s="0" t="n">
        <v>45</v>
      </c>
      <c r="B788" s="0" t="s">
        <v>230</v>
      </c>
      <c r="C788" s="0" t="s">
        <v>136</v>
      </c>
      <c r="D788" s="24" t="n">
        <v>42167</v>
      </c>
      <c r="E788" s="0" t="s">
        <v>120</v>
      </c>
      <c r="F788" s="0" t="n">
        <v>3</v>
      </c>
      <c r="G788" s="0" t="s">
        <v>79</v>
      </c>
      <c r="H788" s="0" t="s">
        <v>121</v>
      </c>
      <c r="I788" s="0" t="s">
        <v>141</v>
      </c>
    </row>
    <row r="789" customFormat="false" ht="14.25" hidden="false" customHeight="false" outlineLevel="0" collapsed="false">
      <c r="A789" s="0" t="n">
        <v>45</v>
      </c>
      <c r="B789" s="0" t="s">
        <v>230</v>
      </c>
      <c r="C789" s="0" t="s">
        <v>136</v>
      </c>
      <c r="D789" s="24" t="n">
        <v>42167</v>
      </c>
      <c r="E789" s="0" t="s">
        <v>301</v>
      </c>
      <c r="F789" s="0" t="n">
        <v>3</v>
      </c>
      <c r="G789" s="0" t="s">
        <v>79</v>
      </c>
      <c r="H789" s="0" t="s">
        <v>302</v>
      </c>
      <c r="I789" s="0" t="s">
        <v>303</v>
      </c>
    </row>
    <row r="790" customFormat="false" ht="14.25" hidden="false" customHeight="false" outlineLevel="0" collapsed="false">
      <c r="A790" s="0" t="n">
        <v>46</v>
      </c>
      <c r="B790" s="0" t="s">
        <v>230</v>
      </c>
      <c r="C790" s="0" t="s">
        <v>136</v>
      </c>
      <c r="D790" s="24" t="n">
        <v>42167</v>
      </c>
      <c r="E790" s="0" t="s">
        <v>235</v>
      </c>
      <c r="F790" s="0" t="n">
        <v>697843</v>
      </c>
      <c r="G790" s="0" t="s">
        <v>79</v>
      </c>
      <c r="H790" s="0" t="s">
        <v>236</v>
      </c>
      <c r="I790" s="0" t="s">
        <v>237</v>
      </c>
    </row>
    <row r="791" customFormat="false" ht="14.25" hidden="false" customHeight="false" outlineLevel="0" collapsed="false">
      <c r="A791" s="0" t="n">
        <v>46</v>
      </c>
      <c r="B791" s="0" t="s">
        <v>230</v>
      </c>
      <c r="C791" s="0" t="s">
        <v>136</v>
      </c>
      <c r="D791" s="24" t="n">
        <v>42167</v>
      </c>
      <c r="E791" s="0" t="s">
        <v>119</v>
      </c>
      <c r="F791" s="0" t="n">
        <v>50588</v>
      </c>
      <c r="G791" s="0" t="s">
        <v>79</v>
      </c>
      <c r="H791" s="0" t="s">
        <v>74</v>
      </c>
      <c r="I791" s="0" t="s">
        <v>142</v>
      </c>
    </row>
    <row r="792" customFormat="false" ht="14.25" hidden="false" customHeight="false" outlineLevel="0" collapsed="false">
      <c r="A792" s="0" t="n">
        <v>46</v>
      </c>
      <c r="B792" s="0" t="s">
        <v>230</v>
      </c>
      <c r="C792" s="0" t="s">
        <v>136</v>
      </c>
      <c r="D792" s="24" t="n">
        <v>42167</v>
      </c>
      <c r="E792" s="0" t="s">
        <v>118</v>
      </c>
      <c r="F792" s="0" t="n">
        <v>19883</v>
      </c>
      <c r="G792" s="0" t="s">
        <v>79</v>
      </c>
      <c r="H792" s="0" t="s">
        <v>74</v>
      </c>
      <c r="I792" s="0" t="s">
        <v>143</v>
      </c>
    </row>
    <row r="793" customFormat="false" ht="14.25" hidden="false" customHeight="false" outlineLevel="0" collapsed="false">
      <c r="A793" s="0" t="n">
        <v>46</v>
      </c>
      <c r="B793" s="0" t="s">
        <v>230</v>
      </c>
      <c r="C793" s="0" t="s">
        <v>136</v>
      </c>
      <c r="D793" s="24" t="n">
        <v>42167</v>
      </c>
      <c r="E793" s="0" t="s">
        <v>213</v>
      </c>
      <c r="F793" s="0" t="n">
        <v>16336</v>
      </c>
      <c r="G793" s="0" t="s">
        <v>79</v>
      </c>
      <c r="H793" s="0" t="s">
        <v>6</v>
      </c>
      <c r="I793" s="0" t="s">
        <v>214</v>
      </c>
    </row>
    <row r="794" customFormat="false" ht="14.25" hidden="false" customHeight="false" outlineLevel="0" collapsed="false">
      <c r="A794" s="0" t="n">
        <v>46</v>
      </c>
      <c r="B794" s="0" t="s">
        <v>230</v>
      </c>
      <c r="C794" s="0" t="s">
        <v>136</v>
      </c>
      <c r="D794" s="24" t="n">
        <v>42167</v>
      </c>
      <c r="E794" s="0" t="s">
        <v>209</v>
      </c>
      <c r="F794" s="0" t="n">
        <v>12924</v>
      </c>
      <c r="G794" s="0" t="s">
        <v>79</v>
      </c>
      <c r="H794" s="0" t="s">
        <v>35</v>
      </c>
      <c r="I794" s="0" t="s">
        <v>210</v>
      </c>
    </row>
    <row r="795" customFormat="false" ht="14.25" hidden="false" customHeight="false" outlineLevel="0" collapsed="false">
      <c r="A795" s="0" t="n">
        <v>46</v>
      </c>
      <c r="B795" s="0" t="s">
        <v>230</v>
      </c>
      <c r="C795" s="0" t="s">
        <v>136</v>
      </c>
      <c r="D795" s="24" t="n">
        <v>42167</v>
      </c>
      <c r="E795" s="0" t="s">
        <v>132</v>
      </c>
      <c r="F795" s="0" t="n">
        <v>8129</v>
      </c>
      <c r="G795" s="0" t="s">
        <v>79</v>
      </c>
      <c r="H795" s="0" t="s">
        <v>35</v>
      </c>
      <c r="I795" s="0" t="s">
        <v>133</v>
      </c>
    </row>
    <row r="796" customFormat="false" ht="14.25" hidden="false" customHeight="false" outlineLevel="0" collapsed="false">
      <c r="A796" s="0" t="n">
        <v>46</v>
      </c>
      <c r="B796" s="0" t="s">
        <v>230</v>
      </c>
      <c r="C796" s="0" t="s">
        <v>136</v>
      </c>
      <c r="D796" s="24" t="n">
        <v>42167</v>
      </c>
      <c r="E796" s="0" t="s">
        <v>117</v>
      </c>
      <c r="F796" s="0" t="n">
        <v>4293</v>
      </c>
      <c r="G796" s="0" t="s">
        <v>79</v>
      </c>
      <c r="H796" s="0" t="s">
        <v>14</v>
      </c>
      <c r="I796" s="0" t="s">
        <v>145</v>
      </c>
    </row>
    <row r="797" customFormat="false" ht="14.25" hidden="false" customHeight="false" outlineLevel="0" collapsed="false">
      <c r="A797" s="0" t="n">
        <v>46</v>
      </c>
      <c r="B797" s="0" t="s">
        <v>230</v>
      </c>
      <c r="C797" s="0" t="s">
        <v>136</v>
      </c>
      <c r="D797" s="24" t="n">
        <v>42167</v>
      </c>
      <c r="E797" s="0" t="s">
        <v>196</v>
      </c>
      <c r="F797" s="0" t="n">
        <v>3826</v>
      </c>
      <c r="G797" s="0" t="s">
        <v>79</v>
      </c>
      <c r="H797" s="0" t="s">
        <v>197</v>
      </c>
      <c r="I797" s="0" t="s">
        <v>198</v>
      </c>
    </row>
    <row r="798" customFormat="false" ht="14.25" hidden="false" customHeight="false" outlineLevel="0" collapsed="false">
      <c r="A798" s="0" t="n">
        <v>46</v>
      </c>
      <c r="B798" s="0" t="s">
        <v>230</v>
      </c>
      <c r="C798" s="0" t="s">
        <v>136</v>
      </c>
      <c r="D798" s="24" t="n">
        <v>42167</v>
      </c>
      <c r="E798" s="0" t="s">
        <v>196</v>
      </c>
      <c r="F798" s="0" t="n">
        <v>3826</v>
      </c>
      <c r="G798" s="0" t="s">
        <v>79</v>
      </c>
      <c r="H798" s="0" t="s">
        <v>197</v>
      </c>
      <c r="I798" s="0" t="s">
        <v>198</v>
      </c>
    </row>
    <row r="799" customFormat="false" ht="14.25" hidden="false" customHeight="false" outlineLevel="0" collapsed="false">
      <c r="A799" s="0" t="n">
        <v>46</v>
      </c>
      <c r="B799" s="0" t="s">
        <v>230</v>
      </c>
      <c r="C799" s="0" t="s">
        <v>136</v>
      </c>
      <c r="D799" s="24" t="n">
        <v>42167</v>
      </c>
      <c r="E799" s="0" t="s">
        <v>280</v>
      </c>
      <c r="F799" s="0" t="n">
        <v>2699</v>
      </c>
      <c r="G799" s="0" t="s">
        <v>79</v>
      </c>
      <c r="H799" s="0" t="s">
        <v>197</v>
      </c>
      <c r="I799" s="0" t="s">
        <v>281</v>
      </c>
    </row>
    <row r="800" customFormat="false" ht="14.25" hidden="false" customHeight="false" outlineLevel="0" collapsed="false">
      <c r="A800" s="0" t="n">
        <v>46</v>
      </c>
      <c r="B800" s="0" t="s">
        <v>230</v>
      </c>
      <c r="C800" s="0" t="s">
        <v>136</v>
      </c>
      <c r="D800" s="24" t="n">
        <v>42167</v>
      </c>
      <c r="E800" s="0" t="s">
        <v>280</v>
      </c>
      <c r="F800" s="0" t="n">
        <v>2699</v>
      </c>
      <c r="G800" s="0" t="s">
        <v>79</v>
      </c>
      <c r="H800" s="0" t="s">
        <v>197</v>
      </c>
      <c r="I800" s="0" t="s">
        <v>281</v>
      </c>
    </row>
    <row r="801" customFormat="false" ht="14.25" hidden="false" customHeight="false" outlineLevel="0" collapsed="false">
      <c r="A801" s="0" t="s">
        <v>123</v>
      </c>
      <c r="B801" s="0" t="s">
        <v>230</v>
      </c>
      <c r="C801" s="0" t="s">
        <v>154</v>
      </c>
      <c r="D801" s="24" t="n">
        <v>42173</v>
      </c>
      <c r="E801" s="0" t="s">
        <v>132</v>
      </c>
      <c r="F801" s="0" t="n">
        <v>1</v>
      </c>
      <c r="G801" s="0" t="s">
        <v>78</v>
      </c>
      <c r="H801" s="0" t="s">
        <v>35</v>
      </c>
      <c r="I801" s="0" t="s">
        <v>133</v>
      </c>
    </row>
    <row r="802" customFormat="false" ht="14.25" hidden="false" customHeight="false" outlineLevel="0" collapsed="false">
      <c r="A802" s="0" t="s">
        <v>123</v>
      </c>
      <c r="B802" s="0" t="s">
        <v>230</v>
      </c>
      <c r="C802" s="0" t="s">
        <v>154</v>
      </c>
      <c r="D802" s="24" t="n">
        <v>42176</v>
      </c>
      <c r="E802" s="0" t="s">
        <v>132</v>
      </c>
      <c r="F802" s="0" t="n">
        <v>2</v>
      </c>
      <c r="G802" s="0" t="s">
        <v>78</v>
      </c>
      <c r="H802" s="0" t="s">
        <v>35</v>
      </c>
      <c r="I802" s="0" t="s">
        <v>133</v>
      </c>
    </row>
    <row r="803" customFormat="false" ht="14.25" hidden="false" customHeight="false" outlineLevel="0" collapsed="false">
      <c r="A803" s="0" t="n">
        <v>47</v>
      </c>
      <c r="B803" s="0" t="s">
        <v>230</v>
      </c>
      <c r="C803" s="0" t="s">
        <v>154</v>
      </c>
      <c r="D803" s="24" t="n">
        <v>42176</v>
      </c>
      <c r="E803" s="0" t="s">
        <v>92</v>
      </c>
      <c r="F803" s="0" t="n">
        <v>17420</v>
      </c>
      <c r="G803" s="0" t="s">
        <v>81</v>
      </c>
      <c r="H803" s="0" t="s">
        <v>92</v>
      </c>
    </row>
    <row r="804" customFormat="false" ht="14.25" hidden="false" customHeight="false" outlineLevel="0" collapsed="false">
      <c r="A804" s="0" t="n">
        <v>47</v>
      </c>
      <c r="B804" s="0" t="s">
        <v>230</v>
      </c>
      <c r="C804" s="0" t="s">
        <v>154</v>
      </c>
      <c r="D804" s="24" t="n">
        <v>42176</v>
      </c>
      <c r="E804" s="0" t="s">
        <v>36</v>
      </c>
      <c r="F804" s="0" t="n">
        <v>95</v>
      </c>
      <c r="G804" s="0" t="s">
        <v>81</v>
      </c>
      <c r="H804" s="0" t="s">
        <v>36</v>
      </c>
    </row>
    <row r="805" customFormat="false" ht="14.25" hidden="false" customHeight="false" outlineLevel="0" collapsed="false">
      <c r="A805" s="0" t="n">
        <v>47</v>
      </c>
      <c r="B805" s="0" t="s">
        <v>230</v>
      </c>
      <c r="C805" s="0" t="s">
        <v>154</v>
      </c>
      <c r="D805" s="24" t="n">
        <v>42176</v>
      </c>
      <c r="E805" s="0" t="s">
        <v>96</v>
      </c>
      <c r="F805" s="0" t="n">
        <v>2</v>
      </c>
      <c r="G805" s="0" t="s">
        <v>81</v>
      </c>
      <c r="H805" s="0" t="s">
        <v>96</v>
      </c>
    </row>
    <row r="806" customFormat="false" ht="14.25" hidden="false" customHeight="false" outlineLevel="0" collapsed="false">
      <c r="A806" s="0" t="n">
        <v>47</v>
      </c>
      <c r="B806" s="0" t="s">
        <v>230</v>
      </c>
      <c r="C806" s="0" t="s">
        <v>154</v>
      </c>
      <c r="D806" s="24" t="n">
        <v>42176</v>
      </c>
      <c r="E806" s="0" t="s">
        <v>88</v>
      </c>
      <c r="F806" s="0" t="n">
        <v>1</v>
      </c>
      <c r="G806" s="0" t="s">
        <v>81</v>
      </c>
      <c r="H806" s="0" t="s">
        <v>88</v>
      </c>
    </row>
    <row r="807" customFormat="false" ht="14.25" hidden="false" customHeight="false" outlineLevel="0" collapsed="false">
      <c r="A807" s="0" t="n">
        <v>47</v>
      </c>
      <c r="B807" s="0" t="s">
        <v>230</v>
      </c>
      <c r="C807" s="0" t="s">
        <v>154</v>
      </c>
      <c r="D807" s="24" t="n">
        <v>42176</v>
      </c>
      <c r="E807" s="0" t="s">
        <v>90</v>
      </c>
      <c r="F807" s="0" t="n">
        <v>1</v>
      </c>
      <c r="G807" s="0" t="s">
        <v>81</v>
      </c>
      <c r="H807" s="0" t="s">
        <v>90</v>
      </c>
    </row>
    <row r="808" customFormat="false" ht="14.25" hidden="false" customHeight="false" outlineLevel="0" collapsed="false">
      <c r="A808" s="0" t="s">
        <v>123</v>
      </c>
      <c r="B808" s="0" t="s">
        <v>230</v>
      </c>
      <c r="C808" s="0" t="s">
        <v>154</v>
      </c>
      <c r="D808" s="24" t="n">
        <v>42185</v>
      </c>
      <c r="E808" s="0" t="s">
        <v>132</v>
      </c>
      <c r="F808" s="0" t="n">
        <v>1</v>
      </c>
      <c r="G808" s="0" t="s">
        <v>78</v>
      </c>
      <c r="H808" s="0" t="s">
        <v>35</v>
      </c>
      <c r="I808" s="0" t="s">
        <v>133</v>
      </c>
    </row>
    <row r="809" customFormat="false" ht="14.25" hidden="false" customHeight="false" outlineLevel="0" collapsed="false">
      <c r="A809" s="0" t="n">
        <v>52</v>
      </c>
      <c r="B809" s="0" t="s">
        <v>234</v>
      </c>
      <c r="C809" s="0" t="s">
        <v>124</v>
      </c>
      <c r="D809" s="24" t="n">
        <v>42167</v>
      </c>
      <c r="E809" s="0" t="s">
        <v>25</v>
      </c>
      <c r="F809" s="0" t="n">
        <v>1641</v>
      </c>
      <c r="G809" s="0" t="s">
        <v>81</v>
      </c>
      <c r="H809" s="0" t="s">
        <v>25</v>
      </c>
    </row>
    <row r="810" customFormat="false" ht="14.25" hidden="false" customHeight="false" outlineLevel="0" collapsed="false">
      <c r="A810" s="0" t="n">
        <v>52</v>
      </c>
      <c r="B810" s="0" t="s">
        <v>234</v>
      </c>
      <c r="C810" s="0" t="s">
        <v>124</v>
      </c>
      <c r="D810" s="24" t="n">
        <v>42167</v>
      </c>
      <c r="E810" s="0" t="s">
        <v>36</v>
      </c>
      <c r="F810" s="0" t="n">
        <v>336</v>
      </c>
      <c r="G810" s="0" t="s">
        <v>81</v>
      </c>
      <c r="H810" s="0" t="s">
        <v>36</v>
      </c>
    </row>
    <row r="811" customFormat="false" ht="14.25" hidden="false" customHeight="false" outlineLevel="0" collapsed="false">
      <c r="A811" s="0" t="n">
        <v>52</v>
      </c>
      <c r="B811" s="0" t="s">
        <v>234</v>
      </c>
      <c r="C811" s="0" t="s">
        <v>124</v>
      </c>
      <c r="D811" s="24" t="n">
        <v>42167</v>
      </c>
      <c r="E811" s="0" t="s">
        <v>60</v>
      </c>
      <c r="F811" s="0" t="n">
        <v>1</v>
      </c>
      <c r="G811" s="0" t="s">
        <v>81</v>
      </c>
      <c r="H811" s="0" t="s">
        <v>60</v>
      </c>
    </row>
    <row r="812" customFormat="false" ht="14.25" hidden="false" customHeight="false" outlineLevel="0" collapsed="false">
      <c r="A812" s="0" t="n">
        <v>52</v>
      </c>
      <c r="B812" s="0" t="s">
        <v>234</v>
      </c>
      <c r="C812" s="0" t="s">
        <v>124</v>
      </c>
      <c r="D812" s="24" t="n">
        <v>42167</v>
      </c>
      <c r="E812" s="0" t="s">
        <v>92</v>
      </c>
      <c r="F812" s="0" t="n">
        <v>11</v>
      </c>
      <c r="G812" s="0" t="s">
        <v>81</v>
      </c>
      <c r="H812" s="0" t="s">
        <v>92</v>
      </c>
    </row>
    <row r="813" customFormat="false" ht="14.25" hidden="false" customHeight="false" outlineLevel="0" collapsed="false">
      <c r="A813" s="0" t="n">
        <v>52</v>
      </c>
      <c r="B813" s="0" t="s">
        <v>234</v>
      </c>
      <c r="C813" s="0" t="s">
        <v>124</v>
      </c>
      <c r="D813" s="24" t="n">
        <v>42167</v>
      </c>
      <c r="E813" s="0" t="s">
        <v>96</v>
      </c>
      <c r="F813" s="0" t="n">
        <v>26</v>
      </c>
      <c r="G813" s="0" t="s">
        <v>81</v>
      </c>
      <c r="H813" s="0" t="s">
        <v>96</v>
      </c>
    </row>
    <row r="814" customFormat="false" ht="14.25" hidden="false" customHeight="false" outlineLevel="0" collapsed="false">
      <c r="A814" s="0" t="n">
        <v>52</v>
      </c>
      <c r="B814" s="0" t="s">
        <v>234</v>
      </c>
      <c r="C814" s="0" t="s">
        <v>124</v>
      </c>
      <c r="D814" s="24" t="n">
        <v>42167</v>
      </c>
      <c r="E814" s="0" t="s">
        <v>213</v>
      </c>
      <c r="F814" s="0" t="n">
        <v>45605</v>
      </c>
      <c r="G814" s="0" t="s">
        <v>79</v>
      </c>
      <c r="H814" s="0" t="s">
        <v>6</v>
      </c>
      <c r="I814" s="0" t="s">
        <v>214</v>
      </c>
    </row>
    <row r="815" customFormat="false" ht="14.25" hidden="false" customHeight="false" outlineLevel="0" collapsed="false">
      <c r="A815" s="0" t="n">
        <v>52</v>
      </c>
      <c r="B815" s="0" t="s">
        <v>234</v>
      </c>
      <c r="C815" s="0" t="s">
        <v>124</v>
      </c>
      <c r="D815" s="24" t="n">
        <v>42167</v>
      </c>
      <c r="E815" s="0" t="s">
        <v>112</v>
      </c>
      <c r="F815" s="0" t="n">
        <v>27384</v>
      </c>
      <c r="G815" s="0" t="s">
        <v>79</v>
      </c>
      <c r="H815" s="0" t="s">
        <v>6</v>
      </c>
      <c r="I815" s="0" t="s">
        <v>149</v>
      </c>
    </row>
    <row r="816" customFormat="false" ht="14.25" hidden="false" customHeight="false" outlineLevel="0" collapsed="false">
      <c r="A816" s="0" t="n">
        <v>52</v>
      </c>
      <c r="B816" s="0" t="s">
        <v>234</v>
      </c>
      <c r="C816" s="0" t="s">
        <v>124</v>
      </c>
      <c r="D816" s="24" t="n">
        <v>42167</v>
      </c>
      <c r="E816" s="0" t="s">
        <v>118</v>
      </c>
      <c r="F816" s="0" t="n">
        <v>10263</v>
      </c>
      <c r="G816" s="0" t="s">
        <v>79</v>
      </c>
      <c r="H816" s="0" t="s">
        <v>74</v>
      </c>
      <c r="I816" s="0" t="s">
        <v>143</v>
      </c>
    </row>
    <row r="817" customFormat="false" ht="14.25" hidden="false" customHeight="false" outlineLevel="0" collapsed="false">
      <c r="A817" s="0" t="n">
        <v>52</v>
      </c>
      <c r="B817" s="0" t="s">
        <v>234</v>
      </c>
      <c r="C817" s="0" t="s">
        <v>124</v>
      </c>
      <c r="D817" s="24" t="n">
        <v>42167</v>
      </c>
      <c r="E817" s="0" t="s">
        <v>199</v>
      </c>
      <c r="F817" s="0" t="n">
        <v>3315</v>
      </c>
      <c r="G817" s="0" t="s">
        <v>79</v>
      </c>
      <c r="H817" s="0" t="s">
        <v>200</v>
      </c>
      <c r="I817" s="0" t="s">
        <v>201</v>
      </c>
    </row>
    <row r="818" customFormat="false" ht="14.25" hidden="false" customHeight="false" outlineLevel="0" collapsed="false">
      <c r="A818" s="0" t="n">
        <v>52</v>
      </c>
      <c r="B818" s="0" t="s">
        <v>234</v>
      </c>
      <c r="C818" s="0" t="s">
        <v>124</v>
      </c>
      <c r="D818" s="24" t="n">
        <v>42167</v>
      </c>
      <c r="E818" s="0" t="s">
        <v>137</v>
      </c>
      <c r="F818" s="0" t="n">
        <v>2890</v>
      </c>
      <c r="G818" s="0" t="s">
        <v>79</v>
      </c>
      <c r="H818" s="0" t="s">
        <v>53</v>
      </c>
      <c r="I818" s="0" t="s">
        <v>138</v>
      </c>
    </row>
    <row r="819" customFormat="false" ht="14.25" hidden="false" customHeight="false" outlineLevel="0" collapsed="false">
      <c r="A819" s="0" t="n">
        <v>52</v>
      </c>
      <c r="B819" s="0" t="s">
        <v>234</v>
      </c>
      <c r="C819" s="0" t="s">
        <v>124</v>
      </c>
      <c r="D819" s="24" t="n">
        <v>42167</v>
      </c>
      <c r="E819" s="0" t="s">
        <v>287</v>
      </c>
      <c r="F819" s="0" t="n">
        <v>2815</v>
      </c>
      <c r="G819" s="0" t="s">
        <v>79</v>
      </c>
      <c r="H819" s="0" t="s">
        <v>288</v>
      </c>
      <c r="I819" s="0" t="s">
        <v>289</v>
      </c>
    </row>
    <row r="820" customFormat="false" ht="14.25" hidden="false" customHeight="false" outlineLevel="0" collapsed="false">
      <c r="A820" s="0" t="n">
        <v>52</v>
      </c>
      <c r="B820" s="0" t="s">
        <v>234</v>
      </c>
      <c r="C820" s="0" t="s">
        <v>124</v>
      </c>
      <c r="D820" s="24" t="n">
        <v>42167</v>
      </c>
      <c r="E820" s="0" t="s">
        <v>287</v>
      </c>
      <c r="F820" s="0" t="n">
        <v>2815</v>
      </c>
      <c r="G820" s="0" t="s">
        <v>79</v>
      </c>
      <c r="H820" s="0" t="s">
        <v>288</v>
      </c>
      <c r="I820" s="0" t="s">
        <v>289</v>
      </c>
    </row>
    <row r="821" customFormat="false" ht="14.25" hidden="false" customHeight="false" outlineLevel="0" collapsed="false">
      <c r="A821" s="0" t="n">
        <v>52</v>
      </c>
      <c r="B821" s="0" t="s">
        <v>234</v>
      </c>
      <c r="C821" s="0" t="s">
        <v>124</v>
      </c>
      <c r="D821" s="24" t="n">
        <v>42167</v>
      </c>
      <c r="E821" s="0" t="s">
        <v>119</v>
      </c>
      <c r="F821" s="0" t="n">
        <v>2674</v>
      </c>
      <c r="G821" s="0" t="s">
        <v>79</v>
      </c>
      <c r="H821" s="0" t="s">
        <v>74</v>
      </c>
      <c r="I821" s="0" t="s">
        <v>142</v>
      </c>
    </row>
    <row r="822" customFormat="false" ht="14.25" hidden="false" customHeight="false" outlineLevel="0" collapsed="false">
      <c r="A822" s="0" t="n">
        <v>52</v>
      </c>
      <c r="B822" s="0" t="s">
        <v>234</v>
      </c>
      <c r="C822" s="0" t="s">
        <v>124</v>
      </c>
      <c r="D822" s="24" t="n">
        <v>42167</v>
      </c>
      <c r="E822" s="0" t="s">
        <v>125</v>
      </c>
      <c r="F822" s="0" t="n">
        <v>2632</v>
      </c>
      <c r="G822" s="0" t="s">
        <v>79</v>
      </c>
      <c r="H822" s="0" t="s">
        <v>53</v>
      </c>
      <c r="I822" s="0" t="s">
        <v>126</v>
      </c>
    </row>
    <row r="823" customFormat="false" ht="14.25" hidden="false" customHeight="false" outlineLevel="0" collapsed="false">
      <c r="A823" s="0" t="n">
        <v>52</v>
      </c>
      <c r="B823" s="0" t="s">
        <v>234</v>
      </c>
      <c r="C823" s="0" t="s">
        <v>124</v>
      </c>
      <c r="D823" s="24" t="n">
        <v>42167</v>
      </c>
      <c r="E823" s="0" t="s">
        <v>117</v>
      </c>
      <c r="F823" s="0" t="n">
        <v>2504</v>
      </c>
      <c r="G823" s="0" t="s">
        <v>79</v>
      </c>
      <c r="H823" s="0" t="s">
        <v>14</v>
      </c>
      <c r="I823" s="0" t="s">
        <v>145</v>
      </c>
    </row>
    <row r="824" customFormat="false" ht="14.25" hidden="false" customHeight="false" outlineLevel="0" collapsed="false">
      <c r="A824" s="0" t="s">
        <v>123</v>
      </c>
      <c r="B824" s="0" t="s">
        <v>234</v>
      </c>
      <c r="C824" s="0" t="s">
        <v>124</v>
      </c>
      <c r="D824" s="24" t="n">
        <v>42181</v>
      </c>
      <c r="E824" s="0" t="s">
        <v>132</v>
      </c>
      <c r="F824" s="0" t="n">
        <v>1</v>
      </c>
      <c r="G824" s="0" t="s">
        <v>78</v>
      </c>
      <c r="H824" s="0" t="s">
        <v>35</v>
      </c>
      <c r="I824" s="0" t="s">
        <v>133</v>
      </c>
    </row>
    <row r="825" customFormat="false" ht="14.25" hidden="false" customHeight="false" outlineLevel="0" collapsed="false">
      <c r="A825" s="0" t="s">
        <v>123</v>
      </c>
      <c r="B825" s="0" t="s">
        <v>234</v>
      </c>
      <c r="C825" s="0" t="s">
        <v>110</v>
      </c>
      <c r="D825" s="24" t="n">
        <v>42170</v>
      </c>
      <c r="E825" s="0" t="s">
        <v>125</v>
      </c>
      <c r="F825" s="0" t="n">
        <v>2</v>
      </c>
      <c r="G825" s="0" t="s">
        <v>78</v>
      </c>
      <c r="H825" s="0" t="s">
        <v>53</v>
      </c>
      <c r="I825" s="0" t="s">
        <v>126</v>
      </c>
    </row>
    <row r="826" customFormat="false" ht="14.25" hidden="false" customHeight="false" outlineLevel="0" collapsed="false">
      <c r="A826" s="0" t="n">
        <v>51</v>
      </c>
      <c r="B826" s="0" t="s">
        <v>234</v>
      </c>
      <c r="C826" s="0" t="s">
        <v>110</v>
      </c>
      <c r="D826" s="24" t="n">
        <v>42170</v>
      </c>
      <c r="E826" s="0" t="s">
        <v>36</v>
      </c>
      <c r="F826" s="0" t="n">
        <v>1477</v>
      </c>
      <c r="G826" s="0" t="s">
        <v>81</v>
      </c>
      <c r="H826" s="0" t="s">
        <v>36</v>
      </c>
    </row>
    <row r="827" customFormat="false" ht="14.25" hidden="false" customHeight="false" outlineLevel="0" collapsed="false">
      <c r="A827" s="0" t="n">
        <v>51</v>
      </c>
      <c r="B827" s="0" t="s">
        <v>234</v>
      </c>
      <c r="C827" s="0" t="s">
        <v>110</v>
      </c>
      <c r="D827" s="24" t="n">
        <v>42170</v>
      </c>
      <c r="E827" s="0" t="s">
        <v>96</v>
      </c>
      <c r="F827" s="0" t="n">
        <v>1</v>
      </c>
      <c r="G827" s="0" t="s">
        <v>81</v>
      </c>
      <c r="H827" s="0" t="s">
        <v>96</v>
      </c>
    </row>
    <row r="828" customFormat="false" ht="14.25" hidden="false" customHeight="false" outlineLevel="0" collapsed="false">
      <c r="A828" s="0" t="n">
        <v>51</v>
      </c>
      <c r="B828" s="0" t="s">
        <v>234</v>
      </c>
      <c r="C828" s="0" t="s">
        <v>110</v>
      </c>
      <c r="D828" s="24" t="n">
        <v>42170</v>
      </c>
      <c r="E828" s="0" t="s">
        <v>25</v>
      </c>
      <c r="F828" s="0" t="n">
        <v>27</v>
      </c>
      <c r="G828" s="0" t="s">
        <v>81</v>
      </c>
      <c r="H828" s="0" t="s">
        <v>25</v>
      </c>
    </row>
    <row r="829" customFormat="false" ht="14.25" hidden="false" customHeight="false" outlineLevel="0" collapsed="false">
      <c r="A829" s="0" t="n">
        <v>51</v>
      </c>
      <c r="B829" s="0" t="s">
        <v>234</v>
      </c>
      <c r="C829" s="0" t="s">
        <v>110</v>
      </c>
      <c r="D829" s="24" t="n">
        <v>42170</v>
      </c>
      <c r="E829" s="0" t="s">
        <v>137</v>
      </c>
      <c r="F829" s="0" t="n">
        <v>25209</v>
      </c>
      <c r="G829" s="0" t="s">
        <v>79</v>
      </c>
      <c r="H829" s="0" t="s">
        <v>53</v>
      </c>
      <c r="I829" s="0" t="s">
        <v>138</v>
      </c>
    </row>
    <row r="830" customFormat="false" ht="14.25" hidden="false" customHeight="false" outlineLevel="0" collapsed="false">
      <c r="A830" s="0" t="n">
        <v>51</v>
      </c>
      <c r="B830" s="0" t="s">
        <v>234</v>
      </c>
      <c r="C830" s="0" t="s">
        <v>110</v>
      </c>
      <c r="D830" s="24" t="n">
        <v>42170</v>
      </c>
      <c r="E830" s="0" t="s">
        <v>125</v>
      </c>
      <c r="F830" s="0" t="n">
        <v>11957</v>
      </c>
      <c r="G830" s="0" t="s">
        <v>79</v>
      </c>
      <c r="H830" s="0" t="s">
        <v>53</v>
      </c>
      <c r="I830" s="0" t="s">
        <v>126</v>
      </c>
    </row>
    <row r="831" customFormat="false" ht="14.25" hidden="false" customHeight="false" outlineLevel="0" collapsed="false">
      <c r="A831" s="0" t="n">
        <v>51</v>
      </c>
      <c r="B831" s="0" t="s">
        <v>234</v>
      </c>
      <c r="C831" s="0" t="s">
        <v>110</v>
      </c>
      <c r="D831" s="24" t="n">
        <v>42170</v>
      </c>
      <c r="E831" s="0" t="s">
        <v>170</v>
      </c>
      <c r="F831" s="0" t="n">
        <v>5578</v>
      </c>
      <c r="G831" s="0" t="s">
        <v>79</v>
      </c>
      <c r="H831" s="0" t="s">
        <v>53</v>
      </c>
      <c r="I831" s="0" t="s">
        <v>171</v>
      </c>
    </row>
    <row r="832" customFormat="false" ht="14.25" hidden="false" customHeight="false" outlineLevel="0" collapsed="false">
      <c r="A832" s="0" t="n">
        <v>51</v>
      </c>
      <c r="B832" s="0" t="s">
        <v>234</v>
      </c>
      <c r="C832" s="0" t="s">
        <v>110</v>
      </c>
      <c r="D832" s="24" t="n">
        <v>42170</v>
      </c>
      <c r="E832" s="0" t="s">
        <v>187</v>
      </c>
      <c r="F832" s="0" t="n">
        <v>3341</v>
      </c>
      <c r="G832" s="0" t="s">
        <v>79</v>
      </c>
      <c r="H832" s="0" t="s">
        <v>188</v>
      </c>
      <c r="I832" s="0" t="s">
        <v>189</v>
      </c>
    </row>
    <row r="833" customFormat="false" ht="14.25" hidden="false" customHeight="false" outlineLevel="0" collapsed="false">
      <c r="A833" s="0" t="n">
        <v>51</v>
      </c>
      <c r="B833" s="0" t="s">
        <v>234</v>
      </c>
      <c r="C833" s="0" t="s">
        <v>110</v>
      </c>
      <c r="D833" s="24" t="n">
        <v>42170</v>
      </c>
      <c r="E833" s="0" t="s">
        <v>270</v>
      </c>
      <c r="F833" s="0" t="n">
        <v>556</v>
      </c>
      <c r="G833" s="0" t="s">
        <v>79</v>
      </c>
      <c r="H833" s="0" t="s">
        <v>58</v>
      </c>
      <c r="I833" s="0" t="s">
        <v>271</v>
      </c>
    </row>
    <row r="834" customFormat="false" ht="14.25" hidden="false" customHeight="false" outlineLevel="0" collapsed="false">
      <c r="A834" s="0" t="n">
        <v>51</v>
      </c>
      <c r="B834" s="0" t="s">
        <v>234</v>
      </c>
      <c r="C834" s="0" t="s">
        <v>110</v>
      </c>
      <c r="D834" s="24" t="n">
        <v>42170</v>
      </c>
      <c r="E834" s="0" t="s">
        <v>174</v>
      </c>
      <c r="F834" s="0" t="n">
        <v>453</v>
      </c>
      <c r="G834" s="0" t="s">
        <v>79</v>
      </c>
      <c r="H834" s="0" t="s">
        <v>175</v>
      </c>
      <c r="I834" s="0" t="s">
        <v>176</v>
      </c>
    </row>
    <row r="835" customFormat="false" ht="14.25" hidden="false" customHeight="false" outlineLevel="0" collapsed="false">
      <c r="A835" s="0" t="n">
        <v>51</v>
      </c>
      <c r="B835" s="0" t="s">
        <v>234</v>
      </c>
      <c r="C835" s="0" t="s">
        <v>110</v>
      </c>
      <c r="D835" s="24" t="n">
        <v>42170</v>
      </c>
      <c r="E835" s="0" t="s">
        <v>177</v>
      </c>
      <c r="F835" s="0" t="n">
        <v>413</v>
      </c>
      <c r="G835" s="0" t="s">
        <v>79</v>
      </c>
      <c r="H835" s="0" t="s">
        <v>178</v>
      </c>
      <c r="I835" s="0" t="s">
        <v>179</v>
      </c>
    </row>
    <row r="836" customFormat="false" ht="14.25" hidden="false" customHeight="false" outlineLevel="0" collapsed="false">
      <c r="A836" s="0" t="n">
        <v>51</v>
      </c>
      <c r="B836" s="0" t="s">
        <v>234</v>
      </c>
      <c r="C836" s="0" t="s">
        <v>110</v>
      </c>
      <c r="D836" s="24" t="n">
        <v>42170</v>
      </c>
      <c r="E836" s="0" t="s">
        <v>155</v>
      </c>
      <c r="F836" s="0" t="n">
        <v>309</v>
      </c>
      <c r="G836" s="0" t="s">
        <v>79</v>
      </c>
      <c r="H836" s="0" t="s">
        <v>21</v>
      </c>
      <c r="I836" s="0" t="s">
        <v>156</v>
      </c>
    </row>
    <row r="837" customFormat="false" ht="14.25" hidden="false" customHeight="false" outlineLevel="0" collapsed="false">
      <c r="A837" s="0" t="n">
        <v>51</v>
      </c>
      <c r="B837" s="0" t="s">
        <v>234</v>
      </c>
      <c r="C837" s="0" t="s">
        <v>110</v>
      </c>
      <c r="D837" s="24" t="n">
        <v>42170</v>
      </c>
      <c r="E837" s="0" t="s">
        <v>111</v>
      </c>
      <c r="F837" s="0" t="n">
        <v>282</v>
      </c>
      <c r="G837" s="0" t="s">
        <v>79</v>
      </c>
      <c r="H837" s="0" t="s">
        <v>34</v>
      </c>
      <c r="I837" s="0" t="s">
        <v>150</v>
      </c>
    </row>
    <row r="838" customFormat="false" ht="14.25" hidden="false" customHeight="false" outlineLevel="0" collapsed="false">
      <c r="A838" s="0" t="n">
        <v>51</v>
      </c>
      <c r="B838" s="0" t="s">
        <v>234</v>
      </c>
      <c r="C838" s="0" t="s">
        <v>110</v>
      </c>
      <c r="D838" s="24" t="n">
        <v>42170</v>
      </c>
      <c r="E838" s="0" t="s">
        <v>183</v>
      </c>
      <c r="F838" s="0" t="n">
        <v>238</v>
      </c>
      <c r="G838" s="0" t="s">
        <v>79</v>
      </c>
      <c r="H838" s="0" t="s">
        <v>55</v>
      </c>
      <c r="I838" s="0" t="s">
        <v>184</v>
      </c>
    </row>
    <row r="839" customFormat="false" ht="14.25" hidden="false" customHeight="false" outlineLevel="0" collapsed="false">
      <c r="A839" s="0" t="s">
        <v>123</v>
      </c>
      <c r="B839" s="0" t="s">
        <v>234</v>
      </c>
      <c r="C839" s="0" t="s">
        <v>110</v>
      </c>
      <c r="D839" s="24" t="n">
        <v>42199</v>
      </c>
      <c r="E839" s="0" t="s">
        <v>137</v>
      </c>
      <c r="F839" s="0" t="n">
        <v>4</v>
      </c>
      <c r="G839" s="0" t="s">
        <v>78</v>
      </c>
      <c r="H839" s="0" t="s">
        <v>53</v>
      </c>
      <c r="I839" s="0" t="s">
        <v>138</v>
      </c>
    </row>
    <row r="840" customFormat="false" ht="14.25" hidden="false" customHeight="false" outlineLevel="0" collapsed="false">
      <c r="A840" s="0" t="n">
        <v>48</v>
      </c>
      <c r="B840" s="0" t="s">
        <v>234</v>
      </c>
      <c r="C840" s="0" t="s">
        <v>110</v>
      </c>
      <c r="D840" s="24" t="n">
        <v>42199</v>
      </c>
      <c r="E840" s="0" t="s">
        <v>36</v>
      </c>
      <c r="F840" s="0" t="n">
        <v>880</v>
      </c>
      <c r="G840" s="0" t="s">
        <v>81</v>
      </c>
      <c r="H840" s="0" t="s">
        <v>36</v>
      </c>
    </row>
    <row r="841" customFormat="false" ht="14.25" hidden="false" customHeight="false" outlineLevel="0" collapsed="false">
      <c r="A841" s="0" t="n">
        <v>48</v>
      </c>
      <c r="B841" s="0" t="s">
        <v>234</v>
      </c>
      <c r="C841" s="0" t="s">
        <v>110</v>
      </c>
      <c r="D841" s="24" t="n">
        <v>42199</v>
      </c>
      <c r="E841" s="0" t="s">
        <v>96</v>
      </c>
      <c r="F841" s="0" t="n">
        <v>1</v>
      </c>
      <c r="G841" s="0" t="s">
        <v>81</v>
      </c>
      <c r="H841" s="0" t="s">
        <v>96</v>
      </c>
    </row>
    <row r="842" customFormat="false" ht="14.25" hidden="false" customHeight="false" outlineLevel="0" collapsed="false">
      <c r="A842" s="0" t="s">
        <v>123</v>
      </c>
      <c r="B842" s="0" t="s">
        <v>234</v>
      </c>
      <c r="C842" s="0" t="s">
        <v>110</v>
      </c>
      <c r="D842" s="24" t="n">
        <v>42208</v>
      </c>
      <c r="E842" s="0" t="s">
        <v>137</v>
      </c>
      <c r="F842" s="0" t="n">
        <v>1</v>
      </c>
      <c r="G842" s="0" t="s">
        <v>78</v>
      </c>
      <c r="H842" s="0" t="s">
        <v>53</v>
      </c>
      <c r="I842" s="0" t="s">
        <v>138</v>
      </c>
    </row>
    <row r="843" customFormat="false" ht="14.25" hidden="false" customHeight="false" outlineLevel="0" collapsed="false">
      <c r="A843" s="0" t="s">
        <v>123</v>
      </c>
      <c r="B843" s="0" t="s">
        <v>234</v>
      </c>
      <c r="C843" s="0" t="s">
        <v>136</v>
      </c>
      <c r="D843" s="24" t="n">
        <v>42159</v>
      </c>
      <c r="E843" s="0" t="s">
        <v>119</v>
      </c>
      <c r="F843" s="0" t="n">
        <v>1</v>
      </c>
      <c r="G843" s="0" t="s">
        <v>78</v>
      </c>
      <c r="H843" s="0" t="s">
        <v>74</v>
      </c>
      <c r="I843" s="0" t="s">
        <v>142</v>
      </c>
    </row>
    <row r="844" customFormat="false" ht="14.25" hidden="false" customHeight="false" outlineLevel="0" collapsed="false">
      <c r="A844" s="0" t="s">
        <v>123</v>
      </c>
      <c r="B844" s="0" t="s">
        <v>234</v>
      </c>
      <c r="C844" s="0" t="s">
        <v>136</v>
      </c>
      <c r="D844" s="24" t="n">
        <v>42170</v>
      </c>
      <c r="E844" s="0" t="s">
        <v>151</v>
      </c>
      <c r="F844" s="0" t="n">
        <v>1</v>
      </c>
      <c r="G844" s="0" t="s">
        <v>78</v>
      </c>
      <c r="H844" s="0" t="s">
        <v>152</v>
      </c>
      <c r="I844" s="0" t="s">
        <v>153</v>
      </c>
    </row>
    <row r="845" customFormat="false" ht="14.25" hidden="false" customHeight="false" outlineLevel="0" collapsed="false">
      <c r="A845" s="0" t="s">
        <v>123</v>
      </c>
      <c r="B845" s="0" t="s">
        <v>234</v>
      </c>
      <c r="C845" s="0" t="s">
        <v>136</v>
      </c>
      <c r="D845" s="24" t="n">
        <v>42173</v>
      </c>
      <c r="E845" s="0" t="s">
        <v>151</v>
      </c>
      <c r="F845" s="0" t="n">
        <v>2</v>
      </c>
      <c r="G845" s="0" t="s">
        <v>78</v>
      </c>
      <c r="H845" s="0" t="s">
        <v>152</v>
      </c>
      <c r="I845" s="0" t="s">
        <v>153</v>
      </c>
    </row>
    <row r="846" customFormat="false" ht="14.25" hidden="false" customHeight="false" outlineLevel="0" collapsed="false">
      <c r="A846" s="0" t="s">
        <v>123</v>
      </c>
      <c r="B846" s="0" t="s">
        <v>234</v>
      </c>
      <c r="C846" s="0" t="s">
        <v>136</v>
      </c>
      <c r="D846" s="24" t="n">
        <v>42177</v>
      </c>
      <c r="E846" s="0" t="s">
        <v>151</v>
      </c>
      <c r="F846" s="0" t="n">
        <v>1</v>
      </c>
      <c r="G846" s="0" t="s">
        <v>78</v>
      </c>
      <c r="H846" s="0" t="s">
        <v>152</v>
      </c>
      <c r="I846" s="0" t="s">
        <v>153</v>
      </c>
    </row>
    <row r="847" customFormat="false" ht="14.25" hidden="false" customHeight="false" outlineLevel="0" collapsed="false">
      <c r="A847" s="0" t="s">
        <v>123</v>
      </c>
      <c r="B847" s="0" t="s">
        <v>234</v>
      </c>
      <c r="C847" s="0" t="s">
        <v>136</v>
      </c>
      <c r="D847" s="24" t="n">
        <v>42183</v>
      </c>
      <c r="E847" s="0" t="s">
        <v>151</v>
      </c>
      <c r="F847" s="0" t="n">
        <v>2</v>
      </c>
      <c r="G847" s="0" t="s">
        <v>78</v>
      </c>
      <c r="H847" s="0" t="s">
        <v>152</v>
      </c>
      <c r="I847" s="0" t="s">
        <v>153</v>
      </c>
    </row>
    <row r="848" customFormat="false" ht="14.25" hidden="false" customHeight="false" outlineLevel="0" collapsed="false">
      <c r="A848" s="0" t="s">
        <v>123</v>
      </c>
      <c r="B848" s="0" t="s">
        <v>234</v>
      </c>
      <c r="C848" s="0" t="s">
        <v>136</v>
      </c>
      <c r="D848" s="24" t="n">
        <v>42183</v>
      </c>
      <c r="E848" s="0" t="s">
        <v>112</v>
      </c>
      <c r="F848" s="0" t="n">
        <v>1</v>
      </c>
      <c r="G848" s="0" t="s">
        <v>78</v>
      </c>
      <c r="H848" s="0" t="s">
        <v>6</v>
      </c>
      <c r="I848" s="0" t="s">
        <v>149</v>
      </c>
    </row>
    <row r="849" customFormat="false" ht="14.25" hidden="false" customHeight="false" outlineLevel="0" collapsed="false">
      <c r="A849" s="0" t="s">
        <v>123</v>
      </c>
      <c r="B849" s="0" t="s">
        <v>234</v>
      </c>
      <c r="C849" s="0" t="s">
        <v>136</v>
      </c>
      <c r="D849" s="24" t="n">
        <v>42184</v>
      </c>
      <c r="E849" s="0" t="s">
        <v>151</v>
      </c>
      <c r="F849" s="0" t="n">
        <v>3</v>
      </c>
      <c r="G849" s="0" t="s">
        <v>78</v>
      </c>
      <c r="H849" s="0" t="s">
        <v>152</v>
      </c>
      <c r="I849" s="0" t="s">
        <v>153</v>
      </c>
    </row>
    <row r="850" customFormat="false" ht="14.25" hidden="false" customHeight="false" outlineLevel="0" collapsed="false">
      <c r="A850" s="0" t="s">
        <v>123</v>
      </c>
      <c r="B850" s="0" t="s">
        <v>234</v>
      </c>
      <c r="C850" s="0" t="s">
        <v>136</v>
      </c>
      <c r="D850" s="24" t="n">
        <v>42184</v>
      </c>
      <c r="E850" s="0" t="s">
        <v>128</v>
      </c>
      <c r="F850" s="0" t="n">
        <v>1</v>
      </c>
      <c r="G850" s="0" t="s">
        <v>78</v>
      </c>
      <c r="H850" s="0" t="s">
        <v>31</v>
      </c>
      <c r="I850" s="0" t="s">
        <v>129</v>
      </c>
    </row>
    <row r="851" customFormat="false" ht="14.25" hidden="false" customHeight="false" outlineLevel="0" collapsed="false">
      <c r="A851" s="0" t="s">
        <v>123</v>
      </c>
      <c r="B851" s="0" t="s">
        <v>234</v>
      </c>
      <c r="C851" s="0" t="s">
        <v>136</v>
      </c>
      <c r="D851" s="24" t="n">
        <v>42194</v>
      </c>
      <c r="E851" s="0" t="s">
        <v>137</v>
      </c>
      <c r="F851" s="0" t="n">
        <v>1</v>
      </c>
      <c r="G851" s="0" t="s">
        <v>78</v>
      </c>
      <c r="H851" s="0" t="s">
        <v>53</v>
      </c>
      <c r="I851" s="0" t="s">
        <v>138</v>
      </c>
    </row>
    <row r="852" customFormat="false" ht="14.25" hidden="false" customHeight="false" outlineLevel="0" collapsed="false">
      <c r="A852" s="0" t="n">
        <v>49</v>
      </c>
      <c r="B852" s="0" t="s">
        <v>234</v>
      </c>
      <c r="C852" s="0" t="s">
        <v>136</v>
      </c>
      <c r="D852" s="24" t="n">
        <v>42194</v>
      </c>
      <c r="E852" s="0" t="s">
        <v>36</v>
      </c>
      <c r="F852" s="0" t="n">
        <v>1325</v>
      </c>
      <c r="G852" s="0" t="s">
        <v>81</v>
      </c>
      <c r="H852" s="0" t="s">
        <v>36</v>
      </c>
    </row>
    <row r="853" customFormat="false" ht="14.25" hidden="false" customHeight="false" outlineLevel="0" collapsed="false">
      <c r="A853" s="0" t="n">
        <v>49</v>
      </c>
      <c r="B853" s="0" t="s">
        <v>234</v>
      </c>
      <c r="C853" s="0" t="s">
        <v>136</v>
      </c>
      <c r="D853" s="24" t="n">
        <v>42194</v>
      </c>
      <c r="E853" s="0" t="s">
        <v>96</v>
      </c>
      <c r="F853" s="0" t="n">
        <v>5</v>
      </c>
      <c r="G853" s="0" t="s">
        <v>81</v>
      </c>
      <c r="H853" s="0" t="s">
        <v>96</v>
      </c>
    </row>
    <row r="854" customFormat="false" ht="14.25" hidden="false" customHeight="false" outlineLevel="0" collapsed="false">
      <c r="A854" s="0" t="n">
        <v>49</v>
      </c>
      <c r="B854" s="0" t="s">
        <v>234</v>
      </c>
      <c r="C854" s="0" t="s">
        <v>136</v>
      </c>
      <c r="D854" s="24" t="n">
        <v>42194</v>
      </c>
      <c r="E854" s="0" t="s">
        <v>92</v>
      </c>
      <c r="F854" s="0" t="n">
        <v>5</v>
      </c>
      <c r="G854" s="0" t="s">
        <v>81</v>
      </c>
      <c r="H854" s="0" t="s">
        <v>92</v>
      </c>
    </row>
    <row r="855" customFormat="false" ht="14.25" hidden="false" customHeight="false" outlineLevel="0" collapsed="false">
      <c r="A855" s="0" t="n">
        <v>49</v>
      </c>
      <c r="B855" s="0" t="s">
        <v>234</v>
      </c>
      <c r="C855" s="0" t="s">
        <v>136</v>
      </c>
      <c r="D855" s="24" t="n">
        <v>42194</v>
      </c>
      <c r="E855" s="0" t="s">
        <v>3</v>
      </c>
      <c r="F855" s="0" t="n">
        <v>1</v>
      </c>
      <c r="G855" s="0" t="s">
        <v>81</v>
      </c>
      <c r="H855" s="0" t="s">
        <v>3</v>
      </c>
    </row>
    <row r="856" customFormat="false" ht="14.25" hidden="false" customHeight="false" outlineLevel="0" collapsed="false">
      <c r="A856" s="0" t="n">
        <v>49</v>
      </c>
      <c r="B856" s="0" t="s">
        <v>234</v>
      </c>
      <c r="C856" s="0" t="s">
        <v>136</v>
      </c>
      <c r="D856" s="24" t="n">
        <v>42194</v>
      </c>
      <c r="E856" s="0" t="s">
        <v>82</v>
      </c>
      <c r="F856" s="0" t="n">
        <v>1</v>
      </c>
      <c r="G856" s="0" t="s">
        <v>81</v>
      </c>
      <c r="H856" s="0" t="s">
        <v>82</v>
      </c>
    </row>
    <row r="857" customFormat="false" ht="14.25" hidden="false" customHeight="false" outlineLevel="0" collapsed="false">
      <c r="A857" s="0" t="n">
        <v>49</v>
      </c>
      <c r="B857" s="0" t="s">
        <v>234</v>
      </c>
      <c r="C857" s="0" t="s">
        <v>136</v>
      </c>
      <c r="D857" s="24" t="n">
        <v>42194</v>
      </c>
      <c r="E857" s="0" t="s">
        <v>137</v>
      </c>
      <c r="F857" s="0" t="n">
        <v>29330</v>
      </c>
      <c r="G857" s="0" t="s">
        <v>79</v>
      </c>
      <c r="H857" s="0" t="s">
        <v>53</v>
      </c>
      <c r="I857" s="0" t="s">
        <v>138</v>
      </c>
    </row>
    <row r="858" customFormat="false" ht="14.25" hidden="false" customHeight="false" outlineLevel="0" collapsed="false">
      <c r="A858" s="0" t="n">
        <v>49</v>
      </c>
      <c r="B858" s="0" t="s">
        <v>234</v>
      </c>
      <c r="C858" s="0" t="s">
        <v>136</v>
      </c>
      <c r="D858" s="24" t="n">
        <v>42194</v>
      </c>
      <c r="E858" s="0" t="s">
        <v>125</v>
      </c>
      <c r="F858" s="0" t="n">
        <v>9025</v>
      </c>
      <c r="G858" s="0" t="s">
        <v>79</v>
      </c>
      <c r="H858" s="0" t="s">
        <v>53</v>
      </c>
      <c r="I858" s="0" t="s">
        <v>126</v>
      </c>
    </row>
    <row r="859" customFormat="false" ht="14.25" hidden="false" customHeight="false" outlineLevel="0" collapsed="false">
      <c r="A859" s="0" t="n">
        <v>49</v>
      </c>
      <c r="B859" s="0" t="s">
        <v>234</v>
      </c>
      <c r="C859" s="0" t="s">
        <v>136</v>
      </c>
      <c r="D859" s="24" t="n">
        <v>42194</v>
      </c>
      <c r="E859" s="0" t="s">
        <v>170</v>
      </c>
      <c r="F859" s="0" t="n">
        <v>4484</v>
      </c>
      <c r="G859" s="0" t="s">
        <v>79</v>
      </c>
      <c r="H859" s="0" t="s">
        <v>53</v>
      </c>
      <c r="I859" s="0" t="s">
        <v>171</v>
      </c>
    </row>
    <row r="860" customFormat="false" ht="14.25" hidden="false" customHeight="false" outlineLevel="0" collapsed="false">
      <c r="A860" s="0" t="n">
        <v>49</v>
      </c>
      <c r="B860" s="0" t="s">
        <v>234</v>
      </c>
      <c r="C860" s="0" t="s">
        <v>136</v>
      </c>
      <c r="D860" s="24" t="n">
        <v>42194</v>
      </c>
      <c r="E860" s="0" t="s">
        <v>187</v>
      </c>
      <c r="F860" s="0" t="n">
        <v>3948</v>
      </c>
      <c r="G860" s="0" t="s">
        <v>79</v>
      </c>
      <c r="H860" s="0" t="s">
        <v>188</v>
      </c>
      <c r="I860" s="0" t="s">
        <v>189</v>
      </c>
    </row>
    <row r="861" customFormat="false" ht="14.25" hidden="false" customHeight="false" outlineLevel="0" collapsed="false">
      <c r="A861" s="0" t="n">
        <v>49</v>
      </c>
      <c r="B861" s="0" t="s">
        <v>234</v>
      </c>
      <c r="C861" s="0" t="s">
        <v>136</v>
      </c>
      <c r="D861" s="24" t="n">
        <v>42194</v>
      </c>
      <c r="E861" s="0" t="s">
        <v>270</v>
      </c>
      <c r="F861" s="0" t="n">
        <v>452</v>
      </c>
      <c r="G861" s="0" t="s">
        <v>79</v>
      </c>
      <c r="H861" s="0" t="s">
        <v>58</v>
      </c>
      <c r="I861" s="0" t="s">
        <v>271</v>
      </c>
    </row>
    <row r="862" customFormat="false" ht="14.25" hidden="false" customHeight="false" outlineLevel="0" collapsed="false">
      <c r="A862" s="0" t="n">
        <v>49</v>
      </c>
      <c r="B862" s="0" t="s">
        <v>234</v>
      </c>
      <c r="C862" s="0" t="s">
        <v>136</v>
      </c>
      <c r="D862" s="24" t="n">
        <v>42194</v>
      </c>
      <c r="E862" s="0" t="s">
        <v>199</v>
      </c>
      <c r="F862" s="0" t="n">
        <v>432</v>
      </c>
      <c r="G862" s="0" t="s">
        <v>79</v>
      </c>
      <c r="H862" s="0" t="s">
        <v>200</v>
      </c>
      <c r="I862" s="0" t="s">
        <v>201</v>
      </c>
    </row>
    <row r="863" customFormat="false" ht="14.25" hidden="false" customHeight="false" outlineLevel="0" collapsed="false">
      <c r="A863" s="0" t="n">
        <v>49</v>
      </c>
      <c r="B863" s="0" t="s">
        <v>234</v>
      </c>
      <c r="C863" s="0" t="s">
        <v>136</v>
      </c>
      <c r="D863" s="24" t="n">
        <v>42194</v>
      </c>
      <c r="E863" s="0" t="s">
        <v>174</v>
      </c>
      <c r="F863" s="0" t="n">
        <v>384</v>
      </c>
      <c r="G863" s="0" t="s">
        <v>79</v>
      </c>
      <c r="H863" s="0" t="s">
        <v>175</v>
      </c>
      <c r="I863" s="0" t="s">
        <v>176</v>
      </c>
    </row>
    <row r="864" customFormat="false" ht="14.25" hidden="false" customHeight="false" outlineLevel="0" collapsed="false">
      <c r="A864" s="0" t="n">
        <v>49</v>
      </c>
      <c r="B864" s="0" t="s">
        <v>234</v>
      </c>
      <c r="C864" s="0" t="s">
        <v>136</v>
      </c>
      <c r="D864" s="24" t="n">
        <v>42194</v>
      </c>
      <c r="E864" s="0" t="s">
        <v>134</v>
      </c>
      <c r="F864" s="0" t="n">
        <v>364</v>
      </c>
      <c r="G864" s="0" t="s">
        <v>79</v>
      </c>
      <c r="H864" s="0" t="s">
        <v>32</v>
      </c>
      <c r="I864" s="0" t="s">
        <v>135</v>
      </c>
    </row>
    <row r="865" customFormat="false" ht="14.25" hidden="false" customHeight="false" outlineLevel="0" collapsed="false">
      <c r="A865" s="0" t="n">
        <v>49</v>
      </c>
      <c r="B865" s="0" t="s">
        <v>234</v>
      </c>
      <c r="C865" s="0" t="s">
        <v>136</v>
      </c>
      <c r="D865" s="24" t="n">
        <v>42194</v>
      </c>
      <c r="E865" s="0" t="s">
        <v>177</v>
      </c>
      <c r="F865" s="0" t="n">
        <v>278</v>
      </c>
      <c r="G865" s="0" t="s">
        <v>79</v>
      </c>
      <c r="H865" s="0" t="s">
        <v>178</v>
      </c>
      <c r="I865" s="0" t="s">
        <v>179</v>
      </c>
    </row>
    <row r="866" customFormat="false" ht="14.25" hidden="false" customHeight="false" outlineLevel="0" collapsed="false">
      <c r="A866" s="0" t="n">
        <v>49</v>
      </c>
      <c r="B866" s="0" t="s">
        <v>234</v>
      </c>
      <c r="C866" s="0" t="s">
        <v>136</v>
      </c>
      <c r="D866" s="24" t="n">
        <v>42194</v>
      </c>
      <c r="E866" s="0" t="s">
        <v>183</v>
      </c>
      <c r="F866" s="0" t="n">
        <v>194</v>
      </c>
      <c r="G866" s="0" t="s">
        <v>79</v>
      </c>
      <c r="H866" s="0" t="s">
        <v>55</v>
      </c>
      <c r="I866" s="0" t="s">
        <v>184</v>
      </c>
    </row>
    <row r="867" customFormat="false" ht="14.25" hidden="false" customHeight="false" outlineLevel="0" collapsed="false">
      <c r="A867" s="0" t="s">
        <v>123</v>
      </c>
      <c r="B867" s="0" t="s">
        <v>234</v>
      </c>
      <c r="C867" s="0" t="s">
        <v>136</v>
      </c>
      <c r="D867" s="24" t="n">
        <v>42200</v>
      </c>
      <c r="E867" s="0" t="s">
        <v>137</v>
      </c>
      <c r="F867" s="0" t="n">
        <v>1</v>
      </c>
      <c r="G867" s="0" t="s">
        <v>78</v>
      </c>
      <c r="H867" s="0" t="s">
        <v>53</v>
      </c>
      <c r="I867" s="0" t="s">
        <v>138</v>
      </c>
    </row>
    <row r="868" customFormat="false" ht="14.25" hidden="false" customHeight="false" outlineLevel="0" collapsed="false">
      <c r="A868" s="0" t="n">
        <v>50</v>
      </c>
      <c r="B868" s="0" t="s">
        <v>234</v>
      </c>
      <c r="C868" s="0" t="s">
        <v>136</v>
      </c>
      <c r="D868" s="24" t="n">
        <v>42200</v>
      </c>
      <c r="E868" s="0" t="s">
        <v>36</v>
      </c>
      <c r="F868" s="0" t="n">
        <v>615</v>
      </c>
      <c r="G868" s="0" t="s">
        <v>81</v>
      </c>
      <c r="H868" s="0" t="s">
        <v>36</v>
      </c>
    </row>
    <row r="869" customFormat="false" ht="14.25" hidden="false" customHeight="false" outlineLevel="0" collapsed="false">
      <c r="A869" s="0" t="n">
        <v>50</v>
      </c>
      <c r="B869" s="0" t="s">
        <v>234</v>
      </c>
      <c r="C869" s="0" t="s">
        <v>136</v>
      </c>
      <c r="D869" s="24" t="n">
        <v>42200</v>
      </c>
      <c r="E869" s="0" t="s">
        <v>3</v>
      </c>
      <c r="F869" s="0" t="n">
        <v>263</v>
      </c>
      <c r="G869" s="0" t="s">
        <v>81</v>
      </c>
      <c r="H869" s="0" t="s">
        <v>3</v>
      </c>
    </row>
    <row r="870" customFormat="false" ht="14.25" hidden="false" customHeight="false" outlineLevel="0" collapsed="false">
      <c r="A870" s="0" t="n">
        <v>50</v>
      </c>
      <c r="B870" s="0" t="s">
        <v>234</v>
      </c>
      <c r="C870" s="0" t="s">
        <v>136</v>
      </c>
      <c r="D870" s="24" t="n">
        <v>42200</v>
      </c>
      <c r="E870" s="0" t="s">
        <v>25</v>
      </c>
      <c r="F870" s="0" t="n">
        <v>17</v>
      </c>
      <c r="G870" s="0" t="s">
        <v>81</v>
      </c>
      <c r="H870" s="0" t="s">
        <v>25</v>
      </c>
    </row>
    <row r="871" customFormat="false" ht="14.25" hidden="false" customHeight="false" outlineLevel="0" collapsed="false">
      <c r="A871" s="0" t="n">
        <v>50</v>
      </c>
      <c r="B871" s="0" t="s">
        <v>234</v>
      </c>
      <c r="C871" s="0" t="s">
        <v>136</v>
      </c>
      <c r="D871" s="24" t="n">
        <v>42200</v>
      </c>
      <c r="E871" s="0" t="s">
        <v>96</v>
      </c>
      <c r="F871" s="0" t="n">
        <v>1</v>
      </c>
      <c r="G871" s="0" t="s">
        <v>81</v>
      </c>
      <c r="H871" s="0" t="s">
        <v>96</v>
      </c>
    </row>
    <row r="872" customFormat="false" ht="14.25" hidden="false" customHeight="false" outlineLevel="0" collapsed="false">
      <c r="A872" s="0" t="n">
        <v>50</v>
      </c>
      <c r="B872" s="0" t="s">
        <v>234</v>
      </c>
      <c r="C872" s="0" t="s">
        <v>136</v>
      </c>
      <c r="D872" s="24" t="n">
        <v>42200</v>
      </c>
      <c r="E872" s="0" t="s">
        <v>83</v>
      </c>
      <c r="F872" s="0" t="n">
        <v>1</v>
      </c>
      <c r="G872" s="0" t="s">
        <v>81</v>
      </c>
      <c r="H872" s="0" t="s">
        <v>83</v>
      </c>
    </row>
    <row r="873" customFormat="false" ht="14.25" hidden="false" customHeight="false" outlineLevel="0" collapsed="false">
      <c r="A873" s="0" t="s">
        <v>123</v>
      </c>
      <c r="B873" s="0" t="s">
        <v>234</v>
      </c>
      <c r="C873" s="0" t="s">
        <v>139</v>
      </c>
      <c r="D873" s="24" t="n">
        <v>42172</v>
      </c>
      <c r="E873" s="0" t="s">
        <v>125</v>
      </c>
      <c r="F873" s="0" t="n">
        <v>1</v>
      </c>
      <c r="G873" s="0" t="s">
        <v>78</v>
      </c>
      <c r="H873" s="0" t="s">
        <v>53</v>
      </c>
      <c r="I873" s="0" t="s">
        <v>126</v>
      </c>
    </row>
    <row r="874" customFormat="false" ht="14.25" hidden="false" customHeight="false" outlineLevel="0" collapsed="false">
      <c r="A874" s="0" t="s">
        <v>123</v>
      </c>
      <c r="B874" s="0" t="s">
        <v>234</v>
      </c>
      <c r="C874" s="0" t="s">
        <v>139</v>
      </c>
      <c r="D874" s="24" t="n">
        <v>42192</v>
      </c>
      <c r="E874" s="0" t="s">
        <v>118</v>
      </c>
      <c r="F874" s="0" t="n">
        <v>2</v>
      </c>
      <c r="G874" s="0" t="s">
        <v>78</v>
      </c>
      <c r="H874" s="0" t="s">
        <v>74</v>
      </c>
      <c r="I874" s="0" t="s">
        <v>143</v>
      </c>
    </row>
    <row r="875" customFormat="false" ht="14.25" hidden="false" customHeight="false" outlineLevel="0" collapsed="false">
      <c r="A875" s="0" t="s">
        <v>123</v>
      </c>
      <c r="B875" s="0" t="s">
        <v>234</v>
      </c>
      <c r="C875" s="0" t="s">
        <v>144</v>
      </c>
      <c r="D875" s="24" t="n">
        <v>42173</v>
      </c>
      <c r="E875" s="0" t="s">
        <v>125</v>
      </c>
      <c r="F875" s="0" t="n">
        <v>1</v>
      </c>
      <c r="G875" s="0" t="s">
        <v>78</v>
      </c>
      <c r="H875" s="0" t="s">
        <v>53</v>
      </c>
      <c r="I875" s="0" t="s">
        <v>126</v>
      </c>
    </row>
    <row r="876" customFormat="false" ht="14.25" hidden="false" customHeight="false" outlineLevel="0" collapsed="false">
      <c r="A876" s="0" t="s">
        <v>123</v>
      </c>
      <c r="B876" s="0" t="s">
        <v>234</v>
      </c>
      <c r="C876" s="0" t="s">
        <v>144</v>
      </c>
      <c r="D876" s="24" t="n">
        <v>42175</v>
      </c>
      <c r="E876" s="0" t="s">
        <v>132</v>
      </c>
      <c r="F876" s="0" t="n">
        <v>1</v>
      </c>
      <c r="G876" s="0" t="s">
        <v>78</v>
      </c>
      <c r="H876" s="0" t="s">
        <v>35</v>
      </c>
      <c r="I876" s="0" t="s">
        <v>133</v>
      </c>
    </row>
    <row r="877" customFormat="false" ht="14.25" hidden="false" customHeight="false" outlineLevel="0" collapsed="false">
      <c r="A877" s="0" t="s">
        <v>123</v>
      </c>
      <c r="B877" s="0" t="s">
        <v>234</v>
      </c>
      <c r="C877" s="0" t="s">
        <v>144</v>
      </c>
      <c r="D877" s="24" t="n">
        <v>42178</v>
      </c>
      <c r="E877" s="0" t="s">
        <v>132</v>
      </c>
      <c r="F877" s="0" t="n">
        <v>1</v>
      </c>
      <c r="G877" s="0" t="s">
        <v>78</v>
      </c>
      <c r="H877" s="0" t="s">
        <v>35</v>
      </c>
      <c r="I877" s="0" t="s">
        <v>133</v>
      </c>
    </row>
    <row r="878" customFormat="false" ht="14.25" hidden="false" customHeight="false" outlineLevel="0" collapsed="false">
      <c r="A878" s="0" t="s">
        <v>123</v>
      </c>
      <c r="B878" s="0" t="s">
        <v>243</v>
      </c>
      <c r="C878" s="0" t="s">
        <v>124</v>
      </c>
      <c r="D878" s="24" t="n">
        <v>42187</v>
      </c>
      <c r="E878" s="0" t="s">
        <v>132</v>
      </c>
      <c r="F878" s="0" t="n">
        <v>1</v>
      </c>
      <c r="G878" s="0" t="s">
        <v>78</v>
      </c>
      <c r="H878" s="0" t="s">
        <v>35</v>
      </c>
      <c r="I878" s="0" t="s">
        <v>133</v>
      </c>
    </row>
    <row r="879" customFormat="false" ht="14.25" hidden="false" customHeight="false" outlineLevel="0" collapsed="false">
      <c r="A879" s="0" t="s">
        <v>123</v>
      </c>
      <c r="B879" s="0" t="s">
        <v>243</v>
      </c>
      <c r="C879" s="0" t="s">
        <v>124</v>
      </c>
      <c r="D879" s="24" t="n">
        <v>42195</v>
      </c>
      <c r="E879" s="0" t="s">
        <v>263</v>
      </c>
      <c r="F879" s="0" t="n">
        <v>1</v>
      </c>
      <c r="G879" s="0" t="s">
        <v>78</v>
      </c>
      <c r="H879" s="0" t="s">
        <v>264</v>
      </c>
      <c r="I879" s="0" t="s">
        <v>265</v>
      </c>
    </row>
    <row r="880" customFormat="false" ht="14.25" hidden="false" customHeight="false" outlineLevel="0" collapsed="false">
      <c r="A880" s="0" t="s">
        <v>123</v>
      </c>
      <c r="B880" s="0" t="s">
        <v>243</v>
      </c>
      <c r="C880" s="0" t="s">
        <v>110</v>
      </c>
      <c r="D880" s="24" t="n">
        <v>42159</v>
      </c>
      <c r="E880" s="0" t="s">
        <v>119</v>
      </c>
      <c r="F880" s="0" t="n">
        <v>1</v>
      </c>
      <c r="G880" s="0" t="s">
        <v>78</v>
      </c>
      <c r="H880" s="0" t="s">
        <v>74</v>
      </c>
      <c r="I880" s="0" t="s">
        <v>142</v>
      </c>
    </row>
    <row r="881" customFormat="false" ht="14.25" hidden="false" customHeight="false" outlineLevel="0" collapsed="false">
      <c r="A881" s="0" t="s">
        <v>123</v>
      </c>
      <c r="B881" s="0" t="s">
        <v>243</v>
      </c>
      <c r="C881" s="0" t="s">
        <v>110</v>
      </c>
      <c r="D881" s="24" t="n">
        <v>42163</v>
      </c>
      <c r="E881" s="0" t="s">
        <v>205</v>
      </c>
      <c r="F881" s="0" t="n">
        <v>1</v>
      </c>
      <c r="G881" s="0" t="s">
        <v>78</v>
      </c>
      <c r="H881" s="0" t="s">
        <v>35</v>
      </c>
      <c r="I881" s="0" t="s">
        <v>206</v>
      </c>
    </row>
    <row r="882" customFormat="false" ht="14.25" hidden="false" customHeight="false" outlineLevel="0" collapsed="false">
      <c r="A882" s="0" t="s">
        <v>123</v>
      </c>
      <c r="B882" s="0" t="s">
        <v>243</v>
      </c>
      <c r="C882" s="0" t="s">
        <v>110</v>
      </c>
      <c r="D882" s="24" t="n">
        <v>42177</v>
      </c>
      <c r="E882" s="0" t="s">
        <v>151</v>
      </c>
      <c r="F882" s="0" t="n">
        <v>1</v>
      </c>
      <c r="G882" s="0" t="s">
        <v>78</v>
      </c>
      <c r="H882" s="0" t="s">
        <v>152</v>
      </c>
      <c r="I882" s="0" t="s">
        <v>153</v>
      </c>
    </row>
    <row r="883" customFormat="false" ht="14.25" hidden="false" customHeight="false" outlineLevel="0" collapsed="false">
      <c r="A883" s="0" t="s">
        <v>123</v>
      </c>
      <c r="B883" s="0" t="s">
        <v>243</v>
      </c>
      <c r="C883" s="0" t="s">
        <v>110</v>
      </c>
      <c r="D883" s="24" t="n">
        <v>42177</v>
      </c>
      <c r="E883" s="0" t="s">
        <v>112</v>
      </c>
      <c r="F883" s="0" t="n">
        <v>2</v>
      </c>
      <c r="G883" s="0" t="s">
        <v>78</v>
      </c>
      <c r="H883" s="0" t="s">
        <v>6</v>
      </c>
      <c r="I883" s="0" t="s">
        <v>149</v>
      </c>
    </row>
    <row r="884" customFormat="false" ht="14.25" hidden="false" customHeight="false" outlineLevel="0" collapsed="false">
      <c r="A884" s="0" t="s">
        <v>123</v>
      </c>
      <c r="B884" s="0" t="s">
        <v>243</v>
      </c>
      <c r="C884" s="0" t="s">
        <v>110</v>
      </c>
      <c r="D884" s="24" t="n">
        <v>42183</v>
      </c>
      <c r="E884" s="0" t="s">
        <v>112</v>
      </c>
      <c r="F884" s="0" t="n">
        <v>1</v>
      </c>
      <c r="G884" s="0" t="s">
        <v>78</v>
      </c>
      <c r="H884" s="0" t="s">
        <v>6</v>
      </c>
      <c r="I884" s="0" t="s">
        <v>149</v>
      </c>
    </row>
    <row r="885" customFormat="false" ht="14.25" hidden="false" customHeight="false" outlineLevel="0" collapsed="false">
      <c r="A885" s="0" t="s">
        <v>123</v>
      </c>
      <c r="B885" s="0" t="s">
        <v>243</v>
      </c>
      <c r="C885" s="0" t="s">
        <v>110</v>
      </c>
      <c r="D885" s="24" t="n">
        <v>42199</v>
      </c>
      <c r="E885" s="0" t="s">
        <v>155</v>
      </c>
      <c r="F885" s="0" t="n">
        <v>1</v>
      </c>
      <c r="G885" s="0" t="s">
        <v>78</v>
      </c>
      <c r="H885" s="0" t="s">
        <v>21</v>
      </c>
      <c r="I885" s="0" t="s">
        <v>156</v>
      </c>
    </row>
    <row r="886" customFormat="false" ht="14.25" hidden="false" customHeight="false" outlineLevel="0" collapsed="false">
      <c r="A886" s="0" t="s">
        <v>123</v>
      </c>
      <c r="B886" s="0" t="s">
        <v>243</v>
      </c>
      <c r="C886" s="0" t="s">
        <v>136</v>
      </c>
      <c r="D886" s="24" t="n">
        <v>42157</v>
      </c>
      <c r="E886" s="0" t="s">
        <v>119</v>
      </c>
      <c r="F886" s="0" t="n">
        <v>1</v>
      </c>
      <c r="G886" s="0" t="s">
        <v>78</v>
      </c>
      <c r="H886" s="0" t="s">
        <v>74</v>
      </c>
      <c r="I886" s="0" t="s">
        <v>142</v>
      </c>
    </row>
    <row r="887" customFormat="false" ht="14.25" hidden="false" customHeight="false" outlineLevel="0" collapsed="false">
      <c r="A887" s="0" t="s">
        <v>123</v>
      </c>
      <c r="B887" s="0" t="s">
        <v>243</v>
      </c>
      <c r="C887" s="0" t="s">
        <v>136</v>
      </c>
      <c r="D887" s="24" t="n">
        <v>42163</v>
      </c>
      <c r="E887" s="0" t="s">
        <v>119</v>
      </c>
      <c r="F887" s="0" t="n">
        <v>1</v>
      </c>
      <c r="G887" s="0" t="s">
        <v>78</v>
      </c>
      <c r="H887" s="0" t="s">
        <v>74</v>
      </c>
      <c r="I887" s="0" t="s">
        <v>142</v>
      </c>
    </row>
    <row r="888" customFormat="false" ht="14.25" hidden="false" customHeight="false" outlineLevel="0" collapsed="false">
      <c r="A888" s="0" t="s">
        <v>123</v>
      </c>
      <c r="B888" s="0" t="s">
        <v>243</v>
      </c>
      <c r="C888" s="0" t="s">
        <v>136</v>
      </c>
      <c r="D888" s="24" t="n">
        <v>42167</v>
      </c>
      <c r="E888" s="0" t="s">
        <v>151</v>
      </c>
      <c r="F888" s="0" t="n">
        <v>1</v>
      </c>
      <c r="G888" s="0" t="s">
        <v>78</v>
      </c>
      <c r="H888" s="0" t="s">
        <v>152</v>
      </c>
      <c r="I888" s="0" t="s">
        <v>153</v>
      </c>
    </row>
    <row r="889" customFormat="false" ht="14.25" hidden="false" customHeight="false" outlineLevel="0" collapsed="false">
      <c r="A889" s="0" t="s">
        <v>123</v>
      </c>
      <c r="B889" s="0" t="s">
        <v>243</v>
      </c>
      <c r="C889" s="0" t="s">
        <v>136</v>
      </c>
      <c r="D889" s="24" t="n">
        <v>42167</v>
      </c>
      <c r="E889" s="0" t="s">
        <v>116</v>
      </c>
      <c r="F889" s="0" t="n">
        <v>1</v>
      </c>
      <c r="G889" s="0" t="s">
        <v>78</v>
      </c>
      <c r="H889" s="0" t="s">
        <v>22</v>
      </c>
      <c r="I889" s="0" t="s">
        <v>146</v>
      </c>
    </row>
    <row r="890" customFormat="false" ht="14.25" hidden="false" customHeight="false" outlineLevel="0" collapsed="false">
      <c r="A890" s="0" t="s">
        <v>123</v>
      </c>
      <c r="B890" s="0" t="s">
        <v>243</v>
      </c>
      <c r="C890" s="0" t="s">
        <v>136</v>
      </c>
      <c r="D890" s="24" t="n">
        <v>42170</v>
      </c>
      <c r="E890" s="0" t="s">
        <v>151</v>
      </c>
      <c r="F890" s="0" t="n">
        <v>1</v>
      </c>
      <c r="G890" s="0" t="s">
        <v>78</v>
      </c>
      <c r="H890" s="0" t="s">
        <v>152</v>
      </c>
      <c r="I890" s="0" t="s">
        <v>153</v>
      </c>
    </row>
    <row r="891" customFormat="false" ht="14.25" hidden="false" customHeight="false" outlineLevel="0" collapsed="false">
      <c r="A891" s="0" t="s">
        <v>123</v>
      </c>
      <c r="B891" s="0" t="s">
        <v>243</v>
      </c>
      <c r="C891" s="0" t="s">
        <v>136</v>
      </c>
      <c r="D891" s="24" t="n">
        <v>42170</v>
      </c>
      <c r="E891" s="0" t="s">
        <v>132</v>
      </c>
      <c r="F891" s="0" t="n">
        <v>1</v>
      </c>
      <c r="G891" s="0" t="s">
        <v>78</v>
      </c>
      <c r="H891" s="0" t="s">
        <v>35</v>
      </c>
      <c r="I891" s="0" t="s">
        <v>133</v>
      </c>
    </row>
    <row r="892" customFormat="false" ht="14.25" hidden="false" customHeight="false" outlineLevel="0" collapsed="false">
      <c r="A892" s="0" t="s">
        <v>123</v>
      </c>
      <c r="B892" s="0" t="s">
        <v>243</v>
      </c>
      <c r="C892" s="0" t="s">
        <v>136</v>
      </c>
      <c r="D892" s="24" t="n">
        <v>42173</v>
      </c>
      <c r="E892" s="0" t="s">
        <v>132</v>
      </c>
      <c r="F892" s="0" t="n">
        <v>1</v>
      </c>
      <c r="G892" s="0" t="s">
        <v>78</v>
      </c>
      <c r="H892" s="0" t="s">
        <v>35</v>
      </c>
      <c r="I892" s="0" t="s">
        <v>133</v>
      </c>
    </row>
    <row r="893" customFormat="false" ht="14.25" hidden="false" customHeight="false" outlineLevel="0" collapsed="false">
      <c r="A893" s="0" t="s">
        <v>123</v>
      </c>
      <c r="B893" s="0" t="s">
        <v>243</v>
      </c>
      <c r="C893" s="0" t="s">
        <v>136</v>
      </c>
      <c r="D893" s="24" t="n">
        <v>42173</v>
      </c>
      <c r="E893" s="0" t="s">
        <v>112</v>
      </c>
      <c r="F893" s="0" t="n">
        <v>5</v>
      </c>
      <c r="G893" s="0" t="s">
        <v>78</v>
      </c>
      <c r="H893" s="0" t="s">
        <v>6</v>
      </c>
      <c r="I893" s="0" t="s">
        <v>149</v>
      </c>
    </row>
    <row r="894" customFormat="false" ht="14.25" hidden="false" customHeight="false" outlineLevel="0" collapsed="false">
      <c r="A894" s="0" t="n">
        <v>53</v>
      </c>
      <c r="B894" s="0" t="s">
        <v>243</v>
      </c>
      <c r="C894" s="0" t="s">
        <v>136</v>
      </c>
      <c r="D894" s="24" t="n">
        <v>42173</v>
      </c>
      <c r="E894" s="0" t="s">
        <v>25</v>
      </c>
      <c r="F894" s="0" t="n">
        <v>760</v>
      </c>
      <c r="G894" s="0" t="s">
        <v>81</v>
      </c>
      <c r="H894" s="0" t="s">
        <v>25</v>
      </c>
    </row>
    <row r="895" customFormat="false" ht="14.25" hidden="false" customHeight="false" outlineLevel="0" collapsed="false">
      <c r="A895" s="0" t="n">
        <v>53</v>
      </c>
      <c r="B895" s="0" t="s">
        <v>243</v>
      </c>
      <c r="C895" s="0" t="s">
        <v>136</v>
      </c>
      <c r="D895" s="24" t="n">
        <v>42173</v>
      </c>
      <c r="E895" s="0" t="s">
        <v>36</v>
      </c>
      <c r="F895" s="0" t="n">
        <v>7</v>
      </c>
      <c r="G895" s="0" t="s">
        <v>81</v>
      </c>
      <c r="H895" s="0" t="s">
        <v>36</v>
      </c>
    </row>
    <row r="896" customFormat="false" ht="14.25" hidden="false" customHeight="false" outlineLevel="0" collapsed="false">
      <c r="A896" s="0" t="n">
        <v>53</v>
      </c>
      <c r="B896" s="0" t="s">
        <v>243</v>
      </c>
      <c r="C896" s="0" t="s">
        <v>136</v>
      </c>
      <c r="D896" s="24" t="n">
        <v>42173</v>
      </c>
      <c r="E896" s="0" t="s">
        <v>92</v>
      </c>
      <c r="F896" s="0" t="n">
        <v>1</v>
      </c>
      <c r="G896" s="0" t="s">
        <v>81</v>
      </c>
      <c r="H896" s="0" t="s">
        <v>92</v>
      </c>
    </row>
    <row r="897" customFormat="false" ht="14.25" hidden="false" customHeight="false" outlineLevel="0" collapsed="false">
      <c r="A897" s="0" t="n">
        <v>53</v>
      </c>
      <c r="B897" s="0" t="s">
        <v>243</v>
      </c>
      <c r="C897" s="0" t="s">
        <v>136</v>
      </c>
      <c r="D897" s="24" t="n">
        <v>42173</v>
      </c>
      <c r="E897" s="0" t="s">
        <v>83</v>
      </c>
      <c r="F897" s="0" t="n">
        <v>1</v>
      </c>
      <c r="G897" s="0" t="s">
        <v>81</v>
      </c>
      <c r="H897" s="0" t="s">
        <v>83</v>
      </c>
    </row>
    <row r="898" customFormat="false" ht="14.25" hidden="false" customHeight="false" outlineLevel="0" collapsed="false">
      <c r="A898" s="0" t="s">
        <v>123</v>
      </c>
      <c r="B898" s="0" t="s">
        <v>243</v>
      </c>
      <c r="C898" s="0" t="s">
        <v>136</v>
      </c>
      <c r="D898" s="24" t="n">
        <v>42177</v>
      </c>
      <c r="E898" s="0" t="s">
        <v>132</v>
      </c>
      <c r="F898" s="0" t="n">
        <v>2</v>
      </c>
      <c r="G898" s="0" t="s">
        <v>78</v>
      </c>
      <c r="H898" s="0" t="s">
        <v>35</v>
      </c>
      <c r="I898" s="0" t="s">
        <v>133</v>
      </c>
    </row>
    <row r="899" customFormat="false" ht="14.25" hidden="false" customHeight="false" outlineLevel="0" collapsed="false">
      <c r="A899" s="0" t="s">
        <v>123</v>
      </c>
      <c r="B899" s="0" t="s">
        <v>243</v>
      </c>
      <c r="C899" s="0" t="s">
        <v>136</v>
      </c>
      <c r="D899" s="24" t="n">
        <v>42177</v>
      </c>
      <c r="E899" s="0" t="s">
        <v>112</v>
      </c>
      <c r="F899" s="0" t="n">
        <v>5</v>
      </c>
      <c r="G899" s="0" t="s">
        <v>78</v>
      </c>
      <c r="H899" s="0" t="s">
        <v>6</v>
      </c>
      <c r="I899" s="0" t="s">
        <v>149</v>
      </c>
    </row>
    <row r="900" customFormat="false" ht="14.25" hidden="false" customHeight="false" outlineLevel="0" collapsed="false">
      <c r="A900" s="0" t="s">
        <v>123</v>
      </c>
      <c r="B900" s="0" t="s">
        <v>243</v>
      </c>
      <c r="C900" s="0" t="s">
        <v>136</v>
      </c>
      <c r="D900" s="24" t="n">
        <v>42183</v>
      </c>
      <c r="E900" s="0" t="s">
        <v>112</v>
      </c>
      <c r="F900" s="0" t="n">
        <v>1</v>
      </c>
      <c r="G900" s="0" t="s">
        <v>78</v>
      </c>
      <c r="H900" s="0" t="s">
        <v>6</v>
      </c>
      <c r="I900" s="0" t="s">
        <v>149</v>
      </c>
    </row>
    <row r="901" customFormat="false" ht="14.25" hidden="false" customHeight="false" outlineLevel="0" collapsed="false">
      <c r="A901" s="0" t="s">
        <v>123</v>
      </c>
      <c r="B901" s="0" t="s">
        <v>243</v>
      </c>
      <c r="C901" s="0" t="s">
        <v>136</v>
      </c>
      <c r="D901" s="24" t="n">
        <v>42184</v>
      </c>
      <c r="E901" s="0" t="s">
        <v>151</v>
      </c>
      <c r="F901" s="0" t="n">
        <v>6</v>
      </c>
      <c r="G901" s="0" t="s">
        <v>78</v>
      </c>
      <c r="H901" s="0" t="s">
        <v>152</v>
      </c>
      <c r="I901" s="0" t="s">
        <v>153</v>
      </c>
    </row>
    <row r="902" customFormat="false" ht="14.25" hidden="false" customHeight="false" outlineLevel="0" collapsed="false">
      <c r="A902" s="0" t="s">
        <v>123</v>
      </c>
      <c r="B902" s="0" t="s">
        <v>243</v>
      </c>
      <c r="C902" s="0" t="s">
        <v>136</v>
      </c>
      <c r="D902" s="24" t="n">
        <v>42184</v>
      </c>
      <c r="E902" s="0" t="s">
        <v>132</v>
      </c>
      <c r="F902" s="0" t="n">
        <v>1</v>
      </c>
      <c r="G902" s="0" t="s">
        <v>78</v>
      </c>
      <c r="H902" s="0" t="s">
        <v>35</v>
      </c>
      <c r="I902" s="0" t="s">
        <v>133</v>
      </c>
    </row>
    <row r="903" customFormat="false" ht="14.25" hidden="false" customHeight="false" outlineLevel="0" collapsed="false">
      <c r="A903" s="0" t="s">
        <v>123</v>
      </c>
      <c r="B903" s="0" t="s">
        <v>243</v>
      </c>
      <c r="C903" s="0" t="s">
        <v>136</v>
      </c>
      <c r="D903" s="24" t="n">
        <v>42184</v>
      </c>
      <c r="E903" s="0" t="s">
        <v>112</v>
      </c>
      <c r="F903" s="0" t="n">
        <v>3</v>
      </c>
      <c r="G903" s="0" t="s">
        <v>78</v>
      </c>
      <c r="H903" s="0" t="s">
        <v>6</v>
      </c>
      <c r="I903" s="0" t="s">
        <v>149</v>
      </c>
    </row>
    <row r="904" customFormat="false" ht="14.25" hidden="false" customHeight="false" outlineLevel="0" collapsed="false">
      <c r="A904" s="0" t="s">
        <v>123</v>
      </c>
      <c r="B904" s="0" t="s">
        <v>243</v>
      </c>
      <c r="C904" s="0" t="s">
        <v>136</v>
      </c>
      <c r="D904" s="24" t="n">
        <v>42194</v>
      </c>
      <c r="E904" s="0" t="s">
        <v>132</v>
      </c>
      <c r="F904" s="0" t="n">
        <v>1</v>
      </c>
      <c r="G904" s="0" t="s">
        <v>78</v>
      </c>
      <c r="H904" s="0" t="s">
        <v>35</v>
      </c>
      <c r="I904" s="0" t="s">
        <v>133</v>
      </c>
    </row>
    <row r="905" customFormat="false" ht="14.25" hidden="false" customHeight="false" outlineLevel="0" collapsed="false">
      <c r="A905" s="0" t="s">
        <v>123</v>
      </c>
      <c r="B905" s="0" t="s">
        <v>243</v>
      </c>
      <c r="C905" s="0" t="s">
        <v>136</v>
      </c>
      <c r="D905" s="24" t="n">
        <v>42200</v>
      </c>
      <c r="E905" s="0" t="s">
        <v>151</v>
      </c>
      <c r="F905" s="0" t="n">
        <v>1</v>
      </c>
      <c r="G905" s="0" t="s">
        <v>78</v>
      </c>
      <c r="H905" s="0" t="s">
        <v>152</v>
      </c>
      <c r="I905" s="0" t="s">
        <v>153</v>
      </c>
    </row>
    <row r="906" customFormat="false" ht="14.25" hidden="false" customHeight="false" outlineLevel="0" collapsed="false">
      <c r="A906" s="0" t="s">
        <v>123</v>
      </c>
      <c r="B906" s="0" t="s">
        <v>243</v>
      </c>
      <c r="C906" s="0" t="s">
        <v>136</v>
      </c>
      <c r="D906" s="24" t="n">
        <v>42200</v>
      </c>
      <c r="E906" s="0" t="s">
        <v>155</v>
      </c>
      <c r="F906" s="0" t="n">
        <v>1</v>
      </c>
      <c r="G906" s="0" t="s">
        <v>78</v>
      </c>
      <c r="H906" s="0" t="s">
        <v>21</v>
      </c>
      <c r="I906" s="0" t="s">
        <v>156</v>
      </c>
    </row>
    <row r="907" customFormat="false" ht="14.25" hidden="false" customHeight="false" outlineLevel="0" collapsed="false">
      <c r="A907" s="0" t="s">
        <v>123</v>
      </c>
      <c r="B907" s="0" t="s">
        <v>243</v>
      </c>
      <c r="C907" s="0" t="s">
        <v>139</v>
      </c>
      <c r="D907" s="24" t="n">
        <v>42157</v>
      </c>
      <c r="E907" s="0" t="s">
        <v>116</v>
      </c>
      <c r="F907" s="0" t="n">
        <v>1</v>
      </c>
      <c r="G907" s="0" t="s">
        <v>78</v>
      </c>
      <c r="H907" s="0" t="s">
        <v>22</v>
      </c>
      <c r="I907" s="0" t="s">
        <v>146</v>
      </c>
    </row>
    <row r="908" customFormat="false" ht="14.25" hidden="false" customHeight="false" outlineLevel="0" collapsed="false">
      <c r="A908" s="0" t="s">
        <v>123</v>
      </c>
      <c r="B908" s="0" t="s">
        <v>243</v>
      </c>
      <c r="C908" s="0" t="s">
        <v>139</v>
      </c>
      <c r="D908" s="24" t="n">
        <v>42162</v>
      </c>
      <c r="E908" s="0" t="s">
        <v>119</v>
      </c>
      <c r="F908" s="0" t="n">
        <v>1</v>
      </c>
      <c r="G908" s="0" t="s">
        <v>78</v>
      </c>
      <c r="H908" s="0" t="s">
        <v>74</v>
      </c>
      <c r="I908" s="0" t="s">
        <v>142</v>
      </c>
    </row>
    <row r="909" customFormat="false" ht="14.25" hidden="false" customHeight="false" outlineLevel="0" collapsed="false">
      <c r="A909" s="0" t="s">
        <v>123</v>
      </c>
      <c r="B909" s="0" t="s">
        <v>243</v>
      </c>
      <c r="C909" s="0" t="s">
        <v>139</v>
      </c>
      <c r="D909" s="24" t="n">
        <v>42172</v>
      </c>
      <c r="E909" s="0" t="s">
        <v>304</v>
      </c>
      <c r="F909" s="0" t="n">
        <v>1</v>
      </c>
      <c r="G909" s="0" t="s">
        <v>78</v>
      </c>
      <c r="H909" s="0" t="s">
        <v>305</v>
      </c>
      <c r="I909" s="0" t="s">
        <v>306</v>
      </c>
    </row>
    <row r="910" customFormat="false" ht="14.25" hidden="false" customHeight="false" outlineLevel="0" collapsed="false">
      <c r="A910" s="0" t="s">
        <v>123</v>
      </c>
      <c r="B910" s="0" t="s">
        <v>243</v>
      </c>
      <c r="C910" s="0" t="s">
        <v>139</v>
      </c>
      <c r="D910" s="24" t="n">
        <v>42174</v>
      </c>
      <c r="E910" s="0" t="s">
        <v>132</v>
      </c>
      <c r="F910" s="0" t="n">
        <v>1</v>
      </c>
      <c r="G910" s="0" t="s">
        <v>78</v>
      </c>
      <c r="H910" s="0" t="s">
        <v>35</v>
      </c>
      <c r="I910" s="0" t="s">
        <v>133</v>
      </c>
    </row>
    <row r="911" customFormat="false" ht="14.25" hidden="false" customHeight="false" outlineLevel="0" collapsed="false">
      <c r="A911" s="0" t="s">
        <v>123</v>
      </c>
      <c r="B911" s="0" t="s">
        <v>243</v>
      </c>
      <c r="C911" s="0" t="s">
        <v>144</v>
      </c>
      <c r="D911" s="24" t="n">
        <v>42159</v>
      </c>
      <c r="E911" s="0" t="s">
        <v>119</v>
      </c>
      <c r="F911" s="0" t="n">
        <v>1</v>
      </c>
      <c r="G911" s="0" t="s">
        <v>78</v>
      </c>
      <c r="H911" s="0" t="s">
        <v>74</v>
      </c>
      <c r="I911" s="0" t="s">
        <v>142</v>
      </c>
    </row>
    <row r="912" customFormat="false" ht="14.25" hidden="false" customHeight="false" outlineLevel="0" collapsed="false">
      <c r="A912" s="0" t="s">
        <v>123</v>
      </c>
      <c r="B912" s="0" t="s">
        <v>243</v>
      </c>
      <c r="C912" s="0" t="s">
        <v>144</v>
      </c>
      <c r="D912" s="24" t="n">
        <v>42169</v>
      </c>
      <c r="E912" s="0" t="s">
        <v>132</v>
      </c>
      <c r="F912" s="0" t="n">
        <v>2</v>
      </c>
      <c r="G912" s="0" t="s">
        <v>78</v>
      </c>
      <c r="H912" s="0" t="s">
        <v>35</v>
      </c>
      <c r="I912" s="0" t="s">
        <v>133</v>
      </c>
    </row>
    <row r="913" customFormat="false" ht="14.25" hidden="false" customHeight="false" outlineLevel="0" collapsed="false">
      <c r="A913" s="0" t="s">
        <v>123</v>
      </c>
      <c r="B913" s="0" t="s">
        <v>243</v>
      </c>
      <c r="C913" s="0" t="s">
        <v>144</v>
      </c>
      <c r="D913" s="24" t="n">
        <v>42173</v>
      </c>
      <c r="E913" s="0" t="s">
        <v>132</v>
      </c>
      <c r="F913" s="0" t="n">
        <v>4</v>
      </c>
      <c r="G913" s="0" t="s">
        <v>78</v>
      </c>
      <c r="H913" s="0" t="s">
        <v>35</v>
      </c>
      <c r="I913" s="0" t="s">
        <v>133</v>
      </c>
    </row>
    <row r="914" customFormat="false" ht="14.25" hidden="false" customHeight="false" outlineLevel="0" collapsed="false">
      <c r="A914" s="0" t="s">
        <v>123</v>
      </c>
      <c r="B914" s="0" t="s">
        <v>243</v>
      </c>
      <c r="C914" s="0" t="s">
        <v>144</v>
      </c>
      <c r="D914" s="24" t="n">
        <v>42175</v>
      </c>
      <c r="E914" s="0" t="s">
        <v>132</v>
      </c>
      <c r="F914" s="0" t="n">
        <v>1</v>
      </c>
      <c r="G914" s="0" t="s">
        <v>78</v>
      </c>
      <c r="H914" s="0" t="s">
        <v>35</v>
      </c>
      <c r="I914" s="0" t="s">
        <v>133</v>
      </c>
    </row>
    <row r="915" customFormat="false" ht="14.25" hidden="false" customHeight="false" outlineLevel="0" collapsed="false">
      <c r="A915" s="0" t="s">
        <v>123</v>
      </c>
      <c r="B915" s="0" t="s">
        <v>243</v>
      </c>
      <c r="C915" s="0" t="s">
        <v>144</v>
      </c>
      <c r="D915" s="24" t="n">
        <v>42175</v>
      </c>
      <c r="E915" s="0" t="s">
        <v>112</v>
      </c>
      <c r="F915" s="0" t="n">
        <v>1</v>
      </c>
      <c r="G915" s="0" t="s">
        <v>78</v>
      </c>
      <c r="H915" s="0" t="s">
        <v>6</v>
      </c>
      <c r="I915" s="0" t="s">
        <v>149</v>
      </c>
    </row>
    <row r="916" customFormat="false" ht="14.25" hidden="false" customHeight="false" outlineLevel="0" collapsed="false">
      <c r="A916" s="0" t="s">
        <v>123</v>
      </c>
      <c r="B916" s="0" t="s">
        <v>243</v>
      </c>
      <c r="C916" s="0" t="s">
        <v>144</v>
      </c>
      <c r="D916" s="24" t="n">
        <v>42178</v>
      </c>
      <c r="E916" s="0" t="s">
        <v>151</v>
      </c>
      <c r="F916" s="0" t="n">
        <v>1</v>
      </c>
      <c r="G916" s="0" t="s">
        <v>78</v>
      </c>
      <c r="H916" s="0" t="s">
        <v>152</v>
      </c>
      <c r="I916" s="0" t="s">
        <v>153</v>
      </c>
    </row>
    <row r="917" customFormat="false" ht="14.25" hidden="false" customHeight="false" outlineLevel="0" collapsed="false">
      <c r="A917" s="0" t="s">
        <v>123</v>
      </c>
      <c r="B917" s="0" t="s">
        <v>243</v>
      </c>
      <c r="C917" s="0" t="s">
        <v>144</v>
      </c>
      <c r="D917" s="24" t="n">
        <v>42178</v>
      </c>
      <c r="E917" s="0" t="s">
        <v>112</v>
      </c>
      <c r="F917" s="0" t="n">
        <v>1</v>
      </c>
      <c r="G917" s="0" t="s">
        <v>78</v>
      </c>
      <c r="H917" s="0" t="s">
        <v>6</v>
      </c>
      <c r="I917" s="0" t="s">
        <v>149</v>
      </c>
    </row>
    <row r="918" customFormat="false" ht="14.25" hidden="false" customHeight="false" outlineLevel="0" collapsed="false">
      <c r="A918" s="0" t="s">
        <v>123</v>
      </c>
      <c r="B918" s="0" t="s">
        <v>243</v>
      </c>
      <c r="C918" s="0" t="s">
        <v>144</v>
      </c>
      <c r="D918" s="24" t="n">
        <v>42183</v>
      </c>
      <c r="E918" s="0" t="s">
        <v>132</v>
      </c>
      <c r="F918" s="0" t="n">
        <v>1</v>
      </c>
      <c r="G918" s="0" t="s">
        <v>78</v>
      </c>
      <c r="H918" s="0" t="s">
        <v>35</v>
      </c>
      <c r="I918" s="0" t="s">
        <v>133</v>
      </c>
    </row>
    <row r="919" customFormat="false" ht="14.25" hidden="false" customHeight="false" outlineLevel="0" collapsed="false">
      <c r="A919" s="0" t="s">
        <v>123</v>
      </c>
      <c r="B919" s="0" t="s">
        <v>243</v>
      </c>
      <c r="C919" s="0" t="s">
        <v>144</v>
      </c>
      <c r="D919" s="24" t="n">
        <v>42194</v>
      </c>
      <c r="E919" s="0" t="s">
        <v>155</v>
      </c>
      <c r="F919" s="0" t="n">
        <v>3</v>
      </c>
      <c r="G919" s="0" t="s">
        <v>78</v>
      </c>
      <c r="H919" s="0" t="s">
        <v>21</v>
      </c>
      <c r="I919" s="0" t="s">
        <v>156</v>
      </c>
    </row>
    <row r="920" customFormat="false" ht="14.25" hidden="false" customHeight="false" outlineLevel="0" collapsed="false">
      <c r="A920" s="0" t="s">
        <v>123</v>
      </c>
      <c r="B920" s="0" t="s">
        <v>243</v>
      </c>
      <c r="C920" s="0" t="s">
        <v>154</v>
      </c>
      <c r="D920" s="24" t="n">
        <v>42168</v>
      </c>
      <c r="E920" s="0" t="s">
        <v>119</v>
      </c>
      <c r="F920" s="0" t="n">
        <v>1</v>
      </c>
      <c r="G920" s="0" t="s">
        <v>78</v>
      </c>
      <c r="H920" s="0" t="s">
        <v>74</v>
      </c>
      <c r="I920" s="0" t="s">
        <v>142</v>
      </c>
    </row>
    <row r="921" customFormat="false" ht="14.25" hidden="false" customHeight="false" outlineLevel="0" collapsed="false">
      <c r="A921" s="0" t="s">
        <v>123</v>
      </c>
      <c r="B921" s="0" t="s">
        <v>243</v>
      </c>
      <c r="C921" s="0" t="s">
        <v>154</v>
      </c>
      <c r="D921" s="24" t="n">
        <v>42180</v>
      </c>
      <c r="E921" s="0" t="s">
        <v>118</v>
      </c>
      <c r="F921" s="0" t="n">
        <v>2</v>
      </c>
      <c r="G921" s="0" t="s">
        <v>78</v>
      </c>
      <c r="H921" s="0" t="s">
        <v>74</v>
      </c>
      <c r="I921" s="0" t="s">
        <v>143</v>
      </c>
    </row>
    <row r="922" customFormat="false" ht="14.25" hidden="false" customHeight="false" outlineLevel="0" collapsed="false">
      <c r="A922" s="0" t="s">
        <v>123</v>
      </c>
      <c r="B922" s="0" t="s">
        <v>243</v>
      </c>
      <c r="C922" s="0" t="s">
        <v>154</v>
      </c>
      <c r="D922" s="24" t="n">
        <v>42185</v>
      </c>
      <c r="E922" s="0" t="s">
        <v>118</v>
      </c>
      <c r="F922" s="0" t="n">
        <v>1</v>
      </c>
      <c r="G922" s="0" t="s">
        <v>78</v>
      </c>
      <c r="H922" s="0" t="s">
        <v>74</v>
      </c>
      <c r="I922" s="0" t="s">
        <v>143</v>
      </c>
    </row>
    <row r="923" customFormat="false" ht="14.25" hidden="false" customHeight="false" outlineLevel="0" collapsed="false">
      <c r="A923" s="0" t="s">
        <v>123</v>
      </c>
      <c r="B923" s="0" t="s">
        <v>243</v>
      </c>
      <c r="C923" s="0" t="s">
        <v>154</v>
      </c>
      <c r="D923" s="24" t="n">
        <v>42198</v>
      </c>
      <c r="E923" s="0" t="s">
        <v>118</v>
      </c>
      <c r="F923" s="0" t="n">
        <v>1</v>
      </c>
      <c r="G923" s="0" t="s">
        <v>78</v>
      </c>
      <c r="H923" s="0" t="s">
        <v>74</v>
      </c>
      <c r="I923" s="0" t="s">
        <v>143</v>
      </c>
    </row>
    <row r="924" customFormat="false" ht="14.25" hidden="false" customHeight="false" outlineLevel="0" collapsed="false">
      <c r="A924" s="0" t="s">
        <v>123</v>
      </c>
      <c r="B924" s="0" t="s">
        <v>243</v>
      </c>
      <c r="C924" s="0" t="s">
        <v>154</v>
      </c>
      <c r="D924" s="24" t="n">
        <v>42201</v>
      </c>
      <c r="E924" s="0" t="s">
        <v>134</v>
      </c>
      <c r="F924" s="0" t="n">
        <v>1</v>
      </c>
      <c r="G924" s="0" t="s">
        <v>78</v>
      </c>
      <c r="H924" s="0" t="s">
        <v>32</v>
      </c>
      <c r="I924" s="0" t="s">
        <v>135</v>
      </c>
    </row>
    <row r="925" customFormat="false" ht="14.25" hidden="false" customHeight="false" outlineLevel="0" collapsed="false">
      <c r="A925" s="0" t="s">
        <v>123</v>
      </c>
      <c r="B925" s="0" t="s">
        <v>243</v>
      </c>
      <c r="C925" s="0" t="s">
        <v>154</v>
      </c>
      <c r="D925" s="24" t="n">
        <v>42208</v>
      </c>
      <c r="E925" s="0" t="s">
        <v>263</v>
      </c>
      <c r="F925" s="0" t="n">
        <v>1</v>
      </c>
      <c r="G925" s="0" t="s">
        <v>78</v>
      </c>
      <c r="H925" s="0" t="s">
        <v>264</v>
      </c>
      <c r="I925" s="0" t="s">
        <v>265</v>
      </c>
    </row>
    <row r="926" customFormat="false" ht="14.25" hidden="false" customHeight="false" outlineLevel="0" collapsed="false">
      <c r="A926" s="0" t="n">
        <v>55</v>
      </c>
      <c r="B926" s="0" t="s">
        <v>252</v>
      </c>
      <c r="C926" s="0" t="s">
        <v>136</v>
      </c>
      <c r="D926" s="24" t="n">
        <v>42173</v>
      </c>
      <c r="E926" s="0" t="s">
        <v>36</v>
      </c>
      <c r="F926" s="0" t="n">
        <v>220</v>
      </c>
      <c r="G926" s="0" t="s">
        <v>81</v>
      </c>
      <c r="H926" s="0" t="s">
        <v>36</v>
      </c>
    </row>
    <row r="927" customFormat="false" ht="14.25" hidden="false" customHeight="false" outlineLevel="0" collapsed="false">
      <c r="A927" s="0" t="n">
        <v>55</v>
      </c>
      <c r="B927" s="0" t="s">
        <v>252</v>
      </c>
      <c r="C927" s="0" t="s">
        <v>136</v>
      </c>
      <c r="D927" s="24" t="n">
        <v>42173</v>
      </c>
      <c r="E927" s="0" t="s">
        <v>92</v>
      </c>
      <c r="F927" s="0" t="n">
        <v>2756</v>
      </c>
      <c r="G927" s="0" t="s">
        <v>81</v>
      </c>
      <c r="H927" s="0" t="s">
        <v>92</v>
      </c>
    </row>
    <row r="928" customFormat="false" ht="14.25" hidden="false" customHeight="false" outlineLevel="0" collapsed="false">
      <c r="A928" s="0" t="n">
        <v>55</v>
      </c>
      <c r="B928" s="0" t="s">
        <v>252</v>
      </c>
      <c r="C928" s="0" t="s">
        <v>136</v>
      </c>
      <c r="D928" s="24" t="n">
        <v>42173</v>
      </c>
      <c r="E928" s="0" t="s">
        <v>25</v>
      </c>
      <c r="F928" s="0" t="n">
        <v>1180</v>
      </c>
      <c r="G928" s="0" t="s">
        <v>81</v>
      </c>
      <c r="H928" s="0" t="s">
        <v>25</v>
      </c>
    </row>
    <row r="929" customFormat="false" ht="14.25" hidden="false" customHeight="false" outlineLevel="0" collapsed="false">
      <c r="A929" s="0" t="n">
        <v>55</v>
      </c>
      <c r="B929" s="0" t="s">
        <v>252</v>
      </c>
      <c r="C929" s="0" t="s">
        <v>136</v>
      </c>
      <c r="D929" s="24" t="n">
        <v>42173</v>
      </c>
      <c r="E929" s="0" t="s">
        <v>96</v>
      </c>
      <c r="F929" s="0" t="n">
        <v>1</v>
      </c>
      <c r="G929" s="0" t="s">
        <v>81</v>
      </c>
      <c r="H929" s="0" t="s">
        <v>96</v>
      </c>
    </row>
    <row r="930" customFormat="false" ht="14.25" hidden="false" customHeight="false" outlineLevel="0" collapsed="false">
      <c r="A930" s="0" t="n">
        <v>55</v>
      </c>
      <c r="B930" s="0" t="s">
        <v>252</v>
      </c>
      <c r="C930" s="0" t="s">
        <v>136</v>
      </c>
      <c r="D930" s="24" t="n">
        <v>42173</v>
      </c>
      <c r="E930" s="0" t="s">
        <v>88</v>
      </c>
      <c r="F930" s="0" t="n">
        <v>1</v>
      </c>
      <c r="G930" s="0" t="s">
        <v>81</v>
      </c>
      <c r="H930" s="0" t="s">
        <v>88</v>
      </c>
    </row>
    <row r="931" customFormat="false" ht="14.25" hidden="false" customHeight="false" outlineLevel="0" collapsed="false">
      <c r="A931" s="0" t="n">
        <v>56</v>
      </c>
      <c r="B931" s="0" t="s">
        <v>252</v>
      </c>
      <c r="C931" s="0" t="s">
        <v>136</v>
      </c>
      <c r="D931" s="24" t="n">
        <v>42173</v>
      </c>
      <c r="E931" s="0" t="s">
        <v>25</v>
      </c>
      <c r="F931" s="0" t="n">
        <v>511</v>
      </c>
      <c r="G931" s="0" t="s">
        <v>81</v>
      </c>
      <c r="H931" s="0" t="s">
        <v>25</v>
      </c>
    </row>
    <row r="932" customFormat="false" ht="14.25" hidden="false" customHeight="false" outlineLevel="0" collapsed="false">
      <c r="A932" s="0" t="n">
        <v>56</v>
      </c>
      <c r="B932" s="0" t="s">
        <v>252</v>
      </c>
      <c r="C932" s="0" t="s">
        <v>136</v>
      </c>
      <c r="D932" s="24" t="n">
        <v>42173</v>
      </c>
      <c r="E932" s="0" t="s">
        <v>36</v>
      </c>
      <c r="F932" s="0" t="n">
        <v>225</v>
      </c>
      <c r="G932" s="0" t="s">
        <v>81</v>
      </c>
      <c r="H932" s="0" t="s">
        <v>36</v>
      </c>
    </row>
    <row r="933" customFormat="false" ht="14.25" hidden="false" customHeight="false" outlineLevel="0" collapsed="false">
      <c r="A933" s="0" t="n">
        <v>56</v>
      </c>
      <c r="B933" s="0" t="s">
        <v>252</v>
      </c>
      <c r="C933" s="0" t="s">
        <v>136</v>
      </c>
      <c r="D933" s="24" t="n">
        <v>42173</v>
      </c>
      <c r="E933" s="0" t="s">
        <v>83</v>
      </c>
      <c r="F933" s="0" t="n">
        <v>1</v>
      </c>
      <c r="G933" s="0" t="s">
        <v>81</v>
      </c>
      <c r="H933" s="0" t="s">
        <v>83</v>
      </c>
    </row>
    <row r="934" customFormat="false" ht="14.25" hidden="false" customHeight="false" outlineLevel="0" collapsed="false">
      <c r="A934" s="0" t="n">
        <v>56</v>
      </c>
      <c r="B934" s="0" t="s">
        <v>252</v>
      </c>
      <c r="C934" s="0" t="s">
        <v>136</v>
      </c>
      <c r="D934" s="24" t="n">
        <v>42173</v>
      </c>
      <c r="E934" s="0" t="s">
        <v>92</v>
      </c>
      <c r="F934" s="0" t="n">
        <v>1</v>
      </c>
      <c r="G934" s="0" t="s">
        <v>81</v>
      </c>
      <c r="H934" s="0" t="s">
        <v>92</v>
      </c>
    </row>
    <row r="935" customFormat="false" ht="14.25" hidden="false" customHeight="false" outlineLevel="0" collapsed="false">
      <c r="A935" s="0" t="n">
        <v>56</v>
      </c>
      <c r="B935" s="0" t="s">
        <v>252</v>
      </c>
      <c r="C935" s="0" t="s">
        <v>136</v>
      </c>
      <c r="D935" s="24" t="n">
        <v>42173</v>
      </c>
      <c r="E935" s="0" t="s">
        <v>96</v>
      </c>
      <c r="F935" s="0" t="n">
        <v>1</v>
      </c>
      <c r="G935" s="0" t="s">
        <v>81</v>
      </c>
      <c r="H935" s="0" t="s">
        <v>96</v>
      </c>
    </row>
    <row r="936" customFormat="false" ht="14.25" hidden="false" customHeight="false" outlineLevel="0" collapsed="false">
      <c r="A936" s="0" t="n">
        <v>55</v>
      </c>
      <c r="B936" s="0" t="s">
        <v>252</v>
      </c>
      <c r="C936" s="0" t="s">
        <v>136</v>
      </c>
      <c r="D936" s="24" t="n">
        <v>42173</v>
      </c>
      <c r="E936" s="0" t="s">
        <v>119</v>
      </c>
      <c r="F936" s="0" t="n">
        <v>171249</v>
      </c>
      <c r="G936" s="0" t="s">
        <v>79</v>
      </c>
      <c r="H936" s="0" t="s">
        <v>74</v>
      </c>
      <c r="I936" s="0" t="s">
        <v>142</v>
      </c>
    </row>
    <row r="937" customFormat="false" ht="14.25" hidden="false" customHeight="false" outlineLevel="0" collapsed="false">
      <c r="A937" s="0" t="n">
        <v>55</v>
      </c>
      <c r="B937" s="0" t="s">
        <v>252</v>
      </c>
      <c r="C937" s="0" t="s">
        <v>136</v>
      </c>
      <c r="D937" s="24" t="n">
        <v>42173</v>
      </c>
      <c r="E937" s="0" t="s">
        <v>213</v>
      </c>
      <c r="F937" s="0" t="n">
        <v>69708</v>
      </c>
      <c r="G937" s="0" t="s">
        <v>79</v>
      </c>
      <c r="H937" s="0" t="s">
        <v>6</v>
      </c>
      <c r="I937" s="0" t="s">
        <v>214</v>
      </c>
    </row>
    <row r="938" customFormat="false" ht="14.25" hidden="false" customHeight="false" outlineLevel="0" collapsed="false">
      <c r="A938" s="0" t="n">
        <v>55</v>
      </c>
      <c r="B938" s="0" t="s">
        <v>252</v>
      </c>
      <c r="C938" s="0" t="s">
        <v>136</v>
      </c>
      <c r="D938" s="24" t="n">
        <v>42173</v>
      </c>
      <c r="E938" s="0" t="s">
        <v>118</v>
      </c>
      <c r="F938" s="0" t="n">
        <v>50459</v>
      </c>
      <c r="G938" s="0" t="s">
        <v>79</v>
      </c>
      <c r="H938" s="0" t="s">
        <v>74</v>
      </c>
      <c r="I938" s="0" t="s">
        <v>143</v>
      </c>
    </row>
    <row r="939" customFormat="false" ht="14.25" hidden="false" customHeight="false" outlineLevel="0" collapsed="false">
      <c r="A939" s="0" t="n">
        <v>55</v>
      </c>
      <c r="B939" s="0" t="s">
        <v>252</v>
      </c>
      <c r="C939" s="0" t="s">
        <v>136</v>
      </c>
      <c r="D939" s="24" t="n">
        <v>42173</v>
      </c>
      <c r="E939" s="0" t="s">
        <v>137</v>
      </c>
      <c r="F939" s="0" t="n">
        <v>38965</v>
      </c>
      <c r="G939" s="0" t="s">
        <v>79</v>
      </c>
      <c r="H939" s="0" t="s">
        <v>53</v>
      </c>
      <c r="I939" s="0" t="s">
        <v>138</v>
      </c>
    </row>
    <row r="940" customFormat="false" ht="14.25" hidden="false" customHeight="false" outlineLevel="0" collapsed="false">
      <c r="A940" s="0" t="n">
        <v>55</v>
      </c>
      <c r="B940" s="0" t="s">
        <v>252</v>
      </c>
      <c r="C940" s="0" t="s">
        <v>136</v>
      </c>
      <c r="D940" s="24" t="n">
        <v>42173</v>
      </c>
      <c r="E940" s="0" t="s">
        <v>125</v>
      </c>
      <c r="F940" s="0" t="n">
        <v>23212</v>
      </c>
      <c r="G940" s="0" t="s">
        <v>79</v>
      </c>
      <c r="H940" s="0" t="s">
        <v>53</v>
      </c>
      <c r="I940" s="0" t="s">
        <v>126</v>
      </c>
    </row>
    <row r="941" customFormat="false" ht="14.25" hidden="false" customHeight="false" outlineLevel="0" collapsed="false">
      <c r="A941" s="0" t="n">
        <v>55</v>
      </c>
      <c r="B941" s="0" t="s">
        <v>252</v>
      </c>
      <c r="C941" s="0" t="s">
        <v>136</v>
      </c>
      <c r="D941" s="24" t="n">
        <v>42173</v>
      </c>
      <c r="E941" s="0" t="s">
        <v>209</v>
      </c>
      <c r="F941" s="0" t="n">
        <v>19350</v>
      </c>
      <c r="G941" s="0" t="s">
        <v>79</v>
      </c>
      <c r="H941" s="0" t="s">
        <v>35</v>
      </c>
      <c r="I941" s="0" t="s">
        <v>210</v>
      </c>
    </row>
    <row r="942" customFormat="false" ht="14.25" hidden="false" customHeight="false" outlineLevel="0" collapsed="false">
      <c r="A942" s="0" t="n">
        <v>55</v>
      </c>
      <c r="B942" s="0" t="s">
        <v>252</v>
      </c>
      <c r="C942" s="0" t="s">
        <v>136</v>
      </c>
      <c r="D942" s="24" t="n">
        <v>42173</v>
      </c>
      <c r="E942" s="0" t="s">
        <v>196</v>
      </c>
      <c r="F942" s="0" t="n">
        <v>15992</v>
      </c>
      <c r="G942" s="0" t="s">
        <v>79</v>
      </c>
      <c r="H942" s="0" t="s">
        <v>197</v>
      </c>
      <c r="I942" s="0" t="s">
        <v>198</v>
      </c>
    </row>
    <row r="943" customFormat="false" ht="14.25" hidden="false" customHeight="false" outlineLevel="0" collapsed="false">
      <c r="A943" s="0" t="n">
        <v>55</v>
      </c>
      <c r="B943" s="0" t="s">
        <v>252</v>
      </c>
      <c r="C943" s="0" t="s">
        <v>136</v>
      </c>
      <c r="D943" s="24" t="n">
        <v>42173</v>
      </c>
      <c r="E943" s="0" t="s">
        <v>196</v>
      </c>
      <c r="F943" s="0" t="n">
        <v>15992</v>
      </c>
      <c r="G943" s="0" t="s">
        <v>79</v>
      </c>
      <c r="H943" s="0" t="s">
        <v>197</v>
      </c>
      <c r="I943" s="0" t="s">
        <v>198</v>
      </c>
    </row>
    <row r="944" customFormat="false" ht="14.25" hidden="false" customHeight="false" outlineLevel="0" collapsed="false">
      <c r="A944" s="0" t="n">
        <v>55</v>
      </c>
      <c r="B944" s="0" t="s">
        <v>252</v>
      </c>
      <c r="C944" s="0" t="s">
        <v>136</v>
      </c>
      <c r="D944" s="24" t="n">
        <v>42173</v>
      </c>
      <c r="E944" s="0" t="s">
        <v>280</v>
      </c>
      <c r="F944" s="0" t="n">
        <v>9915</v>
      </c>
      <c r="G944" s="0" t="s">
        <v>79</v>
      </c>
      <c r="H944" s="0" t="s">
        <v>197</v>
      </c>
      <c r="I944" s="0" t="s">
        <v>281</v>
      </c>
    </row>
    <row r="945" customFormat="false" ht="14.25" hidden="false" customHeight="false" outlineLevel="0" collapsed="false">
      <c r="A945" s="0" t="n">
        <v>55</v>
      </c>
      <c r="B945" s="0" t="s">
        <v>252</v>
      </c>
      <c r="C945" s="0" t="s">
        <v>136</v>
      </c>
      <c r="D945" s="24" t="n">
        <v>42173</v>
      </c>
      <c r="E945" s="0" t="s">
        <v>280</v>
      </c>
      <c r="F945" s="0" t="n">
        <v>9915</v>
      </c>
      <c r="G945" s="0" t="s">
        <v>79</v>
      </c>
      <c r="H945" s="0" t="s">
        <v>197</v>
      </c>
      <c r="I945" s="0" t="s">
        <v>281</v>
      </c>
    </row>
    <row r="946" customFormat="false" ht="14.25" hidden="false" customHeight="false" outlineLevel="0" collapsed="false">
      <c r="A946" s="0" t="n">
        <v>56</v>
      </c>
      <c r="B946" s="0" t="s">
        <v>252</v>
      </c>
      <c r="C946" s="0" t="s">
        <v>136</v>
      </c>
      <c r="D946" s="24" t="n">
        <v>42173</v>
      </c>
      <c r="E946" s="0" t="s">
        <v>209</v>
      </c>
      <c r="F946" s="0" t="n">
        <v>87597</v>
      </c>
      <c r="G946" s="0" t="s">
        <v>79</v>
      </c>
      <c r="H946" s="0" t="s">
        <v>35</v>
      </c>
      <c r="I946" s="0" t="s">
        <v>210</v>
      </c>
    </row>
    <row r="947" customFormat="false" ht="14.25" hidden="false" customHeight="false" outlineLevel="0" collapsed="false">
      <c r="A947" s="0" t="n">
        <v>56</v>
      </c>
      <c r="B947" s="0" t="s">
        <v>252</v>
      </c>
      <c r="C947" s="0" t="s">
        <v>136</v>
      </c>
      <c r="D947" s="24" t="n">
        <v>42173</v>
      </c>
      <c r="E947" s="0" t="s">
        <v>213</v>
      </c>
      <c r="F947" s="0" t="n">
        <v>73459</v>
      </c>
      <c r="G947" s="0" t="s">
        <v>79</v>
      </c>
      <c r="H947" s="0" t="s">
        <v>6</v>
      </c>
      <c r="I947" s="0" t="s">
        <v>214</v>
      </c>
    </row>
    <row r="948" customFormat="false" ht="14.25" hidden="false" customHeight="false" outlineLevel="0" collapsed="false">
      <c r="A948" s="0" t="n">
        <v>56</v>
      </c>
      <c r="B948" s="0" t="s">
        <v>252</v>
      </c>
      <c r="C948" s="0" t="s">
        <v>136</v>
      </c>
      <c r="D948" s="24" t="n">
        <v>42173</v>
      </c>
      <c r="E948" s="0" t="s">
        <v>112</v>
      </c>
      <c r="F948" s="0" t="n">
        <v>32940</v>
      </c>
      <c r="G948" s="0" t="s">
        <v>79</v>
      </c>
      <c r="H948" s="0" t="s">
        <v>6</v>
      </c>
      <c r="I948" s="0" t="s">
        <v>149</v>
      </c>
    </row>
    <row r="949" customFormat="false" ht="14.25" hidden="false" customHeight="false" outlineLevel="0" collapsed="false">
      <c r="A949" s="0" t="n">
        <v>56</v>
      </c>
      <c r="B949" s="0" t="s">
        <v>252</v>
      </c>
      <c r="C949" s="0" t="s">
        <v>136</v>
      </c>
      <c r="D949" s="24" t="n">
        <v>42173</v>
      </c>
      <c r="E949" s="0" t="s">
        <v>132</v>
      </c>
      <c r="F949" s="0" t="n">
        <v>21700</v>
      </c>
      <c r="G949" s="0" t="s">
        <v>79</v>
      </c>
      <c r="H949" s="0" t="s">
        <v>35</v>
      </c>
      <c r="I949" s="0" t="s">
        <v>133</v>
      </c>
    </row>
    <row r="950" customFormat="false" ht="14.25" hidden="false" customHeight="false" outlineLevel="0" collapsed="false">
      <c r="A950" s="0" t="n">
        <v>56</v>
      </c>
      <c r="B950" s="0" t="s">
        <v>252</v>
      </c>
      <c r="C950" s="0" t="s">
        <v>136</v>
      </c>
      <c r="D950" s="24" t="n">
        <v>42173</v>
      </c>
      <c r="E950" s="0" t="s">
        <v>118</v>
      </c>
      <c r="F950" s="0" t="n">
        <v>2249</v>
      </c>
      <c r="G950" s="0" t="s">
        <v>79</v>
      </c>
      <c r="H950" s="0" t="s">
        <v>74</v>
      </c>
      <c r="I950" s="0" t="s">
        <v>143</v>
      </c>
    </row>
    <row r="951" customFormat="false" ht="14.25" hidden="false" customHeight="false" outlineLevel="0" collapsed="false">
      <c r="A951" s="0" t="n">
        <v>56</v>
      </c>
      <c r="B951" s="0" t="s">
        <v>252</v>
      </c>
      <c r="C951" s="0" t="s">
        <v>136</v>
      </c>
      <c r="D951" s="24" t="n">
        <v>42173</v>
      </c>
      <c r="E951" s="0" t="s">
        <v>128</v>
      </c>
      <c r="F951" s="0" t="n">
        <v>2179</v>
      </c>
      <c r="G951" s="0" t="s">
        <v>79</v>
      </c>
      <c r="H951" s="0" t="s">
        <v>31</v>
      </c>
      <c r="I951" s="0" t="s">
        <v>129</v>
      </c>
    </row>
    <row r="952" customFormat="false" ht="14.25" hidden="false" customHeight="false" outlineLevel="0" collapsed="false">
      <c r="A952" s="0" t="n">
        <v>56</v>
      </c>
      <c r="B952" s="0" t="s">
        <v>252</v>
      </c>
      <c r="C952" s="0" t="s">
        <v>136</v>
      </c>
      <c r="D952" s="24" t="n">
        <v>42173</v>
      </c>
      <c r="E952" s="0" t="s">
        <v>172</v>
      </c>
      <c r="F952" s="0" t="n">
        <v>2024</v>
      </c>
      <c r="G952" s="0" t="s">
        <v>79</v>
      </c>
      <c r="H952" s="0" t="s">
        <v>19</v>
      </c>
      <c r="I952" s="0" t="s">
        <v>173</v>
      </c>
    </row>
    <row r="953" customFormat="false" ht="14.25" hidden="false" customHeight="false" outlineLevel="0" collapsed="false">
      <c r="A953" s="0" t="n">
        <v>56</v>
      </c>
      <c r="B953" s="0" t="s">
        <v>252</v>
      </c>
      <c r="C953" s="0" t="s">
        <v>136</v>
      </c>
      <c r="D953" s="24" t="n">
        <v>42173</v>
      </c>
      <c r="E953" s="0" t="s">
        <v>117</v>
      </c>
      <c r="F953" s="0" t="n">
        <v>1934</v>
      </c>
      <c r="G953" s="0" t="s">
        <v>79</v>
      </c>
      <c r="H953" s="0" t="s">
        <v>14</v>
      </c>
      <c r="I953" s="0" t="s">
        <v>145</v>
      </c>
    </row>
    <row r="954" customFormat="false" ht="14.25" hidden="false" customHeight="false" outlineLevel="0" collapsed="false">
      <c r="A954" s="0" t="n">
        <v>56</v>
      </c>
      <c r="B954" s="0" t="s">
        <v>252</v>
      </c>
      <c r="C954" s="0" t="s">
        <v>136</v>
      </c>
      <c r="D954" s="24" t="n">
        <v>42173</v>
      </c>
      <c r="E954" s="0" t="s">
        <v>247</v>
      </c>
      <c r="F954" s="0" t="n">
        <v>1522</v>
      </c>
      <c r="G954" s="0" t="s">
        <v>79</v>
      </c>
      <c r="H954" s="0" t="s">
        <v>248</v>
      </c>
      <c r="I954" s="0" t="s">
        <v>249</v>
      </c>
    </row>
    <row r="955" customFormat="false" ht="14.25" hidden="false" customHeight="false" outlineLevel="0" collapsed="false">
      <c r="A955" s="0" t="n">
        <v>56</v>
      </c>
      <c r="B955" s="0" t="s">
        <v>252</v>
      </c>
      <c r="C955" s="0" t="s">
        <v>136</v>
      </c>
      <c r="D955" s="24" t="n">
        <v>42173</v>
      </c>
      <c r="E955" s="0" t="s">
        <v>116</v>
      </c>
      <c r="F955" s="0" t="n">
        <v>1142</v>
      </c>
      <c r="G955" s="0" t="s">
        <v>79</v>
      </c>
      <c r="H955" s="0" t="s">
        <v>22</v>
      </c>
      <c r="I955" s="0" t="s">
        <v>146</v>
      </c>
    </row>
    <row r="956" customFormat="false" ht="14.25" hidden="false" customHeight="false" outlineLevel="0" collapsed="false">
      <c r="A956" s="0" t="n">
        <v>57</v>
      </c>
      <c r="B956" s="0" t="s">
        <v>252</v>
      </c>
      <c r="C956" s="0" t="s">
        <v>136</v>
      </c>
      <c r="D956" s="24" t="n">
        <v>42177</v>
      </c>
      <c r="E956" s="0" t="s">
        <v>25</v>
      </c>
      <c r="F956" s="0" t="n">
        <v>816</v>
      </c>
      <c r="G956" s="0" t="s">
        <v>81</v>
      </c>
      <c r="H956" s="0" t="s">
        <v>25</v>
      </c>
    </row>
    <row r="957" customFormat="false" ht="14.25" hidden="false" customHeight="false" outlineLevel="0" collapsed="false">
      <c r="A957" s="0" t="n">
        <v>57</v>
      </c>
      <c r="B957" s="0" t="s">
        <v>252</v>
      </c>
      <c r="C957" s="0" t="s">
        <v>136</v>
      </c>
      <c r="D957" s="24" t="n">
        <v>42177</v>
      </c>
      <c r="E957" s="0" t="s">
        <v>36</v>
      </c>
      <c r="F957" s="0" t="n">
        <v>128</v>
      </c>
      <c r="G957" s="0" t="s">
        <v>81</v>
      </c>
      <c r="H957" s="0" t="s">
        <v>36</v>
      </c>
    </row>
    <row r="958" customFormat="false" ht="14.25" hidden="false" customHeight="false" outlineLevel="0" collapsed="false">
      <c r="A958" s="0" t="n">
        <v>57</v>
      </c>
      <c r="B958" s="0" t="s">
        <v>252</v>
      </c>
      <c r="C958" s="0" t="s">
        <v>136</v>
      </c>
      <c r="D958" s="24" t="n">
        <v>42177</v>
      </c>
      <c r="E958" s="0" t="s">
        <v>92</v>
      </c>
      <c r="F958" s="0" t="n">
        <v>120</v>
      </c>
      <c r="G958" s="0" t="s">
        <v>81</v>
      </c>
      <c r="H958" s="0" t="s">
        <v>92</v>
      </c>
    </row>
    <row r="959" customFormat="false" ht="14.25" hidden="false" customHeight="false" outlineLevel="0" collapsed="false">
      <c r="A959" s="0" t="n">
        <v>57</v>
      </c>
      <c r="B959" s="0" t="s">
        <v>252</v>
      </c>
      <c r="C959" s="0" t="s">
        <v>136</v>
      </c>
      <c r="D959" s="24" t="n">
        <v>42177</v>
      </c>
      <c r="E959" s="0" t="s">
        <v>84</v>
      </c>
      <c r="F959" s="0" t="n">
        <v>1</v>
      </c>
      <c r="G959" s="0" t="s">
        <v>81</v>
      </c>
      <c r="H959" s="0" t="s">
        <v>84</v>
      </c>
    </row>
    <row r="960" customFormat="false" ht="14.25" hidden="false" customHeight="false" outlineLevel="0" collapsed="false">
      <c r="A960" s="0" t="n">
        <v>57</v>
      </c>
      <c r="B960" s="0" t="s">
        <v>252</v>
      </c>
      <c r="C960" s="0" t="s">
        <v>136</v>
      </c>
      <c r="D960" s="24" t="n">
        <v>42177</v>
      </c>
      <c r="E960" s="0" t="s">
        <v>96</v>
      </c>
      <c r="F960" s="0" t="n">
        <v>2</v>
      </c>
      <c r="G960" s="0" t="s">
        <v>81</v>
      </c>
      <c r="H960" s="0" t="s">
        <v>96</v>
      </c>
    </row>
    <row r="961" customFormat="false" ht="14.25" hidden="false" customHeight="false" outlineLevel="0" collapsed="false">
      <c r="A961" s="0" t="n">
        <v>58</v>
      </c>
      <c r="B961" s="0" t="s">
        <v>252</v>
      </c>
      <c r="C961" s="0" t="s">
        <v>136</v>
      </c>
      <c r="D961" s="24" t="n">
        <v>42184</v>
      </c>
      <c r="E961" s="0" t="s">
        <v>25</v>
      </c>
      <c r="F961" s="0" t="n">
        <v>587</v>
      </c>
      <c r="G961" s="0" t="s">
        <v>81</v>
      </c>
      <c r="H961" s="0" t="s">
        <v>25</v>
      </c>
    </row>
    <row r="962" customFormat="false" ht="14.25" hidden="false" customHeight="false" outlineLevel="0" collapsed="false">
      <c r="A962" s="0" t="n">
        <v>58</v>
      </c>
      <c r="B962" s="0" t="s">
        <v>252</v>
      </c>
      <c r="C962" s="0" t="s">
        <v>136</v>
      </c>
      <c r="D962" s="24" t="n">
        <v>42184</v>
      </c>
      <c r="E962" s="0" t="s">
        <v>36</v>
      </c>
      <c r="F962" s="0" t="n">
        <v>152</v>
      </c>
      <c r="G962" s="0" t="s">
        <v>81</v>
      </c>
      <c r="H962" s="0" t="s">
        <v>36</v>
      </c>
    </row>
    <row r="963" customFormat="false" ht="14.25" hidden="false" customHeight="false" outlineLevel="0" collapsed="false">
      <c r="A963" s="0" t="n">
        <v>58</v>
      </c>
      <c r="B963" s="0" t="s">
        <v>252</v>
      </c>
      <c r="C963" s="0" t="s">
        <v>136</v>
      </c>
      <c r="D963" s="24" t="n">
        <v>42184</v>
      </c>
      <c r="E963" s="0" t="s">
        <v>92</v>
      </c>
      <c r="F963" s="0" t="n">
        <v>2</v>
      </c>
      <c r="G963" s="0" t="s">
        <v>81</v>
      </c>
      <c r="H963" s="0" t="s">
        <v>92</v>
      </c>
    </row>
    <row r="964" customFormat="false" ht="14.25" hidden="false" customHeight="false" outlineLevel="0" collapsed="false">
      <c r="A964" s="0" t="n">
        <v>58</v>
      </c>
      <c r="B964" s="0" t="s">
        <v>252</v>
      </c>
      <c r="C964" s="0" t="s">
        <v>136</v>
      </c>
      <c r="D964" s="24" t="n">
        <v>42184</v>
      </c>
      <c r="E964" s="0" t="s">
        <v>96</v>
      </c>
      <c r="F964" s="0" t="n">
        <v>1</v>
      </c>
      <c r="G964" s="0" t="s">
        <v>81</v>
      </c>
      <c r="H964" s="0" t="s">
        <v>96</v>
      </c>
    </row>
    <row r="965" customFormat="false" ht="14.25" hidden="false" customHeight="false" outlineLevel="0" collapsed="false">
      <c r="A965" s="0" t="n">
        <v>59</v>
      </c>
      <c r="B965" s="0" t="s">
        <v>252</v>
      </c>
      <c r="C965" s="0" t="s">
        <v>144</v>
      </c>
      <c r="D965" s="24" t="n">
        <v>42173</v>
      </c>
      <c r="E965" s="0" t="s">
        <v>36</v>
      </c>
      <c r="F965" s="0" t="n">
        <v>208</v>
      </c>
      <c r="G965" s="0" t="s">
        <v>81</v>
      </c>
      <c r="H965" s="0" t="s">
        <v>36</v>
      </c>
    </row>
    <row r="966" customFormat="false" ht="14.25" hidden="false" customHeight="false" outlineLevel="0" collapsed="false">
      <c r="A966" s="0" t="n">
        <v>59</v>
      </c>
      <c r="B966" s="0" t="s">
        <v>252</v>
      </c>
      <c r="C966" s="0" t="s">
        <v>144</v>
      </c>
      <c r="D966" s="24" t="n">
        <v>42173</v>
      </c>
      <c r="E966" s="0" t="s">
        <v>84</v>
      </c>
      <c r="F966" s="0" t="n">
        <v>32</v>
      </c>
      <c r="G966" s="0" t="s">
        <v>81</v>
      </c>
      <c r="H966" s="0" t="s">
        <v>84</v>
      </c>
    </row>
    <row r="967" customFormat="false" ht="14.25" hidden="false" customHeight="false" outlineLevel="0" collapsed="false">
      <c r="A967" s="0" t="n">
        <v>59</v>
      </c>
      <c r="B967" s="0" t="s">
        <v>252</v>
      </c>
      <c r="C967" s="0" t="s">
        <v>144</v>
      </c>
      <c r="D967" s="24" t="n">
        <v>42173</v>
      </c>
      <c r="E967" s="0" t="s">
        <v>92</v>
      </c>
      <c r="F967" s="0" t="n">
        <v>178</v>
      </c>
      <c r="G967" s="0" t="s">
        <v>81</v>
      </c>
      <c r="H967" s="0" t="s">
        <v>92</v>
      </c>
    </row>
    <row r="968" customFormat="false" ht="14.25" hidden="false" customHeight="false" outlineLevel="0" collapsed="false">
      <c r="A968" s="0" t="n">
        <v>61</v>
      </c>
      <c r="B968" s="0" t="s">
        <v>253</v>
      </c>
      <c r="C968" s="0" t="s">
        <v>136</v>
      </c>
      <c r="D968" s="24" t="n">
        <v>42170</v>
      </c>
      <c r="E968" s="0" t="s">
        <v>36</v>
      </c>
      <c r="F968" s="0" t="n">
        <v>1931</v>
      </c>
      <c r="G968" s="0" t="s">
        <v>81</v>
      </c>
      <c r="H968" s="0" t="s">
        <v>36</v>
      </c>
    </row>
    <row r="969" customFormat="false" ht="14.25" hidden="false" customHeight="false" outlineLevel="0" collapsed="false">
      <c r="A969" s="0" t="n">
        <v>61</v>
      </c>
      <c r="B969" s="0" t="s">
        <v>253</v>
      </c>
      <c r="C969" s="0" t="s">
        <v>136</v>
      </c>
      <c r="D969" s="24" t="n">
        <v>42170</v>
      </c>
      <c r="E969" s="0" t="s">
        <v>92</v>
      </c>
      <c r="F969" s="0" t="n">
        <v>320</v>
      </c>
      <c r="G969" s="0" t="s">
        <v>81</v>
      </c>
      <c r="H969" s="0" t="s">
        <v>92</v>
      </c>
    </row>
    <row r="970" customFormat="false" ht="14.25" hidden="false" customHeight="false" outlineLevel="0" collapsed="false">
      <c r="A970" s="0" t="n">
        <v>61</v>
      </c>
      <c r="B970" s="0" t="s">
        <v>253</v>
      </c>
      <c r="C970" s="0" t="s">
        <v>136</v>
      </c>
      <c r="D970" s="24" t="n">
        <v>42170</v>
      </c>
      <c r="E970" s="0" t="s">
        <v>25</v>
      </c>
      <c r="F970" s="0" t="n">
        <v>7</v>
      </c>
      <c r="G970" s="0" t="s">
        <v>81</v>
      </c>
      <c r="H970" s="0" t="s">
        <v>25</v>
      </c>
    </row>
    <row r="971" customFormat="false" ht="14.25" hidden="false" customHeight="false" outlineLevel="0" collapsed="false">
      <c r="A971" s="0" t="n">
        <v>61</v>
      </c>
      <c r="B971" s="0" t="s">
        <v>253</v>
      </c>
      <c r="C971" s="0" t="s">
        <v>136</v>
      </c>
      <c r="D971" s="24" t="n">
        <v>42170</v>
      </c>
      <c r="E971" s="0" t="s">
        <v>96</v>
      </c>
      <c r="F971" s="0" t="n">
        <v>2</v>
      </c>
      <c r="G971" s="0" t="s">
        <v>81</v>
      </c>
      <c r="H971" s="0" t="s">
        <v>96</v>
      </c>
    </row>
    <row r="972" customFormat="false" ht="14.25" hidden="false" customHeight="false" outlineLevel="0" collapsed="false">
      <c r="A972" s="0" t="n">
        <v>62</v>
      </c>
      <c r="B972" s="0" t="s">
        <v>253</v>
      </c>
      <c r="C972" s="0" t="s">
        <v>136</v>
      </c>
      <c r="D972" s="24" t="n">
        <v>42173</v>
      </c>
      <c r="E972" s="0" t="s">
        <v>36</v>
      </c>
      <c r="F972" s="0" t="n">
        <v>1289</v>
      </c>
      <c r="G972" s="0" t="s">
        <v>81</v>
      </c>
      <c r="H972" s="0" t="s">
        <v>36</v>
      </c>
    </row>
    <row r="973" customFormat="false" ht="14.25" hidden="false" customHeight="false" outlineLevel="0" collapsed="false">
      <c r="A973" s="0" t="n">
        <v>62</v>
      </c>
      <c r="B973" s="0" t="s">
        <v>253</v>
      </c>
      <c r="C973" s="0" t="s">
        <v>136</v>
      </c>
      <c r="D973" s="24" t="n">
        <v>42173</v>
      </c>
      <c r="E973" s="0" t="s">
        <v>25</v>
      </c>
      <c r="F973" s="0" t="n">
        <v>119</v>
      </c>
      <c r="G973" s="0" t="s">
        <v>81</v>
      </c>
      <c r="H973" s="0" t="s">
        <v>25</v>
      </c>
    </row>
    <row r="974" customFormat="false" ht="14.25" hidden="false" customHeight="false" outlineLevel="0" collapsed="false">
      <c r="A974" s="0" t="n">
        <v>62</v>
      </c>
      <c r="B974" s="0" t="s">
        <v>253</v>
      </c>
      <c r="C974" s="0" t="s">
        <v>136</v>
      </c>
      <c r="D974" s="24" t="n">
        <v>42173</v>
      </c>
      <c r="E974" s="0" t="s">
        <v>92</v>
      </c>
      <c r="F974" s="0" t="n">
        <v>4</v>
      </c>
      <c r="G974" s="0" t="s">
        <v>81</v>
      </c>
      <c r="H974" s="0" t="s">
        <v>92</v>
      </c>
    </row>
    <row r="975" customFormat="false" ht="14.25" hidden="false" customHeight="false" outlineLevel="0" collapsed="false">
      <c r="A975" s="0" t="n">
        <v>62</v>
      </c>
      <c r="B975" s="0" t="s">
        <v>253</v>
      </c>
      <c r="C975" s="0" t="s">
        <v>136</v>
      </c>
      <c r="D975" s="24" t="n">
        <v>42173</v>
      </c>
      <c r="E975" s="0" t="s">
        <v>96</v>
      </c>
      <c r="F975" s="0" t="n">
        <v>3</v>
      </c>
      <c r="G975" s="0" t="s">
        <v>81</v>
      </c>
      <c r="H975" s="0" t="s">
        <v>96</v>
      </c>
    </row>
    <row r="976" customFormat="false" ht="14.25" hidden="false" customHeight="false" outlineLevel="0" collapsed="false">
      <c r="A976" s="0" t="n">
        <v>62</v>
      </c>
      <c r="B976" s="0" t="s">
        <v>253</v>
      </c>
      <c r="C976" s="0" t="s">
        <v>136</v>
      </c>
      <c r="D976" s="24" t="n">
        <v>42173</v>
      </c>
      <c r="E976" s="0" t="s">
        <v>60</v>
      </c>
      <c r="F976" s="0" t="n">
        <v>1</v>
      </c>
      <c r="G976" s="0" t="s">
        <v>81</v>
      </c>
      <c r="H976" s="0" t="s">
        <v>60</v>
      </c>
    </row>
    <row r="977" customFormat="false" ht="14.25" hidden="false" customHeight="false" outlineLevel="0" collapsed="false">
      <c r="A977" s="0" t="n">
        <v>63</v>
      </c>
      <c r="B977" s="0" t="s">
        <v>253</v>
      </c>
      <c r="C977" s="0" t="s">
        <v>136</v>
      </c>
      <c r="D977" s="24" t="n">
        <v>42177</v>
      </c>
      <c r="E977" s="0" t="s">
        <v>25</v>
      </c>
      <c r="F977" s="0" t="n">
        <v>671</v>
      </c>
      <c r="G977" s="0" t="s">
        <v>81</v>
      </c>
      <c r="H977" s="0" t="s">
        <v>25</v>
      </c>
    </row>
    <row r="978" customFormat="false" ht="14.25" hidden="false" customHeight="false" outlineLevel="0" collapsed="false">
      <c r="A978" s="0" t="n">
        <v>63</v>
      </c>
      <c r="B978" s="0" t="s">
        <v>253</v>
      </c>
      <c r="C978" s="0" t="s">
        <v>136</v>
      </c>
      <c r="D978" s="24" t="n">
        <v>42177</v>
      </c>
      <c r="E978" s="0" t="s">
        <v>36</v>
      </c>
      <c r="F978" s="0" t="n">
        <v>145</v>
      </c>
      <c r="G978" s="0" t="s">
        <v>81</v>
      </c>
      <c r="H978" s="0" t="s">
        <v>36</v>
      </c>
    </row>
    <row r="979" customFormat="false" ht="14.25" hidden="false" customHeight="false" outlineLevel="0" collapsed="false">
      <c r="A979" s="0" t="n">
        <v>63</v>
      </c>
      <c r="B979" s="0" t="s">
        <v>253</v>
      </c>
      <c r="C979" s="0" t="s">
        <v>136</v>
      </c>
      <c r="D979" s="24" t="n">
        <v>42177</v>
      </c>
      <c r="E979" s="0" t="s">
        <v>96</v>
      </c>
      <c r="F979" s="0" t="n">
        <v>2</v>
      </c>
      <c r="G979" s="0" t="s">
        <v>81</v>
      </c>
      <c r="H979" s="0" t="s">
        <v>96</v>
      </c>
    </row>
    <row r="980" customFormat="false" ht="14.25" hidden="false" customHeight="false" outlineLevel="0" collapsed="false">
      <c r="A980" s="0" t="n">
        <v>63</v>
      </c>
      <c r="B980" s="0" t="s">
        <v>253</v>
      </c>
      <c r="C980" s="0" t="s">
        <v>136</v>
      </c>
      <c r="D980" s="24" t="n">
        <v>42177</v>
      </c>
      <c r="E980" s="0" t="s">
        <v>92</v>
      </c>
      <c r="F980" s="0" t="n">
        <v>21</v>
      </c>
      <c r="G980" s="0" t="s">
        <v>81</v>
      </c>
      <c r="H980" s="0" t="s">
        <v>92</v>
      </c>
    </row>
    <row r="981" customFormat="false" ht="14.25" hidden="false" customHeight="false" outlineLevel="0" collapsed="false">
      <c r="A981" s="0" t="n">
        <v>63</v>
      </c>
      <c r="B981" s="0" t="s">
        <v>253</v>
      </c>
      <c r="C981" s="0" t="s">
        <v>136</v>
      </c>
      <c r="D981" s="24" t="n">
        <v>42177</v>
      </c>
      <c r="E981" s="0" t="s">
        <v>83</v>
      </c>
      <c r="F981" s="0" t="n">
        <v>1</v>
      </c>
      <c r="G981" s="0" t="s">
        <v>81</v>
      </c>
      <c r="H981" s="0" t="s">
        <v>83</v>
      </c>
    </row>
    <row r="982" customFormat="false" ht="14.25" hidden="false" customHeight="false" outlineLevel="0" collapsed="false">
      <c r="A982" s="0" t="n">
        <v>64</v>
      </c>
      <c r="B982" s="0" t="s">
        <v>253</v>
      </c>
      <c r="C982" s="0" t="s">
        <v>136</v>
      </c>
      <c r="D982" s="24" t="n">
        <v>42179</v>
      </c>
      <c r="E982" s="0" t="s">
        <v>25</v>
      </c>
      <c r="F982" s="0" t="n">
        <v>462</v>
      </c>
      <c r="G982" s="0" t="s">
        <v>81</v>
      </c>
      <c r="H982" s="0" t="s">
        <v>25</v>
      </c>
    </row>
    <row r="983" customFormat="false" ht="14.25" hidden="false" customHeight="false" outlineLevel="0" collapsed="false">
      <c r="A983" s="0" t="n">
        <v>64</v>
      </c>
      <c r="B983" s="0" t="s">
        <v>253</v>
      </c>
      <c r="C983" s="0" t="s">
        <v>136</v>
      </c>
      <c r="D983" s="24" t="n">
        <v>42179</v>
      </c>
      <c r="E983" s="0" t="s">
        <v>36</v>
      </c>
      <c r="F983" s="0" t="n">
        <v>42</v>
      </c>
      <c r="G983" s="0" t="s">
        <v>81</v>
      </c>
      <c r="H983" s="0" t="s">
        <v>36</v>
      </c>
    </row>
    <row r="984" customFormat="false" ht="14.25" hidden="false" customHeight="false" outlineLevel="0" collapsed="false">
      <c r="A984" s="0" t="n">
        <v>64</v>
      </c>
      <c r="B984" s="0" t="s">
        <v>253</v>
      </c>
      <c r="C984" s="0" t="s">
        <v>136</v>
      </c>
      <c r="D984" s="24" t="n">
        <v>42179</v>
      </c>
      <c r="E984" s="0" t="s">
        <v>96</v>
      </c>
      <c r="F984" s="0" t="n">
        <v>1</v>
      </c>
      <c r="G984" s="0" t="s">
        <v>81</v>
      </c>
      <c r="H984" s="0" t="s">
        <v>96</v>
      </c>
    </row>
    <row r="985" customFormat="false" ht="14.25" hidden="false" customHeight="false" outlineLevel="0" collapsed="false">
      <c r="A985" s="0" t="n">
        <v>60</v>
      </c>
      <c r="B985" s="0" t="s">
        <v>253</v>
      </c>
      <c r="C985" s="0" t="s">
        <v>136</v>
      </c>
      <c r="D985" s="24" t="n">
        <v>42184</v>
      </c>
      <c r="E985" s="0" t="s">
        <v>25</v>
      </c>
      <c r="F985" s="0" t="n">
        <v>939</v>
      </c>
      <c r="G985" s="0" t="s">
        <v>81</v>
      </c>
      <c r="H985" s="0" t="s">
        <v>25</v>
      </c>
    </row>
    <row r="986" customFormat="false" ht="14.25" hidden="false" customHeight="false" outlineLevel="0" collapsed="false">
      <c r="A986" s="0" t="n">
        <v>60</v>
      </c>
      <c r="B986" s="0" t="s">
        <v>253</v>
      </c>
      <c r="C986" s="0" t="s">
        <v>136</v>
      </c>
      <c r="D986" s="24" t="n">
        <v>42184</v>
      </c>
      <c r="E986" s="0" t="s">
        <v>36</v>
      </c>
      <c r="F986" s="0" t="n">
        <v>1214</v>
      </c>
      <c r="G986" s="0" t="s">
        <v>81</v>
      </c>
      <c r="H986" s="0" t="s">
        <v>36</v>
      </c>
    </row>
    <row r="987" customFormat="false" ht="14.25" hidden="false" customHeight="false" outlineLevel="0" collapsed="false">
      <c r="A987" s="0" t="n">
        <v>60</v>
      </c>
      <c r="B987" s="0" t="s">
        <v>253</v>
      </c>
      <c r="C987" s="0" t="s">
        <v>136</v>
      </c>
      <c r="D987" s="24" t="n">
        <v>42184</v>
      </c>
      <c r="E987" s="0" t="s">
        <v>83</v>
      </c>
      <c r="F987" s="0" t="n">
        <v>28</v>
      </c>
      <c r="G987" s="0" t="s">
        <v>81</v>
      </c>
      <c r="H987" s="0" t="s">
        <v>83</v>
      </c>
    </row>
    <row r="988" customFormat="false" ht="14.25" hidden="false" customHeight="false" outlineLevel="0" collapsed="false">
      <c r="A988" s="0" t="n">
        <v>60</v>
      </c>
      <c r="B988" s="0" t="s">
        <v>253</v>
      </c>
      <c r="C988" s="0" t="s">
        <v>136</v>
      </c>
      <c r="D988" s="24" t="n">
        <v>42184</v>
      </c>
      <c r="E988" s="0" t="s">
        <v>92</v>
      </c>
      <c r="F988" s="0" t="n">
        <v>2</v>
      </c>
      <c r="G988" s="0" t="s">
        <v>81</v>
      </c>
      <c r="H988" s="0" t="s">
        <v>92</v>
      </c>
    </row>
    <row r="989" customFormat="false" ht="14.25" hidden="false" customHeight="false" outlineLevel="0" collapsed="false">
      <c r="A989" s="0" t="n">
        <v>60</v>
      </c>
      <c r="B989" s="0" t="s">
        <v>253</v>
      </c>
      <c r="C989" s="0" t="s">
        <v>136</v>
      </c>
      <c r="D989" s="24" t="n">
        <v>42184</v>
      </c>
      <c r="E989" s="0" t="s">
        <v>96</v>
      </c>
      <c r="F989" s="0" t="n">
        <v>9</v>
      </c>
      <c r="G989" s="0" t="s">
        <v>81</v>
      </c>
      <c r="H989" s="0" t="s">
        <v>96</v>
      </c>
    </row>
    <row r="990" customFormat="false" ht="14.25" hidden="false" customHeight="false" outlineLevel="0" collapsed="false">
      <c r="A990" s="0" t="n">
        <v>60</v>
      </c>
      <c r="B990" s="0" t="s">
        <v>253</v>
      </c>
      <c r="C990" s="0" t="s">
        <v>136</v>
      </c>
      <c r="D990" s="24" t="n">
        <v>42184</v>
      </c>
      <c r="E990" s="0" t="s">
        <v>60</v>
      </c>
      <c r="F990" s="0" t="n">
        <v>1</v>
      </c>
      <c r="G990" s="0" t="s">
        <v>81</v>
      </c>
      <c r="H990" s="0" t="s">
        <v>60</v>
      </c>
    </row>
    <row r="991" customFormat="false" ht="14.25" hidden="false" customHeight="false" outlineLevel="0" collapsed="false">
      <c r="A991" s="0" t="n">
        <v>60</v>
      </c>
      <c r="B991" s="0" t="s">
        <v>253</v>
      </c>
      <c r="C991" s="0" t="s">
        <v>136</v>
      </c>
      <c r="D991" s="24" t="n">
        <v>42184</v>
      </c>
      <c r="E991" s="0" t="s">
        <v>213</v>
      </c>
      <c r="F991" s="0" t="n">
        <v>66600</v>
      </c>
      <c r="G991" s="0" t="s">
        <v>79</v>
      </c>
      <c r="H991" s="0" t="s">
        <v>6</v>
      </c>
      <c r="I991" s="0" t="s">
        <v>214</v>
      </c>
    </row>
    <row r="992" customFormat="false" ht="14.25" hidden="false" customHeight="false" outlineLevel="0" collapsed="false">
      <c r="A992" s="0" t="n">
        <v>60</v>
      </c>
      <c r="B992" s="0" t="s">
        <v>253</v>
      </c>
      <c r="C992" s="0" t="s">
        <v>136</v>
      </c>
      <c r="D992" s="24" t="n">
        <v>42184</v>
      </c>
      <c r="E992" s="0" t="s">
        <v>209</v>
      </c>
      <c r="F992" s="0" t="n">
        <v>52450</v>
      </c>
      <c r="G992" s="0" t="s">
        <v>79</v>
      </c>
      <c r="H992" s="0" t="s">
        <v>35</v>
      </c>
      <c r="I992" s="0" t="s">
        <v>210</v>
      </c>
    </row>
    <row r="993" customFormat="false" ht="14.25" hidden="false" customHeight="false" outlineLevel="0" collapsed="false">
      <c r="A993" s="0" t="n">
        <v>60</v>
      </c>
      <c r="B993" s="0" t="s">
        <v>253</v>
      </c>
      <c r="C993" s="0" t="s">
        <v>136</v>
      </c>
      <c r="D993" s="24" t="n">
        <v>42184</v>
      </c>
      <c r="E993" s="0" t="s">
        <v>112</v>
      </c>
      <c r="F993" s="0" t="n">
        <v>33638</v>
      </c>
      <c r="G993" s="0" t="s">
        <v>79</v>
      </c>
      <c r="H993" s="0" t="s">
        <v>6</v>
      </c>
      <c r="I993" s="0" t="s">
        <v>149</v>
      </c>
    </row>
    <row r="994" customFormat="false" ht="14.25" hidden="false" customHeight="false" outlineLevel="0" collapsed="false">
      <c r="A994" s="0" t="n">
        <v>60</v>
      </c>
      <c r="B994" s="0" t="s">
        <v>253</v>
      </c>
      <c r="C994" s="0" t="s">
        <v>136</v>
      </c>
      <c r="D994" s="24" t="n">
        <v>42184</v>
      </c>
      <c r="E994" s="0" t="s">
        <v>132</v>
      </c>
      <c r="F994" s="0" t="n">
        <v>26463</v>
      </c>
      <c r="G994" s="0" t="s">
        <v>79</v>
      </c>
      <c r="H994" s="0" t="s">
        <v>35</v>
      </c>
      <c r="I994" s="0" t="s">
        <v>133</v>
      </c>
    </row>
    <row r="995" customFormat="false" ht="14.25" hidden="false" customHeight="false" outlineLevel="0" collapsed="false">
      <c r="A995" s="0" t="n">
        <v>60</v>
      </c>
      <c r="B995" s="0" t="s">
        <v>253</v>
      </c>
      <c r="C995" s="0" t="s">
        <v>136</v>
      </c>
      <c r="D995" s="24" t="n">
        <v>42184</v>
      </c>
      <c r="E995" s="0" t="s">
        <v>118</v>
      </c>
      <c r="F995" s="0" t="n">
        <v>6834</v>
      </c>
      <c r="G995" s="0" t="s">
        <v>79</v>
      </c>
      <c r="H995" s="0" t="s">
        <v>74</v>
      </c>
      <c r="I995" s="0" t="s">
        <v>143</v>
      </c>
    </row>
    <row r="996" customFormat="false" ht="14.25" hidden="false" customHeight="false" outlineLevel="0" collapsed="false">
      <c r="A996" s="0" t="n">
        <v>60</v>
      </c>
      <c r="B996" s="0" t="s">
        <v>253</v>
      </c>
      <c r="C996" s="0" t="s">
        <v>136</v>
      </c>
      <c r="D996" s="24" t="n">
        <v>42184</v>
      </c>
      <c r="E996" s="0" t="s">
        <v>183</v>
      </c>
      <c r="F996" s="0" t="n">
        <v>2031</v>
      </c>
      <c r="G996" s="0" t="s">
        <v>79</v>
      </c>
      <c r="H996" s="0" t="s">
        <v>55</v>
      </c>
      <c r="I996" s="0" t="s">
        <v>184</v>
      </c>
    </row>
    <row r="997" customFormat="false" ht="14.25" hidden="false" customHeight="false" outlineLevel="0" collapsed="false">
      <c r="A997" s="0" t="n">
        <v>60</v>
      </c>
      <c r="B997" s="0" t="s">
        <v>253</v>
      </c>
      <c r="C997" s="0" t="s">
        <v>136</v>
      </c>
      <c r="D997" s="24" t="n">
        <v>42184</v>
      </c>
      <c r="E997" s="0" t="s">
        <v>117</v>
      </c>
      <c r="F997" s="0" t="n">
        <v>1778</v>
      </c>
      <c r="G997" s="0" t="s">
        <v>79</v>
      </c>
      <c r="H997" s="0" t="s">
        <v>14</v>
      </c>
      <c r="I997" s="0" t="s">
        <v>145</v>
      </c>
    </row>
    <row r="998" customFormat="false" ht="14.25" hidden="false" customHeight="false" outlineLevel="0" collapsed="false">
      <c r="A998" s="0" t="n">
        <v>60</v>
      </c>
      <c r="B998" s="0" t="s">
        <v>253</v>
      </c>
      <c r="C998" s="0" t="s">
        <v>136</v>
      </c>
      <c r="D998" s="24" t="n">
        <v>42184</v>
      </c>
      <c r="E998" s="0" t="s">
        <v>128</v>
      </c>
      <c r="F998" s="0" t="n">
        <v>1517</v>
      </c>
      <c r="G998" s="0" t="s">
        <v>79</v>
      </c>
      <c r="H998" s="0" t="s">
        <v>31</v>
      </c>
      <c r="I998" s="0" t="s">
        <v>129</v>
      </c>
    </row>
    <row r="999" customFormat="false" ht="14.25" hidden="false" customHeight="false" outlineLevel="0" collapsed="false">
      <c r="A999" s="0" t="n">
        <v>60</v>
      </c>
      <c r="B999" s="0" t="s">
        <v>253</v>
      </c>
      <c r="C999" s="0" t="s">
        <v>136</v>
      </c>
      <c r="D999" s="24" t="n">
        <v>42184</v>
      </c>
      <c r="E999" s="0" t="s">
        <v>187</v>
      </c>
      <c r="F999" s="0" t="n">
        <v>1034</v>
      </c>
      <c r="G999" s="0" t="s">
        <v>79</v>
      </c>
      <c r="H999" s="0" t="s">
        <v>188</v>
      </c>
      <c r="I999" s="0" t="s">
        <v>189</v>
      </c>
    </row>
    <row r="1000" customFormat="false" ht="14.25" hidden="false" customHeight="false" outlineLevel="0" collapsed="false">
      <c r="A1000" s="0" t="n">
        <v>60</v>
      </c>
      <c r="B1000" s="0" t="s">
        <v>253</v>
      </c>
      <c r="C1000" s="0" t="s">
        <v>136</v>
      </c>
      <c r="D1000" s="24" t="n">
        <v>42184</v>
      </c>
      <c r="E1000" s="0" t="s">
        <v>205</v>
      </c>
      <c r="F1000" s="0" t="n">
        <v>888</v>
      </c>
      <c r="G1000" s="0" t="s">
        <v>79</v>
      </c>
      <c r="H1000" s="0" t="s">
        <v>35</v>
      </c>
      <c r="I1000" s="0" t="s">
        <v>206</v>
      </c>
    </row>
    <row r="1001" customFormat="false" ht="14.25" hidden="false" customHeight="false" outlineLevel="0" collapsed="false">
      <c r="A1001" s="0" t="n">
        <v>65</v>
      </c>
      <c r="B1001" s="0" t="s">
        <v>253</v>
      </c>
      <c r="C1001" s="0" t="s">
        <v>154</v>
      </c>
      <c r="D1001" s="24" t="n">
        <v>42180</v>
      </c>
      <c r="E1001" s="0" t="s">
        <v>92</v>
      </c>
      <c r="F1001" s="0" t="n">
        <v>10418</v>
      </c>
      <c r="G1001" s="0" t="s">
        <v>81</v>
      </c>
      <c r="H1001" s="0" t="s">
        <v>92</v>
      </c>
    </row>
    <row r="1002" customFormat="false" ht="14.25" hidden="false" customHeight="false" outlineLevel="0" collapsed="false">
      <c r="A1002" s="0" t="n">
        <v>65</v>
      </c>
      <c r="B1002" s="0" t="s">
        <v>253</v>
      </c>
      <c r="C1002" s="0" t="s">
        <v>154</v>
      </c>
      <c r="D1002" s="24" t="n">
        <v>42180</v>
      </c>
      <c r="E1002" s="0" t="s">
        <v>36</v>
      </c>
      <c r="F1002" s="0" t="n">
        <v>199</v>
      </c>
      <c r="G1002" s="0" t="s">
        <v>81</v>
      </c>
      <c r="H1002" s="0" t="s">
        <v>36</v>
      </c>
    </row>
    <row r="1003" customFormat="false" ht="14.25" hidden="false" customHeight="false" outlineLevel="0" collapsed="false">
      <c r="A1003" s="0" t="n">
        <v>65</v>
      </c>
      <c r="B1003" s="0" t="s">
        <v>253</v>
      </c>
      <c r="C1003" s="0" t="s">
        <v>154</v>
      </c>
      <c r="D1003" s="24" t="n">
        <v>42180</v>
      </c>
      <c r="E1003" s="0" t="s">
        <v>60</v>
      </c>
      <c r="F1003" s="0" t="n">
        <v>2</v>
      </c>
      <c r="G1003" s="0" t="s">
        <v>81</v>
      </c>
      <c r="H1003" s="0" t="s">
        <v>60</v>
      </c>
    </row>
    <row r="1004" customFormat="false" ht="14.25" hidden="false" customHeight="false" outlineLevel="0" collapsed="false">
      <c r="A1004" s="0" t="n">
        <v>65</v>
      </c>
      <c r="B1004" s="0" t="s">
        <v>253</v>
      </c>
      <c r="C1004" s="0" t="s">
        <v>154</v>
      </c>
      <c r="D1004" s="24" t="n">
        <v>42180</v>
      </c>
      <c r="E1004" s="0" t="s">
        <v>88</v>
      </c>
      <c r="F1004" s="0" t="n">
        <v>1</v>
      </c>
      <c r="G1004" s="0" t="s">
        <v>81</v>
      </c>
      <c r="H1004" s="0" t="s">
        <v>88</v>
      </c>
    </row>
    <row r="1005" customFormat="false" ht="14.25" hidden="false" customHeight="false" outlineLevel="0" collapsed="false">
      <c r="A1005" s="0" t="n">
        <v>65</v>
      </c>
      <c r="B1005" s="0" t="s">
        <v>253</v>
      </c>
      <c r="C1005" s="0" t="s">
        <v>154</v>
      </c>
      <c r="D1005" s="24" t="n">
        <v>42180</v>
      </c>
      <c r="E1005" s="0" t="s">
        <v>118</v>
      </c>
      <c r="F1005" s="0" t="n">
        <v>45750</v>
      </c>
      <c r="G1005" s="0" t="s">
        <v>79</v>
      </c>
      <c r="H1005" s="0" t="s">
        <v>74</v>
      </c>
      <c r="I1005" s="0" t="s">
        <v>143</v>
      </c>
    </row>
    <row r="1006" customFormat="false" ht="14.25" hidden="false" customHeight="false" outlineLevel="0" collapsed="false">
      <c r="A1006" s="0" t="n">
        <v>65</v>
      </c>
      <c r="B1006" s="0" t="s">
        <v>253</v>
      </c>
      <c r="C1006" s="0" t="s">
        <v>154</v>
      </c>
      <c r="D1006" s="24" t="n">
        <v>42180</v>
      </c>
      <c r="E1006" s="0" t="s">
        <v>119</v>
      </c>
      <c r="F1006" s="0" t="n">
        <v>25958</v>
      </c>
      <c r="G1006" s="0" t="s">
        <v>79</v>
      </c>
      <c r="H1006" s="0" t="s">
        <v>74</v>
      </c>
      <c r="I1006" s="0" t="s">
        <v>142</v>
      </c>
    </row>
    <row r="1007" customFormat="false" ht="14.25" hidden="false" customHeight="false" outlineLevel="0" collapsed="false">
      <c r="A1007" s="0" t="n">
        <v>65</v>
      </c>
      <c r="B1007" s="0" t="s">
        <v>253</v>
      </c>
      <c r="C1007" s="0" t="s">
        <v>154</v>
      </c>
      <c r="D1007" s="24" t="n">
        <v>42180</v>
      </c>
      <c r="E1007" s="0" t="s">
        <v>132</v>
      </c>
      <c r="F1007" s="0" t="n">
        <v>10493</v>
      </c>
      <c r="G1007" s="0" t="s">
        <v>79</v>
      </c>
      <c r="H1007" s="0" t="s">
        <v>35</v>
      </c>
      <c r="I1007" s="0" t="s">
        <v>133</v>
      </c>
    </row>
    <row r="1008" customFormat="false" ht="14.25" hidden="false" customHeight="false" outlineLevel="0" collapsed="false">
      <c r="A1008" s="0" t="n">
        <v>65</v>
      </c>
      <c r="B1008" s="0" t="s">
        <v>253</v>
      </c>
      <c r="C1008" s="0" t="s">
        <v>154</v>
      </c>
      <c r="D1008" s="24" t="n">
        <v>42180</v>
      </c>
      <c r="E1008" s="0" t="s">
        <v>187</v>
      </c>
      <c r="F1008" s="0" t="n">
        <v>9929</v>
      </c>
      <c r="G1008" s="0" t="s">
        <v>79</v>
      </c>
      <c r="H1008" s="0" t="s">
        <v>188</v>
      </c>
      <c r="I1008" s="0" t="s">
        <v>189</v>
      </c>
    </row>
    <row r="1009" customFormat="false" ht="14.25" hidden="false" customHeight="false" outlineLevel="0" collapsed="false">
      <c r="A1009" s="0" t="n">
        <v>65</v>
      </c>
      <c r="B1009" s="0" t="s">
        <v>253</v>
      </c>
      <c r="C1009" s="0" t="s">
        <v>154</v>
      </c>
      <c r="D1009" s="24" t="n">
        <v>42180</v>
      </c>
      <c r="E1009" s="0" t="s">
        <v>213</v>
      </c>
      <c r="F1009" s="0" t="n">
        <v>5251</v>
      </c>
      <c r="G1009" s="0" t="s">
        <v>79</v>
      </c>
      <c r="H1009" s="0" t="s">
        <v>6</v>
      </c>
      <c r="I1009" s="0" t="s">
        <v>214</v>
      </c>
    </row>
    <row r="1010" customFormat="false" ht="14.25" hidden="false" customHeight="false" outlineLevel="0" collapsed="false">
      <c r="A1010" s="0" t="n">
        <v>65</v>
      </c>
      <c r="B1010" s="0" t="s">
        <v>253</v>
      </c>
      <c r="C1010" s="0" t="s">
        <v>154</v>
      </c>
      <c r="D1010" s="24" t="n">
        <v>42180</v>
      </c>
      <c r="E1010" s="0" t="s">
        <v>117</v>
      </c>
      <c r="F1010" s="0" t="n">
        <v>4136</v>
      </c>
      <c r="G1010" s="0" t="s">
        <v>79</v>
      </c>
      <c r="H1010" s="0" t="s">
        <v>14</v>
      </c>
      <c r="I1010" s="0" t="s">
        <v>145</v>
      </c>
    </row>
    <row r="1011" customFormat="false" ht="14.25" hidden="false" customHeight="false" outlineLevel="0" collapsed="false">
      <c r="A1011" s="0" t="n">
        <v>65</v>
      </c>
      <c r="B1011" s="0" t="s">
        <v>253</v>
      </c>
      <c r="C1011" s="0" t="s">
        <v>154</v>
      </c>
      <c r="D1011" s="24" t="n">
        <v>42180</v>
      </c>
      <c r="E1011" s="0" t="s">
        <v>272</v>
      </c>
      <c r="F1011" s="0" t="n">
        <v>3913</v>
      </c>
      <c r="G1011" s="0" t="s">
        <v>79</v>
      </c>
      <c r="H1011" s="0" t="s">
        <v>197</v>
      </c>
      <c r="I1011" s="0" t="s">
        <v>273</v>
      </c>
    </row>
    <row r="1012" customFormat="false" ht="14.25" hidden="false" customHeight="false" outlineLevel="0" collapsed="false">
      <c r="A1012" s="0" t="n">
        <v>65</v>
      </c>
      <c r="B1012" s="0" t="s">
        <v>253</v>
      </c>
      <c r="C1012" s="0" t="s">
        <v>154</v>
      </c>
      <c r="D1012" s="24" t="n">
        <v>42180</v>
      </c>
      <c r="E1012" s="0" t="s">
        <v>272</v>
      </c>
      <c r="F1012" s="0" t="n">
        <v>3913</v>
      </c>
      <c r="G1012" s="0" t="s">
        <v>79</v>
      </c>
      <c r="H1012" s="0" t="s">
        <v>197</v>
      </c>
      <c r="I1012" s="0" t="s">
        <v>273</v>
      </c>
    </row>
    <row r="1013" customFormat="false" ht="14.25" hidden="false" customHeight="false" outlineLevel="0" collapsed="false">
      <c r="A1013" s="0" t="n">
        <v>65</v>
      </c>
      <c r="B1013" s="0" t="s">
        <v>253</v>
      </c>
      <c r="C1013" s="0" t="s">
        <v>154</v>
      </c>
      <c r="D1013" s="24" t="n">
        <v>42180</v>
      </c>
      <c r="E1013" s="0" t="s">
        <v>235</v>
      </c>
      <c r="F1013" s="0" t="n">
        <v>2929</v>
      </c>
      <c r="G1013" s="0" t="s">
        <v>79</v>
      </c>
      <c r="H1013" s="0" t="s">
        <v>236</v>
      </c>
      <c r="I1013" s="0" t="s">
        <v>237</v>
      </c>
    </row>
    <row r="1014" customFormat="false" ht="14.25" hidden="false" customHeight="false" outlineLevel="0" collapsed="false">
      <c r="A1014" s="0" t="n">
        <v>65</v>
      </c>
      <c r="B1014" s="0" t="s">
        <v>253</v>
      </c>
      <c r="C1014" s="0" t="s">
        <v>154</v>
      </c>
      <c r="D1014" s="24" t="n">
        <v>42180</v>
      </c>
      <c r="E1014" s="0" t="s">
        <v>209</v>
      </c>
      <c r="F1014" s="0" t="n">
        <v>1937</v>
      </c>
      <c r="G1014" s="0" t="s">
        <v>79</v>
      </c>
      <c r="H1014" s="0" t="s">
        <v>35</v>
      </c>
      <c r="I1014" s="0" t="s">
        <v>210</v>
      </c>
    </row>
    <row r="1015" customFormat="false" ht="14.25" hidden="false" customHeight="false" outlineLevel="0" collapsed="false">
      <c r="A1015" s="0" t="s">
        <v>123</v>
      </c>
      <c r="B1015" s="0" t="s">
        <v>254</v>
      </c>
      <c r="C1015" s="0" t="s">
        <v>139</v>
      </c>
      <c r="D1015" s="24" t="n">
        <v>42181</v>
      </c>
      <c r="E1015" s="0" t="s">
        <v>260</v>
      </c>
      <c r="F1015" s="0" t="n">
        <v>2</v>
      </c>
      <c r="G1015" s="0" t="s">
        <v>78</v>
      </c>
      <c r="H1015" s="0" t="s">
        <v>261</v>
      </c>
      <c r="I1015" s="0" t="s">
        <v>262</v>
      </c>
    </row>
    <row r="1016" customFormat="false" ht="14.25" hidden="false" customHeight="false" outlineLevel="0" collapsed="false">
      <c r="A1016" s="0" t="n">
        <v>66</v>
      </c>
      <c r="B1016" s="0" t="s">
        <v>254</v>
      </c>
      <c r="C1016" s="0" t="s">
        <v>139</v>
      </c>
      <c r="D1016" s="24" t="n">
        <v>43651</v>
      </c>
      <c r="E1016" s="0" t="s">
        <v>96</v>
      </c>
      <c r="F1016" s="0" t="n">
        <v>2426</v>
      </c>
      <c r="G1016" s="0" t="s">
        <v>81</v>
      </c>
      <c r="H1016" s="0" t="s">
        <v>96</v>
      </c>
    </row>
    <row r="1017" customFormat="false" ht="14.25" hidden="false" customHeight="false" outlineLevel="0" collapsed="false">
      <c r="A1017" s="0" t="n">
        <v>66</v>
      </c>
      <c r="B1017" s="0" t="s">
        <v>254</v>
      </c>
      <c r="C1017" s="0" t="s">
        <v>139</v>
      </c>
      <c r="D1017" s="24" t="n">
        <v>43651</v>
      </c>
      <c r="E1017" s="0" t="s">
        <v>92</v>
      </c>
      <c r="F1017" s="0" t="n">
        <v>3440</v>
      </c>
      <c r="G1017" s="0" t="s">
        <v>81</v>
      </c>
      <c r="H1017" s="0" t="s">
        <v>92</v>
      </c>
    </row>
    <row r="1018" customFormat="false" ht="14.25" hidden="false" customHeight="false" outlineLevel="0" collapsed="false">
      <c r="A1018" s="0" t="n">
        <v>66</v>
      </c>
      <c r="B1018" s="0" t="s">
        <v>254</v>
      </c>
      <c r="C1018" s="0" t="s">
        <v>139</v>
      </c>
      <c r="D1018" s="24" t="n">
        <v>43651</v>
      </c>
      <c r="E1018" s="0" t="s">
        <v>36</v>
      </c>
      <c r="F1018" s="0" t="n">
        <v>38</v>
      </c>
      <c r="G1018" s="0" t="s">
        <v>81</v>
      </c>
      <c r="H1018" s="0" t="s">
        <v>36</v>
      </c>
    </row>
    <row r="1019" customFormat="false" ht="14.25" hidden="false" customHeight="false" outlineLevel="0" collapsed="false">
      <c r="A1019" s="0" t="n">
        <v>66</v>
      </c>
      <c r="B1019" s="0" t="s">
        <v>254</v>
      </c>
      <c r="C1019" s="0" t="s">
        <v>139</v>
      </c>
      <c r="D1019" s="24" t="n">
        <v>43651</v>
      </c>
      <c r="E1019" s="0" t="s">
        <v>84</v>
      </c>
      <c r="F1019" s="0" t="n">
        <v>24</v>
      </c>
      <c r="G1019" s="0" t="s">
        <v>81</v>
      </c>
      <c r="H1019" s="0" t="s">
        <v>84</v>
      </c>
    </row>
    <row r="1020" customFormat="false" ht="14.25" hidden="false" customHeight="false" outlineLevel="0" collapsed="false">
      <c r="A1020" s="0" t="n">
        <v>66</v>
      </c>
      <c r="B1020" s="0" t="s">
        <v>254</v>
      </c>
      <c r="C1020" s="0" t="s">
        <v>139</v>
      </c>
      <c r="D1020" s="24" t="n">
        <v>43651</v>
      </c>
      <c r="E1020" s="0" t="s">
        <v>93</v>
      </c>
      <c r="F1020" s="0" t="n">
        <v>2</v>
      </c>
      <c r="G1020" s="0" t="s">
        <v>81</v>
      </c>
      <c r="H1020" s="0" t="s">
        <v>93</v>
      </c>
    </row>
    <row r="1021" customFormat="false" ht="14.25" hidden="false" customHeight="false" outlineLevel="0" collapsed="false">
      <c r="A1021" s="0" t="s">
        <v>123</v>
      </c>
      <c r="B1021" s="0" t="s">
        <v>254</v>
      </c>
      <c r="C1021" s="0" t="s">
        <v>144</v>
      </c>
      <c r="D1021" s="24" t="n">
        <v>42159</v>
      </c>
      <c r="E1021" s="0" t="s">
        <v>119</v>
      </c>
      <c r="F1021" s="0" t="n">
        <v>1</v>
      </c>
      <c r="G1021" s="0" t="s">
        <v>78</v>
      </c>
      <c r="H1021" s="0" t="s">
        <v>74</v>
      </c>
      <c r="I1021" s="0" t="s">
        <v>142</v>
      </c>
    </row>
    <row r="1022" customFormat="false" ht="14.25" hidden="false" customHeight="false" outlineLevel="0" collapsed="false">
      <c r="A1022" s="0" t="s">
        <v>123</v>
      </c>
      <c r="B1022" s="0" t="s">
        <v>254</v>
      </c>
      <c r="C1022" s="0" t="s">
        <v>144</v>
      </c>
      <c r="D1022" s="24" t="n">
        <v>42169</v>
      </c>
      <c r="E1022" s="0" t="s">
        <v>119</v>
      </c>
      <c r="F1022" s="0" t="n">
        <v>1</v>
      </c>
      <c r="G1022" s="0" t="s">
        <v>78</v>
      </c>
      <c r="H1022" s="0" t="s">
        <v>74</v>
      </c>
      <c r="I1022" s="0" t="s">
        <v>142</v>
      </c>
    </row>
    <row r="1023" customFormat="false" ht="14.25" hidden="false" customHeight="false" outlineLevel="0" collapsed="false">
      <c r="A1023" s="0" t="s">
        <v>123</v>
      </c>
      <c r="B1023" s="0" t="s">
        <v>255</v>
      </c>
      <c r="C1023" s="0" t="s">
        <v>110</v>
      </c>
      <c r="D1023" s="24" t="n">
        <v>42163</v>
      </c>
      <c r="E1023" s="0" t="s">
        <v>307</v>
      </c>
      <c r="F1023" s="0" t="n">
        <v>1</v>
      </c>
      <c r="G1023" s="0" t="s">
        <v>78</v>
      </c>
      <c r="H1023" s="0" t="s">
        <v>188</v>
      </c>
      <c r="I1023" s="0" t="s">
        <v>308</v>
      </c>
    </row>
    <row r="1024" customFormat="false" ht="14.25" hidden="false" customHeight="false" outlineLevel="0" collapsed="false">
      <c r="A1024" s="0" t="s">
        <v>123</v>
      </c>
      <c r="B1024" s="0" t="s">
        <v>255</v>
      </c>
      <c r="C1024" s="0" t="s">
        <v>110</v>
      </c>
      <c r="D1024" s="24" t="n">
        <v>42170</v>
      </c>
      <c r="E1024" s="0" t="s">
        <v>304</v>
      </c>
      <c r="F1024" s="0" t="n">
        <v>1</v>
      </c>
      <c r="G1024" s="0" t="s">
        <v>78</v>
      </c>
      <c r="H1024" s="0" t="s">
        <v>305</v>
      </c>
      <c r="I1024" s="0" t="s">
        <v>306</v>
      </c>
    </row>
    <row r="1025" customFormat="false" ht="14.25" hidden="false" customHeight="false" outlineLevel="0" collapsed="false">
      <c r="A1025" s="0" t="s">
        <v>123</v>
      </c>
      <c r="B1025" s="0" t="s">
        <v>255</v>
      </c>
      <c r="C1025" s="0" t="s">
        <v>110</v>
      </c>
      <c r="D1025" s="24" t="n">
        <v>42177</v>
      </c>
      <c r="E1025" s="0" t="s">
        <v>112</v>
      </c>
      <c r="F1025" s="0" t="n">
        <v>2</v>
      </c>
      <c r="G1025" s="0" t="s">
        <v>78</v>
      </c>
      <c r="H1025" s="0" t="s">
        <v>6</v>
      </c>
      <c r="I1025" s="0" t="s">
        <v>149</v>
      </c>
    </row>
    <row r="1026" customFormat="false" ht="14.25" hidden="false" customHeight="false" outlineLevel="0" collapsed="false">
      <c r="A1026" s="0" t="s">
        <v>123</v>
      </c>
      <c r="B1026" s="0" t="s">
        <v>255</v>
      </c>
      <c r="C1026" s="0" t="s">
        <v>136</v>
      </c>
      <c r="D1026" s="24" t="n">
        <v>42170</v>
      </c>
      <c r="E1026" s="0" t="s">
        <v>241</v>
      </c>
      <c r="F1026" s="0" t="n">
        <v>1</v>
      </c>
      <c r="G1026" s="0" t="s">
        <v>78</v>
      </c>
      <c r="H1026" s="0" t="s">
        <v>18</v>
      </c>
      <c r="I1026" s="0" t="s">
        <v>242</v>
      </c>
    </row>
    <row r="1027" customFormat="false" ht="14.25" hidden="false" customHeight="false" outlineLevel="0" collapsed="false">
      <c r="A1027" s="0" t="s">
        <v>123</v>
      </c>
      <c r="B1027" s="0" t="s">
        <v>255</v>
      </c>
      <c r="C1027" s="0" t="s">
        <v>136</v>
      </c>
      <c r="D1027" s="24" t="n">
        <v>42173</v>
      </c>
      <c r="E1027" s="0" t="s">
        <v>132</v>
      </c>
      <c r="F1027" s="0" t="n">
        <v>1</v>
      </c>
      <c r="G1027" s="0" t="s">
        <v>78</v>
      </c>
      <c r="H1027" s="0" t="s">
        <v>35</v>
      </c>
      <c r="I1027" s="0" t="s">
        <v>133</v>
      </c>
    </row>
    <row r="1028" customFormat="false" ht="14.25" hidden="false" customHeight="false" outlineLevel="0" collapsed="false">
      <c r="A1028" s="0" t="s">
        <v>123</v>
      </c>
      <c r="B1028" s="0" t="s">
        <v>255</v>
      </c>
      <c r="C1028" s="0" t="s">
        <v>139</v>
      </c>
      <c r="D1028" s="24" t="n">
        <v>42162</v>
      </c>
      <c r="E1028" s="0" t="s">
        <v>116</v>
      </c>
      <c r="F1028" s="0" t="n">
        <v>1</v>
      </c>
      <c r="G1028" s="0" t="s">
        <v>78</v>
      </c>
      <c r="H1028" s="0" t="s">
        <v>22</v>
      </c>
      <c r="I1028" s="0" t="s">
        <v>146</v>
      </c>
    </row>
    <row r="1029" customFormat="false" ht="14.25" hidden="false" customHeight="false" outlineLevel="0" collapsed="false">
      <c r="A1029" s="0" t="s">
        <v>123</v>
      </c>
      <c r="B1029" s="0" t="s">
        <v>255</v>
      </c>
      <c r="C1029" s="0" t="s">
        <v>139</v>
      </c>
      <c r="D1029" s="24" t="n">
        <v>42172</v>
      </c>
      <c r="E1029" s="0" t="s">
        <v>116</v>
      </c>
      <c r="F1029" s="0" t="n">
        <v>2</v>
      </c>
      <c r="G1029" s="0" t="s">
        <v>78</v>
      </c>
      <c r="H1029" s="0" t="s">
        <v>22</v>
      </c>
      <c r="I1029" s="0" t="s">
        <v>146</v>
      </c>
    </row>
    <row r="1030" customFormat="false" ht="14.25" hidden="false" customHeight="false" outlineLevel="0" collapsed="false">
      <c r="A1030" s="0" t="s">
        <v>123</v>
      </c>
      <c r="B1030" s="0" t="s">
        <v>255</v>
      </c>
      <c r="C1030" s="0" t="s">
        <v>139</v>
      </c>
      <c r="D1030" s="24" t="n">
        <v>42181</v>
      </c>
      <c r="E1030" s="0" t="s">
        <v>116</v>
      </c>
      <c r="F1030" s="0" t="n">
        <v>1</v>
      </c>
      <c r="G1030" s="0" t="s">
        <v>78</v>
      </c>
      <c r="H1030" s="0" t="s">
        <v>22</v>
      </c>
      <c r="I1030" s="0" t="s">
        <v>146</v>
      </c>
    </row>
    <row r="1031" customFormat="false" ht="14.25" hidden="false" customHeight="false" outlineLevel="0" collapsed="false">
      <c r="A1031" s="0" t="s">
        <v>123</v>
      </c>
      <c r="B1031" s="0" t="s">
        <v>255</v>
      </c>
      <c r="C1031" s="0" t="s">
        <v>144</v>
      </c>
      <c r="D1031" s="24" t="n">
        <v>42173</v>
      </c>
      <c r="E1031" s="0" t="s">
        <v>132</v>
      </c>
      <c r="F1031" s="0" t="n">
        <v>1</v>
      </c>
      <c r="G1031" s="0" t="s">
        <v>78</v>
      </c>
      <c r="H1031" s="0" t="s">
        <v>35</v>
      </c>
      <c r="I1031" s="0" t="s">
        <v>133</v>
      </c>
    </row>
    <row r="1032" customFormat="false" ht="14.25" hidden="false" customHeight="false" outlineLevel="0" collapsed="false">
      <c r="A1032" s="0" t="s">
        <v>123</v>
      </c>
      <c r="B1032" s="0" t="s">
        <v>255</v>
      </c>
      <c r="C1032" s="0" t="s">
        <v>154</v>
      </c>
      <c r="D1032" s="24" t="n">
        <v>42173</v>
      </c>
      <c r="E1032" s="0" t="s">
        <v>118</v>
      </c>
      <c r="F1032" s="0" t="n">
        <v>1</v>
      </c>
      <c r="G1032" s="0" t="s">
        <v>78</v>
      </c>
      <c r="H1032" s="0" t="s">
        <v>74</v>
      </c>
      <c r="I1032" s="0" t="s">
        <v>143</v>
      </c>
    </row>
    <row r="1033" customFormat="false" ht="14.25" hidden="false" customHeight="false" outlineLevel="0" collapsed="false">
      <c r="A1033" s="0" t="s">
        <v>123</v>
      </c>
      <c r="B1033" s="0" t="s">
        <v>255</v>
      </c>
      <c r="C1033" s="0" t="s">
        <v>154</v>
      </c>
      <c r="D1033" s="24" t="n">
        <v>42176</v>
      </c>
      <c r="E1033" s="0" t="s">
        <v>118</v>
      </c>
      <c r="F1033" s="0" t="n">
        <v>1</v>
      </c>
      <c r="G1033" s="0" t="s">
        <v>78</v>
      </c>
      <c r="H1033" s="0" t="s">
        <v>74</v>
      </c>
      <c r="I1033" s="0" t="s">
        <v>143</v>
      </c>
    </row>
    <row r="1034" customFormat="false" ht="14.25" hidden="false" customHeight="false" outlineLevel="0" collapsed="false">
      <c r="A1034" s="0" t="s">
        <v>123</v>
      </c>
      <c r="B1034" s="0" t="s">
        <v>255</v>
      </c>
      <c r="C1034" s="0" t="s">
        <v>154</v>
      </c>
      <c r="D1034" s="24" t="n">
        <v>42185</v>
      </c>
      <c r="E1034" s="0" t="s">
        <v>132</v>
      </c>
      <c r="F1034" s="0" t="n">
        <v>1</v>
      </c>
      <c r="G1034" s="0" t="s">
        <v>78</v>
      </c>
      <c r="H1034" s="0" t="s">
        <v>35</v>
      </c>
      <c r="I1034" s="0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128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06" activeCellId="0" sqref="A10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8.82"/>
    <col collapsed="false" customWidth="true" hidden="false" outlineLevel="0" max="3" min="2" style="0" width="12.72"/>
    <col collapsed="false" customWidth="true" hidden="false" outlineLevel="0" max="6" min="4" style="0" width="13.36"/>
    <col collapsed="false" customWidth="true" hidden="false" outlineLevel="0" max="7" min="7" style="0" width="10.73"/>
    <col collapsed="false" customWidth="true" hidden="false" outlineLevel="0" max="37" min="8" style="0" width="18.46"/>
    <col collapsed="false" customWidth="true" hidden="false" outlineLevel="0" max="38" min="38" style="0" width="10.73"/>
  </cols>
  <sheetData>
    <row r="3" customFormat="false" ht="14.25" hidden="false" customHeight="false" outlineLevel="0" collapsed="false">
      <c r="A3" s="48" t="s">
        <v>309</v>
      </c>
      <c r="B3" s="49"/>
      <c r="C3" s="50"/>
      <c r="D3" s="26" t="s">
        <v>107</v>
      </c>
      <c r="E3" s="51"/>
      <c r="F3" s="51"/>
      <c r="G3" s="52"/>
    </row>
    <row r="4" customFormat="false" ht="14.25" hidden="false" customHeight="false" outlineLevel="0" collapsed="false">
      <c r="A4" s="53" t="s">
        <v>310</v>
      </c>
      <c r="B4" s="54" t="s">
        <v>0</v>
      </c>
      <c r="C4" s="54" t="s">
        <v>311</v>
      </c>
      <c r="D4" s="55" t="s">
        <v>78</v>
      </c>
      <c r="E4" s="56" t="s">
        <v>81</v>
      </c>
      <c r="F4" s="56" t="s">
        <v>79</v>
      </c>
      <c r="G4" s="57" t="s">
        <v>312</v>
      </c>
    </row>
    <row r="5" customFormat="false" ht="14.25" hidden="false" customHeight="false" outlineLevel="0" collapsed="false">
      <c r="A5" s="43" t="s">
        <v>82</v>
      </c>
      <c r="B5" s="31" t="s">
        <v>82</v>
      </c>
      <c r="C5" s="31" t="s">
        <v>259</v>
      </c>
      <c r="D5" s="58"/>
      <c r="E5" s="59" t="n">
        <v>1</v>
      </c>
      <c r="F5" s="60"/>
      <c r="G5" s="61" t="n">
        <v>1</v>
      </c>
    </row>
    <row r="6" customFormat="false" ht="14.25" hidden="false" customHeight="false" outlineLevel="0" collapsed="false">
      <c r="A6" s="28" t="s">
        <v>16</v>
      </c>
      <c r="B6" s="31" t="s">
        <v>83</v>
      </c>
      <c r="C6" s="31" t="s">
        <v>259</v>
      </c>
      <c r="D6" s="62"/>
      <c r="E6" s="62" t="n">
        <v>14</v>
      </c>
      <c r="F6" s="62"/>
      <c r="G6" s="61" t="n">
        <v>14</v>
      </c>
    </row>
    <row r="7" customFormat="false" ht="14.25" hidden="false" customHeight="false" outlineLevel="0" collapsed="false">
      <c r="A7" s="33"/>
      <c r="B7" s="31" t="s">
        <v>114</v>
      </c>
      <c r="C7" s="31" t="s">
        <v>148</v>
      </c>
      <c r="D7" s="58" t="n">
        <v>1</v>
      </c>
      <c r="E7" s="59"/>
      <c r="F7" s="60" t="n">
        <v>3</v>
      </c>
      <c r="G7" s="61" t="n">
        <v>4</v>
      </c>
    </row>
    <row r="8" customFormat="false" ht="14.25" hidden="false" customHeight="false" outlineLevel="0" collapsed="false">
      <c r="A8" s="33"/>
      <c r="B8" s="29" t="s">
        <v>14</v>
      </c>
      <c r="C8" s="29" t="s">
        <v>145</v>
      </c>
      <c r="D8" s="62"/>
      <c r="E8" s="62"/>
      <c r="F8" s="62" t="n">
        <v>14</v>
      </c>
      <c r="G8" s="63" t="n">
        <v>14</v>
      </c>
    </row>
    <row r="9" customFormat="false" ht="14.25" hidden="false" customHeight="false" outlineLevel="0" collapsed="false">
      <c r="A9" s="33"/>
      <c r="B9" s="34"/>
      <c r="C9" s="34" t="s">
        <v>163</v>
      </c>
      <c r="D9" s="64" t="n">
        <v>1</v>
      </c>
      <c r="E9" s="64"/>
      <c r="F9" s="64"/>
      <c r="G9" s="65" t="n">
        <v>1</v>
      </c>
    </row>
    <row r="10" customFormat="false" ht="14.25" hidden="false" customHeight="false" outlineLevel="0" collapsed="false">
      <c r="A10" s="33"/>
      <c r="B10" s="40"/>
      <c r="C10" s="40" t="s">
        <v>259</v>
      </c>
      <c r="D10" s="66"/>
      <c r="E10" s="66" t="n">
        <v>1</v>
      </c>
      <c r="F10" s="66"/>
      <c r="G10" s="67" t="n">
        <v>1</v>
      </c>
    </row>
    <row r="11" customFormat="false" ht="14.25" hidden="false" customHeight="false" outlineLevel="0" collapsed="false">
      <c r="A11" s="33"/>
      <c r="B11" s="29" t="s">
        <v>21</v>
      </c>
      <c r="C11" s="29" t="s">
        <v>156</v>
      </c>
      <c r="D11" s="68" t="n">
        <v>21</v>
      </c>
      <c r="E11" s="62"/>
      <c r="F11" s="69" t="n">
        <v>2</v>
      </c>
      <c r="G11" s="63" t="n">
        <v>23</v>
      </c>
    </row>
    <row r="12" customFormat="false" ht="14.25" hidden="false" customHeight="false" outlineLevel="0" collapsed="false">
      <c r="A12" s="33"/>
      <c r="B12" s="40"/>
      <c r="C12" s="40" t="s">
        <v>259</v>
      </c>
      <c r="D12" s="70"/>
      <c r="E12" s="66" t="n">
        <v>1</v>
      </c>
      <c r="F12" s="71"/>
      <c r="G12" s="67" t="n">
        <v>1</v>
      </c>
    </row>
    <row r="13" customFormat="false" ht="14.25" hidden="false" customHeight="false" outlineLevel="0" collapsed="false">
      <c r="A13" s="33"/>
      <c r="B13" s="31" t="s">
        <v>302</v>
      </c>
      <c r="C13" s="31" t="s">
        <v>303</v>
      </c>
      <c r="D13" s="59"/>
      <c r="E13" s="59"/>
      <c r="F13" s="59" t="n">
        <v>1</v>
      </c>
      <c r="G13" s="61" t="n">
        <v>1</v>
      </c>
    </row>
    <row r="14" customFormat="false" ht="14.25" hidden="false" customHeight="false" outlineLevel="0" collapsed="false">
      <c r="A14" s="33"/>
      <c r="B14" s="31" t="s">
        <v>264</v>
      </c>
      <c r="C14" s="31" t="s">
        <v>265</v>
      </c>
      <c r="D14" s="58" t="n">
        <v>6</v>
      </c>
      <c r="E14" s="59"/>
      <c r="F14" s="60"/>
      <c r="G14" s="61" t="n">
        <v>6</v>
      </c>
    </row>
    <row r="15" customFormat="false" ht="14.25" hidden="false" customHeight="false" outlineLevel="0" collapsed="false">
      <c r="A15" s="33"/>
      <c r="B15" s="31" t="s">
        <v>99</v>
      </c>
      <c r="C15" s="31" t="s">
        <v>147</v>
      </c>
      <c r="D15" s="59"/>
      <c r="E15" s="59"/>
      <c r="F15" s="59" t="n">
        <v>4</v>
      </c>
      <c r="G15" s="61" t="n">
        <v>4</v>
      </c>
    </row>
    <row r="16" customFormat="false" ht="14.25" hidden="false" customHeight="false" outlineLevel="0" collapsed="false">
      <c r="A16" s="33"/>
      <c r="B16" s="31" t="s">
        <v>288</v>
      </c>
      <c r="C16" s="31" t="s">
        <v>289</v>
      </c>
      <c r="D16" s="58"/>
      <c r="E16" s="59"/>
      <c r="F16" s="60" t="n">
        <v>4</v>
      </c>
      <c r="G16" s="61" t="n">
        <v>4</v>
      </c>
    </row>
    <row r="17" customFormat="false" ht="14.25" hidden="false" customHeight="false" outlineLevel="0" collapsed="false">
      <c r="A17" s="33"/>
      <c r="B17" s="29" t="s">
        <v>18</v>
      </c>
      <c r="C17" s="29" t="s">
        <v>218</v>
      </c>
      <c r="D17" s="62" t="n">
        <v>3</v>
      </c>
      <c r="E17" s="62"/>
      <c r="F17" s="62"/>
      <c r="G17" s="63" t="n">
        <v>3</v>
      </c>
    </row>
    <row r="18" customFormat="false" ht="14.25" hidden="false" customHeight="false" outlineLevel="0" collapsed="false">
      <c r="A18" s="33"/>
      <c r="B18" s="34"/>
      <c r="C18" s="34" t="s">
        <v>242</v>
      </c>
      <c r="D18" s="64" t="n">
        <v>3</v>
      </c>
      <c r="E18" s="64"/>
      <c r="F18" s="64"/>
      <c r="G18" s="65" t="n">
        <v>3</v>
      </c>
    </row>
    <row r="19" customFormat="false" ht="14.25" hidden="false" customHeight="false" outlineLevel="0" collapsed="false">
      <c r="A19" s="33"/>
      <c r="B19" s="40"/>
      <c r="C19" s="40" t="s">
        <v>259</v>
      </c>
      <c r="D19" s="66"/>
      <c r="E19" s="66" t="n">
        <v>1</v>
      </c>
      <c r="F19" s="66"/>
      <c r="G19" s="67" t="n">
        <v>1</v>
      </c>
    </row>
    <row r="20" customFormat="false" ht="14.25" hidden="false" customHeight="false" outlineLevel="0" collapsed="false">
      <c r="A20" s="33"/>
      <c r="B20" s="29" t="s">
        <v>19</v>
      </c>
      <c r="C20" s="29" t="s">
        <v>173</v>
      </c>
      <c r="D20" s="68"/>
      <c r="E20" s="62"/>
      <c r="F20" s="69" t="n">
        <v>7</v>
      </c>
      <c r="G20" s="63" t="n">
        <v>7</v>
      </c>
    </row>
    <row r="21" customFormat="false" ht="14.25" hidden="false" customHeight="false" outlineLevel="0" collapsed="false">
      <c r="A21" s="33"/>
      <c r="B21" s="40"/>
      <c r="C21" s="40" t="s">
        <v>259</v>
      </c>
      <c r="D21" s="70"/>
      <c r="E21" s="66" t="n">
        <v>1</v>
      </c>
      <c r="F21" s="71"/>
      <c r="G21" s="67" t="n">
        <v>1</v>
      </c>
    </row>
    <row r="22" customFormat="false" ht="14.25" hidden="false" customHeight="false" outlineLevel="0" collapsed="false">
      <c r="A22" s="33"/>
      <c r="B22" s="29" t="s">
        <v>22</v>
      </c>
      <c r="C22" s="29" t="s">
        <v>267</v>
      </c>
      <c r="D22" s="62"/>
      <c r="E22" s="62"/>
      <c r="F22" s="62" t="n">
        <v>1</v>
      </c>
      <c r="G22" s="63" t="n">
        <v>1</v>
      </c>
    </row>
    <row r="23" customFormat="false" ht="14.25" hidden="false" customHeight="false" outlineLevel="0" collapsed="false">
      <c r="A23" s="33"/>
      <c r="B23" s="34"/>
      <c r="C23" s="34" t="s">
        <v>146</v>
      </c>
      <c r="D23" s="64" t="n">
        <v>15</v>
      </c>
      <c r="E23" s="64"/>
      <c r="F23" s="64" t="n">
        <v>15</v>
      </c>
      <c r="G23" s="65" t="n">
        <v>30</v>
      </c>
    </row>
    <row r="24" customFormat="false" ht="14.25" hidden="false" customHeight="false" outlineLevel="0" collapsed="false">
      <c r="A24" s="33"/>
      <c r="B24" s="40"/>
      <c r="C24" s="40" t="s">
        <v>259</v>
      </c>
      <c r="D24" s="66"/>
      <c r="E24" s="66" t="n">
        <v>18</v>
      </c>
      <c r="F24" s="66"/>
      <c r="G24" s="67" t="n">
        <v>18</v>
      </c>
    </row>
    <row r="25" customFormat="false" ht="14.25" hidden="false" customHeight="false" outlineLevel="0" collapsed="false">
      <c r="A25" s="33"/>
      <c r="B25" s="31" t="s">
        <v>181</v>
      </c>
      <c r="C25" s="31" t="s">
        <v>182</v>
      </c>
      <c r="D25" s="58"/>
      <c r="E25" s="59"/>
      <c r="F25" s="60" t="n">
        <v>1</v>
      </c>
      <c r="G25" s="61" t="n">
        <v>1</v>
      </c>
    </row>
    <row r="26" customFormat="false" ht="14.25" hidden="false" customHeight="false" outlineLevel="0" collapsed="false">
      <c r="A26" s="33"/>
      <c r="B26" s="29" t="s">
        <v>20</v>
      </c>
      <c r="C26" s="29" t="s">
        <v>297</v>
      </c>
      <c r="D26" s="62" t="n">
        <v>1</v>
      </c>
      <c r="E26" s="62"/>
      <c r="F26" s="62"/>
      <c r="G26" s="63" t="n">
        <v>1</v>
      </c>
    </row>
    <row r="27" customFormat="false" ht="14.25" hidden="false" customHeight="false" outlineLevel="0" collapsed="false">
      <c r="A27" s="42"/>
      <c r="B27" s="40"/>
      <c r="C27" s="40" t="s">
        <v>259</v>
      </c>
      <c r="D27" s="66"/>
      <c r="E27" s="66" t="n">
        <v>1</v>
      </c>
      <c r="F27" s="66"/>
      <c r="G27" s="67" t="n">
        <v>1</v>
      </c>
    </row>
    <row r="28" customFormat="false" ht="14.25" hidden="false" customHeight="false" outlineLevel="0" collapsed="false">
      <c r="A28" s="43" t="s">
        <v>51</v>
      </c>
      <c r="B28" s="31" t="s">
        <v>50</v>
      </c>
      <c r="C28" s="31" t="s">
        <v>259</v>
      </c>
      <c r="D28" s="58"/>
      <c r="E28" s="59" t="n">
        <v>1</v>
      </c>
      <c r="F28" s="60"/>
      <c r="G28" s="61" t="n">
        <v>1</v>
      </c>
    </row>
    <row r="29" customFormat="false" ht="14.25" hidden="false" customHeight="false" outlineLevel="0" collapsed="false">
      <c r="A29" s="28" t="s">
        <v>37</v>
      </c>
      <c r="B29" s="29" t="s">
        <v>197</v>
      </c>
      <c r="C29" s="29" t="s">
        <v>273</v>
      </c>
      <c r="D29" s="62"/>
      <c r="E29" s="62"/>
      <c r="F29" s="62" t="n">
        <v>12</v>
      </c>
      <c r="G29" s="63" t="n">
        <v>12</v>
      </c>
    </row>
    <row r="30" customFormat="false" ht="14.25" hidden="false" customHeight="false" outlineLevel="0" collapsed="false">
      <c r="A30" s="33"/>
      <c r="B30" s="34"/>
      <c r="C30" s="34" t="s">
        <v>281</v>
      </c>
      <c r="D30" s="64"/>
      <c r="E30" s="64"/>
      <c r="F30" s="64" t="n">
        <v>8</v>
      </c>
      <c r="G30" s="65" t="n">
        <v>8</v>
      </c>
    </row>
    <row r="31" customFormat="false" ht="14.25" hidden="false" customHeight="false" outlineLevel="0" collapsed="false">
      <c r="A31" s="33"/>
      <c r="B31" s="40"/>
      <c r="C31" s="40" t="s">
        <v>198</v>
      </c>
      <c r="D31" s="64"/>
      <c r="E31" s="64"/>
      <c r="F31" s="64" t="n">
        <v>16</v>
      </c>
      <c r="G31" s="67" t="n">
        <v>16</v>
      </c>
    </row>
    <row r="32" customFormat="false" ht="14.25" hidden="false" customHeight="false" outlineLevel="0" collapsed="false">
      <c r="A32" s="33"/>
      <c r="B32" s="29" t="s">
        <v>35</v>
      </c>
      <c r="C32" s="29" t="s">
        <v>210</v>
      </c>
      <c r="D32" s="68"/>
      <c r="E32" s="62"/>
      <c r="F32" s="69" t="n">
        <v>17</v>
      </c>
      <c r="G32" s="63" t="n">
        <v>17</v>
      </c>
    </row>
    <row r="33" customFormat="false" ht="14.25" hidden="false" customHeight="false" outlineLevel="0" collapsed="false">
      <c r="A33" s="33"/>
      <c r="B33" s="34"/>
      <c r="C33" s="34" t="s">
        <v>206</v>
      </c>
      <c r="D33" s="72" t="n">
        <v>12</v>
      </c>
      <c r="E33" s="64"/>
      <c r="F33" s="73" t="n">
        <v>7</v>
      </c>
      <c r="G33" s="65" t="n">
        <v>19</v>
      </c>
    </row>
    <row r="34" customFormat="false" ht="14.25" hidden="false" customHeight="false" outlineLevel="0" collapsed="false">
      <c r="A34" s="33"/>
      <c r="B34" s="34"/>
      <c r="C34" s="34" t="s">
        <v>133</v>
      </c>
      <c r="D34" s="72" t="n">
        <v>59</v>
      </c>
      <c r="E34" s="64"/>
      <c r="F34" s="73" t="n">
        <v>14</v>
      </c>
      <c r="G34" s="65" t="n">
        <v>73</v>
      </c>
    </row>
    <row r="35" customFormat="false" ht="14.25" hidden="false" customHeight="false" outlineLevel="0" collapsed="false">
      <c r="A35" s="33"/>
      <c r="B35" s="40"/>
      <c r="C35" s="40" t="s">
        <v>259</v>
      </c>
      <c r="D35" s="70"/>
      <c r="E35" s="66" t="n">
        <v>1</v>
      </c>
      <c r="F35" s="71"/>
      <c r="G35" s="67" t="n">
        <v>1</v>
      </c>
    </row>
    <row r="36" customFormat="false" ht="14.25" hidden="false" customHeight="false" outlineLevel="0" collapsed="false">
      <c r="A36" s="33"/>
      <c r="B36" s="31" t="s">
        <v>248</v>
      </c>
      <c r="C36" s="31" t="s">
        <v>249</v>
      </c>
      <c r="D36" s="59"/>
      <c r="E36" s="59"/>
      <c r="F36" s="59" t="n">
        <v>2</v>
      </c>
      <c r="G36" s="61" t="n">
        <v>2</v>
      </c>
    </row>
    <row r="37" customFormat="false" ht="14.25" hidden="false" customHeight="false" outlineLevel="0" collapsed="false">
      <c r="A37" s="33"/>
      <c r="B37" s="29" t="s">
        <v>92</v>
      </c>
      <c r="C37" s="29" t="s">
        <v>143</v>
      </c>
      <c r="D37" s="68" t="n">
        <v>19</v>
      </c>
      <c r="E37" s="62"/>
      <c r="F37" s="69" t="n">
        <v>17</v>
      </c>
      <c r="G37" s="63" t="n">
        <v>36</v>
      </c>
    </row>
    <row r="38" customFormat="false" ht="14.25" hidden="false" customHeight="false" outlineLevel="0" collapsed="false">
      <c r="A38" s="33"/>
      <c r="B38" s="34"/>
      <c r="C38" s="34" t="s">
        <v>142</v>
      </c>
      <c r="D38" s="72" t="n">
        <v>46</v>
      </c>
      <c r="E38" s="64"/>
      <c r="F38" s="73" t="n">
        <v>16</v>
      </c>
      <c r="G38" s="65" t="n">
        <v>62</v>
      </c>
    </row>
    <row r="39" customFormat="false" ht="14.25" hidden="false" customHeight="false" outlineLevel="0" collapsed="false">
      <c r="A39" s="42"/>
      <c r="B39" s="40"/>
      <c r="C39" s="40" t="s">
        <v>259</v>
      </c>
      <c r="D39" s="70"/>
      <c r="E39" s="66" t="n">
        <v>47</v>
      </c>
      <c r="F39" s="71"/>
      <c r="G39" s="67" t="n">
        <v>47</v>
      </c>
    </row>
    <row r="40" customFormat="false" ht="14.25" hidden="false" customHeight="false" outlineLevel="0" collapsed="false">
      <c r="A40" s="28" t="s">
        <v>40</v>
      </c>
      <c r="B40" s="31" t="s">
        <v>59</v>
      </c>
      <c r="C40" s="31" t="s">
        <v>259</v>
      </c>
      <c r="D40" s="62"/>
      <c r="E40" s="62" t="n">
        <v>1</v>
      </c>
      <c r="F40" s="62"/>
      <c r="G40" s="61" t="n">
        <v>1</v>
      </c>
    </row>
    <row r="41" customFormat="false" ht="14.25" hidden="false" customHeight="false" outlineLevel="0" collapsed="false">
      <c r="A41" s="42"/>
      <c r="B41" s="31" t="s">
        <v>39</v>
      </c>
      <c r="C41" s="31" t="s">
        <v>259</v>
      </c>
      <c r="D41" s="58"/>
      <c r="E41" s="59" t="n">
        <v>1</v>
      </c>
      <c r="F41" s="60"/>
      <c r="G41" s="61" t="n">
        <v>1</v>
      </c>
    </row>
    <row r="42" customFormat="false" ht="14.25" hidden="false" customHeight="false" outlineLevel="0" collapsed="false">
      <c r="A42" s="43" t="s">
        <v>313</v>
      </c>
      <c r="B42" s="31" t="s">
        <v>275</v>
      </c>
      <c r="C42" s="31" t="s">
        <v>276</v>
      </c>
      <c r="D42" s="59"/>
      <c r="E42" s="59"/>
      <c r="F42" s="59" t="n">
        <v>1</v>
      </c>
      <c r="G42" s="61" t="n">
        <v>1</v>
      </c>
    </row>
    <row r="43" customFormat="false" ht="14.25" hidden="false" customHeight="false" outlineLevel="0" collapsed="false">
      <c r="A43" s="43" t="s">
        <v>314</v>
      </c>
      <c r="B43" s="31" t="s">
        <v>283</v>
      </c>
      <c r="C43" s="31" t="s">
        <v>284</v>
      </c>
      <c r="D43" s="58" t="n">
        <v>1</v>
      </c>
      <c r="E43" s="59"/>
      <c r="F43" s="60"/>
      <c r="G43" s="61" t="n">
        <v>1</v>
      </c>
    </row>
    <row r="44" customFormat="false" ht="14.25" hidden="false" customHeight="false" outlineLevel="0" collapsed="false">
      <c r="A44" s="28" t="s">
        <v>68</v>
      </c>
      <c r="B44" s="31" t="s">
        <v>200</v>
      </c>
      <c r="C44" s="31" t="s">
        <v>201</v>
      </c>
      <c r="D44" s="62"/>
      <c r="E44" s="62"/>
      <c r="F44" s="62" t="n">
        <v>4</v>
      </c>
      <c r="G44" s="61" t="n">
        <v>4</v>
      </c>
    </row>
    <row r="45" customFormat="false" ht="14.25" hidden="false" customHeight="false" outlineLevel="0" collapsed="false">
      <c r="A45" s="33"/>
      <c r="B45" s="31" t="s">
        <v>67</v>
      </c>
      <c r="C45" s="31" t="s">
        <v>259</v>
      </c>
      <c r="D45" s="58"/>
      <c r="E45" s="59" t="n">
        <v>1</v>
      </c>
      <c r="F45" s="60"/>
      <c r="G45" s="61" t="n">
        <v>1</v>
      </c>
    </row>
    <row r="46" customFormat="false" ht="14.25" hidden="false" customHeight="false" outlineLevel="0" collapsed="false">
      <c r="A46" s="33"/>
      <c r="B46" s="31" t="s">
        <v>299</v>
      </c>
      <c r="C46" s="31" t="s">
        <v>300</v>
      </c>
      <c r="D46" s="59"/>
      <c r="E46" s="59"/>
      <c r="F46" s="59" t="n">
        <v>2</v>
      </c>
      <c r="G46" s="61" t="n">
        <v>2</v>
      </c>
    </row>
    <row r="47" customFormat="false" ht="14.25" hidden="false" customHeight="false" outlineLevel="0" collapsed="false">
      <c r="A47" s="42"/>
      <c r="B47" s="31" t="s">
        <v>291</v>
      </c>
      <c r="C47" s="31" t="s">
        <v>292</v>
      </c>
      <c r="D47" s="58"/>
      <c r="E47" s="59"/>
      <c r="F47" s="60" t="n">
        <v>1</v>
      </c>
      <c r="G47" s="61" t="n">
        <v>1</v>
      </c>
    </row>
    <row r="48" customFormat="false" ht="14.25" hidden="false" customHeight="false" outlineLevel="0" collapsed="false">
      <c r="A48" s="43" t="s">
        <v>315</v>
      </c>
      <c r="B48" s="31" t="s">
        <v>212</v>
      </c>
      <c r="C48" s="31" t="s">
        <v>179</v>
      </c>
      <c r="D48" s="59"/>
      <c r="E48" s="59"/>
      <c r="F48" s="59" t="n">
        <v>5</v>
      </c>
      <c r="G48" s="61" t="n">
        <v>5</v>
      </c>
    </row>
    <row r="49" customFormat="false" ht="14.25" hidden="false" customHeight="false" outlineLevel="0" collapsed="false">
      <c r="A49" s="43" t="s">
        <v>316</v>
      </c>
      <c r="B49" s="31" t="s">
        <v>101</v>
      </c>
      <c r="C49" s="31" t="s">
        <v>294</v>
      </c>
      <c r="D49" s="58"/>
      <c r="E49" s="59"/>
      <c r="F49" s="60" t="n">
        <v>1</v>
      </c>
      <c r="G49" s="61" t="n">
        <v>1</v>
      </c>
    </row>
    <row r="50" customFormat="false" ht="14.25" hidden="false" customHeight="false" outlineLevel="0" collapsed="false">
      <c r="A50" s="43" t="s">
        <v>317</v>
      </c>
      <c r="B50" s="31" t="s">
        <v>305</v>
      </c>
      <c r="C50" s="31" t="s">
        <v>306</v>
      </c>
      <c r="D50" s="59" t="n">
        <v>2</v>
      </c>
      <c r="E50" s="59"/>
      <c r="F50" s="59"/>
      <c r="G50" s="61" t="n">
        <v>2</v>
      </c>
    </row>
    <row r="51" customFormat="false" ht="14.25" hidden="false" customHeight="false" outlineLevel="0" collapsed="false">
      <c r="A51" s="28" t="s">
        <v>70</v>
      </c>
      <c r="B51" s="31" t="s">
        <v>90</v>
      </c>
      <c r="C51" s="31" t="s">
        <v>259</v>
      </c>
      <c r="D51" s="58"/>
      <c r="E51" s="59" t="n">
        <v>6</v>
      </c>
      <c r="F51" s="60"/>
      <c r="G51" s="61" t="n">
        <v>6</v>
      </c>
    </row>
    <row r="52" customFormat="false" ht="14.25" hidden="false" customHeight="false" outlineLevel="0" collapsed="false">
      <c r="A52" s="33"/>
      <c r="B52" s="31" t="s">
        <v>239</v>
      </c>
      <c r="C52" s="31" t="s">
        <v>240</v>
      </c>
      <c r="D52" s="59"/>
      <c r="E52" s="59"/>
      <c r="F52" s="59" t="n">
        <v>1</v>
      </c>
      <c r="G52" s="61" t="n">
        <v>1</v>
      </c>
    </row>
    <row r="53" customFormat="false" ht="14.25" hidden="false" customHeight="false" outlineLevel="0" collapsed="false">
      <c r="A53" s="42"/>
      <c r="B53" s="31" t="s">
        <v>232</v>
      </c>
      <c r="C53" s="31" t="s">
        <v>233</v>
      </c>
      <c r="D53" s="58"/>
      <c r="E53" s="59"/>
      <c r="F53" s="60" t="n">
        <v>1</v>
      </c>
      <c r="G53" s="61" t="n">
        <v>1</v>
      </c>
    </row>
    <row r="54" customFormat="false" ht="14.25" hidden="false" customHeight="false" outlineLevel="0" collapsed="false">
      <c r="A54" s="28" t="s">
        <v>4</v>
      </c>
      <c r="B54" s="31" t="s">
        <v>7</v>
      </c>
      <c r="C54" s="31" t="s">
        <v>259</v>
      </c>
      <c r="D54" s="62"/>
      <c r="E54" s="62" t="n">
        <v>1</v>
      </c>
      <c r="F54" s="62"/>
      <c r="G54" s="61" t="n">
        <v>1</v>
      </c>
    </row>
    <row r="55" customFormat="false" ht="14.25" hidden="false" customHeight="false" outlineLevel="0" collapsed="false">
      <c r="A55" s="33"/>
      <c r="B55" s="29" t="s">
        <v>31</v>
      </c>
      <c r="C55" s="29" t="s">
        <v>129</v>
      </c>
      <c r="D55" s="68" t="n">
        <v>11</v>
      </c>
      <c r="E55" s="62"/>
      <c r="F55" s="69" t="n">
        <v>4</v>
      </c>
      <c r="G55" s="63" t="n">
        <v>15</v>
      </c>
    </row>
    <row r="56" customFormat="false" ht="14.25" hidden="false" customHeight="false" outlineLevel="0" collapsed="false">
      <c r="A56" s="33"/>
      <c r="B56" s="40"/>
      <c r="C56" s="40" t="s">
        <v>259</v>
      </c>
      <c r="D56" s="70"/>
      <c r="E56" s="66" t="n">
        <v>1</v>
      </c>
      <c r="F56" s="71"/>
      <c r="G56" s="67" t="n">
        <v>1</v>
      </c>
    </row>
    <row r="57" customFormat="false" ht="14.25" hidden="false" customHeight="false" outlineLevel="0" collapsed="false">
      <c r="A57" s="33"/>
      <c r="B57" s="29" t="s">
        <v>6</v>
      </c>
      <c r="C57" s="29" t="s">
        <v>214</v>
      </c>
      <c r="D57" s="62"/>
      <c r="E57" s="62"/>
      <c r="F57" s="62" t="n">
        <v>20</v>
      </c>
      <c r="G57" s="63" t="n">
        <v>20</v>
      </c>
    </row>
    <row r="58" customFormat="false" ht="14.25" hidden="false" customHeight="false" outlineLevel="0" collapsed="false">
      <c r="A58" s="33"/>
      <c r="B58" s="34"/>
      <c r="C58" s="34" t="s">
        <v>149</v>
      </c>
      <c r="D58" s="64" t="n">
        <v>27</v>
      </c>
      <c r="E58" s="64"/>
      <c r="F58" s="64" t="n">
        <v>12</v>
      </c>
      <c r="G58" s="65" t="n">
        <v>39</v>
      </c>
    </row>
    <row r="59" customFormat="false" ht="14.25" hidden="false" customHeight="false" outlineLevel="0" collapsed="false">
      <c r="A59" s="33"/>
      <c r="B59" s="34"/>
      <c r="C59" s="34" t="s">
        <v>96</v>
      </c>
      <c r="D59" s="64"/>
      <c r="E59" s="64" t="n">
        <v>16</v>
      </c>
      <c r="F59" s="64"/>
      <c r="G59" s="65" t="n">
        <v>16</v>
      </c>
    </row>
    <row r="60" customFormat="false" ht="14.25" hidden="false" customHeight="false" outlineLevel="0" collapsed="false">
      <c r="A60" s="33"/>
      <c r="B60" s="40"/>
      <c r="C60" s="40" t="s">
        <v>259</v>
      </c>
      <c r="D60" s="66"/>
      <c r="E60" s="66" t="n">
        <v>2</v>
      </c>
      <c r="F60" s="66"/>
      <c r="G60" s="67" t="n">
        <v>2</v>
      </c>
    </row>
    <row r="61" customFormat="false" ht="14.25" hidden="false" customHeight="false" outlineLevel="0" collapsed="false">
      <c r="A61" s="33"/>
      <c r="B61" s="31" t="s">
        <v>2</v>
      </c>
      <c r="C61" s="31" t="s">
        <v>259</v>
      </c>
      <c r="D61" s="58"/>
      <c r="E61" s="59" t="n">
        <v>1</v>
      </c>
      <c r="F61" s="60"/>
      <c r="G61" s="61" t="n">
        <v>1</v>
      </c>
    </row>
    <row r="62" customFormat="false" ht="14.25" hidden="false" customHeight="false" outlineLevel="0" collapsed="false">
      <c r="A62" s="33"/>
      <c r="B62" s="29" t="s">
        <v>32</v>
      </c>
      <c r="C62" s="29" t="s">
        <v>135</v>
      </c>
      <c r="D62" s="62" t="n">
        <v>19</v>
      </c>
      <c r="E62" s="62"/>
      <c r="F62" s="62" t="n">
        <v>3</v>
      </c>
      <c r="G62" s="63" t="n">
        <v>22</v>
      </c>
    </row>
    <row r="63" customFormat="false" ht="14.25" hidden="false" customHeight="false" outlineLevel="0" collapsed="false">
      <c r="A63" s="33"/>
      <c r="B63" s="40"/>
      <c r="C63" s="40" t="s">
        <v>259</v>
      </c>
      <c r="D63" s="66"/>
      <c r="E63" s="66" t="n">
        <v>1</v>
      </c>
      <c r="F63" s="66"/>
      <c r="G63" s="67" t="n">
        <v>1</v>
      </c>
    </row>
    <row r="64" customFormat="false" ht="14.25" hidden="false" customHeight="false" outlineLevel="0" collapsed="false">
      <c r="A64" s="42"/>
      <c r="B64" s="31" t="s">
        <v>85</v>
      </c>
      <c r="C64" s="31" t="s">
        <v>96</v>
      </c>
      <c r="D64" s="58"/>
      <c r="E64" s="59" t="n">
        <v>20</v>
      </c>
      <c r="F64" s="60"/>
      <c r="G64" s="61" t="n">
        <v>20</v>
      </c>
    </row>
    <row r="65" customFormat="false" ht="14.25" hidden="false" customHeight="false" outlineLevel="0" collapsed="false">
      <c r="A65" s="43" t="s">
        <v>318</v>
      </c>
      <c r="B65" s="31" t="s">
        <v>152</v>
      </c>
      <c r="C65" s="31" t="s">
        <v>153</v>
      </c>
      <c r="D65" s="59" t="n">
        <v>20</v>
      </c>
      <c r="E65" s="59"/>
      <c r="F65" s="59"/>
      <c r="G65" s="61" t="n">
        <v>20</v>
      </c>
    </row>
    <row r="66" customFormat="false" ht="14.25" hidden="false" customHeight="false" outlineLevel="0" collapsed="false">
      <c r="A66" s="43" t="s">
        <v>72</v>
      </c>
      <c r="B66" s="31" t="s">
        <v>71</v>
      </c>
      <c r="C66" s="31" t="s">
        <v>259</v>
      </c>
      <c r="D66" s="58"/>
      <c r="E66" s="59" t="n">
        <v>3</v>
      </c>
      <c r="F66" s="60"/>
      <c r="G66" s="61" t="n">
        <v>3</v>
      </c>
    </row>
    <row r="67" customFormat="false" ht="14.25" hidden="false" customHeight="false" outlineLevel="0" collapsed="false">
      <c r="A67" s="28" t="s">
        <v>43</v>
      </c>
      <c r="B67" s="29" t="s">
        <v>121</v>
      </c>
      <c r="C67" s="29" t="s">
        <v>141</v>
      </c>
      <c r="D67" s="62"/>
      <c r="E67" s="62"/>
      <c r="F67" s="62" t="n">
        <v>3</v>
      </c>
      <c r="G67" s="63" t="n">
        <v>3</v>
      </c>
    </row>
    <row r="68" customFormat="false" ht="14.25" hidden="false" customHeight="false" outlineLevel="0" collapsed="false">
      <c r="A68" s="33"/>
      <c r="B68" s="40"/>
      <c r="C68" s="40" t="s">
        <v>194</v>
      </c>
      <c r="D68" s="64" t="n">
        <v>1</v>
      </c>
      <c r="E68" s="64"/>
      <c r="F68" s="64"/>
      <c r="G68" s="67" t="n">
        <v>1</v>
      </c>
    </row>
    <row r="69" customFormat="false" ht="14.25" hidden="false" customHeight="false" outlineLevel="0" collapsed="false">
      <c r="A69" s="42"/>
      <c r="B69" s="31" t="s">
        <v>42</v>
      </c>
      <c r="C69" s="31" t="s">
        <v>259</v>
      </c>
      <c r="D69" s="58"/>
      <c r="E69" s="59" t="n">
        <v>1</v>
      </c>
      <c r="F69" s="60"/>
      <c r="G69" s="61" t="n">
        <v>1</v>
      </c>
    </row>
    <row r="70" customFormat="false" ht="14.25" hidden="false" customHeight="false" outlineLevel="0" collapsed="false">
      <c r="A70" s="28" t="s">
        <v>319</v>
      </c>
      <c r="B70" s="31" t="s">
        <v>160</v>
      </c>
      <c r="C70" s="31" t="s">
        <v>161</v>
      </c>
      <c r="D70" s="62" t="n">
        <v>1</v>
      </c>
      <c r="E70" s="62"/>
      <c r="F70" s="62"/>
      <c r="G70" s="61" t="n">
        <v>1</v>
      </c>
    </row>
    <row r="71" customFormat="false" ht="14.25" hidden="false" customHeight="false" outlineLevel="0" collapsed="false">
      <c r="A71" s="42"/>
      <c r="B71" s="31" t="s">
        <v>223</v>
      </c>
      <c r="C71" s="31" t="s">
        <v>224</v>
      </c>
      <c r="D71" s="58" t="n">
        <v>5</v>
      </c>
      <c r="E71" s="59"/>
      <c r="F71" s="60"/>
      <c r="G71" s="61" t="n">
        <v>5</v>
      </c>
    </row>
    <row r="72" customFormat="false" ht="14.25" hidden="false" customHeight="false" outlineLevel="0" collapsed="false">
      <c r="A72" s="43" t="s">
        <v>320</v>
      </c>
      <c r="B72" s="31" t="s">
        <v>168</v>
      </c>
      <c r="C72" s="31" t="s">
        <v>169</v>
      </c>
      <c r="D72" s="59" t="n">
        <v>1</v>
      </c>
      <c r="E72" s="59"/>
      <c r="F72" s="59"/>
      <c r="G72" s="61" t="n">
        <v>1</v>
      </c>
    </row>
    <row r="73" customFormat="false" ht="14.25" hidden="false" customHeight="false" outlineLevel="0" collapsed="false">
      <c r="A73" s="43" t="s">
        <v>321</v>
      </c>
      <c r="B73" s="31" t="s">
        <v>220</v>
      </c>
      <c r="C73" s="31" t="s">
        <v>221</v>
      </c>
      <c r="D73" s="58" t="n">
        <v>2</v>
      </c>
      <c r="E73" s="59"/>
      <c r="F73" s="60"/>
      <c r="G73" s="61" t="n">
        <v>2</v>
      </c>
    </row>
    <row r="74" customFormat="false" ht="14.25" hidden="false" customHeight="false" outlineLevel="0" collapsed="false">
      <c r="A74" s="28" t="s">
        <v>65</v>
      </c>
      <c r="B74" s="31" t="s">
        <v>245</v>
      </c>
      <c r="C74" s="31" t="s">
        <v>246</v>
      </c>
      <c r="D74" s="62"/>
      <c r="E74" s="62"/>
      <c r="F74" s="62" t="n">
        <v>2</v>
      </c>
      <c r="G74" s="61" t="n">
        <v>2</v>
      </c>
    </row>
    <row r="75" customFormat="false" ht="14.25" hidden="false" customHeight="false" outlineLevel="0" collapsed="false">
      <c r="A75" s="33"/>
      <c r="B75" s="29" t="s">
        <v>64</v>
      </c>
      <c r="C75" s="29" t="s">
        <v>140</v>
      </c>
      <c r="D75" s="68"/>
      <c r="E75" s="62"/>
      <c r="F75" s="69" t="n">
        <v>6</v>
      </c>
      <c r="G75" s="63" t="n">
        <v>6</v>
      </c>
    </row>
    <row r="76" customFormat="false" ht="14.25" hidden="false" customHeight="false" outlineLevel="0" collapsed="false">
      <c r="A76" s="33"/>
      <c r="B76" s="40"/>
      <c r="C76" s="40" t="s">
        <v>259</v>
      </c>
      <c r="D76" s="70"/>
      <c r="E76" s="66" t="n">
        <v>1</v>
      </c>
      <c r="F76" s="71"/>
      <c r="G76" s="67" t="n">
        <v>1</v>
      </c>
    </row>
    <row r="77" customFormat="false" ht="14.25" hidden="false" customHeight="false" outlineLevel="0" collapsed="false">
      <c r="A77" s="42"/>
      <c r="B77" s="31" t="s">
        <v>89</v>
      </c>
      <c r="C77" s="31" t="s">
        <v>259</v>
      </c>
      <c r="D77" s="59"/>
      <c r="E77" s="59" t="n">
        <v>2</v>
      </c>
      <c r="F77" s="59"/>
      <c r="G77" s="61" t="n">
        <v>2</v>
      </c>
    </row>
    <row r="78" customFormat="false" ht="14.25" hidden="false" customHeight="false" outlineLevel="0" collapsed="false">
      <c r="A78" s="28" t="s">
        <v>46</v>
      </c>
      <c r="B78" s="31" t="s">
        <v>47</v>
      </c>
      <c r="C78" s="31" t="s">
        <v>259</v>
      </c>
      <c r="D78" s="58"/>
      <c r="E78" s="59" t="n">
        <v>1</v>
      </c>
      <c r="F78" s="60"/>
      <c r="G78" s="61" t="n">
        <v>1</v>
      </c>
    </row>
    <row r="79" customFormat="false" ht="14.25" hidden="false" customHeight="false" outlineLevel="0" collapsed="false">
      <c r="A79" s="33"/>
      <c r="B79" s="31" t="s">
        <v>45</v>
      </c>
      <c r="C79" s="31" t="s">
        <v>259</v>
      </c>
      <c r="D79" s="59"/>
      <c r="E79" s="59" t="n">
        <v>1</v>
      </c>
      <c r="F79" s="59"/>
      <c r="G79" s="61" t="n">
        <v>1</v>
      </c>
    </row>
    <row r="80" customFormat="false" ht="14.25" hidden="false" customHeight="false" outlineLevel="0" collapsed="false">
      <c r="A80" s="33"/>
      <c r="B80" s="29" t="s">
        <v>75</v>
      </c>
      <c r="C80" s="29" t="s">
        <v>158</v>
      </c>
      <c r="D80" s="68" t="n">
        <v>1</v>
      </c>
      <c r="E80" s="62"/>
      <c r="F80" s="69"/>
      <c r="G80" s="63" t="n">
        <v>1</v>
      </c>
    </row>
    <row r="81" customFormat="false" ht="14.25" hidden="false" customHeight="false" outlineLevel="0" collapsed="false">
      <c r="A81" s="33"/>
      <c r="B81" s="34"/>
      <c r="C81" s="34" t="s">
        <v>165</v>
      </c>
      <c r="D81" s="72" t="n">
        <v>2</v>
      </c>
      <c r="E81" s="64"/>
      <c r="F81" s="73"/>
      <c r="G81" s="65" t="n">
        <v>2</v>
      </c>
    </row>
    <row r="82" customFormat="false" ht="14.25" hidden="false" customHeight="false" outlineLevel="0" collapsed="false">
      <c r="A82" s="42"/>
      <c r="B82" s="40"/>
      <c r="C82" s="40" t="s">
        <v>259</v>
      </c>
      <c r="D82" s="70"/>
      <c r="E82" s="66" t="n">
        <v>4</v>
      </c>
      <c r="F82" s="71"/>
      <c r="G82" s="67" t="n">
        <v>4</v>
      </c>
    </row>
    <row r="83" customFormat="false" ht="14.25" hidden="false" customHeight="false" outlineLevel="0" collapsed="false">
      <c r="A83" s="43" t="s">
        <v>322</v>
      </c>
      <c r="B83" s="31" t="s">
        <v>88</v>
      </c>
      <c r="C83" s="31" t="s">
        <v>259</v>
      </c>
      <c r="D83" s="59"/>
      <c r="E83" s="59" t="n">
        <v>13</v>
      </c>
      <c r="F83" s="59"/>
      <c r="G83" s="61" t="n">
        <v>13</v>
      </c>
    </row>
    <row r="84" customFormat="false" ht="14.25" hidden="false" customHeight="false" outlineLevel="0" collapsed="false">
      <c r="A84" s="43" t="s">
        <v>49</v>
      </c>
      <c r="B84" s="31" t="s">
        <v>48</v>
      </c>
      <c r="C84" s="31" t="s">
        <v>259</v>
      </c>
      <c r="D84" s="58"/>
      <c r="E84" s="59" t="n">
        <v>1</v>
      </c>
      <c r="F84" s="60"/>
      <c r="G84" s="61" t="n">
        <v>1</v>
      </c>
    </row>
    <row r="85" customFormat="false" ht="14.25" hidden="false" customHeight="false" outlineLevel="0" collapsed="false">
      <c r="A85" s="43" t="s">
        <v>323</v>
      </c>
      <c r="B85" s="31" t="s">
        <v>278</v>
      </c>
      <c r="C85" s="31" t="s">
        <v>279</v>
      </c>
      <c r="D85" s="59"/>
      <c r="E85" s="59"/>
      <c r="F85" s="59" t="n">
        <v>1</v>
      </c>
      <c r="G85" s="61" t="n">
        <v>1</v>
      </c>
    </row>
    <row r="86" customFormat="false" ht="14.25" hidden="false" customHeight="false" outlineLevel="0" collapsed="false">
      <c r="A86" s="43" t="s">
        <v>26</v>
      </c>
      <c r="B86" s="31" t="s">
        <v>24</v>
      </c>
      <c r="C86" s="31" t="s">
        <v>259</v>
      </c>
      <c r="D86" s="58"/>
      <c r="E86" s="59" t="n">
        <v>1</v>
      </c>
      <c r="F86" s="60"/>
      <c r="G86" s="61" t="n">
        <v>1</v>
      </c>
    </row>
    <row r="87" customFormat="false" ht="14.25" hidden="false" customHeight="false" outlineLevel="0" collapsed="false">
      <c r="A87" s="28" t="s">
        <v>29</v>
      </c>
      <c r="B87" s="31" t="s">
        <v>28</v>
      </c>
      <c r="C87" s="31" t="s">
        <v>259</v>
      </c>
      <c r="D87" s="62"/>
      <c r="E87" s="62" t="n">
        <v>2</v>
      </c>
      <c r="F87" s="62"/>
      <c r="G87" s="61" t="n">
        <v>2</v>
      </c>
    </row>
    <row r="88" customFormat="false" ht="14.25" hidden="false" customHeight="false" outlineLevel="0" collapsed="false">
      <c r="A88" s="42"/>
      <c r="B88" s="31" t="s">
        <v>261</v>
      </c>
      <c r="C88" s="31" t="s">
        <v>262</v>
      </c>
      <c r="D88" s="58" t="n">
        <v>2</v>
      </c>
      <c r="E88" s="59"/>
      <c r="F88" s="60"/>
      <c r="G88" s="61" t="n">
        <v>2</v>
      </c>
    </row>
    <row r="89" customFormat="false" ht="14.25" hidden="false" customHeight="false" outlineLevel="0" collapsed="false">
      <c r="A89" s="28" t="s">
        <v>54</v>
      </c>
      <c r="B89" s="31" t="s">
        <v>191</v>
      </c>
      <c r="C89" s="31" t="s">
        <v>192</v>
      </c>
      <c r="D89" s="62" t="n">
        <v>4</v>
      </c>
      <c r="E89" s="62"/>
      <c r="F89" s="62"/>
      <c r="G89" s="61" t="n">
        <v>4</v>
      </c>
    </row>
    <row r="90" customFormat="false" ht="14.25" hidden="false" customHeight="false" outlineLevel="0" collapsed="false">
      <c r="A90" s="33"/>
      <c r="B90" s="29" t="s">
        <v>55</v>
      </c>
      <c r="C90" s="29" t="s">
        <v>131</v>
      </c>
      <c r="D90" s="68" t="n">
        <v>1</v>
      </c>
      <c r="E90" s="62"/>
      <c r="F90" s="69"/>
      <c r="G90" s="63" t="n">
        <v>1</v>
      </c>
    </row>
    <row r="91" customFormat="false" ht="14.25" hidden="false" customHeight="false" outlineLevel="0" collapsed="false">
      <c r="A91" s="33"/>
      <c r="B91" s="34"/>
      <c r="C91" s="34" t="s">
        <v>184</v>
      </c>
      <c r="D91" s="72"/>
      <c r="E91" s="64"/>
      <c r="F91" s="73" t="n">
        <v>14</v>
      </c>
      <c r="G91" s="65" t="n">
        <v>14</v>
      </c>
    </row>
    <row r="92" customFormat="false" ht="14.25" hidden="false" customHeight="false" outlineLevel="0" collapsed="false">
      <c r="A92" s="33"/>
      <c r="B92" s="40"/>
      <c r="C92" s="40" t="s">
        <v>259</v>
      </c>
      <c r="D92" s="70"/>
      <c r="E92" s="66" t="n">
        <v>1</v>
      </c>
      <c r="F92" s="71"/>
      <c r="G92" s="67" t="n">
        <v>1</v>
      </c>
    </row>
    <row r="93" customFormat="false" ht="14.25" hidden="false" customHeight="false" outlineLevel="0" collapsed="false">
      <c r="A93" s="33"/>
      <c r="B93" s="31" t="s">
        <v>178</v>
      </c>
      <c r="C93" s="31" t="s">
        <v>179</v>
      </c>
      <c r="D93" s="59"/>
      <c r="E93" s="59"/>
      <c r="F93" s="59" t="n">
        <v>14</v>
      </c>
      <c r="G93" s="61" t="n">
        <v>14</v>
      </c>
    </row>
    <row r="94" customFormat="false" ht="14.25" hidden="false" customHeight="false" outlineLevel="0" collapsed="false">
      <c r="A94" s="33"/>
      <c r="B94" s="29" t="s">
        <v>53</v>
      </c>
      <c r="C94" s="29" t="s">
        <v>138</v>
      </c>
      <c r="D94" s="68" t="n">
        <v>37</v>
      </c>
      <c r="E94" s="62"/>
      <c r="F94" s="69" t="n">
        <v>23</v>
      </c>
      <c r="G94" s="63" t="n">
        <v>60</v>
      </c>
    </row>
    <row r="95" customFormat="false" ht="14.25" hidden="false" customHeight="false" outlineLevel="0" collapsed="false">
      <c r="A95" s="33"/>
      <c r="B95" s="34"/>
      <c r="C95" s="34" t="s">
        <v>171</v>
      </c>
      <c r="D95" s="72"/>
      <c r="E95" s="64"/>
      <c r="F95" s="73" t="n">
        <v>19</v>
      </c>
      <c r="G95" s="65" t="n">
        <v>19</v>
      </c>
    </row>
    <row r="96" customFormat="false" ht="14.25" hidden="false" customHeight="false" outlineLevel="0" collapsed="false">
      <c r="A96" s="33"/>
      <c r="B96" s="34"/>
      <c r="C96" s="34" t="s">
        <v>126</v>
      </c>
      <c r="D96" s="72" t="n">
        <v>46</v>
      </c>
      <c r="E96" s="64"/>
      <c r="F96" s="73" t="n">
        <v>23</v>
      </c>
      <c r="G96" s="65" t="n">
        <v>69</v>
      </c>
    </row>
    <row r="97" customFormat="false" ht="14.25" hidden="false" customHeight="false" outlineLevel="0" collapsed="false">
      <c r="A97" s="33"/>
      <c r="B97" s="40"/>
      <c r="C97" s="40" t="s">
        <v>259</v>
      </c>
      <c r="D97" s="70"/>
      <c r="E97" s="66" t="n">
        <v>1</v>
      </c>
      <c r="F97" s="71"/>
      <c r="G97" s="67" t="n">
        <v>1</v>
      </c>
    </row>
    <row r="98" customFormat="false" ht="14.25" hidden="false" customHeight="false" outlineLevel="0" collapsed="false">
      <c r="A98" s="33"/>
      <c r="B98" s="29" t="s">
        <v>181</v>
      </c>
      <c r="C98" s="29" t="s">
        <v>133</v>
      </c>
      <c r="D98" s="62" t="n">
        <v>1</v>
      </c>
      <c r="E98" s="62"/>
      <c r="F98" s="62"/>
      <c r="G98" s="63" t="n">
        <v>1</v>
      </c>
    </row>
    <row r="99" customFormat="false" ht="14.25" hidden="false" customHeight="false" outlineLevel="0" collapsed="false">
      <c r="A99" s="33"/>
      <c r="B99" s="34"/>
      <c r="C99" s="34" t="s">
        <v>186</v>
      </c>
      <c r="D99" s="64"/>
      <c r="E99" s="64"/>
      <c r="F99" s="64" t="n">
        <v>4</v>
      </c>
      <c r="G99" s="65" t="n">
        <v>4</v>
      </c>
    </row>
    <row r="100" customFormat="false" ht="14.25" hidden="false" customHeight="false" outlineLevel="0" collapsed="false">
      <c r="A100" s="33"/>
      <c r="B100" s="40"/>
      <c r="C100" s="40" t="s">
        <v>182</v>
      </c>
      <c r="D100" s="66"/>
      <c r="E100" s="66"/>
      <c r="F100" s="66" t="n">
        <v>11</v>
      </c>
      <c r="G100" s="67" t="n">
        <v>11</v>
      </c>
    </row>
    <row r="101" customFormat="false" ht="14.25" hidden="false" customHeight="false" outlineLevel="0" collapsed="false">
      <c r="A101" s="42"/>
      <c r="B101" s="31" t="s">
        <v>175</v>
      </c>
      <c r="C101" s="31" t="s">
        <v>176</v>
      </c>
      <c r="D101" s="58"/>
      <c r="E101" s="59"/>
      <c r="F101" s="60" t="n">
        <v>14</v>
      </c>
      <c r="G101" s="61" t="n">
        <v>14</v>
      </c>
    </row>
    <row r="102" customFormat="false" ht="14.25" hidden="false" customHeight="false" outlineLevel="0" collapsed="false">
      <c r="A102" s="28" t="s">
        <v>9</v>
      </c>
      <c r="B102" s="29" t="s">
        <v>34</v>
      </c>
      <c r="C102" s="29" t="s">
        <v>150</v>
      </c>
      <c r="D102" s="62"/>
      <c r="E102" s="62"/>
      <c r="F102" s="62" t="n">
        <v>7</v>
      </c>
      <c r="G102" s="63" t="n">
        <v>7</v>
      </c>
    </row>
    <row r="103" customFormat="false" ht="14.25" hidden="false" customHeight="false" outlineLevel="0" collapsed="false">
      <c r="A103" s="33"/>
      <c r="B103" s="40"/>
      <c r="C103" s="40" t="s">
        <v>259</v>
      </c>
      <c r="D103" s="64"/>
      <c r="E103" s="64" t="n">
        <v>1</v>
      </c>
      <c r="F103" s="64"/>
      <c r="G103" s="67" t="n">
        <v>1</v>
      </c>
    </row>
    <row r="104" customFormat="false" ht="14.25" hidden="false" customHeight="false" outlineLevel="0" collapsed="false">
      <c r="A104" s="33"/>
      <c r="B104" s="29" t="s">
        <v>8</v>
      </c>
      <c r="C104" s="29" t="s">
        <v>216</v>
      </c>
      <c r="D104" s="68"/>
      <c r="E104" s="62"/>
      <c r="F104" s="69" t="n">
        <v>2</v>
      </c>
      <c r="G104" s="63" t="n">
        <v>2</v>
      </c>
    </row>
    <row r="105" customFormat="false" ht="14.25" hidden="false" customHeight="false" outlineLevel="0" collapsed="false">
      <c r="A105" s="33"/>
      <c r="B105" s="34"/>
      <c r="C105" s="34" t="s">
        <v>226</v>
      </c>
      <c r="D105" s="72" t="n">
        <v>1</v>
      </c>
      <c r="E105" s="64"/>
      <c r="F105" s="73"/>
      <c r="G105" s="65" t="n">
        <v>1</v>
      </c>
    </row>
    <row r="106" customFormat="false" ht="14.25" hidden="false" customHeight="false" outlineLevel="0" collapsed="false">
      <c r="A106" s="33"/>
      <c r="B106" s="40"/>
      <c r="C106" s="40" t="s">
        <v>259</v>
      </c>
      <c r="D106" s="70"/>
      <c r="E106" s="66" t="n">
        <v>1</v>
      </c>
      <c r="F106" s="71"/>
      <c r="G106" s="67" t="n">
        <v>1</v>
      </c>
    </row>
    <row r="107" customFormat="false" ht="14.25" hidden="false" customHeight="false" outlineLevel="0" collapsed="false">
      <c r="A107" s="33"/>
      <c r="B107" s="31" t="s">
        <v>286</v>
      </c>
      <c r="C107" s="31" t="s">
        <v>214</v>
      </c>
      <c r="D107" s="59"/>
      <c r="E107" s="59"/>
      <c r="F107" s="59" t="n">
        <v>1</v>
      </c>
      <c r="G107" s="61" t="n">
        <v>1</v>
      </c>
    </row>
    <row r="108" customFormat="false" ht="14.25" hidden="false" customHeight="false" outlineLevel="0" collapsed="false">
      <c r="A108" s="33"/>
      <c r="B108" s="31" t="s">
        <v>203</v>
      </c>
      <c r="C108" s="31" t="s">
        <v>204</v>
      </c>
      <c r="D108" s="58"/>
      <c r="E108" s="59"/>
      <c r="F108" s="60" t="n">
        <v>4</v>
      </c>
      <c r="G108" s="61" t="n">
        <v>4</v>
      </c>
    </row>
    <row r="109" customFormat="false" ht="14.25" hidden="false" customHeight="false" outlineLevel="0" collapsed="false">
      <c r="A109" s="33"/>
      <c r="B109" s="31" t="s">
        <v>257</v>
      </c>
      <c r="C109" s="31" t="s">
        <v>258</v>
      </c>
      <c r="D109" s="59"/>
      <c r="E109" s="59"/>
      <c r="F109" s="59" t="n">
        <v>2</v>
      </c>
      <c r="G109" s="61" t="n">
        <v>2</v>
      </c>
    </row>
    <row r="110" customFormat="false" ht="14.25" hidden="false" customHeight="false" outlineLevel="0" collapsed="false">
      <c r="A110" s="33"/>
      <c r="B110" s="29" t="s">
        <v>33</v>
      </c>
      <c r="C110" s="29" t="s">
        <v>269</v>
      </c>
      <c r="D110" s="68" t="n">
        <v>2</v>
      </c>
      <c r="E110" s="62"/>
      <c r="F110" s="69" t="n">
        <v>1</v>
      </c>
      <c r="G110" s="63" t="n">
        <v>3</v>
      </c>
    </row>
    <row r="111" customFormat="false" ht="14.25" hidden="false" customHeight="false" outlineLevel="0" collapsed="false">
      <c r="A111" s="33"/>
      <c r="B111" s="40"/>
      <c r="C111" s="40" t="s">
        <v>259</v>
      </c>
      <c r="D111" s="70"/>
      <c r="E111" s="66" t="n">
        <v>1</v>
      </c>
      <c r="F111" s="71"/>
      <c r="G111" s="67" t="n">
        <v>1</v>
      </c>
    </row>
    <row r="112" customFormat="false" ht="14.25" hidden="false" customHeight="false" outlineLevel="0" collapsed="false">
      <c r="A112" s="33"/>
      <c r="B112" s="31" t="s">
        <v>56</v>
      </c>
      <c r="C112" s="31" t="s">
        <v>259</v>
      </c>
      <c r="D112" s="59"/>
      <c r="E112" s="59" t="n">
        <v>1</v>
      </c>
      <c r="F112" s="59"/>
      <c r="G112" s="61" t="n">
        <v>1</v>
      </c>
    </row>
    <row r="113" customFormat="false" ht="14.25" hidden="false" customHeight="false" outlineLevel="0" collapsed="false">
      <c r="A113" s="42"/>
      <c r="B113" s="31" t="s">
        <v>95</v>
      </c>
      <c r="C113" s="31" t="s">
        <v>259</v>
      </c>
      <c r="D113" s="58"/>
      <c r="E113" s="59" t="n">
        <v>6</v>
      </c>
      <c r="F113" s="60"/>
      <c r="G113" s="61" t="n">
        <v>6</v>
      </c>
    </row>
    <row r="114" customFormat="false" ht="14.25" hidden="false" customHeight="false" outlineLevel="0" collapsed="false">
      <c r="A114" s="28" t="s">
        <v>62</v>
      </c>
      <c r="B114" s="31" t="s">
        <v>236</v>
      </c>
      <c r="C114" s="31" t="s">
        <v>237</v>
      </c>
      <c r="D114" s="62"/>
      <c r="E114" s="62"/>
      <c r="F114" s="62" t="n">
        <v>9</v>
      </c>
      <c r="G114" s="61" t="n">
        <v>9</v>
      </c>
    </row>
    <row r="115" customFormat="false" ht="14.25" hidden="false" customHeight="false" outlineLevel="0" collapsed="false">
      <c r="A115" s="33"/>
      <c r="B115" s="29" t="s">
        <v>61</v>
      </c>
      <c r="C115" s="29" t="s">
        <v>251</v>
      </c>
      <c r="D115" s="68" t="n">
        <v>1</v>
      </c>
      <c r="E115" s="62"/>
      <c r="F115" s="69"/>
      <c r="G115" s="63" t="n">
        <v>1</v>
      </c>
    </row>
    <row r="116" customFormat="false" ht="14.25" hidden="false" customHeight="false" outlineLevel="0" collapsed="false">
      <c r="A116" s="33"/>
      <c r="B116" s="34"/>
      <c r="C116" s="34" t="s">
        <v>96</v>
      </c>
      <c r="D116" s="72"/>
      <c r="E116" s="64" t="n">
        <v>13</v>
      </c>
      <c r="F116" s="73"/>
      <c r="G116" s="65" t="n">
        <v>13</v>
      </c>
    </row>
    <row r="117" customFormat="false" ht="14.25" hidden="false" customHeight="false" outlineLevel="0" collapsed="false">
      <c r="A117" s="42"/>
      <c r="B117" s="40"/>
      <c r="C117" s="40" t="s">
        <v>259</v>
      </c>
      <c r="D117" s="70"/>
      <c r="E117" s="66" t="n">
        <v>1</v>
      </c>
      <c r="F117" s="71"/>
      <c r="G117" s="67" t="n">
        <v>1</v>
      </c>
    </row>
    <row r="118" customFormat="false" ht="14.25" hidden="false" customHeight="false" outlineLevel="0" collapsed="false">
      <c r="A118" s="28" t="s">
        <v>12</v>
      </c>
      <c r="B118" s="29" t="s">
        <v>58</v>
      </c>
      <c r="C118" s="29" t="s">
        <v>271</v>
      </c>
      <c r="D118" s="62"/>
      <c r="E118" s="62"/>
      <c r="F118" s="62" t="n">
        <v>3</v>
      </c>
      <c r="G118" s="63" t="n">
        <v>3</v>
      </c>
    </row>
    <row r="119" customFormat="false" ht="14.25" hidden="false" customHeight="false" outlineLevel="0" collapsed="false">
      <c r="A119" s="33"/>
      <c r="B119" s="40"/>
      <c r="C119" s="40" t="s">
        <v>259</v>
      </c>
      <c r="D119" s="64"/>
      <c r="E119" s="64" t="n">
        <v>1</v>
      </c>
      <c r="F119" s="64"/>
      <c r="G119" s="67" t="n">
        <v>1</v>
      </c>
    </row>
    <row r="120" customFormat="false" ht="14.25" hidden="false" customHeight="false" outlineLevel="0" collapsed="false">
      <c r="A120" s="33"/>
      <c r="B120" s="31" t="s">
        <v>57</v>
      </c>
      <c r="C120" s="31" t="s">
        <v>259</v>
      </c>
      <c r="D120" s="58"/>
      <c r="E120" s="59" t="n">
        <v>1</v>
      </c>
      <c r="F120" s="60"/>
      <c r="G120" s="61" t="n">
        <v>1</v>
      </c>
    </row>
    <row r="121" customFormat="false" ht="14.25" hidden="false" customHeight="false" outlineLevel="0" collapsed="false">
      <c r="A121" s="42"/>
      <c r="B121" s="31" t="s">
        <v>11</v>
      </c>
      <c r="C121" s="31" t="s">
        <v>259</v>
      </c>
      <c r="D121" s="59"/>
      <c r="E121" s="59" t="n">
        <v>1</v>
      </c>
      <c r="F121" s="59"/>
      <c r="G121" s="61" t="n">
        <v>1</v>
      </c>
    </row>
    <row r="122" customFormat="false" ht="14.25" hidden="false" customHeight="false" outlineLevel="0" collapsed="false">
      <c r="A122" s="28" t="s">
        <v>96</v>
      </c>
      <c r="B122" s="31" t="s">
        <v>87</v>
      </c>
      <c r="C122" s="31" t="s">
        <v>96</v>
      </c>
      <c r="D122" s="58"/>
      <c r="E122" s="59" t="n">
        <v>58</v>
      </c>
      <c r="F122" s="60"/>
      <c r="G122" s="61" t="n">
        <v>58</v>
      </c>
    </row>
    <row r="123" customFormat="false" ht="14.25" hidden="false" customHeight="false" outlineLevel="0" collapsed="false">
      <c r="A123" s="42"/>
      <c r="B123" s="31" t="s">
        <v>96</v>
      </c>
      <c r="C123" s="31" t="s">
        <v>96</v>
      </c>
      <c r="D123" s="59"/>
      <c r="E123" s="59" t="n">
        <v>52</v>
      </c>
      <c r="F123" s="59"/>
      <c r="G123" s="61" t="n">
        <v>52</v>
      </c>
    </row>
    <row r="124" customFormat="false" ht="14.25" hidden="false" customHeight="false" outlineLevel="0" collapsed="false">
      <c r="A124" s="28" t="s">
        <v>324</v>
      </c>
      <c r="B124" s="29" t="s">
        <v>188</v>
      </c>
      <c r="C124" s="29" t="s">
        <v>189</v>
      </c>
      <c r="D124" s="68"/>
      <c r="E124" s="62"/>
      <c r="F124" s="69" t="n">
        <v>9</v>
      </c>
      <c r="G124" s="63" t="n">
        <v>9</v>
      </c>
    </row>
    <row r="125" customFormat="false" ht="14.25" hidden="false" customHeight="false" outlineLevel="0" collapsed="false">
      <c r="A125" s="42"/>
      <c r="B125" s="40"/>
      <c r="C125" s="40" t="s">
        <v>308</v>
      </c>
      <c r="D125" s="70" t="n">
        <v>1</v>
      </c>
      <c r="E125" s="66"/>
      <c r="F125" s="71"/>
      <c r="G125" s="67" t="n">
        <v>1</v>
      </c>
    </row>
    <row r="126" customFormat="false" ht="14.25" hidden="false" customHeight="false" outlineLevel="0" collapsed="false">
      <c r="A126" s="28" t="s">
        <v>77</v>
      </c>
      <c r="B126" s="31" t="s">
        <v>94</v>
      </c>
      <c r="C126" s="31" t="s">
        <v>259</v>
      </c>
      <c r="D126" s="62"/>
      <c r="E126" s="62" t="n">
        <v>1</v>
      </c>
      <c r="F126" s="62"/>
      <c r="G126" s="61" t="n">
        <v>1</v>
      </c>
    </row>
    <row r="127" customFormat="false" ht="14.25" hidden="false" customHeight="false" outlineLevel="0" collapsed="false">
      <c r="A127" s="42"/>
      <c r="B127" s="31" t="s">
        <v>76</v>
      </c>
      <c r="C127" s="31" t="s">
        <v>259</v>
      </c>
      <c r="D127" s="58"/>
      <c r="E127" s="59" t="n">
        <v>1</v>
      </c>
      <c r="F127" s="60"/>
      <c r="G127" s="61" t="n">
        <v>1</v>
      </c>
    </row>
    <row r="128" customFormat="false" ht="14.25" hidden="false" customHeight="false" outlineLevel="0" collapsed="false">
      <c r="A128" s="74" t="s">
        <v>312</v>
      </c>
      <c r="B128" s="75"/>
      <c r="C128" s="76"/>
      <c r="D128" s="77" t="n">
        <v>376</v>
      </c>
      <c r="E128" s="78" t="n">
        <v>309</v>
      </c>
      <c r="F128" s="79" t="n">
        <v>388</v>
      </c>
      <c r="G128" s="80" t="n">
        <v>1073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.82"/>
    <col collapsed="false" customWidth="true" hidden="false" outlineLevel="0" max="3" min="3" style="81" width="10.99"/>
    <col collapsed="false" customWidth="true" hidden="false" outlineLevel="0" max="4" min="4" style="81" width="9.18"/>
    <col collapsed="false" customWidth="true" hidden="false" outlineLevel="0" max="6" min="5" style="82" width="4.72"/>
    <col collapsed="false" customWidth="true" hidden="false" outlineLevel="0" max="7" min="7" style="82" width="9.18"/>
    <col collapsed="false" customWidth="true" hidden="false" outlineLevel="0" max="9" min="9" style="0" width="14.63"/>
    <col collapsed="false" customWidth="true" hidden="false" outlineLevel="0" max="10" min="10" style="0" width="16.82"/>
    <col collapsed="false" customWidth="true" hidden="false" outlineLevel="0" max="11" min="11" style="0" width="1.82"/>
    <col collapsed="false" customWidth="true" hidden="false" outlineLevel="0" max="12" min="12" style="81" width="10.99"/>
    <col collapsed="false" customWidth="true" hidden="false" outlineLevel="0" max="13" min="13" style="81" width="9.18"/>
    <col collapsed="false" customWidth="true" hidden="false" outlineLevel="0" max="15" min="14" style="82" width="4.72"/>
    <col collapsed="false" customWidth="true" hidden="false" outlineLevel="0" max="16" min="16" style="82" width="9.18"/>
    <col collapsed="false" customWidth="true" hidden="false" outlineLevel="0" max="18" min="18" style="0" width="14.63"/>
    <col collapsed="false" customWidth="true" hidden="false" outlineLevel="0" max="19" min="19" style="0" width="16.82"/>
    <col collapsed="false" customWidth="true" hidden="false" outlineLevel="0" max="20" min="20" style="0" width="12.72"/>
    <col collapsed="false" customWidth="true" hidden="false" outlineLevel="0" max="21" min="21" style="0" width="1.82"/>
    <col collapsed="false" customWidth="true" hidden="false" outlineLevel="0" max="22" min="22" style="81" width="10.99"/>
    <col collapsed="false" customWidth="true" hidden="false" outlineLevel="0" max="23" min="23" style="81" width="9.18"/>
    <col collapsed="false" customWidth="true" hidden="false" outlineLevel="0" max="25" min="24" style="82" width="4.72"/>
    <col collapsed="false" customWidth="true" hidden="false" outlineLevel="0" max="26" min="26" style="82" width="9.18"/>
  </cols>
  <sheetData>
    <row r="2" customFormat="false" ht="14.25" hidden="false" customHeight="false" outlineLevel="0" collapsed="false">
      <c r="E2" s="83" t="s">
        <v>310</v>
      </c>
      <c r="F2" s="83"/>
      <c r="G2" s="83"/>
      <c r="N2" s="83" t="s">
        <v>0</v>
      </c>
      <c r="O2" s="83"/>
      <c r="P2" s="83"/>
      <c r="X2" s="83" t="s">
        <v>325</v>
      </c>
      <c r="Y2" s="83"/>
      <c r="Z2" s="83"/>
    </row>
    <row r="3" customFormat="false" ht="14.25" hidden="false" customHeight="false" outlineLevel="0" collapsed="false">
      <c r="A3" s="0" t="s">
        <v>309</v>
      </c>
      <c r="C3" s="81" t="s">
        <v>107</v>
      </c>
      <c r="E3" s="82" t="n">
        <f aca="false">COUNT(E5:E78)</f>
        <v>8</v>
      </c>
      <c r="F3" s="82" t="n">
        <f aca="false">COUNT(F5:F78)</f>
        <v>8</v>
      </c>
      <c r="G3" s="82" t="n">
        <f aca="false">COUNT(G5:G78)</f>
        <v>8</v>
      </c>
      <c r="I3" s="0" t="s">
        <v>309</v>
      </c>
      <c r="L3" s="81" t="s">
        <v>107</v>
      </c>
      <c r="N3" s="82" t="n">
        <f aca="false">COUNT(N5:N78)</f>
        <v>14</v>
      </c>
      <c r="O3" s="82" t="n">
        <f aca="false">COUNT(O5:O78)</f>
        <v>15</v>
      </c>
      <c r="P3" s="82" t="n">
        <f aca="false">COUNT(P5:P78)</f>
        <v>27</v>
      </c>
      <c r="R3" s="0" t="s">
        <v>309</v>
      </c>
      <c r="V3" s="81" t="s">
        <v>107</v>
      </c>
      <c r="X3" s="82" t="n">
        <f aca="false">COUNT(X5:X78)</f>
        <v>22</v>
      </c>
      <c r="Y3" s="82" t="n">
        <f aca="false">COUNT(Y5:Y78)</f>
        <v>13</v>
      </c>
      <c r="Z3" s="82" t="n">
        <f aca="false">COUNT(Z5:Z78)</f>
        <v>39</v>
      </c>
    </row>
    <row r="4" customFormat="false" ht="14.25" hidden="false" customHeight="false" outlineLevel="0" collapsed="false">
      <c r="A4" s="84" t="s">
        <v>310</v>
      </c>
      <c r="B4" s="84"/>
      <c r="C4" s="85" t="s">
        <v>78</v>
      </c>
      <c r="D4" s="85" t="s">
        <v>79</v>
      </c>
      <c r="E4" s="82" t="s">
        <v>78</v>
      </c>
      <c r="F4" s="82" t="s">
        <v>326</v>
      </c>
      <c r="G4" s="82" t="s">
        <v>79</v>
      </c>
      <c r="H4" s="84"/>
      <c r="I4" s="84" t="s">
        <v>310</v>
      </c>
      <c r="J4" s="84" t="s">
        <v>0</v>
      </c>
      <c r="K4" s="84"/>
      <c r="L4" s="85" t="s">
        <v>78</v>
      </c>
      <c r="M4" s="85" t="s">
        <v>79</v>
      </c>
      <c r="N4" s="82" t="s">
        <v>78</v>
      </c>
      <c r="O4" s="82" t="s">
        <v>326</v>
      </c>
      <c r="P4" s="82" t="s">
        <v>79</v>
      </c>
      <c r="Q4" s="84"/>
      <c r="R4" s="84" t="s">
        <v>310</v>
      </c>
      <c r="S4" s="84" t="s">
        <v>0</v>
      </c>
      <c r="T4" s="84" t="s">
        <v>311</v>
      </c>
      <c r="U4" s="84"/>
      <c r="V4" s="85" t="s">
        <v>78</v>
      </c>
      <c r="W4" s="85" t="s">
        <v>79</v>
      </c>
      <c r="X4" s="82" t="s">
        <v>78</v>
      </c>
      <c r="Y4" s="82" t="s">
        <v>326</v>
      </c>
      <c r="Z4" s="82" t="s">
        <v>79</v>
      </c>
    </row>
    <row r="5" customFormat="false" ht="14.25" hidden="false" customHeight="false" outlineLevel="0" collapsed="false">
      <c r="A5" s="0" t="s">
        <v>16</v>
      </c>
      <c r="B5" s="0" t="n">
        <f aca="false">COUNT(C5:D5)</f>
        <v>2</v>
      </c>
      <c r="C5" s="81" t="n">
        <v>1</v>
      </c>
      <c r="D5" s="81" t="n">
        <v>3</v>
      </c>
      <c r="F5" s="82" t="n">
        <v>1</v>
      </c>
      <c r="I5" s="0" t="s">
        <v>16</v>
      </c>
      <c r="J5" s="0" t="s">
        <v>114</v>
      </c>
      <c r="K5" s="0" t="n">
        <f aca="false">COUNT(L5:M5)</f>
        <v>2</v>
      </c>
      <c r="L5" s="81" t="n">
        <v>1</v>
      </c>
      <c r="M5" s="81" t="n">
        <v>3</v>
      </c>
      <c r="O5" s="82" t="n">
        <v>1</v>
      </c>
      <c r="R5" s="0" t="s">
        <v>16</v>
      </c>
      <c r="S5" s="0" t="s">
        <v>114</v>
      </c>
      <c r="T5" s="0" t="s">
        <v>148</v>
      </c>
      <c r="U5" s="0" t="n">
        <f aca="false">COUNT(V5:W5)</f>
        <v>2</v>
      </c>
      <c r="V5" s="81" t="n">
        <v>1</v>
      </c>
      <c r="W5" s="81" t="n">
        <v>3</v>
      </c>
      <c r="Y5" s="82" t="n">
        <v>1</v>
      </c>
    </row>
    <row r="6" customFormat="false" ht="14.25" hidden="false" customHeight="false" outlineLevel="0" collapsed="false">
      <c r="A6" s="0" t="s">
        <v>37</v>
      </c>
      <c r="B6" s="0" t="n">
        <f aca="false">COUNT(C6:D6)</f>
        <v>1</v>
      </c>
      <c r="D6" s="81" t="n">
        <v>12</v>
      </c>
      <c r="F6" s="82" t="n">
        <v>1</v>
      </c>
      <c r="J6" s="0" t="s">
        <v>14</v>
      </c>
      <c r="K6" s="0" t="n">
        <f aca="false">COUNT(L6:M6)</f>
        <v>2</v>
      </c>
      <c r="L6" s="81" t="n">
        <v>1</v>
      </c>
      <c r="M6" s="81" t="n">
        <v>14</v>
      </c>
      <c r="O6" s="82" t="n">
        <v>1</v>
      </c>
      <c r="S6" s="0" t="s">
        <v>14</v>
      </c>
      <c r="T6" s="0" t="s">
        <v>145</v>
      </c>
      <c r="U6" s="0" t="n">
        <f aca="false">COUNT(V6:W6)</f>
        <v>1</v>
      </c>
      <c r="W6" s="81" t="n">
        <v>14</v>
      </c>
      <c r="Z6" s="82" t="n">
        <v>1</v>
      </c>
    </row>
    <row r="7" customFormat="false" ht="14.25" hidden="false" customHeight="false" outlineLevel="0" collapsed="false">
      <c r="A7" s="0" t="s">
        <v>313</v>
      </c>
      <c r="B7" s="0" t="n">
        <f aca="false">COUNT(C7:D7)</f>
        <v>1</v>
      </c>
      <c r="D7" s="81" t="n">
        <v>1</v>
      </c>
      <c r="G7" s="82" t="n">
        <v>1</v>
      </c>
      <c r="J7" s="0" t="s">
        <v>21</v>
      </c>
      <c r="K7" s="0" t="n">
        <f aca="false">COUNT(L7:M7)</f>
        <v>2</v>
      </c>
      <c r="L7" s="81" t="n">
        <v>21</v>
      </c>
      <c r="M7" s="81" t="n">
        <v>2</v>
      </c>
      <c r="O7" s="82" t="n">
        <v>1</v>
      </c>
      <c r="T7" s="0" t="s">
        <v>163</v>
      </c>
      <c r="U7" s="0" t="n">
        <f aca="false">COUNT(V7:W7)</f>
        <v>1</v>
      </c>
      <c r="V7" s="81" t="n">
        <v>1</v>
      </c>
      <c r="X7" s="82" t="n">
        <v>1</v>
      </c>
    </row>
    <row r="8" customFormat="false" ht="14.25" hidden="false" customHeight="false" outlineLevel="0" collapsed="false">
      <c r="A8" s="0" t="s">
        <v>314</v>
      </c>
      <c r="B8" s="0" t="n">
        <f aca="false">COUNT(C8:D8)</f>
        <v>1</v>
      </c>
      <c r="C8" s="81" t="n">
        <v>1</v>
      </c>
      <c r="E8" s="82" t="n">
        <v>1</v>
      </c>
      <c r="J8" s="0" t="s">
        <v>302</v>
      </c>
      <c r="K8" s="0" t="n">
        <f aca="false">COUNT(L8:M8)</f>
        <v>1</v>
      </c>
      <c r="M8" s="81" t="n">
        <v>1</v>
      </c>
      <c r="P8" s="82" t="n">
        <v>1</v>
      </c>
      <c r="S8" s="0" t="s">
        <v>21</v>
      </c>
      <c r="T8" s="0" t="s">
        <v>156</v>
      </c>
      <c r="U8" s="0" t="n">
        <f aca="false">COUNT(V8:W8)</f>
        <v>2</v>
      </c>
      <c r="V8" s="81" t="n">
        <v>21</v>
      </c>
      <c r="W8" s="81" t="n">
        <v>2</v>
      </c>
      <c r="Y8" s="82" t="n">
        <v>1</v>
      </c>
    </row>
    <row r="9" customFormat="false" ht="14.25" hidden="false" customHeight="false" outlineLevel="0" collapsed="false">
      <c r="A9" s="0" t="s">
        <v>68</v>
      </c>
      <c r="B9" s="0" t="n">
        <f aca="false">COUNT(C9:D9)</f>
        <v>1</v>
      </c>
      <c r="D9" s="81" t="n">
        <v>4</v>
      </c>
      <c r="G9" s="82" t="n">
        <v>1</v>
      </c>
      <c r="J9" s="0" t="s">
        <v>264</v>
      </c>
      <c r="K9" s="0" t="n">
        <f aca="false">COUNT(L9:M9)</f>
        <v>1</v>
      </c>
      <c r="L9" s="81" t="n">
        <v>6</v>
      </c>
      <c r="N9" s="82" t="n">
        <v>1</v>
      </c>
      <c r="S9" s="0" t="s">
        <v>302</v>
      </c>
      <c r="T9" s="0" t="s">
        <v>303</v>
      </c>
      <c r="U9" s="0" t="n">
        <f aca="false">COUNT(V9:W9)</f>
        <v>1</v>
      </c>
      <c r="W9" s="81" t="n">
        <v>1</v>
      </c>
      <c r="Z9" s="82" t="n">
        <v>1</v>
      </c>
    </row>
    <row r="10" customFormat="false" ht="14.25" hidden="false" customHeight="false" outlineLevel="0" collapsed="false">
      <c r="A10" s="0" t="s">
        <v>315</v>
      </c>
      <c r="B10" s="0" t="n">
        <f aca="false">COUNT(C10:D10)</f>
        <v>1</v>
      </c>
      <c r="D10" s="81" t="n">
        <v>5</v>
      </c>
      <c r="G10" s="82" t="n">
        <v>1</v>
      </c>
      <c r="J10" s="0" t="s">
        <v>99</v>
      </c>
      <c r="K10" s="0" t="n">
        <f aca="false">COUNT(L10:M10)</f>
        <v>1</v>
      </c>
      <c r="M10" s="81" t="n">
        <v>4</v>
      </c>
      <c r="P10" s="82" t="n">
        <v>1</v>
      </c>
      <c r="S10" s="0" t="s">
        <v>264</v>
      </c>
      <c r="T10" s="0" t="s">
        <v>265</v>
      </c>
      <c r="U10" s="0" t="n">
        <f aca="false">COUNT(V10:W10)</f>
        <v>1</v>
      </c>
      <c r="V10" s="81" t="n">
        <v>6</v>
      </c>
      <c r="X10" s="82" t="n">
        <v>1</v>
      </c>
    </row>
    <row r="11" customFormat="false" ht="14.25" hidden="false" customHeight="false" outlineLevel="0" collapsed="false">
      <c r="A11" s="0" t="s">
        <v>316</v>
      </c>
      <c r="B11" s="0" t="n">
        <f aca="false">COUNT(C11:D11)</f>
        <v>1</v>
      </c>
      <c r="D11" s="81" t="n">
        <v>1</v>
      </c>
      <c r="G11" s="82" t="n">
        <v>1</v>
      </c>
      <c r="J11" s="0" t="s">
        <v>288</v>
      </c>
      <c r="K11" s="0" t="n">
        <f aca="false">COUNT(L11:M11)</f>
        <v>1</v>
      </c>
      <c r="M11" s="81" t="n">
        <v>4</v>
      </c>
      <c r="P11" s="82" t="n">
        <v>1</v>
      </c>
      <c r="S11" s="0" t="s">
        <v>99</v>
      </c>
      <c r="T11" s="0" t="s">
        <v>147</v>
      </c>
      <c r="U11" s="0" t="n">
        <f aca="false">COUNT(V11:W11)</f>
        <v>1</v>
      </c>
      <c r="W11" s="81" t="n">
        <v>4</v>
      </c>
      <c r="Z11" s="82" t="n">
        <v>1</v>
      </c>
    </row>
    <row r="12" customFormat="false" ht="14.25" hidden="false" customHeight="false" outlineLevel="0" collapsed="false">
      <c r="A12" s="0" t="s">
        <v>317</v>
      </c>
      <c r="B12" s="0" t="n">
        <f aca="false">COUNT(C12:D12)</f>
        <v>1</v>
      </c>
      <c r="C12" s="81" t="n">
        <v>2</v>
      </c>
      <c r="E12" s="82" t="n">
        <v>1</v>
      </c>
      <c r="J12" s="0" t="s">
        <v>18</v>
      </c>
      <c r="K12" s="0" t="n">
        <f aca="false">COUNT(L12:M12)</f>
        <v>1</v>
      </c>
      <c r="L12" s="81" t="n">
        <v>3</v>
      </c>
      <c r="N12" s="82" t="n">
        <v>1</v>
      </c>
      <c r="S12" s="0" t="s">
        <v>288</v>
      </c>
      <c r="T12" s="0" t="s">
        <v>289</v>
      </c>
      <c r="U12" s="0" t="n">
        <f aca="false">COUNT(V12:W12)</f>
        <v>1</v>
      </c>
      <c r="W12" s="81" t="n">
        <v>4</v>
      </c>
      <c r="Z12" s="82" t="n">
        <v>1</v>
      </c>
    </row>
    <row r="13" customFormat="false" ht="14.25" hidden="false" customHeight="false" outlineLevel="0" collapsed="false">
      <c r="A13" s="0" t="s">
        <v>70</v>
      </c>
      <c r="B13" s="0" t="n">
        <f aca="false">COUNT(C13:D13)</f>
        <v>1</v>
      </c>
      <c r="D13" s="81" t="n">
        <v>1</v>
      </c>
      <c r="G13" s="82" t="n">
        <v>1</v>
      </c>
      <c r="J13" s="0" t="s">
        <v>19</v>
      </c>
      <c r="K13" s="0" t="n">
        <f aca="false">COUNT(L13:M13)</f>
        <v>1</v>
      </c>
      <c r="M13" s="81" t="n">
        <v>7</v>
      </c>
      <c r="P13" s="82" t="n">
        <v>1</v>
      </c>
      <c r="S13" s="0" t="s">
        <v>18</v>
      </c>
      <c r="T13" s="0" t="s">
        <v>218</v>
      </c>
      <c r="U13" s="0" t="n">
        <f aca="false">COUNT(V13:W13)</f>
        <v>1</v>
      </c>
      <c r="V13" s="81" t="n">
        <v>3</v>
      </c>
      <c r="X13" s="82" t="n">
        <v>1</v>
      </c>
    </row>
    <row r="14" customFormat="false" ht="14.25" hidden="false" customHeight="false" outlineLevel="0" collapsed="false">
      <c r="A14" s="0" t="s">
        <v>4</v>
      </c>
      <c r="B14" s="0" t="n">
        <f aca="false">COUNT(C14:D14)</f>
        <v>2</v>
      </c>
      <c r="C14" s="81" t="n">
        <v>11</v>
      </c>
      <c r="D14" s="81" t="n">
        <v>4</v>
      </c>
      <c r="E14" s="82" t="s">
        <v>327</v>
      </c>
      <c r="F14" s="82" t="n">
        <v>1</v>
      </c>
      <c r="J14" s="0" t="s">
        <v>22</v>
      </c>
      <c r="K14" s="0" t="n">
        <f aca="false">COUNT(L14:M14)</f>
        <v>2</v>
      </c>
      <c r="L14" s="81" t="n">
        <v>15</v>
      </c>
      <c r="M14" s="81" t="n">
        <v>15</v>
      </c>
      <c r="O14" s="82" t="n">
        <v>1</v>
      </c>
      <c r="T14" s="0" t="s">
        <v>242</v>
      </c>
      <c r="U14" s="0" t="n">
        <f aca="false">COUNT(V14:W14)</f>
        <v>1</v>
      </c>
      <c r="V14" s="81" t="n">
        <v>3</v>
      </c>
      <c r="X14" s="82" t="n">
        <v>1</v>
      </c>
    </row>
    <row r="15" customFormat="false" ht="14.25" hidden="false" customHeight="false" outlineLevel="0" collapsed="false">
      <c r="A15" s="0" t="s">
        <v>318</v>
      </c>
      <c r="B15" s="0" t="n">
        <f aca="false">COUNT(C15:D15)</f>
        <v>1</v>
      </c>
      <c r="C15" s="81" t="n">
        <v>20</v>
      </c>
      <c r="E15" s="82" t="n">
        <v>1</v>
      </c>
      <c r="J15" s="0" t="s">
        <v>181</v>
      </c>
      <c r="K15" s="0" t="n">
        <f aca="false">COUNT(L15:M15)</f>
        <v>1</v>
      </c>
      <c r="M15" s="81" t="n">
        <v>1</v>
      </c>
      <c r="P15" s="82" t="n">
        <v>1</v>
      </c>
      <c r="S15" s="0" t="s">
        <v>19</v>
      </c>
      <c r="T15" s="0" t="s">
        <v>173</v>
      </c>
      <c r="U15" s="0" t="n">
        <f aca="false">COUNT(V15:W15)</f>
        <v>1</v>
      </c>
      <c r="W15" s="81" t="n">
        <v>7</v>
      </c>
      <c r="Z15" s="82" t="n">
        <v>1</v>
      </c>
    </row>
    <row r="16" customFormat="false" ht="14.25" hidden="false" customHeight="false" outlineLevel="0" collapsed="false">
      <c r="A16" s="0" t="s">
        <v>43</v>
      </c>
      <c r="B16" s="0" t="n">
        <f aca="false">COUNT(C16:D16)</f>
        <v>1</v>
      </c>
      <c r="D16" s="81" t="n">
        <v>3</v>
      </c>
      <c r="F16" s="82" t="n">
        <v>1</v>
      </c>
      <c r="G16" s="82" t="s">
        <v>327</v>
      </c>
      <c r="J16" s="0" t="s">
        <v>20</v>
      </c>
      <c r="K16" s="0" t="n">
        <f aca="false">COUNT(L16:M16)</f>
        <v>1</v>
      </c>
      <c r="L16" s="81" t="n">
        <v>1</v>
      </c>
      <c r="N16" s="82" t="n">
        <v>1</v>
      </c>
      <c r="S16" s="0" t="s">
        <v>22</v>
      </c>
      <c r="T16" s="0" t="s">
        <v>267</v>
      </c>
      <c r="U16" s="0" t="n">
        <f aca="false">COUNT(V16:W16)</f>
        <v>1</v>
      </c>
      <c r="W16" s="81" t="n">
        <v>1</v>
      </c>
      <c r="Z16" s="82" t="n">
        <v>1</v>
      </c>
    </row>
    <row r="17" customFormat="false" ht="14.25" hidden="false" customHeight="false" outlineLevel="0" collapsed="false">
      <c r="A17" s="0" t="s">
        <v>319</v>
      </c>
      <c r="B17" s="0" t="n">
        <f aca="false">COUNT(C17:D17)</f>
        <v>1</v>
      </c>
      <c r="C17" s="81" t="n">
        <v>1</v>
      </c>
      <c r="E17" s="82" t="n">
        <v>1</v>
      </c>
      <c r="I17" s="0" t="s">
        <v>37</v>
      </c>
      <c r="J17" s="0" t="s">
        <v>197</v>
      </c>
      <c r="K17" s="0" t="n">
        <f aca="false">COUNT(L17:M17)</f>
        <v>1</v>
      </c>
      <c r="M17" s="81" t="n">
        <v>12</v>
      </c>
      <c r="P17" s="82" t="n">
        <v>1</v>
      </c>
      <c r="T17" s="0" t="s">
        <v>146</v>
      </c>
      <c r="U17" s="0" t="n">
        <f aca="false">COUNT(V17:W17)</f>
        <v>2</v>
      </c>
      <c r="V17" s="81" t="n">
        <v>15</v>
      </c>
      <c r="W17" s="81" t="n">
        <v>15</v>
      </c>
      <c r="Y17" s="82" t="n">
        <v>1</v>
      </c>
    </row>
    <row r="18" customFormat="false" ht="14.25" hidden="false" customHeight="false" outlineLevel="0" collapsed="false">
      <c r="A18" s="0" t="s">
        <v>320</v>
      </c>
      <c r="B18" s="0" t="n">
        <f aca="false">COUNT(C18:D18)</f>
        <v>1</v>
      </c>
      <c r="C18" s="81" t="n">
        <v>1</v>
      </c>
      <c r="E18" s="82" t="n">
        <v>1</v>
      </c>
      <c r="J18" s="0" t="s">
        <v>35</v>
      </c>
      <c r="K18" s="0" t="n">
        <f aca="false">COUNT(L18:M18)</f>
        <v>1</v>
      </c>
      <c r="M18" s="81" t="n">
        <v>17</v>
      </c>
      <c r="P18" s="82" t="n">
        <v>1</v>
      </c>
      <c r="S18" s="0" t="s">
        <v>181</v>
      </c>
      <c r="T18" s="0" t="s">
        <v>182</v>
      </c>
      <c r="U18" s="0" t="n">
        <f aca="false">COUNT(V18:W18)</f>
        <v>1</v>
      </c>
      <c r="W18" s="81" t="n">
        <v>1</v>
      </c>
      <c r="Z18" s="82" t="n">
        <v>1</v>
      </c>
    </row>
    <row r="19" customFormat="false" ht="14.25" hidden="false" customHeight="false" outlineLevel="0" collapsed="false">
      <c r="A19" s="0" t="s">
        <v>321</v>
      </c>
      <c r="B19" s="0" t="n">
        <f aca="false">COUNT(C19:D19)</f>
        <v>1</v>
      </c>
      <c r="C19" s="81" t="n">
        <v>2</v>
      </c>
      <c r="E19" s="82" t="n">
        <v>1</v>
      </c>
      <c r="J19" s="0" t="s">
        <v>74</v>
      </c>
      <c r="K19" s="0" t="n">
        <f aca="false">COUNT(L19:M19)</f>
        <v>2</v>
      </c>
      <c r="L19" s="81" t="n">
        <v>19</v>
      </c>
      <c r="M19" s="81" t="n">
        <v>17</v>
      </c>
      <c r="O19" s="82" t="n">
        <v>1</v>
      </c>
      <c r="S19" s="0" t="s">
        <v>20</v>
      </c>
      <c r="T19" s="0" t="s">
        <v>297</v>
      </c>
      <c r="U19" s="0" t="n">
        <f aca="false">COUNT(V19:W19)</f>
        <v>1</v>
      </c>
      <c r="V19" s="81" t="n">
        <v>1</v>
      </c>
      <c r="X19" s="82" t="n">
        <v>1</v>
      </c>
    </row>
    <row r="20" customFormat="false" ht="14.25" hidden="false" customHeight="false" outlineLevel="0" collapsed="false">
      <c r="A20" s="0" t="s">
        <v>65</v>
      </c>
      <c r="B20" s="0" t="n">
        <f aca="false">COUNT(C20:D20)</f>
        <v>1</v>
      </c>
      <c r="D20" s="81" t="n">
        <v>2</v>
      </c>
      <c r="G20" s="82" t="n">
        <v>1</v>
      </c>
      <c r="J20" s="0" t="s">
        <v>248</v>
      </c>
      <c r="K20" s="0" t="n">
        <f aca="false">COUNT(L20:M20)</f>
        <v>1</v>
      </c>
      <c r="M20" s="81" t="n">
        <v>2</v>
      </c>
      <c r="P20" s="82" t="n">
        <v>1</v>
      </c>
      <c r="R20" s="0" t="s">
        <v>37</v>
      </c>
      <c r="S20" s="0" t="s">
        <v>197</v>
      </c>
      <c r="T20" s="0" t="s">
        <v>273</v>
      </c>
      <c r="U20" s="0" t="n">
        <f aca="false">COUNT(V20:W20)</f>
        <v>1</v>
      </c>
      <c r="W20" s="81" t="n">
        <v>12</v>
      </c>
      <c r="Z20" s="82" t="n">
        <v>1</v>
      </c>
    </row>
    <row r="21" customFormat="false" ht="14.25" hidden="false" customHeight="false" outlineLevel="0" collapsed="false">
      <c r="A21" s="0" t="s">
        <v>46</v>
      </c>
      <c r="B21" s="0" t="n">
        <f aca="false">COUNT(C21:D21)</f>
        <v>1</v>
      </c>
      <c r="C21" s="81" t="n">
        <v>1</v>
      </c>
      <c r="E21" s="82" t="n">
        <v>1</v>
      </c>
      <c r="I21" s="0" t="s">
        <v>313</v>
      </c>
      <c r="J21" s="0" t="s">
        <v>275</v>
      </c>
      <c r="K21" s="0" t="n">
        <f aca="false">COUNT(L21:M21)</f>
        <v>1</v>
      </c>
      <c r="M21" s="81" t="n">
        <v>1</v>
      </c>
      <c r="P21" s="82" t="n">
        <v>1</v>
      </c>
      <c r="T21" s="0" t="s">
        <v>281</v>
      </c>
      <c r="U21" s="0" t="n">
        <f aca="false">COUNT(V21:W21)</f>
        <v>1</v>
      </c>
      <c r="W21" s="81" t="n">
        <v>8</v>
      </c>
      <c r="Z21" s="82" t="n">
        <v>1</v>
      </c>
    </row>
    <row r="22" customFormat="false" ht="14.25" hidden="false" customHeight="false" outlineLevel="0" collapsed="false">
      <c r="A22" s="0" t="s">
        <v>323</v>
      </c>
      <c r="B22" s="0" t="n">
        <f aca="false">COUNT(C22:D22)</f>
        <v>1</v>
      </c>
      <c r="D22" s="81" t="n">
        <v>1</v>
      </c>
      <c r="G22" s="82" t="n">
        <v>1</v>
      </c>
      <c r="I22" s="0" t="s">
        <v>314</v>
      </c>
      <c r="J22" s="0" t="s">
        <v>283</v>
      </c>
      <c r="K22" s="0" t="n">
        <f aca="false">COUNT(L22:M22)</f>
        <v>1</v>
      </c>
      <c r="L22" s="81" t="n">
        <v>1</v>
      </c>
      <c r="N22" s="82" t="n">
        <v>1</v>
      </c>
      <c r="T22" s="0" t="s">
        <v>198</v>
      </c>
      <c r="U22" s="0" t="n">
        <f aca="false">COUNT(V22:W22)</f>
        <v>1</v>
      </c>
      <c r="W22" s="81" t="n">
        <v>16</v>
      </c>
      <c r="Z22" s="82" t="n">
        <v>1</v>
      </c>
    </row>
    <row r="23" customFormat="false" ht="14.25" hidden="false" customHeight="false" outlineLevel="0" collapsed="false">
      <c r="A23" s="0" t="s">
        <v>29</v>
      </c>
      <c r="B23" s="0" t="n">
        <f aca="false">COUNT(C23:D23)</f>
        <v>1</v>
      </c>
      <c r="C23" s="81" t="n">
        <v>2</v>
      </c>
      <c r="E23" s="82" t="n">
        <v>1</v>
      </c>
      <c r="I23" s="0" t="s">
        <v>68</v>
      </c>
      <c r="J23" s="0" t="s">
        <v>200</v>
      </c>
      <c r="K23" s="0" t="n">
        <f aca="false">COUNT(L23:M23)</f>
        <v>1</v>
      </c>
      <c r="M23" s="81" t="n">
        <v>4</v>
      </c>
      <c r="P23" s="82" t="n">
        <v>1</v>
      </c>
      <c r="S23" s="0" t="s">
        <v>35</v>
      </c>
      <c r="T23" s="0" t="s">
        <v>210</v>
      </c>
      <c r="U23" s="0" t="n">
        <f aca="false">COUNT(V23:W23)</f>
        <v>1</v>
      </c>
      <c r="W23" s="81" t="n">
        <v>17</v>
      </c>
      <c r="Z23" s="82" t="n">
        <v>1</v>
      </c>
    </row>
    <row r="24" customFormat="false" ht="14.25" hidden="false" customHeight="false" outlineLevel="0" collapsed="false">
      <c r="A24" s="0" t="s">
        <v>54</v>
      </c>
      <c r="B24" s="0" t="n">
        <f aca="false">COUNT(C24:D24)</f>
        <v>1</v>
      </c>
      <c r="C24" s="81" t="n">
        <v>4</v>
      </c>
      <c r="E24" s="82" t="s">
        <v>327</v>
      </c>
      <c r="F24" s="82" t="n">
        <v>1</v>
      </c>
      <c r="J24" s="0" t="s">
        <v>299</v>
      </c>
      <c r="K24" s="0" t="n">
        <f aca="false">COUNT(L24:M24)</f>
        <v>1</v>
      </c>
      <c r="M24" s="81" t="n">
        <v>2</v>
      </c>
      <c r="P24" s="82" t="n">
        <v>1</v>
      </c>
      <c r="T24" s="0" t="s">
        <v>206</v>
      </c>
      <c r="U24" s="0" t="n">
        <f aca="false">COUNT(V24:W24)</f>
        <v>2</v>
      </c>
      <c r="V24" s="81" t="n">
        <v>12</v>
      </c>
      <c r="W24" s="81" t="n">
        <v>7</v>
      </c>
      <c r="Y24" s="82" t="n">
        <v>1</v>
      </c>
    </row>
    <row r="25" customFormat="false" ht="14.25" hidden="false" customHeight="false" outlineLevel="0" collapsed="false">
      <c r="A25" s="0" t="s">
        <v>9</v>
      </c>
      <c r="B25" s="0" t="n">
        <f aca="false">COUNT(C25:D25)</f>
        <v>1</v>
      </c>
      <c r="D25" s="81" t="n">
        <v>7</v>
      </c>
      <c r="F25" s="82" t="n">
        <v>1</v>
      </c>
      <c r="J25" s="0" t="s">
        <v>291</v>
      </c>
      <c r="K25" s="0" t="n">
        <f aca="false">COUNT(L25:M25)</f>
        <v>1</v>
      </c>
      <c r="M25" s="81" t="n">
        <v>1</v>
      </c>
      <c r="P25" s="82" t="n">
        <v>1</v>
      </c>
      <c r="T25" s="0" t="s">
        <v>133</v>
      </c>
      <c r="U25" s="0" t="n">
        <f aca="false">COUNT(V25:W25)</f>
        <v>2</v>
      </c>
      <c r="V25" s="81" t="n">
        <v>59</v>
      </c>
      <c r="W25" s="81" t="n">
        <v>14</v>
      </c>
      <c r="Y25" s="82" t="n">
        <v>1</v>
      </c>
    </row>
    <row r="26" customFormat="false" ht="14.25" hidden="false" customHeight="false" outlineLevel="0" collapsed="false">
      <c r="A26" s="0" t="s">
        <v>62</v>
      </c>
      <c r="B26" s="0" t="n">
        <f aca="false">COUNT(C26:D26)</f>
        <v>1</v>
      </c>
      <c r="D26" s="81" t="n">
        <v>9</v>
      </c>
      <c r="F26" s="82" t="n">
        <v>1</v>
      </c>
      <c r="I26" s="0" t="s">
        <v>315</v>
      </c>
      <c r="J26" s="0" t="s">
        <v>212</v>
      </c>
      <c r="K26" s="0" t="n">
        <f aca="false">COUNT(L26:M26)</f>
        <v>1</v>
      </c>
      <c r="M26" s="81" t="n">
        <v>5</v>
      </c>
      <c r="P26" s="82" t="n">
        <v>1</v>
      </c>
      <c r="S26" s="0" t="s">
        <v>74</v>
      </c>
      <c r="T26" s="0" t="s">
        <v>143</v>
      </c>
      <c r="U26" s="0" t="n">
        <f aca="false">COUNT(V26:W26)</f>
        <v>2</v>
      </c>
      <c r="V26" s="81" t="n">
        <v>19</v>
      </c>
      <c r="W26" s="81" t="n">
        <v>17</v>
      </c>
      <c r="Y26" s="82" t="n">
        <v>1</v>
      </c>
    </row>
    <row r="27" customFormat="false" ht="14.25" hidden="false" customHeight="false" outlineLevel="0" collapsed="false">
      <c r="A27" s="0" t="s">
        <v>12</v>
      </c>
      <c r="B27" s="0" t="n">
        <f aca="false">COUNT(C27:D27)</f>
        <v>1</v>
      </c>
      <c r="D27" s="81" t="n">
        <v>3</v>
      </c>
      <c r="G27" s="82" t="n">
        <v>1</v>
      </c>
      <c r="I27" s="0" t="s">
        <v>316</v>
      </c>
      <c r="J27" s="0" t="s">
        <v>101</v>
      </c>
      <c r="K27" s="0" t="n">
        <f aca="false">COUNT(L27:M27)</f>
        <v>1</v>
      </c>
      <c r="M27" s="81" t="n">
        <v>1</v>
      </c>
      <c r="P27" s="82" t="n">
        <v>1</v>
      </c>
      <c r="T27" s="0" t="s">
        <v>142</v>
      </c>
      <c r="U27" s="0" t="n">
        <f aca="false">COUNT(V27:W27)</f>
        <v>2</v>
      </c>
      <c r="V27" s="81" t="n">
        <v>46</v>
      </c>
      <c r="W27" s="81" t="n">
        <v>16</v>
      </c>
      <c r="Y27" s="82" t="n">
        <v>1</v>
      </c>
    </row>
    <row r="28" customFormat="false" ht="14.25" hidden="false" customHeight="false" outlineLevel="0" collapsed="false">
      <c r="A28" s="0" t="s">
        <v>324</v>
      </c>
      <c r="B28" s="0" t="n">
        <f aca="false">COUNT(C28:D28)</f>
        <v>1</v>
      </c>
      <c r="D28" s="81" t="n">
        <v>9</v>
      </c>
      <c r="F28" s="82" t="n">
        <v>1</v>
      </c>
      <c r="I28" s="0" t="s">
        <v>317</v>
      </c>
      <c r="J28" s="0" t="s">
        <v>305</v>
      </c>
      <c r="K28" s="0" t="n">
        <f aca="false">COUNT(L28:M28)</f>
        <v>1</v>
      </c>
      <c r="L28" s="81" t="n">
        <v>2</v>
      </c>
      <c r="N28" s="82" t="n">
        <v>1</v>
      </c>
      <c r="S28" s="0" t="s">
        <v>248</v>
      </c>
      <c r="T28" s="0" t="s">
        <v>249</v>
      </c>
      <c r="U28" s="0" t="n">
        <f aca="false">COUNT(V28:W28)</f>
        <v>1</v>
      </c>
      <c r="W28" s="81" t="n">
        <v>2</v>
      </c>
      <c r="Z28" s="82" t="n">
        <v>1</v>
      </c>
    </row>
    <row r="29" customFormat="false" ht="14.25" hidden="false" customHeight="false" outlineLevel="0" collapsed="false">
      <c r="I29" s="0" t="s">
        <v>70</v>
      </c>
      <c r="J29" s="0" t="s">
        <v>239</v>
      </c>
      <c r="K29" s="0" t="n">
        <f aca="false">COUNT(L29:M29)</f>
        <v>1</v>
      </c>
      <c r="M29" s="81" t="n">
        <v>1</v>
      </c>
      <c r="P29" s="82" t="n">
        <v>1</v>
      </c>
      <c r="R29" s="0" t="s">
        <v>313</v>
      </c>
      <c r="S29" s="0" t="s">
        <v>275</v>
      </c>
      <c r="T29" s="0" t="s">
        <v>276</v>
      </c>
      <c r="U29" s="0" t="n">
        <f aca="false">COUNT(V29:W29)</f>
        <v>1</v>
      </c>
      <c r="W29" s="81" t="n">
        <v>1</v>
      </c>
      <c r="Z29" s="82" t="n">
        <v>1</v>
      </c>
    </row>
    <row r="30" customFormat="false" ht="14.25" hidden="false" customHeight="false" outlineLevel="0" collapsed="false">
      <c r="J30" s="0" t="s">
        <v>232</v>
      </c>
      <c r="K30" s="0" t="n">
        <f aca="false">COUNT(L30:M30)</f>
        <v>1</v>
      </c>
      <c r="M30" s="81" t="n">
        <v>1</v>
      </c>
      <c r="P30" s="82" t="n">
        <v>1</v>
      </c>
      <c r="R30" s="0" t="s">
        <v>314</v>
      </c>
      <c r="S30" s="0" t="s">
        <v>283</v>
      </c>
      <c r="T30" s="0" t="s">
        <v>284</v>
      </c>
      <c r="U30" s="0" t="n">
        <f aca="false">COUNT(V30:W30)</f>
        <v>1</v>
      </c>
      <c r="V30" s="81" t="n">
        <v>1</v>
      </c>
      <c r="X30" s="82" t="n">
        <v>1</v>
      </c>
    </row>
    <row r="31" customFormat="false" ht="14.25" hidden="false" customHeight="false" outlineLevel="0" collapsed="false">
      <c r="I31" s="0" t="s">
        <v>4</v>
      </c>
      <c r="J31" s="0" t="s">
        <v>31</v>
      </c>
      <c r="K31" s="0" t="n">
        <f aca="false">COUNT(L31:M31)</f>
        <v>2</v>
      </c>
      <c r="L31" s="81" t="n">
        <v>11</v>
      </c>
      <c r="M31" s="81" t="n">
        <v>4</v>
      </c>
      <c r="O31" s="82" t="n">
        <v>1</v>
      </c>
      <c r="R31" s="0" t="s">
        <v>68</v>
      </c>
      <c r="S31" s="0" t="s">
        <v>200</v>
      </c>
      <c r="T31" s="0" t="s">
        <v>201</v>
      </c>
      <c r="U31" s="0" t="n">
        <f aca="false">COUNT(V31:W31)</f>
        <v>1</v>
      </c>
      <c r="W31" s="81" t="n">
        <v>4</v>
      </c>
      <c r="Z31" s="82" t="n">
        <v>1</v>
      </c>
    </row>
    <row r="32" customFormat="false" ht="14.25" hidden="false" customHeight="false" outlineLevel="0" collapsed="false">
      <c r="J32" s="0" t="s">
        <v>6</v>
      </c>
      <c r="K32" s="0" t="n">
        <f aca="false">COUNT(L32:M32)</f>
        <v>2</v>
      </c>
      <c r="L32" s="81" t="n">
        <v>27</v>
      </c>
      <c r="M32" s="81" t="n">
        <v>12</v>
      </c>
      <c r="O32" s="82" t="n">
        <v>1</v>
      </c>
      <c r="S32" s="0" t="s">
        <v>299</v>
      </c>
      <c r="T32" s="0" t="s">
        <v>300</v>
      </c>
      <c r="U32" s="0" t="n">
        <f aca="false">COUNT(V32:W32)</f>
        <v>1</v>
      </c>
      <c r="W32" s="81" t="n">
        <v>2</v>
      </c>
      <c r="Z32" s="82" t="n">
        <v>1</v>
      </c>
    </row>
    <row r="33" customFormat="false" ht="14.25" hidden="false" customHeight="false" outlineLevel="0" collapsed="false">
      <c r="J33" s="0" t="s">
        <v>32</v>
      </c>
      <c r="K33" s="0" t="n">
        <f aca="false">COUNT(L33:M33)</f>
        <v>2</v>
      </c>
      <c r="L33" s="81" t="n">
        <v>19</v>
      </c>
      <c r="M33" s="81" t="n">
        <v>3</v>
      </c>
      <c r="O33" s="82" t="n">
        <v>1</v>
      </c>
      <c r="S33" s="0" t="s">
        <v>291</v>
      </c>
      <c r="T33" s="0" t="s">
        <v>292</v>
      </c>
      <c r="U33" s="0" t="n">
        <f aca="false">COUNT(V33:W33)</f>
        <v>1</v>
      </c>
      <c r="W33" s="81" t="n">
        <v>1</v>
      </c>
      <c r="Z33" s="82" t="n">
        <v>1</v>
      </c>
    </row>
    <row r="34" customFormat="false" ht="14.25" hidden="false" customHeight="false" outlineLevel="0" collapsed="false">
      <c r="I34" s="0" t="s">
        <v>318</v>
      </c>
      <c r="J34" s="0" t="s">
        <v>152</v>
      </c>
      <c r="K34" s="0" t="n">
        <f aca="false">COUNT(L34:M34)</f>
        <v>1</v>
      </c>
      <c r="L34" s="81" t="n">
        <v>20</v>
      </c>
      <c r="N34" s="82" t="n">
        <v>1</v>
      </c>
      <c r="R34" s="0" t="s">
        <v>315</v>
      </c>
      <c r="S34" s="0" t="s">
        <v>212</v>
      </c>
      <c r="T34" s="0" t="s">
        <v>179</v>
      </c>
      <c r="U34" s="0" t="n">
        <f aca="false">COUNT(V34:W34)</f>
        <v>1</v>
      </c>
      <c r="W34" s="81" t="n">
        <v>5</v>
      </c>
      <c r="Z34" s="82" t="n">
        <v>1</v>
      </c>
    </row>
    <row r="35" customFormat="false" ht="14.25" hidden="false" customHeight="false" outlineLevel="0" collapsed="false">
      <c r="I35" s="0" t="s">
        <v>43</v>
      </c>
      <c r="J35" s="0" t="s">
        <v>121</v>
      </c>
      <c r="K35" s="0" t="n">
        <f aca="false">COUNT(L35:M35)</f>
        <v>2</v>
      </c>
      <c r="L35" s="81" t="n">
        <v>1</v>
      </c>
      <c r="M35" s="81" t="n">
        <v>3</v>
      </c>
      <c r="O35" s="82" t="n">
        <v>1</v>
      </c>
      <c r="R35" s="0" t="s">
        <v>316</v>
      </c>
      <c r="S35" s="0" t="s">
        <v>101</v>
      </c>
      <c r="T35" s="0" t="s">
        <v>294</v>
      </c>
      <c r="U35" s="0" t="n">
        <f aca="false">COUNT(V35:W35)</f>
        <v>1</v>
      </c>
      <c r="W35" s="81" t="n">
        <v>1</v>
      </c>
      <c r="Z35" s="82" t="n">
        <v>1</v>
      </c>
    </row>
    <row r="36" customFormat="false" ht="14.25" hidden="false" customHeight="false" outlineLevel="0" collapsed="false">
      <c r="I36" s="0" t="s">
        <v>319</v>
      </c>
      <c r="J36" s="0" t="s">
        <v>160</v>
      </c>
      <c r="K36" s="0" t="n">
        <f aca="false">COUNT(L36:M36)</f>
        <v>1</v>
      </c>
      <c r="L36" s="81" t="n">
        <v>1</v>
      </c>
      <c r="N36" s="82" t="n">
        <v>1</v>
      </c>
      <c r="R36" s="0" t="s">
        <v>317</v>
      </c>
      <c r="S36" s="0" t="s">
        <v>305</v>
      </c>
      <c r="T36" s="0" t="s">
        <v>306</v>
      </c>
      <c r="U36" s="0" t="n">
        <f aca="false">COUNT(V36:W36)</f>
        <v>1</v>
      </c>
      <c r="V36" s="81" t="n">
        <v>2</v>
      </c>
      <c r="X36" s="82" t="n">
        <v>1</v>
      </c>
    </row>
    <row r="37" customFormat="false" ht="14.25" hidden="false" customHeight="false" outlineLevel="0" collapsed="false">
      <c r="J37" s="0" t="s">
        <v>223</v>
      </c>
      <c r="K37" s="0" t="n">
        <f aca="false">COUNT(L37:M37)</f>
        <v>1</v>
      </c>
      <c r="L37" s="81" t="n">
        <v>5</v>
      </c>
      <c r="N37" s="82" t="n">
        <v>1</v>
      </c>
      <c r="R37" s="0" t="s">
        <v>70</v>
      </c>
      <c r="S37" s="0" t="s">
        <v>239</v>
      </c>
      <c r="T37" s="0" t="s">
        <v>240</v>
      </c>
      <c r="U37" s="0" t="n">
        <f aca="false">COUNT(V37:W37)</f>
        <v>1</v>
      </c>
      <c r="W37" s="81" t="n">
        <v>1</v>
      </c>
      <c r="Z37" s="82" t="n">
        <v>1</v>
      </c>
    </row>
    <row r="38" customFormat="false" ht="14.25" hidden="false" customHeight="false" outlineLevel="0" collapsed="false">
      <c r="I38" s="0" t="s">
        <v>320</v>
      </c>
      <c r="J38" s="0" t="s">
        <v>168</v>
      </c>
      <c r="K38" s="0" t="n">
        <f aca="false">COUNT(L38:M38)</f>
        <v>1</v>
      </c>
      <c r="L38" s="81" t="n">
        <v>1</v>
      </c>
      <c r="N38" s="82" t="n">
        <v>1</v>
      </c>
      <c r="S38" s="0" t="s">
        <v>232</v>
      </c>
      <c r="T38" s="0" t="s">
        <v>233</v>
      </c>
      <c r="U38" s="0" t="n">
        <f aca="false">COUNT(V38:W38)</f>
        <v>1</v>
      </c>
      <c r="W38" s="81" t="n">
        <v>1</v>
      </c>
      <c r="Z38" s="82" t="n">
        <v>1</v>
      </c>
    </row>
    <row r="39" customFormat="false" ht="14.25" hidden="false" customHeight="false" outlineLevel="0" collapsed="false">
      <c r="I39" s="0" t="s">
        <v>321</v>
      </c>
      <c r="J39" s="0" t="s">
        <v>220</v>
      </c>
      <c r="K39" s="0" t="n">
        <f aca="false">COUNT(L39:M39)</f>
        <v>1</v>
      </c>
      <c r="L39" s="81" t="n">
        <v>2</v>
      </c>
      <c r="N39" s="82" t="n">
        <v>1</v>
      </c>
      <c r="R39" s="0" t="s">
        <v>4</v>
      </c>
      <c r="S39" s="0" t="s">
        <v>31</v>
      </c>
      <c r="T39" s="0" t="s">
        <v>129</v>
      </c>
      <c r="U39" s="0" t="n">
        <f aca="false">COUNT(V39:W39)</f>
        <v>2</v>
      </c>
      <c r="V39" s="81" t="n">
        <v>11</v>
      </c>
      <c r="W39" s="81" t="n">
        <v>4</v>
      </c>
      <c r="Y39" s="82" t="n">
        <v>1</v>
      </c>
    </row>
    <row r="40" customFormat="false" ht="14.25" hidden="false" customHeight="false" outlineLevel="0" collapsed="false">
      <c r="I40" s="0" t="s">
        <v>65</v>
      </c>
      <c r="J40" s="0" t="s">
        <v>245</v>
      </c>
      <c r="K40" s="0" t="n">
        <f aca="false">COUNT(L40:M40)</f>
        <v>1</v>
      </c>
      <c r="M40" s="81" t="n">
        <v>2</v>
      </c>
      <c r="P40" s="82" t="n">
        <v>1</v>
      </c>
      <c r="S40" s="0" t="s">
        <v>6</v>
      </c>
      <c r="T40" s="0" t="s">
        <v>214</v>
      </c>
      <c r="U40" s="0" t="n">
        <f aca="false">COUNT(V40:W40)</f>
        <v>1</v>
      </c>
      <c r="W40" s="81" t="n">
        <v>20</v>
      </c>
      <c r="Z40" s="82" t="n">
        <v>1</v>
      </c>
    </row>
    <row r="41" customFormat="false" ht="14.25" hidden="false" customHeight="false" outlineLevel="0" collapsed="false">
      <c r="J41" s="0" t="s">
        <v>64</v>
      </c>
      <c r="K41" s="0" t="n">
        <f aca="false">COUNT(L41:M41)</f>
        <v>1</v>
      </c>
      <c r="M41" s="81" t="n">
        <v>6</v>
      </c>
      <c r="P41" s="82" t="n">
        <v>1</v>
      </c>
      <c r="T41" s="0" t="s">
        <v>149</v>
      </c>
      <c r="U41" s="0" t="n">
        <f aca="false">COUNT(V41:W41)</f>
        <v>2</v>
      </c>
      <c r="V41" s="81" t="n">
        <v>27</v>
      </c>
      <c r="W41" s="81" t="n">
        <v>12</v>
      </c>
      <c r="Y41" s="82" t="n">
        <v>1</v>
      </c>
    </row>
    <row r="42" customFormat="false" ht="14.25" hidden="false" customHeight="false" outlineLevel="0" collapsed="false">
      <c r="I42" s="0" t="s">
        <v>46</v>
      </c>
      <c r="J42" s="0" t="s">
        <v>75</v>
      </c>
      <c r="K42" s="0" t="n">
        <f aca="false">COUNT(L42:M42)</f>
        <v>1</v>
      </c>
      <c r="L42" s="81" t="n">
        <v>1</v>
      </c>
      <c r="N42" s="82" t="n">
        <v>1</v>
      </c>
      <c r="S42" s="0" t="s">
        <v>32</v>
      </c>
      <c r="T42" s="0" t="s">
        <v>135</v>
      </c>
      <c r="U42" s="0" t="n">
        <f aca="false">COUNT(V42:W42)</f>
        <v>2</v>
      </c>
      <c r="V42" s="81" t="n">
        <v>19</v>
      </c>
      <c r="W42" s="81" t="n">
        <v>3</v>
      </c>
      <c r="Y42" s="82" t="n">
        <v>1</v>
      </c>
    </row>
    <row r="43" customFormat="false" ht="14.25" hidden="false" customHeight="false" outlineLevel="0" collapsed="false">
      <c r="I43" s="0" t="s">
        <v>323</v>
      </c>
      <c r="J43" s="0" t="s">
        <v>278</v>
      </c>
      <c r="K43" s="0" t="n">
        <f aca="false">COUNT(L43:M43)</f>
        <v>1</v>
      </c>
      <c r="M43" s="81" t="n">
        <v>1</v>
      </c>
      <c r="P43" s="82" t="n">
        <v>1</v>
      </c>
      <c r="R43" s="0" t="s">
        <v>318</v>
      </c>
      <c r="S43" s="0" t="s">
        <v>152</v>
      </c>
      <c r="T43" s="0" t="s">
        <v>153</v>
      </c>
      <c r="U43" s="0" t="n">
        <f aca="false">COUNT(V43:W43)</f>
        <v>1</v>
      </c>
      <c r="V43" s="81" t="n">
        <v>20</v>
      </c>
      <c r="X43" s="82" t="n">
        <v>1</v>
      </c>
    </row>
    <row r="44" customFormat="false" ht="14.25" hidden="false" customHeight="false" outlineLevel="0" collapsed="false">
      <c r="I44" s="0" t="s">
        <v>29</v>
      </c>
      <c r="J44" s="0" t="s">
        <v>261</v>
      </c>
      <c r="K44" s="0" t="n">
        <f aca="false">COUNT(L44:M44)</f>
        <v>1</v>
      </c>
      <c r="L44" s="81" t="n">
        <v>2</v>
      </c>
      <c r="N44" s="82" t="n">
        <v>1</v>
      </c>
      <c r="R44" s="0" t="s">
        <v>43</v>
      </c>
      <c r="S44" s="0" t="s">
        <v>121</v>
      </c>
      <c r="T44" s="0" t="s">
        <v>141</v>
      </c>
      <c r="U44" s="0" t="n">
        <f aca="false">COUNT(V44:W44)</f>
        <v>1</v>
      </c>
      <c r="W44" s="81" t="n">
        <v>3</v>
      </c>
      <c r="Z44" s="82" t="n">
        <v>1</v>
      </c>
    </row>
    <row r="45" customFormat="false" ht="14.25" hidden="false" customHeight="false" outlineLevel="0" collapsed="false">
      <c r="I45" s="0" t="s">
        <v>54</v>
      </c>
      <c r="J45" s="0" t="s">
        <v>191</v>
      </c>
      <c r="K45" s="0" t="n">
        <f aca="false">COUNT(L45:M45)</f>
        <v>1</v>
      </c>
      <c r="L45" s="81" t="n">
        <v>4</v>
      </c>
      <c r="N45" s="82" t="n">
        <v>1</v>
      </c>
      <c r="T45" s="0" t="s">
        <v>194</v>
      </c>
      <c r="U45" s="0" t="n">
        <f aca="false">COUNT(V45:W45)</f>
        <v>1</v>
      </c>
      <c r="V45" s="81" t="n">
        <v>1</v>
      </c>
      <c r="X45" s="82" t="n">
        <v>1</v>
      </c>
    </row>
    <row r="46" customFormat="false" ht="14.25" hidden="false" customHeight="false" outlineLevel="0" collapsed="false">
      <c r="J46" s="0" t="s">
        <v>55</v>
      </c>
      <c r="K46" s="0" t="n">
        <f aca="false">COUNT(L46:M46)</f>
        <v>2</v>
      </c>
      <c r="L46" s="81" t="n">
        <v>1</v>
      </c>
      <c r="M46" s="81" t="n">
        <v>14</v>
      </c>
      <c r="O46" s="82" t="n">
        <v>1</v>
      </c>
      <c r="R46" s="0" t="s">
        <v>319</v>
      </c>
      <c r="S46" s="0" t="s">
        <v>160</v>
      </c>
      <c r="T46" s="0" t="s">
        <v>161</v>
      </c>
      <c r="U46" s="0" t="n">
        <f aca="false">COUNT(V46:W46)</f>
        <v>1</v>
      </c>
      <c r="V46" s="81" t="n">
        <v>1</v>
      </c>
      <c r="X46" s="82" t="n">
        <v>1</v>
      </c>
    </row>
    <row r="47" customFormat="false" ht="14.25" hidden="false" customHeight="false" outlineLevel="0" collapsed="false">
      <c r="J47" s="0" t="s">
        <v>178</v>
      </c>
      <c r="K47" s="0" t="n">
        <f aca="false">COUNT(L47:M47)</f>
        <v>1</v>
      </c>
      <c r="M47" s="81" t="n">
        <v>14</v>
      </c>
      <c r="P47" s="82" t="n">
        <v>1</v>
      </c>
      <c r="S47" s="0" t="s">
        <v>223</v>
      </c>
      <c r="T47" s="0" t="s">
        <v>224</v>
      </c>
      <c r="U47" s="0" t="n">
        <f aca="false">COUNT(V47:W47)</f>
        <v>1</v>
      </c>
      <c r="V47" s="81" t="n">
        <v>5</v>
      </c>
      <c r="X47" s="82" t="n">
        <v>1</v>
      </c>
    </row>
    <row r="48" customFormat="false" ht="14.25" hidden="false" customHeight="false" outlineLevel="0" collapsed="false">
      <c r="J48" s="0" t="s">
        <v>53</v>
      </c>
      <c r="K48" s="0" t="n">
        <f aca="false">COUNT(L48:M48)</f>
        <v>2</v>
      </c>
      <c r="L48" s="81" t="n">
        <v>37</v>
      </c>
      <c r="M48" s="81" t="n">
        <v>23</v>
      </c>
      <c r="O48" s="82" t="n">
        <v>1</v>
      </c>
      <c r="R48" s="0" t="s">
        <v>320</v>
      </c>
      <c r="S48" s="0" t="s">
        <v>168</v>
      </c>
      <c r="T48" s="0" t="s">
        <v>169</v>
      </c>
      <c r="U48" s="0" t="n">
        <f aca="false">COUNT(V48:W48)</f>
        <v>1</v>
      </c>
      <c r="V48" s="81" t="n">
        <v>1</v>
      </c>
      <c r="X48" s="82" t="n">
        <v>1</v>
      </c>
    </row>
    <row r="49" customFormat="false" ht="14.25" hidden="false" customHeight="false" outlineLevel="0" collapsed="false">
      <c r="J49" s="0" t="s">
        <v>181</v>
      </c>
      <c r="K49" s="0" t="n">
        <f aca="false">COUNT(L49:M49)</f>
        <v>2</v>
      </c>
      <c r="L49" s="81" t="n">
        <v>1</v>
      </c>
      <c r="M49" s="81" t="n">
        <v>4</v>
      </c>
      <c r="O49" s="82" t="n">
        <v>1</v>
      </c>
      <c r="R49" s="0" t="s">
        <v>321</v>
      </c>
      <c r="S49" s="0" t="s">
        <v>220</v>
      </c>
      <c r="T49" s="0" t="s">
        <v>221</v>
      </c>
      <c r="U49" s="0" t="n">
        <f aca="false">COUNT(V49:W49)</f>
        <v>1</v>
      </c>
      <c r="V49" s="81" t="n">
        <v>2</v>
      </c>
      <c r="X49" s="82" t="n">
        <v>1</v>
      </c>
    </row>
    <row r="50" customFormat="false" ht="14.25" hidden="false" customHeight="false" outlineLevel="0" collapsed="false">
      <c r="J50" s="0" t="s">
        <v>175</v>
      </c>
      <c r="K50" s="0" t="n">
        <f aca="false">COUNT(L50:M50)</f>
        <v>1</v>
      </c>
      <c r="M50" s="81" t="n">
        <v>14</v>
      </c>
      <c r="P50" s="82" t="n">
        <v>1</v>
      </c>
      <c r="R50" s="0" t="s">
        <v>65</v>
      </c>
      <c r="S50" s="0" t="s">
        <v>245</v>
      </c>
      <c r="T50" s="0" t="s">
        <v>246</v>
      </c>
      <c r="U50" s="0" t="n">
        <f aca="false">COUNT(V50:W50)</f>
        <v>1</v>
      </c>
      <c r="W50" s="81" t="n">
        <v>2</v>
      </c>
      <c r="Z50" s="82" t="n">
        <v>1</v>
      </c>
    </row>
    <row r="51" customFormat="false" ht="14.25" hidden="false" customHeight="false" outlineLevel="0" collapsed="false">
      <c r="I51" s="0" t="s">
        <v>9</v>
      </c>
      <c r="J51" s="0" t="s">
        <v>34</v>
      </c>
      <c r="K51" s="0" t="n">
        <f aca="false">COUNT(L51:M51)</f>
        <v>1</v>
      </c>
      <c r="M51" s="81" t="n">
        <v>7</v>
      </c>
      <c r="P51" s="82" t="n">
        <v>1</v>
      </c>
      <c r="S51" s="0" t="s">
        <v>64</v>
      </c>
      <c r="T51" s="0" t="s">
        <v>140</v>
      </c>
      <c r="U51" s="0" t="n">
        <f aca="false">COUNT(V51:W51)</f>
        <v>1</v>
      </c>
      <c r="W51" s="81" t="n">
        <v>6</v>
      </c>
      <c r="Z51" s="82" t="n">
        <v>1</v>
      </c>
    </row>
    <row r="52" customFormat="false" ht="14.25" hidden="false" customHeight="false" outlineLevel="0" collapsed="false">
      <c r="J52" s="0" t="s">
        <v>8</v>
      </c>
      <c r="K52" s="0" t="n">
        <f aca="false">COUNT(L52:M52)</f>
        <v>2</v>
      </c>
      <c r="L52" s="81" t="n">
        <v>1</v>
      </c>
      <c r="M52" s="81" t="n">
        <v>2</v>
      </c>
      <c r="O52" s="82" t="n">
        <v>1</v>
      </c>
      <c r="R52" s="0" t="s">
        <v>46</v>
      </c>
      <c r="S52" s="0" t="s">
        <v>75</v>
      </c>
      <c r="T52" s="0" t="s">
        <v>158</v>
      </c>
      <c r="U52" s="0" t="n">
        <f aca="false">COUNT(V52:W52)</f>
        <v>1</v>
      </c>
      <c r="V52" s="81" t="n">
        <v>1</v>
      </c>
      <c r="X52" s="82" t="n">
        <v>1</v>
      </c>
    </row>
    <row r="53" customFormat="false" ht="14.25" hidden="false" customHeight="false" outlineLevel="0" collapsed="false">
      <c r="J53" s="0" t="s">
        <v>286</v>
      </c>
      <c r="K53" s="0" t="n">
        <f aca="false">COUNT(L53:M53)</f>
        <v>1</v>
      </c>
      <c r="M53" s="81" t="n">
        <v>1</v>
      </c>
      <c r="P53" s="82" t="n">
        <v>1</v>
      </c>
      <c r="T53" s="0" t="s">
        <v>165</v>
      </c>
      <c r="U53" s="0" t="n">
        <f aca="false">COUNT(V53:W53)</f>
        <v>1</v>
      </c>
      <c r="V53" s="81" t="n">
        <v>2</v>
      </c>
      <c r="X53" s="82" t="n">
        <v>1</v>
      </c>
    </row>
    <row r="54" customFormat="false" ht="14.25" hidden="false" customHeight="false" outlineLevel="0" collapsed="false">
      <c r="J54" s="0" t="s">
        <v>203</v>
      </c>
      <c r="K54" s="0" t="n">
        <f aca="false">COUNT(L54:M54)</f>
        <v>1</v>
      </c>
      <c r="M54" s="81" t="n">
        <v>4</v>
      </c>
      <c r="P54" s="82" t="n">
        <v>1</v>
      </c>
      <c r="R54" s="0" t="s">
        <v>323</v>
      </c>
      <c r="S54" s="0" t="s">
        <v>278</v>
      </c>
      <c r="T54" s="0" t="s">
        <v>279</v>
      </c>
      <c r="U54" s="0" t="n">
        <f aca="false">COUNT(V54:W54)</f>
        <v>1</v>
      </c>
      <c r="W54" s="81" t="n">
        <v>1</v>
      </c>
      <c r="Z54" s="82" t="n">
        <v>1</v>
      </c>
    </row>
    <row r="55" customFormat="false" ht="14.25" hidden="false" customHeight="false" outlineLevel="0" collapsed="false">
      <c r="J55" s="0" t="s">
        <v>257</v>
      </c>
      <c r="K55" s="0" t="n">
        <f aca="false">COUNT(L55:M55)</f>
        <v>1</v>
      </c>
      <c r="M55" s="81" t="n">
        <v>2</v>
      </c>
      <c r="P55" s="82" t="n">
        <v>1</v>
      </c>
      <c r="R55" s="0" t="s">
        <v>29</v>
      </c>
      <c r="S55" s="0" t="s">
        <v>261</v>
      </c>
      <c r="T55" s="0" t="s">
        <v>262</v>
      </c>
      <c r="U55" s="0" t="n">
        <f aca="false">COUNT(V55:W55)</f>
        <v>1</v>
      </c>
      <c r="V55" s="81" t="n">
        <v>2</v>
      </c>
      <c r="X55" s="82" t="n">
        <v>1</v>
      </c>
    </row>
    <row r="56" customFormat="false" ht="14.25" hidden="false" customHeight="false" outlineLevel="0" collapsed="false">
      <c r="J56" s="0" t="s">
        <v>33</v>
      </c>
      <c r="K56" s="0" t="n">
        <f aca="false">COUNT(L56:M56)</f>
        <v>2</v>
      </c>
      <c r="L56" s="81" t="n">
        <v>2</v>
      </c>
      <c r="M56" s="81" t="n">
        <v>1</v>
      </c>
      <c r="O56" s="82" t="n">
        <v>1</v>
      </c>
      <c r="R56" s="0" t="s">
        <v>54</v>
      </c>
      <c r="S56" s="0" t="s">
        <v>191</v>
      </c>
      <c r="T56" s="0" t="s">
        <v>192</v>
      </c>
      <c r="U56" s="0" t="n">
        <f aca="false">COUNT(V56:W56)</f>
        <v>1</v>
      </c>
      <c r="V56" s="81" t="n">
        <v>4</v>
      </c>
      <c r="X56" s="82" t="n">
        <v>1</v>
      </c>
    </row>
    <row r="57" customFormat="false" ht="14.25" hidden="false" customHeight="false" outlineLevel="0" collapsed="false">
      <c r="I57" s="0" t="s">
        <v>62</v>
      </c>
      <c r="J57" s="0" t="s">
        <v>236</v>
      </c>
      <c r="K57" s="0" t="n">
        <f aca="false">COUNT(L57:M57)</f>
        <v>1</v>
      </c>
      <c r="M57" s="81" t="n">
        <v>9</v>
      </c>
      <c r="P57" s="82" t="n">
        <v>1</v>
      </c>
      <c r="S57" s="0" t="s">
        <v>55</v>
      </c>
      <c r="T57" s="0" t="s">
        <v>131</v>
      </c>
      <c r="U57" s="0" t="n">
        <f aca="false">COUNT(V57:W57)</f>
        <v>1</v>
      </c>
      <c r="V57" s="81" t="n">
        <v>1</v>
      </c>
      <c r="X57" s="82" t="n">
        <v>1</v>
      </c>
    </row>
    <row r="58" customFormat="false" ht="14.25" hidden="false" customHeight="false" outlineLevel="0" collapsed="false">
      <c r="J58" s="0" t="s">
        <v>61</v>
      </c>
      <c r="K58" s="0" t="n">
        <f aca="false">COUNT(L58:M58)</f>
        <v>1</v>
      </c>
      <c r="L58" s="81" t="n">
        <v>1</v>
      </c>
      <c r="N58" s="82" t="n">
        <v>1</v>
      </c>
      <c r="T58" s="0" t="s">
        <v>184</v>
      </c>
      <c r="U58" s="0" t="n">
        <f aca="false">COUNT(V58:W58)</f>
        <v>1</v>
      </c>
      <c r="W58" s="81" t="n">
        <v>14</v>
      </c>
      <c r="Z58" s="82" t="n">
        <v>1</v>
      </c>
    </row>
    <row r="59" customFormat="false" ht="14.25" hidden="false" customHeight="false" outlineLevel="0" collapsed="false">
      <c r="I59" s="0" t="s">
        <v>12</v>
      </c>
      <c r="J59" s="0" t="s">
        <v>58</v>
      </c>
      <c r="K59" s="0" t="n">
        <f aca="false">COUNT(L59:M59)</f>
        <v>1</v>
      </c>
      <c r="M59" s="81" t="n">
        <v>3</v>
      </c>
      <c r="P59" s="82" t="n">
        <v>1</v>
      </c>
      <c r="S59" s="0" t="s">
        <v>178</v>
      </c>
      <c r="T59" s="0" t="s">
        <v>179</v>
      </c>
      <c r="U59" s="0" t="n">
        <f aca="false">COUNT(V59:W59)</f>
        <v>1</v>
      </c>
      <c r="W59" s="81" t="n">
        <v>14</v>
      </c>
      <c r="Z59" s="82" t="n">
        <v>1</v>
      </c>
    </row>
    <row r="60" customFormat="false" ht="14.25" hidden="false" customHeight="false" outlineLevel="0" collapsed="false">
      <c r="I60" s="0" t="s">
        <v>324</v>
      </c>
      <c r="J60" s="0" t="s">
        <v>188</v>
      </c>
      <c r="K60" s="0" t="n">
        <f aca="false">COUNT(L60:M60)</f>
        <v>2</v>
      </c>
      <c r="L60" s="81" t="n">
        <v>1</v>
      </c>
      <c r="M60" s="81" t="n">
        <v>9</v>
      </c>
      <c r="O60" s="82" t="n">
        <v>1</v>
      </c>
      <c r="S60" s="0" t="s">
        <v>53</v>
      </c>
      <c r="T60" s="0" t="s">
        <v>138</v>
      </c>
      <c r="U60" s="0" t="n">
        <f aca="false">COUNT(V60:W60)</f>
        <v>2</v>
      </c>
      <c r="V60" s="81" t="n">
        <v>37</v>
      </c>
      <c r="W60" s="81" t="n">
        <v>23</v>
      </c>
      <c r="Y60" s="82" t="n">
        <v>1</v>
      </c>
    </row>
    <row r="61" customFormat="false" ht="14.25" hidden="false" customHeight="false" outlineLevel="0" collapsed="false">
      <c r="T61" s="0" t="s">
        <v>171</v>
      </c>
      <c r="U61" s="0" t="n">
        <f aca="false">COUNT(V61:W61)</f>
        <v>1</v>
      </c>
      <c r="W61" s="81" t="n">
        <v>19</v>
      </c>
      <c r="Z61" s="82" t="n">
        <v>1</v>
      </c>
    </row>
    <row r="62" customFormat="false" ht="14.25" hidden="false" customHeight="false" outlineLevel="0" collapsed="false">
      <c r="T62" s="0" t="s">
        <v>126</v>
      </c>
      <c r="U62" s="0" t="n">
        <f aca="false">COUNT(V62:W62)</f>
        <v>2</v>
      </c>
      <c r="V62" s="81" t="n">
        <v>46</v>
      </c>
      <c r="W62" s="81" t="n">
        <v>23</v>
      </c>
      <c r="Y62" s="82" t="n">
        <v>1</v>
      </c>
    </row>
    <row r="63" customFormat="false" ht="14.25" hidden="false" customHeight="false" outlineLevel="0" collapsed="false">
      <c r="S63" s="0" t="s">
        <v>181</v>
      </c>
      <c r="T63" s="0" t="s">
        <v>133</v>
      </c>
      <c r="U63" s="0" t="n">
        <f aca="false">COUNT(V63:W63)</f>
        <v>1</v>
      </c>
      <c r="V63" s="81" t="n">
        <v>1</v>
      </c>
      <c r="X63" s="82" t="n">
        <v>1</v>
      </c>
    </row>
    <row r="64" customFormat="false" ht="14.25" hidden="false" customHeight="false" outlineLevel="0" collapsed="false">
      <c r="T64" s="0" t="s">
        <v>186</v>
      </c>
      <c r="U64" s="0" t="n">
        <f aca="false">COUNT(V64:W64)</f>
        <v>1</v>
      </c>
      <c r="W64" s="81" t="n">
        <v>4</v>
      </c>
      <c r="Z64" s="82" t="n">
        <v>1</v>
      </c>
    </row>
    <row r="65" customFormat="false" ht="14.25" hidden="false" customHeight="false" outlineLevel="0" collapsed="false">
      <c r="T65" s="0" t="s">
        <v>182</v>
      </c>
      <c r="U65" s="0" t="n">
        <f aca="false">COUNT(V65:W65)</f>
        <v>1</v>
      </c>
      <c r="W65" s="81" t="n">
        <v>11</v>
      </c>
      <c r="Z65" s="82" t="n">
        <v>1</v>
      </c>
    </row>
    <row r="66" customFormat="false" ht="14.25" hidden="false" customHeight="false" outlineLevel="0" collapsed="false">
      <c r="S66" s="0" t="s">
        <v>175</v>
      </c>
      <c r="T66" s="0" t="s">
        <v>176</v>
      </c>
      <c r="U66" s="0" t="n">
        <f aca="false">COUNT(V66:W66)</f>
        <v>1</v>
      </c>
      <c r="W66" s="81" t="n">
        <v>14</v>
      </c>
      <c r="Z66" s="82" t="n">
        <v>1</v>
      </c>
    </row>
    <row r="67" customFormat="false" ht="14.25" hidden="false" customHeight="false" outlineLevel="0" collapsed="false">
      <c r="R67" s="0" t="s">
        <v>9</v>
      </c>
      <c r="S67" s="0" t="s">
        <v>34</v>
      </c>
      <c r="T67" s="0" t="s">
        <v>150</v>
      </c>
      <c r="U67" s="0" t="n">
        <f aca="false">COUNT(V67:W67)</f>
        <v>1</v>
      </c>
      <c r="W67" s="81" t="n">
        <v>7</v>
      </c>
      <c r="Z67" s="82" t="n">
        <v>1</v>
      </c>
    </row>
    <row r="68" customFormat="false" ht="14.25" hidden="false" customHeight="false" outlineLevel="0" collapsed="false">
      <c r="S68" s="0" t="s">
        <v>8</v>
      </c>
      <c r="T68" s="0" t="s">
        <v>216</v>
      </c>
      <c r="U68" s="0" t="n">
        <f aca="false">COUNT(V68:W68)</f>
        <v>1</v>
      </c>
      <c r="W68" s="81" t="n">
        <v>2</v>
      </c>
      <c r="Z68" s="82" t="n">
        <v>1</v>
      </c>
    </row>
    <row r="69" customFormat="false" ht="14.25" hidden="false" customHeight="false" outlineLevel="0" collapsed="false">
      <c r="T69" s="0" t="s">
        <v>226</v>
      </c>
      <c r="U69" s="0" t="n">
        <f aca="false">COUNT(V69:W69)</f>
        <v>1</v>
      </c>
      <c r="V69" s="81" t="n">
        <v>1</v>
      </c>
      <c r="X69" s="82" t="n">
        <v>1</v>
      </c>
    </row>
    <row r="70" customFormat="false" ht="14.25" hidden="false" customHeight="false" outlineLevel="0" collapsed="false">
      <c r="S70" s="0" t="s">
        <v>286</v>
      </c>
      <c r="T70" s="0" t="s">
        <v>214</v>
      </c>
      <c r="U70" s="0" t="n">
        <f aca="false">COUNT(V70:W70)</f>
        <v>1</v>
      </c>
      <c r="W70" s="81" t="n">
        <v>1</v>
      </c>
      <c r="Z70" s="82" t="n">
        <v>1</v>
      </c>
    </row>
    <row r="71" customFormat="false" ht="14.25" hidden="false" customHeight="false" outlineLevel="0" collapsed="false">
      <c r="S71" s="0" t="s">
        <v>203</v>
      </c>
      <c r="T71" s="0" t="s">
        <v>204</v>
      </c>
      <c r="U71" s="0" t="n">
        <f aca="false">COUNT(V71:W71)</f>
        <v>1</v>
      </c>
      <c r="W71" s="81" t="n">
        <v>4</v>
      </c>
      <c r="Z71" s="82" t="n">
        <v>1</v>
      </c>
    </row>
    <row r="72" customFormat="false" ht="14.25" hidden="false" customHeight="false" outlineLevel="0" collapsed="false">
      <c r="S72" s="0" t="s">
        <v>257</v>
      </c>
      <c r="T72" s="0" t="s">
        <v>258</v>
      </c>
      <c r="U72" s="0" t="n">
        <f aca="false">COUNT(V72:W72)</f>
        <v>1</v>
      </c>
      <c r="W72" s="81" t="n">
        <v>2</v>
      </c>
      <c r="Z72" s="82" t="n">
        <v>1</v>
      </c>
    </row>
    <row r="73" customFormat="false" ht="14.25" hidden="false" customHeight="false" outlineLevel="0" collapsed="false">
      <c r="S73" s="0" t="s">
        <v>33</v>
      </c>
      <c r="T73" s="0" t="s">
        <v>269</v>
      </c>
      <c r="U73" s="0" t="n">
        <f aca="false">COUNT(V73:W73)</f>
        <v>2</v>
      </c>
      <c r="V73" s="81" t="n">
        <v>2</v>
      </c>
      <c r="W73" s="81" t="n">
        <v>1</v>
      </c>
      <c r="Y73" s="82" t="n">
        <v>1</v>
      </c>
    </row>
    <row r="74" customFormat="false" ht="14.25" hidden="false" customHeight="false" outlineLevel="0" collapsed="false">
      <c r="R74" s="0" t="s">
        <v>62</v>
      </c>
      <c r="S74" s="0" t="s">
        <v>236</v>
      </c>
      <c r="T74" s="0" t="s">
        <v>237</v>
      </c>
      <c r="U74" s="0" t="n">
        <f aca="false">COUNT(V74:W74)</f>
        <v>1</v>
      </c>
      <c r="W74" s="81" t="n">
        <v>9</v>
      </c>
      <c r="Z74" s="82" t="n">
        <v>1</v>
      </c>
    </row>
    <row r="75" customFormat="false" ht="14.25" hidden="false" customHeight="false" outlineLevel="0" collapsed="false">
      <c r="S75" s="0" t="s">
        <v>61</v>
      </c>
      <c r="T75" s="0" t="s">
        <v>251</v>
      </c>
      <c r="U75" s="0" t="n">
        <f aca="false">COUNT(V75:W75)</f>
        <v>1</v>
      </c>
      <c r="V75" s="81" t="n">
        <v>1</v>
      </c>
      <c r="X75" s="82" t="n">
        <v>1</v>
      </c>
    </row>
    <row r="76" customFormat="false" ht="14.25" hidden="false" customHeight="false" outlineLevel="0" collapsed="false">
      <c r="R76" s="0" t="s">
        <v>12</v>
      </c>
      <c r="S76" s="0" t="s">
        <v>58</v>
      </c>
      <c r="T76" s="0" t="s">
        <v>271</v>
      </c>
      <c r="U76" s="0" t="n">
        <f aca="false">COUNT(V76:W76)</f>
        <v>1</v>
      </c>
      <c r="W76" s="81" t="n">
        <v>3</v>
      </c>
      <c r="Z76" s="82" t="n">
        <v>1</v>
      </c>
    </row>
    <row r="77" customFormat="false" ht="14.25" hidden="false" customHeight="false" outlineLevel="0" collapsed="false">
      <c r="R77" s="0" t="s">
        <v>324</v>
      </c>
      <c r="S77" s="0" t="s">
        <v>188</v>
      </c>
      <c r="T77" s="0" t="s">
        <v>189</v>
      </c>
      <c r="U77" s="0" t="n">
        <f aca="false">COUNT(V77:W77)</f>
        <v>1</v>
      </c>
      <c r="W77" s="81" t="n">
        <v>9</v>
      </c>
      <c r="Z77" s="82" t="n">
        <v>1</v>
      </c>
    </row>
    <row r="78" customFormat="false" ht="14.25" hidden="false" customHeight="false" outlineLevel="0" collapsed="false">
      <c r="T78" s="0" t="s">
        <v>308</v>
      </c>
      <c r="U78" s="0" t="n">
        <f aca="false">COUNT(V78:W78)</f>
        <v>1</v>
      </c>
      <c r="V78" s="81" t="n">
        <v>1</v>
      </c>
      <c r="X78" s="82" t="n">
        <v>1</v>
      </c>
    </row>
  </sheetData>
  <mergeCells count="3">
    <mergeCell ref="E2:G2"/>
    <mergeCell ref="N2:P2"/>
    <mergeCell ref="X2:Z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.82"/>
    <col collapsed="false" customWidth="true" hidden="false" outlineLevel="0" max="3" min="3" style="81" width="10.99"/>
    <col collapsed="false" customWidth="true" hidden="false" outlineLevel="0" max="4" min="4" style="81" width="9.18"/>
    <col collapsed="false" customWidth="true" hidden="false" outlineLevel="0" max="6" min="5" style="82" width="4.72"/>
    <col collapsed="false" customWidth="true" hidden="false" outlineLevel="0" max="7" min="7" style="82" width="9.18"/>
    <col collapsed="false" customWidth="true" hidden="false" outlineLevel="0" max="9" min="9" style="0" width="14.63"/>
    <col collapsed="false" customWidth="true" hidden="false" outlineLevel="0" max="10" min="10" style="0" width="16.82"/>
    <col collapsed="false" customWidth="true" hidden="false" outlineLevel="0" max="11" min="11" style="0" width="1.82"/>
    <col collapsed="false" customWidth="true" hidden="false" outlineLevel="0" max="12" min="12" style="81" width="10.99"/>
    <col collapsed="false" customWidth="true" hidden="false" outlineLevel="0" max="13" min="13" style="81" width="9.18"/>
    <col collapsed="false" customWidth="true" hidden="false" outlineLevel="0" max="15" min="14" style="82" width="4.72"/>
    <col collapsed="false" customWidth="true" hidden="false" outlineLevel="0" max="16" min="16" style="82" width="9.18"/>
    <col collapsed="false" customWidth="true" hidden="false" outlineLevel="0" max="18" min="18" style="0" width="14.63"/>
    <col collapsed="false" customWidth="true" hidden="false" outlineLevel="0" max="19" min="19" style="0" width="16.82"/>
    <col collapsed="false" customWidth="true" hidden="false" outlineLevel="0" max="20" min="20" style="0" width="12.72"/>
    <col collapsed="false" customWidth="true" hidden="false" outlineLevel="0" max="21" min="21" style="0" width="1.82"/>
    <col collapsed="false" customWidth="true" hidden="false" outlineLevel="0" max="22" min="22" style="81" width="10.99"/>
    <col collapsed="false" customWidth="true" hidden="false" outlineLevel="0" max="23" min="23" style="81" width="9.18"/>
    <col collapsed="false" customWidth="true" hidden="false" outlineLevel="0" max="25" min="24" style="86" width="4.72"/>
    <col collapsed="false" customWidth="true" hidden="false" outlineLevel="0" max="26" min="26" style="86" width="9.18"/>
  </cols>
  <sheetData>
    <row r="2" customFormat="false" ht="14.25" hidden="false" customHeight="false" outlineLevel="0" collapsed="false">
      <c r="E2" s="83" t="s">
        <v>310</v>
      </c>
      <c r="F2" s="83"/>
      <c r="G2" s="83"/>
      <c r="N2" s="83" t="s">
        <v>0</v>
      </c>
      <c r="O2" s="83"/>
      <c r="P2" s="83"/>
      <c r="X2" s="87" t="s">
        <v>325</v>
      </c>
      <c r="Y2" s="87"/>
      <c r="Z2" s="87"/>
    </row>
    <row r="3" customFormat="false" ht="14.25" hidden="false" customHeight="false" outlineLevel="0" collapsed="false">
      <c r="A3" s="0" t="s">
        <v>309</v>
      </c>
      <c r="C3" s="81" t="s">
        <v>107</v>
      </c>
      <c r="E3" s="82" t="n">
        <f aca="false">COUNT(E5:E78)</f>
        <v>8</v>
      </c>
      <c r="F3" s="82" t="n">
        <f aca="false">COUNT(F5:F78)</f>
        <v>8</v>
      </c>
      <c r="G3" s="82" t="n">
        <f aca="false">COUNT(G5:G78)</f>
        <v>8</v>
      </c>
      <c r="I3" s="0" t="s">
        <v>309</v>
      </c>
      <c r="L3" s="81" t="s">
        <v>107</v>
      </c>
      <c r="N3" s="82" t="n">
        <f aca="false">COUNT(N5:N57)</f>
        <v>5</v>
      </c>
      <c r="O3" s="82" t="n">
        <f aca="false">COUNT(O5:O57)</f>
        <v>16</v>
      </c>
      <c r="P3" s="82" t="n">
        <f aca="false">COUNT(P5:P57)</f>
        <v>14</v>
      </c>
      <c r="R3" s="0" t="s">
        <v>309</v>
      </c>
      <c r="V3" s="81" t="s">
        <v>107</v>
      </c>
      <c r="X3" s="86" t="n">
        <f aca="false">COUNT(X5:X36)</f>
        <v>6</v>
      </c>
      <c r="Y3" s="86" t="n">
        <f aca="false">COUNT(Y5:Y36)</f>
        <v>13</v>
      </c>
      <c r="Z3" s="86" t="n">
        <f aca="false">COUNT(Z5:Z36)</f>
        <v>13</v>
      </c>
    </row>
    <row r="4" customFormat="false" ht="14.25" hidden="false" customHeight="false" outlineLevel="0" collapsed="false">
      <c r="A4" s="84" t="s">
        <v>310</v>
      </c>
      <c r="B4" s="84"/>
      <c r="C4" s="85" t="s">
        <v>78</v>
      </c>
      <c r="D4" s="85" t="s">
        <v>79</v>
      </c>
      <c r="E4" s="82" t="s">
        <v>78</v>
      </c>
      <c r="F4" s="82" t="s">
        <v>326</v>
      </c>
      <c r="G4" s="82" t="s">
        <v>79</v>
      </c>
      <c r="H4" s="84"/>
      <c r="I4" s="84" t="s">
        <v>310</v>
      </c>
      <c r="J4" s="84" t="s">
        <v>0</v>
      </c>
      <c r="K4" s="84"/>
      <c r="L4" s="85" t="s">
        <v>78</v>
      </c>
      <c r="M4" s="85" t="s">
        <v>79</v>
      </c>
      <c r="N4" s="82" t="s">
        <v>78</v>
      </c>
      <c r="O4" s="82" t="s">
        <v>326</v>
      </c>
      <c r="P4" s="82" t="s">
        <v>79</v>
      </c>
      <c r="Q4" s="84"/>
      <c r="R4" s="84" t="s">
        <v>310</v>
      </c>
      <c r="S4" s="84" t="s">
        <v>0</v>
      </c>
      <c r="T4" s="84" t="s">
        <v>311</v>
      </c>
      <c r="U4" s="84"/>
      <c r="V4" s="85" t="s">
        <v>78</v>
      </c>
      <c r="W4" s="85" t="s">
        <v>79</v>
      </c>
      <c r="X4" s="86" t="s">
        <v>78</v>
      </c>
      <c r="Y4" s="86" t="s">
        <v>326</v>
      </c>
      <c r="Z4" s="86" t="s">
        <v>79</v>
      </c>
    </row>
    <row r="5" customFormat="false" ht="14.25" hidden="false" customHeight="false" outlineLevel="0" collapsed="false">
      <c r="A5" s="0" t="s">
        <v>16</v>
      </c>
      <c r="B5" s="0" t="n">
        <f aca="false">COUNT(C5:D5)</f>
        <v>2</v>
      </c>
      <c r="C5" s="81" t="n">
        <v>1</v>
      </c>
      <c r="D5" s="81" t="n">
        <v>3</v>
      </c>
      <c r="F5" s="82" t="n">
        <v>1</v>
      </c>
      <c r="I5" s="0" t="s">
        <v>43</v>
      </c>
      <c r="J5" s="0" t="s">
        <v>121</v>
      </c>
      <c r="K5" s="0" t="n">
        <f aca="false">COUNT(L5:M5)</f>
        <v>2</v>
      </c>
      <c r="L5" s="81" t="n">
        <v>1</v>
      </c>
      <c r="M5" s="81" t="n">
        <v>3</v>
      </c>
      <c r="O5" s="82" t="n">
        <v>1</v>
      </c>
      <c r="R5" s="0" t="s">
        <v>43</v>
      </c>
      <c r="S5" s="0" t="s">
        <v>121</v>
      </c>
      <c r="T5" s="0" t="s">
        <v>141</v>
      </c>
      <c r="U5" s="0" t="n">
        <f aca="false">COUNT(V5:W5)</f>
        <v>1</v>
      </c>
      <c r="W5" s="81" t="n">
        <v>3</v>
      </c>
      <c r="Z5" s="86" t="n">
        <v>1</v>
      </c>
    </row>
    <row r="6" customFormat="false" ht="14.25" hidden="false" customHeight="false" outlineLevel="0" collapsed="false">
      <c r="A6" s="0" t="s">
        <v>37</v>
      </c>
      <c r="B6" s="0" t="n">
        <f aca="false">COUNT(C6:D6)</f>
        <v>1</v>
      </c>
      <c r="D6" s="81" t="n">
        <v>12</v>
      </c>
      <c r="F6" s="82" t="n">
        <v>1</v>
      </c>
      <c r="I6" s="0" t="s">
        <v>54</v>
      </c>
      <c r="J6" s="0" t="s">
        <v>55</v>
      </c>
      <c r="K6" s="0" t="n">
        <f aca="false">COUNT(L6:M6)</f>
        <v>2</v>
      </c>
      <c r="L6" s="81" t="n">
        <v>1</v>
      </c>
      <c r="M6" s="81" t="n">
        <v>14</v>
      </c>
      <c r="O6" s="82" t="n">
        <v>1</v>
      </c>
      <c r="R6" s="0" t="s">
        <v>43</v>
      </c>
      <c r="S6" s="0" t="s">
        <v>121</v>
      </c>
      <c r="T6" s="0" t="s">
        <v>194</v>
      </c>
      <c r="U6" s="0" t="n">
        <f aca="false">COUNT(V6:W6)</f>
        <v>1</v>
      </c>
      <c r="V6" s="81" t="n">
        <v>1</v>
      </c>
      <c r="X6" s="86" t="n">
        <v>1</v>
      </c>
    </row>
    <row r="7" customFormat="false" ht="14.25" hidden="false" customHeight="false" outlineLevel="0" collapsed="false">
      <c r="A7" s="0" t="s">
        <v>4</v>
      </c>
      <c r="B7" s="0" t="n">
        <f aca="false">COUNT(C7:D7)</f>
        <v>2</v>
      </c>
      <c r="C7" s="81" t="n">
        <v>11</v>
      </c>
      <c r="D7" s="81" t="n">
        <v>4</v>
      </c>
      <c r="E7" s="82" t="s">
        <v>327</v>
      </c>
      <c r="F7" s="82" t="n">
        <v>1</v>
      </c>
      <c r="I7" s="0" t="s">
        <v>16</v>
      </c>
      <c r="J7" s="0" t="s">
        <v>114</v>
      </c>
      <c r="K7" s="0" t="n">
        <f aca="false">COUNT(L7:M7)</f>
        <v>2</v>
      </c>
      <c r="L7" s="81" t="n">
        <v>1</v>
      </c>
      <c r="M7" s="81" t="n">
        <v>3</v>
      </c>
      <c r="O7" s="82" t="n">
        <v>1</v>
      </c>
      <c r="R7" s="0" t="s">
        <v>54</v>
      </c>
      <c r="S7" s="0" t="s">
        <v>55</v>
      </c>
      <c r="T7" s="0" t="s">
        <v>131</v>
      </c>
      <c r="U7" s="0" t="n">
        <f aca="false">COUNT(V7:W7)</f>
        <v>1</v>
      </c>
      <c r="V7" s="81" t="n">
        <v>1</v>
      </c>
      <c r="X7" s="86" t="n">
        <v>1</v>
      </c>
    </row>
    <row r="8" customFormat="false" ht="14.25" hidden="false" customHeight="false" outlineLevel="0" collapsed="false">
      <c r="A8" s="0" t="s">
        <v>43</v>
      </c>
      <c r="B8" s="0" t="n">
        <f aca="false">COUNT(C8:D8)</f>
        <v>1</v>
      </c>
      <c r="D8" s="81" t="n">
        <v>3</v>
      </c>
      <c r="F8" s="82" t="n">
        <v>1</v>
      </c>
      <c r="G8" s="82" t="s">
        <v>327</v>
      </c>
      <c r="I8" s="0" t="s">
        <v>54</v>
      </c>
      <c r="J8" s="0" t="s">
        <v>53</v>
      </c>
      <c r="K8" s="0" t="n">
        <f aca="false">COUNT(L8:M8)</f>
        <v>2</v>
      </c>
      <c r="L8" s="81" t="n">
        <v>37</v>
      </c>
      <c r="M8" s="81" t="n">
        <v>23</v>
      </c>
      <c r="O8" s="82" t="n">
        <v>1</v>
      </c>
      <c r="R8" s="0" t="s">
        <v>54</v>
      </c>
      <c r="S8" s="0" t="s">
        <v>55</v>
      </c>
      <c r="T8" s="0" t="s">
        <v>184</v>
      </c>
      <c r="U8" s="0" t="n">
        <f aca="false">COUNT(V8:W8)</f>
        <v>1</v>
      </c>
      <c r="W8" s="81" t="n">
        <v>14</v>
      </c>
      <c r="Z8" s="86" t="n">
        <v>1</v>
      </c>
    </row>
    <row r="9" customFormat="false" ht="14.25" hidden="false" customHeight="false" outlineLevel="0" collapsed="false">
      <c r="A9" s="0" t="s">
        <v>54</v>
      </c>
      <c r="B9" s="0" t="n">
        <f aca="false">COUNT(C9:D9)</f>
        <v>1</v>
      </c>
      <c r="C9" s="81" t="n">
        <v>4</v>
      </c>
      <c r="E9" s="82" t="s">
        <v>327</v>
      </c>
      <c r="F9" s="82" t="n">
        <v>1</v>
      </c>
      <c r="I9" s="0" t="s">
        <v>16</v>
      </c>
      <c r="J9" s="0" t="s">
        <v>14</v>
      </c>
      <c r="K9" s="0" t="n">
        <f aca="false">COUNT(L9:M9)</f>
        <v>2</v>
      </c>
      <c r="L9" s="81" t="n">
        <v>1</v>
      </c>
      <c r="M9" s="81" t="n">
        <v>14</v>
      </c>
      <c r="O9" s="82" t="n">
        <v>1</v>
      </c>
      <c r="R9" s="0" t="s">
        <v>16</v>
      </c>
      <c r="S9" s="0" t="s">
        <v>114</v>
      </c>
      <c r="T9" s="0" t="s">
        <v>148</v>
      </c>
      <c r="U9" s="0" t="n">
        <f aca="false">COUNT(V9:W9)</f>
        <v>2</v>
      </c>
      <c r="V9" s="81" t="n">
        <v>1</v>
      </c>
      <c r="W9" s="81" t="n">
        <v>3</v>
      </c>
      <c r="Y9" s="86" t="n">
        <v>1</v>
      </c>
    </row>
    <row r="10" customFormat="false" ht="14.25" hidden="false" customHeight="false" outlineLevel="0" collapsed="false">
      <c r="A10" s="0" t="s">
        <v>9</v>
      </c>
      <c r="B10" s="0" t="n">
        <f aca="false">COUNT(C10:D10)</f>
        <v>1</v>
      </c>
      <c r="D10" s="81" t="n">
        <v>7</v>
      </c>
      <c r="F10" s="82" t="n">
        <v>1</v>
      </c>
      <c r="I10" s="0" t="s">
        <v>9</v>
      </c>
      <c r="J10" s="0" t="s">
        <v>8</v>
      </c>
      <c r="K10" s="0" t="n">
        <f aca="false">COUNT(L10:M10)</f>
        <v>2</v>
      </c>
      <c r="L10" s="81" t="n">
        <v>1</v>
      </c>
      <c r="M10" s="81" t="n">
        <v>2</v>
      </c>
      <c r="O10" s="82" t="n">
        <v>1</v>
      </c>
      <c r="R10" s="0" t="s">
        <v>54</v>
      </c>
      <c r="S10" s="0" t="s">
        <v>53</v>
      </c>
      <c r="T10" s="0" t="s">
        <v>138</v>
      </c>
      <c r="U10" s="0" t="n">
        <f aca="false">COUNT(V10:W10)</f>
        <v>2</v>
      </c>
      <c r="V10" s="81" t="n">
        <v>37</v>
      </c>
      <c r="W10" s="81" t="n">
        <v>23</v>
      </c>
      <c r="Y10" s="86" t="n">
        <v>1</v>
      </c>
    </row>
    <row r="11" customFormat="false" ht="14.25" hidden="false" customHeight="false" outlineLevel="0" collapsed="false">
      <c r="A11" s="0" t="s">
        <v>62</v>
      </c>
      <c r="B11" s="0" t="n">
        <f aca="false">COUNT(C11:D11)</f>
        <v>1</v>
      </c>
      <c r="D11" s="81" t="n">
        <v>9</v>
      </c>
      <c r="F11" s="82" t="n">
        <v>1</v>
      </c>
      <c r="I11" s="0" t="s">
        <v>16</v>
      </c>
      <c r="J11" s="0" t="s">
        <v>21</v>
      </c>
      <c r="K11" s="0" t="n">
        <f aca="false">COUNT(L11:M11)</f>
        <v>2</v>
      </c>
      <c r="L11" s="81" t="n">
        <v>21</v>
      </c>
      <c r="M11" s="81" t="n">
        <v>2</v>
      </c>
      <c r="O11" s="82" t="n">
        <v>1</v>
      </c>
      <c r="R11" s="0" t="s">
        <v>54</v>
      </c>
      <c r="S11" s="0" t="s">
        <v>53</v>
      </c>
      <c r="T11" s="0" t="s">
        <v>171</v>
      </c>
      <c r="U11" s="0" t="n">
        <f aca="false">COUNT(V11:W11)</f>
        <v>1</v>
      </c>
      <c r="W11" s="81" t="n">
        <v>19</v>
      </c>
      <c r="Z11" s="86" t="n">
        <v>1</v>
      </c>
    </row>
    <row r="12" customFormat="false" ht="14.25" hidden="false" customHeight="false" outlineLevel="0" collapsed="false">
      <c r="A12" s="0" t="s">
        <v>324</v>
      </c>
      <c r="B12" s="0" t="n">
        <f aca="false">COUNT(C12:D12)</f>
        <v>1</v>
      </c>
      <c r="D12" s="81" t="n">
        <v>9</v>
      </c>
      <c r="F12" s="82" t="n">
        <v>1</v>
      </c>
      <c r="I12" s="0" t="s">
        <v>37</v>
      </c>
      <c r="J12" s="0" t="s">
        <v>35</v>
      </c>
      <c r="K12" s="0" t="n">
        <f aca="false">COUNT(L12:M12)</f>
        <v>1</v>
      </c>
      <c r="M12" s="81" t="n">
        <v>17</v>
      </c>
      <c r="O12" s="82" t="n">
        <v>1</v>
      </c>
      <c r="P12" s="82" t="s">
        <v>327</v>
      </c>
      <c r="R12" s="0" t="s">
        <v>54</v>
      </c>
      <c r="S12" s="0" t="s">
        <v>53</v>
      </c>
      <c r="T12" s="0" t="s">
        <v>126</v>
      </c>
      <c r="U12" s="0" t="n">
        <f aca="false">COUNT(V12:W12)</f>
        <v>2</v>
      </c>
      <c r="V12" s="81" t="n">
        <v>46</v>
      </c>
      <c r="W12" s="81" t="n">
        <v>23</v>
      </c>
      <c r="Y12" s="86" t="n">
        <v>1</v>
      </c>
    </row>
    <row r="13" customFormat="false" ht="14.25" hidden="false" customHeight="false" outlineLevel="0" collapsed="false">
      <c r="A13" s="0" t="s">
        <v>314</v>
      </c>
      <c r="B13" s="0" t="n">
        <f aca="false">COUNT(C13:D13)</f>
        <v>1</v>
      </c>
      <c r="C13" s="81" t="n">
        <v>1</v>
      </c>
      <c r="E13" s="82" t="n">
        <v>1</v>
      </c>
      <c r="I13" s="0" t="s">
        <v>4</v>
      </c>
      <c r="J13" s="0" t="s">
        <v>31</v>
      </c>
      <c r="K13" s="0" t="n">
        <f aca="false">COUNT(L13:M13)</f>
        <v>2</v>
      </c>
      <c r="L13" s="81" t="n">
        <v>11</v>
      </c>
      <c r="M13" s="81" t="n">
        <v>4</v>
      </c>
      <c r="O13" s="82" t="n">
        <v>1</v>
      </c>
      <c r="R13" s="0" t="s">
        <v>16</v>
      </c>
      <c r="S13" s="0" t="s">
        <v>14</v>
      </c>
      <c r="T13" s="0" t="s">
        <v>145</v>
      </c>
      <c r="U13" s="0" t="n">
        <f aca="false">COUNT(V13:W13)</f>
        <v>1</v>
      </c>
      <c r="W13" s="81" t="n">
        <v>14</v>
      </c>
      <c r="Z13" s="86" t="n">
        <v>1</v>
      </c>
    </row>
    <row r="14" customFormat="false" ht="14.25" hidden="false" customHeight="false" outlineLevel="0" collapsed="false">
      <c r="A14" s="0" t="s">
        <v>317</v>
      </c>
      <c r="B14" s="0" t="n">
        <f aca="false">COUNT(C14:D14)</f>
        <v>1</v>
      </c>
      <c r="C14" s="81" t="n">
        <v>2</v>
      </c>
      <c r="E14" s="82" t="n">
        <v>1</v>
      </c>
      <c r="I14" s="0" t="s">
        <v>4</v>
      </c>
      <c r="J14" s="0" t="s">
        <v>6</v>
      </c>
      <c r="K14" s="0" t="n">
        <f aca="false">COUNT(L14:M14)</f>
        <v>2</v>
      </c>
      <c r="L14" s="81" t="n">
        <v>27</v>
      </c>
      <c r="M14" s="81" t="n">
        <v>12</v>
      </c>
      <c r="O14" s="82" t="n">
        <v>1</v>
      </c>
      <c r="R14" s="0" t="s">
        <v>16</v>
      </c>
      <c r="S14" s="0" t="s">
        <v>14</v>
      </c>
      <c r="T14" s="0" t="s">
        <v>163</v>
      </c>
      <c r="U14" s="0" t="n">
        <f aca="false">COUNT(V14:W14)</f>
        <v>1</v>
      </c>
      <c r="V14" s="81" t="n">
        <v>1</v>
      </c>
      <c r="X14" s="86" t="n">
        <v>1</v>
      </c>
    </row>
    <row r="15" customFormat="false" ht="14.25" hidden="false" customHeight="false" outlineLevel="0" collapsed="false">
      <c r="A15" s="0" t="s">
        <v>318</v>
      </c>
      <c r="B15" s="0" t="n">
        <f aca="false">COUNT(C15:D15)</f>
        <v>1</v>
      </c>
      <c r="C15" s="81" t="n">
        <v>20</v>
      </c>
      <c r="E15" s="82" t="n">
        <v>1</v>
      </c>
      <c r="I15" s="0" t="s">
        <v>37</v>
      </c>
      <c r="J15" s="0" t="s">
        <v>74</v>
      </c>
      <c r="K15" s="0" t="n">
        <f aca="false">COUNT(L15:M15)</f>
        <v>2</v>
      </c>
      <c r="L15" s="81" t="n">
        <v>19</v>
      </c>
      <c r="M15" s="81" t="n">
        <v>17</v>
      </c>
      <c r="O15" s="82" t="n">
        <v>1</v>
      </c>
      <c r="R15" s="0" t="s">
        <v>9</v>
      </c>
      <c r="S15" s="0" t="s">
        <v>8</v>
      </c>
      <c r="T15" s="0" t="s">
        <v>216</v>
      </c>
      <c r="U15" s="0" t="n">
        <f aca="false">COUNT(V15:W15)</f>
        <v>1</v>
      </c>
      <c r="W15" s="81" t="n">
        <v>2</v>
      </c>
      <c r="Z15" s="86" t="n">
        <v>1</v>
      </c>
    </row>
    <row r="16" customFormat="false" ht="14.25" hidden="false" customHeight="false" outlineLevel="0" collapsed="false">
      <c r="A16" s="0" t="s">
        <v>319</v>
      </c>
      <c r="B16" s="0" t="n">
        <f aca="false">COUNT(C16:D16)</f>
        <v>1</v>
      </c>
      <c r="C16" s="81" t="n">
        <v>1</v>
      </c>
      <c r="E16" s="82" t="n">
        <v>1</v>
      </c>
      <c r="I16" s="0" t="s">
        <v>9</v>
      </c>
      <c r="J16" s="0" t="s">
        <v>33</v>
      </c>
      <c r="K16" s="0" t="n">
        <f aca="false">COUNT(L16:M16)</f>
        <v>2</v>
      </c>
      <c r="L16" s="81" t="n">
        <v>2</v>
      </c>
      <c r="M16" s="81" t="n">
        <v>1</v>
      </c>
      <c r="O16" s="82" t="n">
        <v>1</v>
      </c>
      <c r="R16" s="0" t="s">
        <v>9</v>
      </c>
      <c r="S16" s="0" t="s">
        <v>8</v>
      </c>
      <c r="T16" s="0" t="s">
        <v>226</v>
      </c>
      <c r="U16" s="0" t="n">
        <f aca="false">COUNT(V16:W16)</f>
        <v>1</v>
      </c>
      <c r="V16" s="81" t="n">
        <v>1</v>
      </c>
      <c r="X16" s="86" t="n">
        <v>1</v>
      </c>
    </row>
    <row r="17" customFormat="false" ht="14.25" hidden="false" customHeight="false" outlineLevel="0" collapsed="false">
      <c r="A17" s="0" t="s">
        <v>320</v>
      </c>
      <c r="B17" s="0" t="n">
        <f aca="false">COUNT(C17:D17)</f>
        <v>1</v>
      </c>
      <c r="C17" s="81" t="n">
        <v>1</v>
      </c>
      <c r="E17" s="82" t="n">
        <v>1</v>
      </c>
      <c r="I17" s="0" t="s">
        <v>16</v>
      </c>
      <c r="J17" s="0" t="s">
        <v>22</v>
      </c>
      <c r="K17" s="0" t="n">
        <f aca="false">COUNT(L17:M17)</f>
        <v>2</v>
      </c>
      <c r="L17" s="81" t="n">
        <v>15</v>
      </c>
      <c r="M17" s="81" t="n">
        <v>15</v>
      </c>
      <c r="O17" s="82" t="n">
        <v>1</v>
      </c>
      <c r="R17" s="0" t="s">
        <v>16</v>
      </c>
      <c r="S17" s="0" t="s">
        <v>21</v>
      </c>
      <c r="T17" s="0" t="s">
        <v>156</v>
      </c>
      <c r="U17" s="0" t="n">
        <f aca="false">COUNT(V17:W17)</f>
        <v>2</v>
      </c>
      <c r="V17" s="81" t="n">
        <v>21</v>
      </c>
      <c r="W17" s="81" t="n">
        <v>2</v>
      </c>
      <c r="Y17" s="86" t="n">
        <v>1</v>
      </c>
    </row>
    <row r="18" customFormat="false" ht="14.25" hidden="false" customHeight="false" outlineLevel="0" collapsed="false">
      <c r="A18" s="0" t="s">
        <v>321</v>
      </c>
      <c r="B18" s="0" t="n">
        <f aca="false">COUNT(C18:D18)</f>
        <v>1</v>
      </c>
      <c r="C18" s="81" t="n">
        <v>2</v>
      </c>
      <c r="E18" s="82" t="n">
        <v>1</v>
      </c>
      <c r="I18" s="0" t="s">
        <v>54</v>
      </c>
      <c r="J18" s="0" t="s">
        <v>181</v>
      </c>
      <c r="K18" s="0" t="n">
        <f aca="false">COUNT(L18:M18)</f>
        <v>2</v>
      </c>
      <c r="L18" s="81" t="n">
        <v>1</v>
      </c>
      <c r="M18" s="81" t="n">
        <v>4</v>
      </c>
      <c r="O18" s="82" t="n">
        <v>1</v>
      </c>
      <c r="R18" s="0" t="s">
        <v>16</v>
      </c>
      <c r="S18" s="0" t="s">
        <v>302</v>
      </c>
      <c r="T18" s="0" t="s">
        <v>303</v>
      </c>
      <c r="U18" s="0" t="n">
        <f aca="false">COUNT(V18:W18)</f>
        <v>1</v>
      </c>
      <c r="W18" s="81" t="n">
        <v>1</v>
      </c>
      <c r="Z18" s="86" t="n">
        <v>1</v>
      </c>
    </row>
    <row r="19" customFormat="false" ht="14.25" hidden="false" customHeight="false" outlineLevel="0" collapsed="false">
      <c r="A19" s="0" t="s">
        <v>46</v>
      </c>
      <c r="B19" s="0" t="n">
        <f aca="false">COUNT(C19:D19)</f>
        <v>1</v>
      </c>
      <c r="C19" s="81" t="n">
        <v>1</v>
      </c>
      <c r="E19" s="82" t="n">
        <v>1</v>
      </c>
      <c r="I19" s="0" t="s">
        <v>4</v>
      </c>
      <c r="J19" s="0" t="s">
        <v>32</v>
      </c>
      <c r="K19" s="0" t="n">
        <f aca="false">COUNT(L19:M19)</f>
        <v>2</v>
      </c>
      <c r="L19" s="81" t="n">
        <v>19</v>
      </c>
      <c r="M19" s="81" t="n">
        <v>3</v>
      </c>
      <c r="O19" s="82" t="n">
        <v>1</v>
      </c>
      <c r="R19" s="0" t="s">
        <v>37</v>
      </c>
      <c r="S19" s="0" t="s">
        <v>35</v>
      </c>
      <c r="T19" s="0" t="s">
        <v>210</v>
      </c>
      <c r="U19" s="0" t="n">
        <f aca="false">COUNT(V19:W19)</f>
        <v>1</v>
      </c>
      <c r="W19" s="81" t="n">
        <v>17</v>
      </c>
      <c r="Z19" s="86" t="n">
        <v>1</v>
      </c>
    </row>
    <row r="20" customFormat="false" ht="14.25" hidden="false" customHeight="false" outlineLevel="0" collapsed="false">
      <c r="A20" s="0" t="s">
        <v>29</v>
      </c>
      <c r="B20" s="0" t="n">
        <f aca="false">COUNT(C20:D20)</f>
        <v>1</v>
      </c>
      <c r="C20" s="81" t="n">
        <v>2</v>
      </c>
      <c r="E20" s="82" t="n">
        <v>1</v>
      </c>
      <c r="I20" s="0" t="s">
        <v>324</v>
      </c>
      <c r="J20" s="0" t="s">
        <v>188</v>
      </c>
      <c r="K20" s="0" t="n">
        <f aca="false">COUNT(L20:M20)</f>
        <v>2</v>
      </c>
      <c r="L20" s="81" t="n">
        <v>1</v>
      </c>
      <c r="M20" s="81" t="n">
        <v>9</v>
      </c>
      <c r="O20" s="82" t="n">
        <v>1</v>
      </c>
      <c r="R20" s="0" t="s">
        <v>37</v>
      </c>
      <c r="S20" s="0" t="s">
        <v>35</v>
      </c>
      <c r="T20" s="0" t="s">
        <v>206</v>
      </c>
      <c r="U20" s="0" t="n">
        <f aca="false">COUNT(V20:W20)</f>
        <v>2</v>
      </c>
      <c r="V20" s="81" t="n">
        <v>12</v>
      </c>
      <c r="W20" s="81" t="n">
        <v>7</v>
      </c>
      <c r="Y20" s="86" t="n">
        <v>1</v>
      </c>
    </row>
    <row r="21" customFormat="false" ht="14.25" hidden="false" customHeight="false" outlineLevel="0" collapsed="false">
      <c r="A21" s="0" t="s">
        <v>313</v>
      </c>
      <c r="B21" s="0" t="n">
        <f aca="false">COUNT(C21:D21)</f>
        <v>1</v>
      </c>
      <c r="D21" s="81" t="n">
        <v>1</v>
      </c>
      <c r="G21" s="82" t="n">
        <v>1</v>
      </c>
      <c r="I21" s="0" t="s">
        <v>16</v>
      </c>
      <c r="J21" s="0" t="s">
        <v>264</v>
      </c>
      <c r="K21" s="0" t="n">
        <f aca="false">COUNT(L21:M21)</f>
        <v>1</v>
      </c>
      <c r="L21" s="81" t="n">
        <v>6</v>
      </c>
      <c r="N21" s="82" t="n">
        <v>1</v>
      </c>
      <c r="R21" s="0" t="s">
        <v>37</v>
      </c>
      <c r="S21" s="0" t="s">
        <v>35</v>
      </c>
      <c r="T21" s="0" t="s">
        <v>133</v>
      </c>
      <c r="U21" s="0" t="n">
        <f aca="false">COUNT(V21:W21)</f>
        <v>2</v>
      </c>
      <c r="V21" s="81" t="n">
        <v>59</v>
      </c>
      <c r="W21" s="81" t="n">
        <v>14</v>
      </c>
      <c r="Y21" s="86" t="n">
        <v>1</v>
      </c>
    </row>
    <row r="22" customFormat="false" ht="14.25" hidden="false" customHeight="false" outlineLevel="0" collapsed="false">
      <c r="A22" s="0" t="s">
        <v>68</v>
      </c>
      <c r="B22" s="0" t="n">
        <f aca="false">COUNT(C22:D22)</f>
        <v>1</v>
      </c>
      <c r="D22" s="81" t="n">
        <v>4</v>
      </c>
      <c r="G22" s="82" t="n">
        <v>1</v>
      </c>
      <c r="I22" s="0" t="s">
        <v>16</v>
      </c>
      <c r="J22" s="0" t="s">
        <v>18</v>
      </c>
      <c r="K22" s="0" t="n">
        <f aca="false">COUNT(L22:M22)</f>
        <v>1</v>
      </c>
      <c r="L22" s="81" t="n">
        <v>3</v>
      </c>
      <c r="N22" s="82" t="n">
        <v>1</v>
      </c>
      <c r="R22" s="0" t="s">
        <v>4</v>
      </c>
      <c r="S22" s="0" t="s">
        <v>31</v>
      </c>
      <c r="T22" s="0" t="s">
        <v>129</v>
      </c>
      <c r="U22" s="0" t="n">
        <f aca="false">COUNT(V22:W22)</f>
        <v>2</v>
      </c>
      <c r="V22" s="81" t="n">
        <v>11</v>
      </c>
      <c r="W22" s="81" t="n">
        <v>4</v>
      </c>
      <c r="Y22" s="86" t="n">
        <v>1</v>
      </c>
    </row>
    <row r="23" customFormat="false" ht="14.25" hidden="false" customHeight="false" outlineLevel="0" collapsed="false">
      <c r="A23" s="0" t="s">
        <v>315</v>
      </c>
      <c r="B23" s="0" t="n">
        <f aca="false">COUNT(C23:D23)</f>
        <v>1</v>
      </c>
      <c r="D23" s="81" t="n">
        <v>5</v>
      </c>
      <c r="G23" s="82" t="n">
        <v>1</v>
      </c>
      <c r="I23" s="0" t="s">
        <v>16</v>
      </c>
      <c r="J23" s="0" t="s">
        <v>20</v>
      </c>
      <c r="K23" s="0" t="n">
        <f aca="false">COUNT(L23:M23)</f>
        <v>1</v>
      </c>
      <c r="L23" s="81" t="n">
        <v>1</v>
      </c>
      <c r="N23" s="82" t="n">
        <v>1</v>
      </c>
      <c r="R23" s="0" t="s">
        <v>4</v>
      </c>
      <c r="S23" s="0" t="s">
        <v>6</v>
      </c>
      <c r="T23" s="0" t="s">
        <v>214</v>
      </c>
      <c r="U23" s="0" t="n">
        <f aca="false">COUNT(V23:W23)</f>
        <v>1</v>
      </c>
      <c r="W23" s="81" t="n">
        <v>20</v>
      </c>
      <c r="Z23" s="86" t="n">
        <v>1</v>
      </c>
    </row>
    <row r="24" customFormat="false" ht="14.25" hidden="false" customHeight="false" outlineLevel="0" collapsed="false">
      <c r="A24" s="0" t="s">
        <v>316</v>
      </c>
      <c r="B24" s="0" t="n">
        <f aca="false">COUNT(C24:D24)</f>
        <v>1</v>
      </c>
      <c r="D24" s="81" t="n">
        <v>1</v>
      </c>
      <c r="G24" s="82" t="n">
        <v>1</v>
      </c>
      <c r="I24" s="0" t="s">
        <v>54</v>
      </c>
      <c r="J24" s="0" t="s">
        <v>191</v>
      </c>
      <c r="K24" s="0" t="n">
        <f aca="false">COUNT(L24:M24)</f>
        <v>1</v>
      </c>
      <c r="L24" s="81" t="n">
        <v>4</v>
      </c>
      <c r="N24" s="82" t="n">
        <v>1</v>
      </c>
      <c r="R24" s="0" t="s">
        <v>4</v>
      </c>
      <c r="S24" s="0" t="s">
        <v>6</v>
      </c>
      <c r="T24" s="0" t="s">
        <v>149</v>
      </c>
      <c r="U24" s="0" t="n">
        <f aca="false">COUNT(V24:W24)</f>
        <v>2</v>
      </c>
      <c r="V24" s="81" t="n">
        <v>27</v>
      </c>
      <c r="W24" s="81" t="n">
        <v>12</v>
      </c>
      <c r="Y24" s="86" t="n">
        <v>1</v>
      </c>
    </row>
    <row r="25" customFormat="false" ht="14.25" hidden="false" customHeight="false" outlineLevel="0" collapsed="false">
      <c r="A25" s="0" t="s">
        <v>70</v>
      </c>
      <c r="B25" s="0" t="n">
        <f aca="false">COUNT(C25:D25)</f>
        <v>1</v>
      </c>
      <c r="D25" s="81" t="n">
        <v>1</v>
      </c>
      <c r="G25" s="82" t="n">
        <v>1</v>
      </c>
      <c r="I25" s="0" t="s">
        <v>62</v>
      </c>
      <c r="J25" s="0" t="s">
        <v>61</v>
      </c>
      <c r="K25" s="0" t="n">
        <f aca="false">COUNT(L25:M25)</f>
        <v>1</v>
      </c>
      <c r="L25" s="81" t="n">
        <v>1</v>
      </c>
      <c r="N25" s="82" t="n">
        <v>1</v>
      </c>
      <c r="R25" s="0" t="s">
        <v>37</v>
      </c>
      <c r="S25" s="0" t="s">
        <v>74</v>
      </c>
      <c r="T25" s="0" t="s">
        <v>143</v>
      </c>
      <c r="U25" s="0" t="n">
        <f aca="false">COUNT(V25:W25)</f>
        <v>2</v>
      </c>
      <c r="V25" s="81" t="n">
        <v>19</v>
      </c>
      <c r="W25" s="81" t="n">
        <v>17</v>
      </c>
      <c r="Y25" s="86" t="n">
        <v>1</v>
      </c>
    </row>
    <row r="26" customFormat="false" ht="14.25" hidden="false" customHeight="false" outlineLevel="0" collapsed="false">
      <c r="A26" s="0" t="s">
        <v>65</v>
      </c>
      <c r="B26" s="0" t="n">
        <f aca="false">COUNT(C26:D26)</f>
        <v>1</v>
      </c>
      <c r="D26" s="81" t="n">
        <v>2</v>
      </c>
      <c r="G26" s="82" t="n">
        <v>1</v>
      </c>
      <c r="I26" s="0" t="s">
        <v>16</v>
      </c>
      <c r="J26" s="0" t="s">
        <v>302</v>
      </c>
      <c r="K26" s="0" t="n">
        <f aca="false">COUNT(L26:M26)</f>
        <v>1</v>
      </c>
      <c r="M26" s="81" t="n">
        <v>1</v>
      </c>
      <c r="P26" s="82" t="n">
        <v>1</v>
      </c>
      <c r="R26" s="0" t="s">
        <v>37</v>
      </c>
      <c r="S26" s="0" t="s">
        <v>74</v>
      </c>
      <c r="T26" s="0" t="s">
        <v>142</v>
      </c>
      <c r="U26" s="0" t="n">
        <f aca="false">COUNT(V26:W26)</f>
        <v>2</v>
      </c>
      <c r="V26" s="81" t="n">
        <v>46</v>
      </c>
      <c r="W26" s="81" t="n">
        <v>16</v>
      </c>
      <c r="Y26" s="86" t="n">
        <v>1</v>
      </c>
    </row>
    <row r="27" customFormat="false" ht="14.25" hidden="false" customHeight="false" outlineLevel="0" collapsed="false">
      <c r="A27" s="0" t="s">
        <v>323</v>
      </c>
      <c r="B27" s="0" t="n">
        <f aca="false">COUNT(C27:D27)</f>
        <v>1</v>
      </c>
      <c r="D27" s="81" t="n">
        <v>1</v>
      </c>
      <c r="G27" s="82" t="n">
        <v>1</v>
      </c>
      <c r="I27" s="0" t="s">
        <v>16</v>
      </c>
      <c r="J27" s="0" t="s">
        <v>99</v>
      </c>
      <c r="K27" s="0" t="n">
        <f aca="false">COUNT(L27:M27)</f>
        <v>1</v>
      </c>
      <c r="M27" s="81" t="n">
        <v>4</v>
      </c>
      <c r="P27" s="82" t="n">
        <v>1</v>
      </c>
      <c r="R27" s="0" t="s">
        <v>9</v>
      </c>
      <c r="S27" s="0" t="s">
        <v>33</v>
      </c>
      <c r="T27" s="0" t="s">
        <v>269</v>
      </c>
      <c r="U27" s="0" t="n">
        <f aca="false">COUNT(V27:W27)</f>
        <v>2</v>
      </c>
      <c r="V27" s="81" t="n">
        <v>2</v>
      </c>
      <c r="W27" s="81" t="n">
        <v>1</v>
      </c>
      <c r="Y27" s="86" t="n">
        <v>1</v>
      </c>
    </row>
    <row r="28" customFormat="false" ht="14.25" hidden="false" customHeight="false" outlineLevel="0" collapsed="false">
      <c r="A28" s="0" t="s">
        <v>12</v>
      </c>
      <c r="B28" s="0" t="n">
        <f aca="false">COUNT(C28:D28)</f>
        <v>1</v>
      </c>
      <c r="D28" s="81" t="n">
        <v>3</v>
      </c>
      <c r="G28" s="82" t="n">
        <v>1</v>
      </c>
      <c r="I28" s="0" t="s">
        <v>16</v>
      </c>
      <c r="J28" s="0" t="s">
        <v>288</v>
      </c>
      <c r="K28" s="0" t="n">
        <f aca="false">COUNT(L28:M28)</f>
        <v>1</v>
      </c>
      <c r="M28" s="81" t="n">
        <v>4</v>
      </c>
      <c r="P28" s="82" t="n">
        <v>1</v>
      </c>
      <c r="R28" s="0" t="s">
        <v>16</v>
      </c>
      <c r="S28" s="0" t="s">
        <v>22</v>
      </c>
      <c r="T28" s="0" t="s">
        <v>267</v>
      </c>
      <c r="U28" s="0" t="n">
        <f aca="false">COUNT(V28:W28)</f>
        <v>1</v>
      </c>
      <c r="W28" s="81" t="n">
        <v>1</v>
      </c>
      <c r="Z28" s="86" t="n">
        <v>1</v>
      </c>
    </row>
    <row r="29" customFormat="false" ht="14.25" hidden="false" customHeight="false" outlineLevel="0" collapsed="false">
      <c r="I29" s="0" t="s">
        <v>16</v>
      </c>
      <c r="J29" s="0" t="s">
        <v>19</v>
      </c>
      <c r="K29" s="0" t="n">
        <f aca="false">COUNT(L29:M29)</f>
        <v>1</v>
      </c>
      <c r="M29" s="81" t="n">
        <v>7</v>
      </c>
      <c r="P29" s="82" t="n">
        <v>1</v>
      </c>
      <c r="R29" s="0" t="s">
        <v>16</v>
      </c>
      <c r="S29" s="0" t="s">
        <v>22</v>
      </c>
      <c r="T29" s="0" t="s">
        <v>146</v>
      </c>
      <c r="U29" s="0" t="n">
        <f aca="false">COUNT(V29:W29)</f>
        <v>2</v>
      </c>
      <c r="V29" s="81" t="n">
        <v>15</v>
      </c>
      <c r="W29" s="81" t="n">
        <v>15</v>
      </c>
      <c r="Y29" s="86" t="n">
        <v>1</v>
      </c>
    </row>
    <row r="30" customFormat="false" ht="14.25" hidden="false" customHeight="false" outlineLevel="0" collapsed="false">
      <c r="I30" s="0" t="s">
        <v>16</v>
      </c>
      <c r="J30" s="0" t="s">
        <v>181</v>
      </c>
      <c r="K30" s="0" t="n">
        <f aca="false">COUNT(L30:M30)</f>
        <v>1</v>
      </c>
      <c r="M30" s="81" t="n">
        <v>1</v>
      </c>
      <c r="P30" s="82" t="n">
        <v>1</v>
      </c>
      <c r="R30" s="0" t="s">
        <v>16</v>
      </c>
      <c r="S30" s="0" t="s">
        <v>181</v>
      </c>
      <c r="T30" s="0" t="s">
        <v>182</v>
      </c>
      <c r="U30" s="0" t="n">
        <f aca="false">COUNT(V30:W30)</f>
        <v>1</v>
      </c>
      <c r="W30" s="81" t="n">
        <v>1</v>
      </c>
      <c r="Z30" s="86" t="n">
        <v>1</v>
      </c>
    </row>
    <row r="31" customFormat="false" ht="14.25" hidden="false" customHeight="false" outlineLevel="0" collapsed="false">
      <c r="I31" s="0" t="s">
        <v>37</v>
      </c>
      <c r="J31" s="0" t="s">
        <v>197</v>
      </c>
      <c r="K31" s="0" t="n">
        <f aca="false">COUNT(L31:M31)</f>
        <v>1</v>
      </c>
      <c r="M31" s="81" t="n">
        <v>12</v>
      </c>
      <c r="P31" s="82" t="n">
        <v>1</v>
      </c>
      <c r="R31" s="0" t="s">
        <v>54</v>
      </c>
      <c r="S31" s="0" t="s">
        <v>181</v>
      </c>
      <c r="T31" s="0" t="s">
        <v>133</v>
      </c>
      <c r="U31" s="0" t="n">
        <f aca="false">COUNT(V31:W31)</f>
        <v>1</v>
      </c>
      <c r="V31" s="81" t="n">
        <v>1</v>
      </c>
      <c r="X31" s="86" t="n">
        <v>1</v>
      </c>
    </row>
    <row r="32" customFormat="false" ht="14.25" hidden="false" customHeight="false" outlineLevel="0" collapsed="false">
      <c r="I32" s="0" t="s">
        <v>37</v>
      </c>
      <c r="J32" s="0" t="s">
        <v>248</v>
      </c>
      <c r="K32" s="0" t="n">
        <f aca="false">COUNT(L32:M32)</f>
        <v>1</v>
      </c>
      <c r="M32" s="81" t="n">
        <v>2</v>
      </c>
      <c r="P32" s="82" t="n">
        <v>1</v>
      </c>
      <c r="R32" s="0" t="s">
        <v>54</v>
      </c>
      <c r="S32" s="0" t="s">
        <v>181</v>
      </c>
      <c r="T32" s="0" t="s">
        <v>186</v>
      </c>
      <c r="U32" s="0" t="n">
        <f aca="false">COUNT(V32:W32)</f>
        <v>1</v>
      </c>
      <c r="W32" s="81" t="n">
        <v>4</v>
      </c>
      <c r="Z32" s="86" t="n">
        <v>1</v>
      </c>
    </row>
    <row r="33" customFormat="false" ht="14.25" hidden="false" customHeight="false" outlineLevel="0" collapsed="false">
      <c r="I33" s="0" t="s">
        <v>54</v>
      </c>
      <c r="J33" s="0" t="s">
        <v>178</v>
      </c>
      <c r="K33" s="0" t="n">
        <f aca="false">COUNT(L33:M33)</f>
        <v>1</v>
      </c>
      <c r="M33" s="81" t="n">
        <v>14</v>
      </c>
      <c r="P33" s="82" t="n">
        <v>1</v>
      </c>
      <c r="R33" s="0" t="s">
        <v>54</v>
      </c>
      <c r="S33" s="0" t="s">
        <v>181</v>
      </c>
      <c r="T33" s="0" t="s">
        <v>182</v>
      </c>
      <c r="U33" s="0" t="n">
        <f aca="false">COUNT(V33:W33)</f>
        <v>1</v>
      </c>
      <c r="W33" s="81" t="n">
        <v>11</v>
      </c>
      <c r="Z33" s="86" t="n">
        <v>1</v>
      </c>
    </row>
    <row r="34" customFormat="false" ht="14.25" hidden="false" customHeight="false" outlineLevel="0" collapsed="false">
      <c r="I34" s="0" t="s">
        <v>54</v>
      </c>
      <c r="J34" s="0" t="s">
        <v>175</v>
      </c>
      <c r="K34" s="0" t="n">
        <f aca="false">COUNT(L34:M34)</f>
        <v>1</v>
      </c>
      <c r="M34" s="81" t="n">
        <v>14</v>
      </c>
      <c r="P34" s="82" t="n">
        <v>1</v>
      </c>
      <c r="R34" s="0" t="s">
        <v>4</v>
      </c>
      <c r="S34" s="0" t="s">
        <v>32</v>
      </c>
      <c r="T34" s="0" t="s">
        <v>135</v>
      </c>
      <c r="U34" s="0" t="n">
        <f aca="false">COUNT(V34:W34)</f>
        <v>2</v>
      </c>
      <c r="V34" s="81" t="n">
        <v>19</v>
      </c>
      <c r="W34" s="81" t="n">
        <v>3</v>
      </c>
      <c r="Y34" s="86" t="n">
        <v>1</v>
      </c>
    </row>
    <row r="35" customFormat="false" ht="14.25" hidden="false" customHeight="false" outlineLevel="0" collapsed="false">
      <c r="I35" s="0" t="s">
        <v>9</v>
      </c>
      <c r="J35" s="0" t="s">
        <v>34</v>
      </c>
      <c r="K35" s="0" t="n">
        <f aca="false">COUNT(L35:M35)</f>
        <v>1</v>
      </c>
      <c r="M35" s="81" t="n">
        <v>7</v>
      </c>
      <c r="P35" s="82" t="n">
        <v>1</v>
      </c>
      <c r="R35" s="0" t="s">
        <v>324</v>
      </c>
      <c r="S35" s="0" t="s">
        <v>188</v>
      </c>
      <c r="T35" s="0" t="s">
        <v>189</v>
      </c>
      <c r="U35" s="0" t="n">
        <f aca="false">COUNT(V35:W35)</f>
        <v>1</v>
      </c>
      <c r="W35" s="81" t="n">
        <v>9</v>
      </c>
      <c r="Z35" s="86" t="n">
        <v>1</v>
      </c>
    </row>
    <row r="36" customFormat="false" ht="14.25" hidden="false" customHeight="false" outlineLevel="0" collapsed="false">
      <c r="I36" s="0" t="s">
        <v>9</v>
      </c>
      <c r="J36" s="0" t="s">
        <v>286</v>
      </c>
      <c r="K36" s="0" t="n">
        <f aca="false">COUNT(L36:M36)</f>
        <v>1</v>
      </c>
      <c r="M36" s="81" t="n">
        <v>1</v>
      </c>
      <c r="P36" s="82" t="n">
        <v>1</v>
      </c>
      <c r="R36" s="0" t="s">
        <v>324</v>
      </c>
      <c r="S36" s="0" t="s">
        <v>188</v>
      </c>
      <c r="T36" s="0" t="s">
        <v>308</v>
      </c>
      <c r="U36" s="0" t="n">
        <f aca="false">COUNT(V36:W36)</f>
        <v>1</v>
      </c>
      <c r="V36" s="81" t="n">
        <v>1</v>
      </c>
      <c r="X36" s="86" t="n">
        <v>1</v>
      </c>
    </row>
    <row r="37" customFormat="false" ht="14.25" hidden="false" customHeight="false" outlineLevel="0" collapsed="false">
      <c r="I37" s="0" t="s">
        <v>9</v>
      </c>
      <c r="J37" s="0" t="s">
        <v>203</v>
      </c>
      <c r="K37" s="0" t="n">
        <f aca="false">COUNT(L37:M37)</f>
        <v>1</v>
      </c>
      <c r="M37" s="81" t="n">
        <v>4</v>
      </c>
      <c r="P37" s="82" t="n">
        <v>1</v>
      </c>
    </row>
    <row r="38" customFormat="false" ht="14.25" hidden="false" customHeight="false" outlineLevel="0" collapsed="false">
      <c r="I38" s="0" t="s">
        <v>9</v>
      </c>
      <c r="J38" s="0" t="s">
        <v>257</v>
      </c>
      <c r="K38" s="0" t="n">
        <f aca="false">COUNT(L38:M38)</f>
        <v>1</v>
      </c>
      <c r="M38" s="81" t="n">
        <v>2</v>
      </c>
      <c r="P38" s="82" t="n">
        <v>1</v>
      </c>
    </row>
    <row r="39" customFormat="false" ht="14.25" hidden="false" customHeight="false" outlineLevel="0" collapsed="false">
      <c r="I39" s="0" t="s">
        <v>62</v>
      </c>
      <c r="J39" s="0" t="s">
        <v>236</v>
      </c>
      <c r="K39" s="0" t="n">
        <f aca="false">COUNT(L39:M39)</f>
        <v>1</v>
      </c>
      <c r="M39" s="81" t="n">
        <v>9</v>
      </c>
      <c r="P39" s="82" t="n">
        <v>1</v>
      </c>
    </row>
  </sheetData>
  <mergeCells count="3">
    <mergeCell ref="E2:G2"/>
    <mergeCell ref="N2:P2"/>
    <mergeCell ref="X2:Z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74"/>
  <sheetViews>
    <sheetView showFormulas="false" showGridLines="true" showRowColHeaders="true" showZeros="true" rightToLeft="false" tabSelected="false" showOutlineSymbols="true" defaultGridColor="true" view="normal" topLeftCell="C70" colorId="64" zoomScale="100" zoomScaleNormal="100" zoomScalePageLayoutView="100" workbookViewId="0">
      <selection pane="topLeft" activeCell="L98" activeCellId="0" sqref="L98"/>
    </sheetView>
  </sheetViews>
  <sheetFormatPr defaultColWidth="8.73046875" defaultRowHeight="12.75" zeroHeight="false" outlineLevelRow="0" outlineLevelCol="0"/>
  <cols>
    <col collapsed="false" customWidth="true" hidden="false" outlineLevel="0" max="1" min="1" style="8" width="6.91"/>
    <col collapsed="false" customWidth="true" hidden="false" outlineLevel="0" max="2" min="2" style="8" width="16.54"/>
    <col collapsed="false" customWidth="true" hidden="false" outlineLevel="0" max="3" min="3" style="8" width="12.18"/>
    <col collapsed="false" customWidth="true" hidden="false" outlineLevel="0" max="4" min="4" style="8" width="9.46"/>
    <col collapsed="false" customWidth="true" hidden="false" outlineLevel="0" max="5" min="5" style="8" width="27.36"/>
    <col collapsed="false" customWidth="true" hidden="false" outlineLevel="0" max="6" min="6" style="8" width="6.81"/>
    <col collapsed="false" customWidth="true" hidden="false" outlineLevel="0" max="7" min="7" style="8" width="15"/>
    <col collapsed="false" customWidth="true" hidden="false" outlineLevel="0" max="9" min="8" style="8" width="16.82"/>
    <col collapsed="false" customWidth="true" hidden="false" outlineLevel="0" max="10" min="10" style="8" width="12.72"/>
    <col collapsed="false" customWidth="true" hidden="false" outlineLevel="0" max="12" min="11" style="8" width="14.01"/>
    <col collapsed="false" customWidth="false" hidden="false" outlineLevel="0" max="1024" min="13" style="8" width="8.72"/>
  </cols>
  <sheetData>
    <row r="1" customFormat="false" ht="12.75" hidden="false" customHeight="false" outlineLevel="0" collapsed="false">
      <c r="A1" s="8" t="s">
        <v>102</v>
      </c>
      <c r="B1" s="8" t="s">
        <v>103</v>
      </c>
      <c r="C1" s="8" t="s">
        <v>104</v>
      </c>
      <c r="D1" s="8" t="s">
        <v>105</v>
      </c>
      <c r="E1" s="8" t="s">
        <v>80</v>
      </c>
      <c r="F1" s="8" t="s">
        <v>106</v>
      </c>
      <c r="G1" s="8" t="s">
        <v>107</v>
      </c>
      <c r="H1" s="8" t="s">
        <v>80</v>
      </c>
      <c r="I1" s="8" t="s">
        <v>0</v>
      </c>
      <c r="J1" s="8" t="s">
        <v>311</v>
      </c>
      <c r="K1" s="8" t="s">
        <v>310</v>
      </c>
      <c r="L1" s="8" t="s">
        <v>328</v>
      </c>
    </row>
    <row r="2" customFormat="false" ht="12.75" hidden="false" customHeight="false" outlineLevel="0" collapsed="false">
      <c r="A2" s="8" t="s">
        <v>329</v>
      </c>
      <c r="B2" s="8" t="s">
        <v>109</v>
      </c>
      <c r="C2" s="8" t="s">
        <v>144</v>
      </c>
      <c r="D2" s="88" t="n">
        <v>42194</v>
      </c>
      <c r="E2" s="8" t="s">
        <v>190</v>
      </c>
      <c r="F2" s="8" t="n">
        <v>2</v>
      </c>
      <c r="G2" s="8" t="s">
        <v>78</v>
      </c>
      <c r="H2" s="8" t="s">
        <v>191</v>
      </c>
      <c r="I2" s="8" t="s">
        <v>191</v>
      </c>
      <c r="J2" s="8" t="s">
        <v>192</v>
      </c>
      <c r="K2" s="89" t="s">
        <v>54</v>
      </c>
      <c r="L2" s="90" t="s">
        <v>52</v>
      </c>
    </row>
    <row r="3" customFormat="false" ht="12.75" hidden="false" customHeight="false" outlineLevel="0" collapsed="false">
      <c r="A3" s="8" t="s">
        <v>329</v>
      </c>
      <c r="B3" s="8" t="s">
        <v>208</v>
      </c>
      <c r="C3" s="8" t="s">
        <v>139</v>
      </c>
      <c r="D3" s="88" t="n">
        <v>42192</v>
      </c>
      <c r="E3" s="8" t="s">
        <v>190</v>
      </c>
      <c r="F3" s="8" t="n">
        <v>5</v>
      </c>
      <c r="G3" s="8" t="s">
        <v>78</v>
      </c>
      <c r="H3" s="8" t="s">
        <v>191</v>
      </c>
      <c r="I3" s="8" t="s">
        <v>191</v>
      </c>
      <c r="J3" s="8" t="s">
        <v>192</v>
      </c>
      <c r="K3" s="89" t="s">
        <v>54</v>
      </c>
      <c r="L3" s="90" t="s">
        <v>52</v>
      </c>
    </row>
    <row r="4" customFormat="false" ht="12.75" hidden="false" customHeight="false" outlineLevel="0" collapsed="false">
      <c r="A4" s="8" t="s">
        <v>329</v>
      </c>
      <c r="B4" s="8" t="s">
        <v>208</v>
      </c>
      <c r="C4" s="8" t="s">
        <v>139</v>
      </c>
      <c r="D4" s="88" t="n">
        <v>42195</v>
      </c>
      <c r="E4" s="8" t="s">
        <v>190</v>
      </c>
      <c r="F4" s="8" t="n">
        <v>1</v>
      </c>
      <c r="G4" s="8" t="s">
        <v>78</v>
      </c>
      <c r="H4" s="8" t="s">
        <v>191</v>
      </c>
      <c r="I4" s="8" t="s">
        <v>191</v>
      </c>
      <c r="J4" s="8" t="s">
        <v>192</v>
      </c>
      <c r="K4" s="89" t="s">
        <v>54</v>
      </c>
      <c r="L4" s="90" t="s">
        <v>52</v>
      </c>
    </row>
    <row r="5" customFormat="false" ht="12.75" hidden="false" customHeight="false" outlineLevel="0" collapsed="false">
      <c r="A5" s="8" t="s">
        <v>329</v>
      </c>
      <c r="B5" s="8" t="s">
        <v>208</v>
      </c>
      <c r="C5" s="8" t="s">
        <v>139</v>
      </c>
      <c r="D5" s="88" t="n">
        <v>42201</v>
      </c>
      <c r="E5" s="8" t="s">
        <v>190</v>
      </c>
      <c r="F5" s="8" t="n">
        <v>1</v>
      </c>
      <c r="G5" s="8" t="s">
        <v>78</v>
      </c>
      <c r="H5" s="8" t="s">
        <v>191</v>
      </c>
      <c r="I5" s="8" t="s">
        <v>191</v>
      </c>
      <c r="J5" s="8" t="s">
        <v>192</v>
      </c>
      <c r="K5" s="89" t="s">
        <v>54</v>
      </c>
      <c r="L5" s="90" t="s">
        <v>52</v>
      </c>
    </row>
    <row r="6" customFormat="false" ht="12.75" hidden="false" customHeight="false" outlineLevel="0" collapsed="false">
      <c r="A6" s="8" t="s">
        <v>329</v>
      </c>
      <c r="B6" s="8" t="s">
        <v>109</v>
      </c>
      <c r="C6" s="8" t="s">
        <v>144</v>
      </c>
      <c r="D6" s="88" t="n">
        <v>42207</v>
      </c>
      <c r="E6" s="8" t="s">
        <v>193</v>
      </c>
      <c r="F6" s="8" t="n">
        <v>1</v>
      </c>
      <c r="G6" s="8" t="s">
        <v>78</v>
      </c>
      <c r="H6" s="8" t="s">
        <v>121</v>
      </c>
      <c r="I6" s="8" t="s">
        <v>121</v>
      </c>
      <c r="J6" s="8" t="s">
        <v>194</v>
      </c>
      <c r="K6" s="91" t="s">
        <v>43</v>
      </c>
      <c r="L6" s="91" t="s">
        <v>44</v>
      </c>
    </row>
    <row r="7" customFormat="false" ht="12.75" hidden="false" customHeight="false" outlineLevel="0" collapsed="false">
      <c r="A7" s="8" t="n">
        <v>18</v>
      </c>
      <c r="B7" s="8" t="s">
        <v>109</v>
      </c>
      <c r="C7" s="8" t="s">
        <v>124</v>
      </c>
      <c r="D7" s="88" t="n">
        <v>42187</v>
      </c>
      <c r="E7" s="8" t="s">
        <v>130</v>
      </c>
      <c r="F7" s="8" t="n">
        <v>1</v>
      </c>
      <c r="G7" s="8" t="s">
        <v>78</v>
      </c>
      <c r="H7" s="8" t="s">
        <v>55</v>
      </c>
      <c r="I7" s="8" t="s">
        <v>55</v>
      </c>
      <c r="J7" s="8" t="s">
        <v>131</v>
      </c>
      <c r="K7" s="89" t="s">
        <v>54</v>
      </c>
      <c r="L7" s="90" t="s">
        <v>52</v>
      </c>
    </row>
    <row r="8" customFormat="false" ht="12.75" hidden="false" customHeight="false" outlineLevel="0" collapsed="false">
      <c r="A8" s="8" t="n">
        <v>19</v>
      </c>
      <c r="B8" s="8" t="s">
        <v>109</v>
      </c>
      <c r="C8" s="8" t="s">
        <v>110</v>
      </c>
      <c r="D8" s="88" t="n">
        <v>42208</v>
      </c>
      <c r="E8" s="8" t="s">
        <v>159</v>
      </c>
      <c r="F8" s="8" t="n">
        <v>1</v>
      </c>
      <c r="G8" s="8" t="s">
        <v>78</v>
      </c>
      <c r="H8" s="8" t="s">
        <v>160</v>
      </c>
      <c r="I8" s="8" t="s">
        <v>160</v>
      </c>
      <c r="J8" s="8" t="s">
        <v>161</v>
      </c>
      <c r="K8" s="91" t="s">
        <v>319</v>
      </c>
      <c r="L8" s="91" t="s">
        <v>330</v>
      </c>
    </row>
    <row r="9" customFormat="false" ht="12.75" hidden="false" customHeight="false" outlineLevel="0" collapsed="false">
      <c r="A9" s="8" t="n">
        <v>15</v>
      </c>
      <c r="B9" s="8" t="s">
        <v>208</v>
      </c>
      <c r="C9" s="8" t="s">
        <v>154</v>
      </c>
      <c r="D9" s="88" t="n">
        <v>42201</v>
      </c>
      <c r="E9" s="8" t="s">
        <v>113</v>
      </c>
      <c r="F9" s="8" t="n">
        <v>1</v>
      </c>
      <c r="G9" s="8" t="s">
        <v>78</v>
      </c>
      <c r="H9" s="8" t="s">
        <v>114</v>
      </c>
      <c r="I9" s="8" t="s">
        <v>114</v>
      </c>
      <c r="J9" s="8" t="s">
        <v>148</v>
      </c>
      <c r="K9" s="90" t="s">
        <v>16</v>
      </c>
      <c r="L9" s="92" t="s">
        <v>17</v>
      </c>
    </row>
    <row r="10" customFormat="false" ht="14.25" hidden="false" customHeight="false" outlineLevel="0" collapsed="false">
      <c r="A10" s="8" t="n">
        <v>22</v>
      </c>
      <c r="B10" s="8" t="s">
        <v>166</v>
      </c>
      <c r="C10" s="8" t="s">
        <v>110</v>
      </c>
      <c r="D10" s="88" t="n">
        <v>42156</v>
      </c>
      <c r="E10" s="8" t="s">
        <v>219</v>
      </c>
      <c r="F10" s="8" t="n">
        <v>1</v>
      </c>
      <c r="G10" s="8" t="s">
        <v>78</v>
      </c>
      <c r="H10" s="8" t="s">
        <v>220</v>
      </c>
      <c r="I10" s="8" t="s">
        <v>220</v>
      </c>
      <c r="J10" s="8" t="s">
        <v>221</v>
      </c>
      <c r="K10" s="2" t="s">
        <v>321</v>
      </c>
      <c r="L10" s="2" t="s">
        <v>27</v>
      </c>
    </row>
    <row r="11" customFormat="false" ht="14.25" hidden="false" customHeight="false" outlineLevel="0" collapsed="false">
      <c r="A11" s="8" t="n">
        <v>24</v>
      </c>
      <c r="B11" s="8" t="s">
        <v>166</v>
      </c>
      <c r="C11" s="8" t="s">
        <v>139</v>
      </c>
      <c r="D11" s="88" t="n">
        <v>42153</v>
      </c>
      <c r="E11" s="8" t="s">
        <v>219</v>
      </c>
      <c r="F11" s="8" t="n">
        <v>2</v>
      </c>
      <c r="G11" s="8" t="s">
        <v>78</v>
      </c>
      <c r="H11" s="8" t="s">
        <v>220</v>
      </c>
      <c r="I11" s="8" t="s">
        <v>220</v>
      </c>
      <c r="J11" s="8" t="s">
        <v>221</v>
      </c>
      <c r="K11" s="2" t="s">
        <v>321</v>
      </c>
      <c r="L11" s="2" t="s">
        <v>27</v>
      </c>
    </row>
    <row r="12" customFormat="false" ht="12.75" hidden="false" customHeight="false" outlineLevel="0" collapsed="false">
      <c r="A12" s="8" t="n">
        <v>23</v>
      </c>
      <c r="B12" s="8" t="s">
        <v>109</v>
      </c>
      <c r="C12" s="8" t="s">
        <v>124</v>
      </c>
      <c r="D12" s="88" t="n">
        <v>42172</v>
      </c>
      <c r="E12" s="8" t="s">
        <v>125</v>
      </c>
      <c r="F12" s="8" t="n">
        <v>5</v>
      </c>
      <c r="G12" s="8" t="s">
        <v>78</v>
      </c>
      <c r="H12" s="8" t="s">
        <v>53</v>
      </c>
      <c r="I12" s="8" t="s">
        <v>53</v>
      </c>
      <c r="J12" s="8" t="s">
        <v>126</v>
      </c>
      <c r="K12" s="90" t="s">
        <v>54</v>
      </c>
      <c r="L12" s="90" t="s">
        <v>52</v>
      </c>
    </row>
    <row r="13" customFormat="false" ht="12.75" hidden="false" customHeight="false" outlineLevel="0" collapsed="false">
      <c r="A13" s="8" t="n">
        <v>26</v>
      </c>
      <c r="B13" s="8" t="s">
        <v>109</v>
      </c>
      <c r="C13" s="8" t="s">
        <v>124</v>
      </c>
      <c r="D13" s="88" t="n">
        <v>42187</v>
      </c>
      <c r="E13" s="8" t="s">
        <v>125</v>
      </c>
      <c r="F13" s="8" t="n">
        <v>1</v>
      </c>
      <c r="G13" s="8" t="s">
        <v>78</v>
      </c>
      <c r="H13" s="8" t="s">
        <v>53</v>
      </c>
      <c r="I13" s="8" t="s">
        <v>53</v>
      </c>
      <c r="J13" s="8" t="s">
        <v>126</v>
      </c>
      <c r="K13" s="90" t="s">
        <v>54</v>
      </c>
      <c r="L13" s="90" t="s">
        <v>52</v>
      </c>
    </row>
    <row r="14" customFormat="false" ht="12.75" hidden="false" customHeight="false" outlineLevel="0" collapsed="false">
      <c r="A14" s="8" t="n">
        <v>27</v>
      </c>
      <c r="B14" s="8" t="s">
        <v>109</v>
      </c>
      <c r="C14" s="8" t="s">
        <v>124</v>
      </c>
      <c r="D14" s="88" t="n">
        <v>42195</v>
      </c>
      <c r="E14" s="8" t="s">
        <v>137</v>
      </c>
      <c r="F14" s="8" t="n">
        <v>2</v>
      </c>
      <c r="G14" s="8" t="s">
        <v>78</v>
      </c>
      <c r="H14" s="8" t="s">
        <v>53</v>
      </c>
      <c r="I14" s="8" t="s">
        <v>53</v>
      </c>
      <c r="J14" s="8" t="s">
        <v>138</v>
      </c>
      <c r="K14" s="90" t="s">
        <v>54</v>
      </c>
      <c r="L14" s="90" t="s">
        <v>52</v>
      </c>
    </row>
    <row r="15" customFormat="false" ht="12.75" hidden="false" customHeight="false" outlineLevel="0" collapsed="false">
      <c r="A15" s="8" t="n">
        <v>33</v>
      </c>
      <c r="B15" s="8" t="s">
        <v>109</v>
      </c>
      <c r="C15" s="8" t="s">
        <v>110</v>
      </c>
      <c r="D15" s="88" t="n">
        <v>42163</v>
      </c>
      <c r="E15" s="8" t="s">
        <v>125</v>
      </c>
      <c r="F15" s="8" t="n">
        <v>1</v>
      </c>
      <c r="G15" s="8" t="s">
        <v>78</v>
      </c>
      <c r="H15" s="8" t="s">
        <v>53</v>
      </c>
      <c r="I15" s="8" t="s">
        <v>53</v>
      </c>
      <c r="J15" s="8" t="s">
        <v>126</v>
      </c>
      <c r="K15" s="90" t="s">
        <v>54</v>
      </c>
      <c r="L15" s="90" t="s">
        <v>52</v>
      </c>
    </row>
    <row r="16" customFormat="false" ht="12.75" hidden="false" customHeight="false" outlineLevel="0" collapsed="false">
      <c r="A16" s="8" t="n">
        <v>36</v>
      </c>
      <c r="B16" s="8" t="s">
        <v>109</v>
      </c>
      <c r="C16" s="8" t="s">
        <v>110</v>
      </c>
      <c r="D16" s="88" t="n">
        <v>42165</v>
      </c>
      <c r="E16" s="8" t="s">
        <v>125</v>
      </c>
      <c r="F16" s="8" t="n">
        <v>3</v>
      </c>
      <c r="G16" s="8" t="s">
        <v>78</v>
      </c>
      <c r="H16" s="8" t="s">
        <v>53</v>
      </c>
      <c r="I16" s="8" t="s">
        <v>53</v>
      </c>
      <c r="J16" s="8" t="s">
        <v>126</v>
      </c>
      <c r="K16" s="90" t="s">
        <v>54</v>
      </c>
      <c r="L16" s="90" t="s">
        <v>52</v>
      </c>
    </row>
    <row r="17" customFormat="false" ht="12.75" hidden="false" customHeight="false" outlineLevel="0" collapsed="false">
      <c r="A17" s="8" t="n">
        <v>37</v>
      </c>
      <c r="B17" s="8" t="s">
        <v>109</v>
      </c>
      <c r="C17" s="8" t="s">
        <v>110</v>
      </c>
      <c r="D17" s="88" t="n">
        <v>42170</v>
      </c>
      <c r="E17" s="8" t="s">
        <v>125</v>
      </c>
      <c r="F17" s="8" t="n">
        <v>6</v>
      </c>
      <c r="G17" s="8" t="s">
        <v>78</v>
      </c>
      <c r="H17" s="8" t="s">
        <v>53</v>
      </c>
      <c r="I17" s="8" t="s">
        <v>53</v>
      </c>
      <c r="J17" s="8" t="s">
        <v>126</v>
      </c>
      <c r="K17" s="90" t="s">
        <v>54</v>
      </c>
      <c r="L17" s="90" t="s">
        <v>52</v>
      </c>
    </row>
    <row r="18" customFormat="false" ht="12.75" hidden="false" customHeight="false" outlineLevel="0" collapsed="false">
      <c r="A18" s="8" t="n">
        <v>41</v>
      </c>
      <c r="B18" s="8" t="s">
        <v>109</v>
      </c>
      <c r="C18" s="8" t="s">
        <v>110</v>
      </c>
      <c r="D18" s="88" t="n">
        <v>42177</v>
      </c>
      <c r="E18" s="8" t="s">
        <v>125</v>
      </c>
      <c r="F18" s="8" t="n">
        <v>7</v>
      </c>
      <c r="G18" s="8" t="s">
        <v>78</v>
      </c>
      <c r="H18" s="8" t="s">
        <v>53</v>
      </c>
      <c r="I18" s="8" t="s">
        <v>53</v>
      </c>
      <c r="J18" s="8" t="s">
        <v>126</v>
      </c>
      <c r="K18" s="90" t="s">
        <v>54</v>
      </c>
      <c r="L18" s="90" t="s">
        <v>52</v>
      </c>
    </row>
    <row r="19" customFormat="false" ht="12.75" hidden="false" customHeight="false" outlineLevel="0" collapsed="false">
      <c r="A19" s="8" t="n">
        <v>40</v>
      </c>
      <c r="B19" s="8" t="s">
        <v>109</v>
      </c>
      <c r="C19" s="8" t="s">
        <v>110</v>
      </c>
      <c r="D19" s="88" t="n">
        <v>42194</v>
      </c>
      <c r="E19" s="8" t="s">
        <v>137</v>
      </c>
      <c r="F19" s="8" t="n">
        <v>2</v>
      </c>
      <c r="G19" s="8" t="s">
        <v>78</v>
      </c>
      <c r="H19" s="8" t="s">
        <v>53</v>
      </c>
      <c r="I19" s="8" t="s">
        <v>53</v>
      </c>
      <c r="J19" s="8" t="s">
        <v>138</v>
      </c>
      <c r="K19" s="90" t="s">
        <v>54</v>
      </c>
      <c r="L19" s="90" t="s">
        <v>52</v>
      </c>
    </row>
    <row r="20" customFormat="false" ht="12.75" hidden="false" customHeight="false" outlineLevel="0" collapsed="false">
      <c r="A20" s="8" t="n">
        <v>44</v>
      </c>
      <c r="B20" s="8" t="s">
        <v>109</v>
      </c>
      <c r="C20" s="8" t="s">
        <v>110</v>
      </c>
      <c r="D20" s="88" t="n">
        <v>42199</v>
      </c>
      <c r="E20" s="8" t="s">
        <v>137</v>
      </c>
      <c r="F20" s="8" t="n">
        <v>1</v>
      </c>
      <c r="G20" s="8" t="s">
        <v>78</v>
      </c>
      <c r="H20" s="8" t="s">
        <v>53</v>
      </c>
      <c r="I20" s="8" t="s">
        <v>53</v>
      </c>
      <c r="J20" s="8" t="s">
        <v>138</v>
      </c>
      <c r="K20" s="90" t="s">
        <v>54</v>
      </c>
      <c r="L20" s="90" t="s">
        <v>52</v>
      </c>
    </row>
    <row r="21" customFormat="false" ht="12.75" hidden="false" customHeight="false" outlineLevel="0" collapsed="false">
      <c r="A21" s="8" t="n">
        <v>49</v>
      </c>
      <c r="B21" s="8" t="s">
        <v>109</v>
      </c>
      <c r="C21" s="8" t="s">
        <v>110</v>
      </c>
      <c r="D21" s="88" t="n">
        <v>42208</v>
      </c>
      <c r="E21" s="8" t="s">
        <v>137</v>
      </c>
      <c r="F21" s="8" t="n">
        <v>2</v>
      </c>
      <c r="G21" s="8" t="s">
        <v>78</v>
      </c>
      <c r="H21" s="8" t="s">
        <v>53</v>
      </c>
      <c r="I21" s="8" t="s">
        <v>53</v>
      </c>
      <c r="J21" s="8" t="s">
        <v>138</v>
      </c>
      <c r="K21" s="90" t="s">
        <v>54</v>
      </c>
      <c r="L21" s="90" t="s">
        <v>52</v>
      </c>
    </row>
    <row r="22" customFormat="false" ht="13.5" hidden="false" customHeight="false" outlineLevel="0" collapsed="false">
      <c r="A22" s="8" t="n">
        <v>50</v>
      </c>
      <c r="B22" s="8" t="s">
        <v>109</v>
      </c>
      <c r="C22" s="8" t="s">
        <v>136</v>
      </c>
      <c r="D22" s="88" t="n">
        <v>42183</v>
      </c>
      <c r="E22" s="8" t="s">
        <v>137</v>
      </c>
      <c r="F22" s="8" t="n">
        <v>1</v>
      </c>
      <c r="G22" s="8" t="s">
        <v>78</v>
      </c>
      <c r="H22" s="8" t="s">
        <v>53</v>
      </c>
      <c r="I22" s="8" t="s">
        <v>53</v>
      </c>
      <c r="J22" s="8" t="s">
        <v>138</v>
      </c>
      <c r="K22" s="90" t="s">
        <v>54</v>
      </c>
      <c r="L22" s="90" t="s">
        <v>52</v>
      </c>
    </row>
    <row r="23" customFormat="false" ht="13.5" hidden="false" customHeight="false" outlineLevel="0" collapsed="false">
      <c r="A23" s="8" t="s">
        <v>123</v>
      </c>
      <c r="B23" s="8" t="s">
        <v>109</v>
      </c>
      <c r="C23" s="8" t="s">
        <v>136</v>
      </c>
      <c r="D23" s="88" t="n">
        <v>42184</v>
      </c>
      <c r="E23" s="8" t="s">
        <v>137</v>
      </c>
      <c r="F23" s="8" t="n">
        <v>2</v>
      </c>
      <c r="G23" s="8" t="s">
        <v>78</v>
      </c>
      <c r="H23" s="8" t="s">
        <v>53</v>
      </c>
      <c r="I23" s="8" t="s">
        <v>53</v>
      </c>
      <c r="J23" s="8" t="s">
        <v>138</v>
      </c>
      <c r="K23" s="93" t="s">
        <v>54</v>
      </c>
      <c r="L23" s="94" t="s">
        <v>52</v>
      </c>
    </row>
    <row r="24" customFormat="false" ht="13.5" hidden="false" customHeight="false" outlineLevel="0" collapsed="false">
      <c r="A24" s="8" t="s">
        <v>123</v>
      </c>
      <c r="B24" s="8" t="s">
        <v>109</v>
      </c>
      <c r="C24" s="8" t="s">
        <v>136</v>
      </c>
      <c r="D24" s="88" t="n">
        <v>42194</v>
      </c>
      <c r="E24" s="8" t="s">
        <v>137</v>
      </c>
      <c r="F24" s="8" t="n">
        <v>7</v>
      </c>
      <c r="G24" s="8" t="s">
        <v>78</v>
      </c>
      <c r="H24" s="8" t="s">
        <v>53</v>
      </c>
      <c r="I24" s="8" t="s">
        <v>53</v>
      </c>
      <c r="J24" s="8" t="s">
        <v>138</v>
      </c>
      <c r="K24" s="93" t="s">
        <v>54</v>
      </c>
      <c r="L24" s="94" t="s">
        <v>52</v>
      </c>
    </row>
    <row r="25" customFormat="false" ht="13.5" hidden="false" customHeight="false" outlineLevel="0" collapsed="false">
      <c r="A25" s="8" t="s">
        <v>123</v>
      </c>
      <c r="B25" s="8" t="s">
        <v>109</v>
      </c>
      <c r="C25" s="8" t="s">
        <v>136</v>
      </c>
      <c r="D25" s="88" t="n">
        <v>42200</v>
      </c>
      <c r="E25" s="8" t="s">
        <v>137</v>
      </c>
      <c r="F25" s="8" t="n">
        <v>3</v>
      </c>
      <c r="G25" s="8" t="s">
        <v>78</v>
      </c>
      <c r="H25" s="8" t="s">
        <v>53</v>
      </c>
      <c r="I25" s="8" t="s">
        <v>53</v>
      </c>
      <c r="J25" s="8" t="s">
        <v>138</v>
      </c>
      <c r="K25" s="93" t="s">
        <v>54</v>
      </c>
      <c r="L25" s="94" t="s">
        <v>52</v>
      </c>
    </row>
    <row r="26" customFormat="false" ht="12.75" hidden="false" customHeight="false" outlineLevel="0" collapsed="false">
      <c r="A26" s="8" t="s">
        <v>123</v>
      </c>
      <c r="B26" s="8" t="s">
        <v>109</v>
      </c>
      <c r="C26" s="8" t="s">
        <v>136</v>
      </c>
      <c r="D26" s="88" t="n">
        <v>42208</v>
      </c>
      <c r="E26" s="8" t="s">
        <v>137</v>
      </c>
      <c r="F26" s="8" t="n">
        <v>4</v>
      </c>
      <c r="G26" s="8" t="s">
        <v>78</v>
      </c>
      <c r="H26" s="8" t="s">
        <v>53</v>
      </c>
      <c r="I26" s="8" t="s">
        <v>53</v>
      </c>
      <c r="J26" s="8" t="s">
        <v>138</v>
      </c>
      <c r="K26" s="90" t="s">
        <v>54</v>
      </c>
      <c r="L26" s="90" t="s">
        <v>52</v>
      </c>
    </row>
    <row r="27" customFormat="false" ht="13.5" hidden="false" customHeight="false" outlineLevel="0" collapsed="false">
      <c r="A27" s="8" t="n">
        <v>10</v>
      </c>
      <c r="B27" s="8" t="s">
        <v>109</v>
      </c>
      <c r="C27" s="8" t="s">
        <v>139</v>
      </c>
      <c r="D27" s="88" t="n">
        <v>42172</v>
      </c>
      <c r="E27" s="8" t="s">
        <v>125</v>
      </c>
      <c r="F27" s="8" t="n">
        <v>5</v>
      </c>
      <c r="G27" s="8" t="s">
        <v>78</v>
      </c>
      <c r="H27" s="8" t="s">
        <v>53</v>
      </c>
      <c r="I27" s="8" t="s">
        <v>53</v>
      </c>
      <c r="J27" s="8" t="s">
        <v>126</v>
      </c>
      <c r="K27" s="90" t="s">
        <v>54</v>
      </c>
      <c r="L27" s="90" t="s">
        <v>52</v>
      </c>
    </row>
    <row r="28" customFormat="false" ht="13.5" hidden="false" customHeight="false" outlineLevel="0" collapsed="false">
      <c r="A28" s="8" t="s">
        <v>123</v>
      </c>
      <c r="B28" s="8" t="s">
        <v>109</v>
      </c>
      <c r="C28" s="8" t="s">
        <v>139</v>
      </c>
      <c r="D28" s="88" t="n">
        <v>42174</v>
      </c>
      <c r="E28" s="8" t="s">
        <v>125</v>
      </c>
      <c r="F28" s="8" t="n">
        <v>1</v>
      </c>
      <c r="G28" s="8" t="s">
        <v>78</v>
      </c>
      <c r="H28" s="8" t="s">
        <v>53</v>
      </c>
      <c r="I28" s="8" t="s">
        <v>53</v>
      </c>
      <c r="J28" s="8" t="s">
        <v>126</v>
      </c>
      <c r="K28" s="90" t="s">
        <v>54</v>
      </c>
      <c r="L28" s="95" t="s">
        <v>52</v>
      </c>
    </row>
    <row r="29" customFormat="false" ht="12.75" hidden="false" customHeight="false" outlineLevel="0" collapsed="false">
      <c r="A29" s="8" t="n">
        <v>29</v>
      </c>
      <c r="B29" s="8" t="s">
        <v>109</v>
      </c>
      <c r="C29" s="8" t="s">
        <v>139</v>
      </c>
      <c r="D29" s="88" t="n">
        <v>42181</v>
      </c>
      <c r="E29" s="8" t="s">
        <v>125</v>
      </c>
      <c r="F29" s="8" t="n">
        <v>4</v>
      </c>
      <c r="G29" s="8" t="s">
        <v>78</v>
      </c>
      <c r="H29" s="8" t="s">
        <v>53</v>
      </c>
      <c r="I29" s="8" t="s">
        <v>53</v>
      </c>
      <c r="J29" s="8" t="s">
        <v>126</v>
      </c>
      <c r="K29" s="90" t="s">
        <v>54</v>
      </c>
      <c r="L29" s="90" t="s">
        <v>52</v>
      </c>
    </row>
    <row r="30" customFormat="false" ht="12.75" hidden="false" customHeight="false" outlineLevel="0" collapsed="false">
      <c r="A30" s="8" t="n">
        <v>45</v>
      </c>
      <c r="B30" s="8" t="s">
        <v>109</v>
      </c>
      <c r="C30" s="8" t="s">
        <v>139</v>
      </c>
      <c r="D30" s="88" t="n">
        <v>42192</v>
      </c>
      <c r="E30" s="8" t="s">
        <v>137</v>
      </c>
      <c r="F30" s="8" t="n">
        <v>5</v>
      </c>
      <c r="G30" s="8" t="s">
        <v>78</v>
      </c>
      <c r="H30" s="8" t="s">
        <v>53</v>
      </c>
      <c r="I30" s="8" t="s">
        <v>53</v>
      </c>
      <c r="J30" s="8" t="s">
        <v>138</v>
      </c>
      <c r="K30" s="90" t="s">
        <v>54</v>
      </c>
      <c r="L30" s="90" t="s">
        <v>52</v>
      </c>
    </row>
    <row r="31" customFormat="false" ht="12.75" hidden="false" customHeight="false" outlineLevel="0" collapsed="false">
      <c r="A31" s="8" t="n">
        <v>49</v>
      </c>
      <c r="B31" s="8" t="s">
        <v>109</v>
      </c>
      <c r="C31" s="8" t="s">
        <v>139</v>
      </c>
      <c r="D31" s="88" t="n">
        <v>42195</v>
      </c>
      <c r="E31" s="8" t="s">
        <v>137</v>
      </c>
      <c r="F31" s="8" t="n">
        <v>2</v>
      </c>
      <c r="G31" s="8" t="s">
        <v>78</v>
      </c>
      <c r="H31" s="8" t="s">
        <v>53</v>
      </c>
      <c r="I31" s="8" t="s">
        <v>53</v>
      </c>
      <c r="J31" s="8" t="s">
        <v>138</v>
      </c>
      <c r="K31" s="90" t="s">
        <v>54</v>
      </c>
      <c r="L31" s="90" t="s">
        <v>52</v>
      </c>
    </row>
    <row r="32" customFormat="false" ht="12.75" hidden="false" customHeight="false" outlineLevel="0" collapsed="false">
      <c r="A32" s="8" t="s">
        <v>123</v>
      </c>
      <c r="B32" s="8" t="s">
        <v>109</v>
      </c>
      <c r="C32" s="8" t="s">
        <v>139</v>
      </c>
      <c r="D32" s="88" t="n">
        <v>42201</v>
      </c>
      <c r="E32" s="8" t="s">
        <v>137</v>
      </c>
      <c r="F32" s="8" t="n">
        <v>2</v>
      </c>
      <c r="G32" s="8" t="s">
        <v>78</v>
      </c>
      <c r="H32" s="8" t="s">
        <v>53</v>
      </c>
      <c r="I32" s="8" t="s">
        <v>53</v>
      </c>
      <c r="J32" s="8" t="s">
        <v>138</v>
      </c>
      <c r="K32" s="90" t="s">
        <v>54</v>
      </c>
      <c r="L32" s="90" t="s">
        <v>52</v>
      </c>
    </row>
    <row r="33" customFormat="false" ht="12.75" hidden="false" customHeight="false" outlineLevel="0" collapsed="false">
      <c r="A33" s="8" t="n">
        <v>4</v>
      </c>
      <c r="B33" s="8" t="s">
        <v>109</v>
      </c>
      <c r="C33" s="8" t="s">
        <v>139</v>
      </c>
      <c r="D33" s="88" t="n">
        <v>42212</v>
      </c>
      <c r="E33" s="8" t="s">
        <v>137</v>
      </c>
      <c r="F33" s="8" t="n">
        <v>1</v>
      </c>
      <c r="G33" s="8" t="s">
        <v>78</v>
      </c>
      <c r="H33" s="8" t="s">
        <v>53</v>
      </c>
      <c r="I33" s="8" t="s">
        <v>53</v>
      </c>
      <c r="J33" s="8" t="s">
        <v>138</v>
      </c>
      <c r="K33" s="90" t="s">
        <v>54</v>
      </c>
      <c r="L33" s="90" t="s">
        <v>52</v>
      </c>
    </row>
    <row r="34" customFormat="false" ht="12.75" hidden="false" customHeight="false" outlineLevel="0" collapsed="false">
      <c r="A34" s="8" t="n">
        <v>6</v>
      </c>
      <c r="B34" s="8" t="s">
        <v>109</v>
      </c>
      <c r="C34" s="8" t="s">
        <v>144</v>
      </c>
      <c r="D34" s="88" t="n">
        <v>42159</v>
      </c>
      <c r="E34" s="8" t="s">
        <v>125</v>
      </c>
      <c r="F34" s="8" t="n">
        <v>1</v>
      </c>
      <c r="G34" s="8" t="s">
        <v>78</v>
      </c>
      <c r="H34" s="8" t="s">
        <v>53</v>
      </c>
      <c r="I34" s="8" t="s">
        <v>53</v>
      </c>
      <c r="J34" s="8" t="s">
        <v>126</v>
      </c>
      <c r="K34" s="90" t="s">
        <v>54</v>
      </c>
      <c r="L34" s="90" t="s">
        <v>52</v>
      </c>
    </row>
    <row r="35" customFormat="false" ht="12.75" hidden="false" customHeight="false" outlineLevel="0" collapsed="false">
      <c r="A35" s="8" t="n">
        <v>24</v>
      </c>
      <c r="B35" s="8" t="s">
        <v>109</v>
      </c>
      <c r="C35" s="8" t="s">
        <v>144</v>
      </c>
      <c r="D35" s="88" t="n">
        <v>42169</v>
      </c>
      <c r="E35" s="8" t="s">
        <v>125</v>
      </c>
      <c r="F35" s="8" t="n">
        <v>8</v>
      </c>
      <c r="G35" s="8" t="s">
        <v>78</v>
      </c>
      <c r="H35" s="8" t="s">
        <v>53</v>
      </c>
      <c r="I35" s="8" t="s">
        <v>53</v>
      </c>
      <c r="J35" s="8" t="s">
        <v>126</v>
      </c>
      <c r="K35" s="90" t="s">
        <v>54</v>
      </c>
      <c r="L35" s="90" t="s">
        <v>52</v>
      </c>
    </row>
    <row r="36" customFormat="false" ht="12.75" hidden="false" customHeight="false" outlineLevel="0" collapsed="false">
      <c r="A36" s="8" t="n">
        <v>25</v>
      </c>
      <c r="B36" s="8" t="s">
        <v>109</v>
      </c>
      <c r="C36" s="8" t="s">
        <v>144</v>
      </c>
      <c r="D36" s="88" t="n">
        <v>42173</v>
      </c>
      <c r="E36" s="8" t="s">
        <v>125</v>
      </c>
      <c r="F36" s="8" t="n">
        <v>1</v>
      </c>
      <c r="G36" s="8" t="s">
        <v>78</v>
      </c>
      <c r="H36" s="8" t="s">
        <v>53</v>
      </c>
      <c r="I36" s="8" t="s">
        <v>53</v>
      </c>
      <c r="J36" s="8" t="s">
        <v>126</v>
      </c>
      <c r="K36" s="90" t="s">
        <v>54</v>
      </c>
      <c r="L36" s="90" t="s">
        <v>52</v>
      </c>
    </row>
    <row r="37" customFormat="false" ht="12.75" hidden="false" customHeight="false" outlineLevel="0" collapsed="false">
      <c r="A37" s="8" t="n">
        <v>23</v>
      </c>
      <c r="B37" s="8" t="s">
        <v>109</v>
      </c>
      <c r="C37" s="8" t="s">
        <v>144</v>
      </c>
      <c r="D37" s="88" t="n">
        <v>42175</v>
      </c>
      <c r="E37" s="8" t="s">
        <v>125</v>
      </c>
      <c r="F37" s="8" t="n">
        <v>3</v>
      </c>
      <c r="G37" s="8" t="s">
        <v>78</v>
      </c>
      <c r="H37" s="8" t="s">
        <v>53</v>
      </c>
      <c r="I37" s="8" t="s">
        <v>53</v>
      </c>
      <c r="J37" s="8" t="s">
        <v>126</v>
      </c>
      <c r="K37" s="90" t="s">
        <v>54</v>
      </c>
      <c r="L37" s="90" t="s">
        <v>52</v>
      </c>
    </row>
    <row r="38" customFormat="false" ht="12.75" hidden="false" customHeight="false" outlineLevel="0" collapsed="false">
      <c r="A38" s="8" t="n">
        <v>26</v>
      </c>
      <c r="B38" s="8" t="s">
        <v>109</v>
      </c>
      <c r="C38" s="8" t="s">
        <v>144</v>
      </c>
      <c r="D38" s="88" t="n">
        <v>42178</v>
      </c>
      <c r="E38" s="8" t="s">
        <v>125</v>
      </c>
      <c r="F38" s="8" t="n">
        <v>4</v>
      </c>
      <c r="G38" s="8" t="s">
        <v>78</v>
      </c>
      <c r="H38" s="8" t="s">
        <v>53</v>
      </c>
      <c r="I38" s="8" t="s">
        <v>53</v>
      </c>
      <c r="J38" s="8" t="s">
        <v>126</v>
      </c>
      <c r="K38" s="90" t="s">
        <v>54</v>
      </c>
      <c r="L38" s="90" t="s">
        <v>52</v>
      </c>
    </row>
    <row r="39" customFormat="false" ht="12.75" hidden="false" customHeight="false" outlineLevel="0" collapsed="false">
      <c r="A39" s="8" t="n">
        <v>28</v>
      </c>
      <c r="B39" s="8" t="s">
        <v>109</v>
      </c>
      <c r="C39" s="8" t="s">
        <v>144</v>
      </c>
      <c r="D39" s="88" t="n">
        <v>42185</v>
      </c>
      <c r="E39" s="8" t="s">
        <v>137</v>
      </c>
      <c r="F39" s="8" t="n">
        <v>1</v>
      </c>
      <c r="G39" s="8" t="s">
        <v>78</v>
      </c>
      <c r="H39" s="8" t="s">
        <v>53</v>
      </c>
      <c r="I39" s="8" t="s">
        <v>53</v>
      </c>
      <c r="J39" s="8" t="s">
        <v>138</v>
      </c>
      <c r="K39" s="90" t="s">
        <v>54</v>
      </c>
      <c r="L39" s="90" t="s">
        <v>52</v>
      </c>
    </row>
    <row r="40" customFormat="false" ht="12.75" hidden="false" customHeight="false" outlineLevel="0" collapsed="false">
      <c r="A40" s="8" t="n">
        <v>35</v>
      </c>
      <c r="B40" s="8" t="s">
        <v>109</v>
      </c>
      <c r="C40" s="8" t="s">
        <v>144</v>
      </c>
      <c r="D40" s="88" t="n">
        <v>42194</v>
      </c>
      <c r="E40" s="8" t="s">
        <v>137</v>
      </c>
      <c r="F40" s="8" t="n">
        <v>3</v>
      </c>
      <c r="G40" s="8" t="s">
        <v>78</v>
      </c>
      <c r="H40" s="8" t="s">
        <v>53</v>
      </c>
      <c r="I40" s="8" t="s">
        <v>53</v>
      </c>
      <c r="J40" s="8" t="s">
        <v>138</v>
      </c>
      <c r="K40" s="90" t="s">
        <v>54</v>
      </c>
      <c r="L40" s="90" t="s">
        <v>52</v>
      </c>
    </row>
    <row r="41" customFormat="false" ht="12.75" hidden="false" customHeight="false" outlineLevel="0" collapsed="false">
      <c r="A41" s="8" t="n">
        <v>33</v>
      </c>
      <c r="B41" s="8" t="s">
        <v>109</v>
      </c>
      <c r="C41" s="8" t="s">
        <v>144</v>
      </c>
      <c r="D41" s="88" t="n">
        <v>42200</v>
      </c>
      <c r="E41" s="8" t="s">
        <v>137</v>
      </c>
      <c r="F41" s="8" t="n">
        <v>2</v>
      </c>
      <c r="G41" s="8" t="s">
        <v>78</v>
      </c>
      <c r="H41" s="8" t="s">
        <v>53</v>
      </c>
      <c r="I41" s="8" t="s">
        <v>53</v>
      </c>
      <c r="J41" s="8" t="s">
        <v>138</v>
      </c>
      <c r="K41" s="90" t="s">
        <v>54</v>
      </c>
      <c r="L41" s="90" t="s">
        <v>52</v>
      </c>
    </row>
    <row r="42" customFormat="false" ht="12.75" hidden="false" customHeight="false" outlineLevel="0" collapsed="false">
      <c r="A42" s="8" t="n">
        <v>39</v>
      </c>
      <c r="B42" s="8" t="s">
        <v>109</v>
      </c>
      <c r="C42" s="8" t="s">
        <v>144</v>
      </c>
      <c r="D42" s="88" t="n">
        <v>42207</v>
      </c>
      <c r="E42" s="8" t="s">
        <v>137</v>
      </c>
      <c r="F42" s="8" t="n">
        <v>1</v>
      </c>
      <c r="G42" s="8" t="s">
        <v>78</v>
      </c>
      <c r="H42" s="8" t="s">
        <v>53</v>
      </c>
      <c r="I42" s="8" t="s">
        <v>53</v>
      </c>
      <c r="J42" s="8" t="s">
        <v>138</v>
      </c>
      <c r="K42" s="90" t="s">
        <v>54</v>
      </c>
      <c r="L42" s="90" t="s">
        <v>52</v>
      </c>
    </row>
    <row r="43" customFormat="false" ht="12.75" hidden="false" customHeight="false" outlineLevel="0" collapsed="false">
      <c r="A43" s="8" t="n">
        <v>40</v>
      </c>
      <c r="B43" s="8" t="s">
        <v>109</v>
      </c>
      <c r="C43" s="8" t="s">
        <v>154</v>
      </c>
      <c r="D43" s="88" t="n">
        <v>42168</v>
      </c>
      <c r="E43" s="8" t="s">
        <v>125</v>
      </c>
      <c r="F43" s="8" t="n">
        <v>3</v>
      </c>
      <c r="G43" s="8" t="s">
        <v>78</v>
      </c>
      <c r="H43" s="8" t="s">
        <v>53</v>
      </c>
      <c r="I43" s="8" t="s">
        <v>53</v>
      </c>
      <c r="J43" s="8" t="s">
        <v>126</v>
      </c>
      <c r="K43" s="90" t="s">
        <v>54</v>
      </c>
      <c r="L43" s="90" t="s">
        <v>52</v>
      </c>
    </row>
    <row r="44" customFormat="false" ht="13.5" hidden="false" customHeight="false" outlineLevel="0" collapsed="false">
      <c r="A44" s="8" t="n">
        <v>51</v>
      </c>
      <c r="B44" s="8" t="s">
        <v>109</v>
      </c>
      <c r="C44" s="8" t="s">
        <v>154</v>
      </c>
      <c r="D44" s="88" t="n">
        <v>42173</v>
      </c>
      <c r="E44" s="8" t="s">
        <v>125</v>
      </c>
      <c r="F44" s="8" t="n">
        <v>2</v>
      </c>
      <c r="G44" s="8" t="s">
        <v>78</v>
      </c>
      <c r="H44" s="8" t="s">
        <v>53</v>
      </c>
      <c r="I44" s="8" t="s">
        <v>53</v>
      </c>
      <c r="J44" s="8" t="s">
        <v>126</v>
      </c>
      <c r="K44" s="90" t="s">
        <v>54</v>
      </c>
      <c r="L44" s="90" t="s">
        <v>52</v>
      </c>
    </row>
    <row r="45" customFormat="false" ht="13.5" hidden="false" customHeight="false" outlineLevel="0" collapsed="false">
      <c r="A45" s="8" t="n">
        <v>49</v>
      </c>
      <c r="B45" s="8" t="s">
        <v>109</v>
      </c>
      <c r="C45" s="8" t="s">
        <v>154</v>
      </c>
      <c r="D45" s="88" t="n">
        <v>42176</v>
      </c>
      <c r="E45" s="8" t="s">
        <v>125</v>
      </c>
      <c r="F45" s="8" t="n">
        <v>15</v>
      </c>
      <c r="G45" s="8" t="s">
        <v>78</v>
      </c>
      <c r="H45" s="8" t="s">
        <v>53</v>
      </c>
      <c r="I45" s="8" t="s">
        <v>53</v>
      </c>
      <c r="J45" s="8" t="s">
        <v>126</v>
      </c>
      <c r="K45" s="93" t="s">
        <v>54</v>
      </c>
      <c r="L45" s="94" t="s">
        <v>52</v>
      </c>
      <c r="M45" s="96"/>
    </row>
    <row r="46" customFormat="false" ht="13.5" hidden="false" customHeight="false" outlineLevel="0" collapsed="false">
      <c r="A46" s="8" t="n">
        <v>60</v>
      </c>
      <c r="B46" s="8" t="s">
        <v>109</v>
      </c>
      <c r="C46" s="8" t="s">
        <v>154</v>
      </c>
      <c r="D46" s="88" t="n">
        <v>42180</v>
      </c>
      <c r="E46" s="8" t="s">
        <v>125</v>
      </c>
      <c r="F46" s="8" t="n">
        <v>4</v>
      </c>
      <c r="G46" s="8" t="s">
        <v>78</v>
      </c>
      <c r="H46" s="8" t="s">
        <v>53</v>
      </c>
      <c r="I46" s="8" t="s">
        <v>53</v>
      </c>
      <c r="J46" s="8" t="s">
        <v>126</v>
      </c>
      <c r="K46" s="93" t="s">
        <v>54</v>
      </c>
      <c r="L46" s="94" t="s">
        <v>52</v>
      </c>
    </row>
    <row r="47" customFormat="false" ht="13.5" hidden="false" customHeight="false" outlineLevel="0" collapsed="false">
      <c r="A47" s="8" t="n">
        <v>3</v>
      </c>
      <c r="B47" s="8" t="s">
        <v>109</v>
      </c>
      <c r="C47" s="8" t="s">
        <v>154</v>
      </c>
      <c r="D47" s="88" t="n">
        <v>42185</v>
      </c>
      <c r="E47" s="8" t="s">
        <v>125</v>
      </c>
      <c r="F47" s="8" t="n">
        <v>1</v>
      </c>
      <c r="G47" s="8" t="s">
        <v>78</v>
      </c>
      <c r="H47" s="8" t="s">
        <v>53</v>
      </c>
      <c r="I47" s="8" t="s">
        <v>53</v>
      </c>
      <c r="J47" s="8" t="s">
        <v>126</v>
      </c>
      <c r="K47" s="93" t="s">
        <v>54</v>
      </c>
      <c r="L47" s="94" t="s">
        <v>52</v>
      </c>
      <c r="Q47" s="8" t="s">
        <v>331</v>
      </c>
    </row>
    <row r="48" customFormat="false" ht="13.5" hidden="false" customHeight="false" outlineLevel="0" collapsed="false">
      <c r="A48" s="8" t="n">
        <v>42</v>
      </c>
      <c r="B48" s="8" t="s">
        <v>109</v>
      </c>
      <c r="C48" s="8" t="s">
        <v>154</v>
      </c>
      <c r="D48" s="88" t="n">
        <v>42198</v>
      </c>
      <c r="E48" s="8" t="s">
        <v>137</v>
      </c>
      <c r="F48" s="8" t="n">
        <v>4</v>
      </c>
      <c r="G48" s="8" t="s">
        <v>78</v>
      </c>
      <c r="H48" s="8" t="s">
        <v>53</v>
      </c>
      <c r="I48" s="8" t="s">
        <v>53</v>
      </c>
      <c r="J48" s="8" t="s">
        <v>138</v>
      </c>
      <c r="K48" s="93" t="s">
        <v>54</v>
      </c>
      <c r="L48" s="94" t="s">
        <v>52</v>
      </c>
    </row>
    <row r="49" customFormat="false" ht="12.75" hidden="false" customHeight="false" outlineLevel="0" collapsed="false">
      <c r="A49" s="8" t="n">
        <v>52</v>
      </c>
      <c r="B49" s="8" t="s">
        <v>109</v>
      </c>
      <c r="C49" s="8" t="s">
        <v>332</v>
      </c>
      <c r="D49" s="88" t="n">
        <v>42201</v>
      </c>
      <c r="E49" s="8" t="s">
        <v>137</v>
      </c>
      <c r="F49" s="8" t="n">
        <v>2</v>
      </c>
      <c r="G49" s="8" t="s">
        <v>78</v>
      </c>
      <c r="H49" s="8" t="s">
        <v>53</v>
      </c>
      <c r="I49" s="8" t="s">
        <v>53</v>
      </c>
      <c r="J49" s="8" t="s">
        <v>138</v>
      </c>
      <c r="K49" s="90" t="s">
        <v>54</v>
      </c>
      <c r="L49" s="90" t="s">
        <v>52</v>
      </c>
    </row>
    <row r="50" customFormat="false" ht="12.75" hidden="false" customHeight="false" outlineLevel="0" collapsed="false">
      <c r="A50" s="8" t="n">
        <v>49</v>
      </c>
      <c r="B50" s="8" t="s">
        <v>195</v>
      </c>
      <c r="C50" s="8" t="s">
        <v>110</v>
      </c>
      <c r="D50" s="88" t="n">
        <v>42159</v>
      </c>
      <c r="E50" s="8" t="s">
        <v>125</v>
      </c>
      <c r="F50" s="8" t="n">
        <v>1</v>
      </c>
      <c r="G50" s="8" t="s">
        <v>78</v>
      </c>
      <c r="H50" s="8" t="s">
        <v>53</v>
      </c>
      <c r="I50" s="8" t="s">
        <v>53</v>
      </c>
      <c r="J50" s="8" t="s">
        <v>126</v>
      </c>
      <c r="K50" s="90" t="s">
        <v>54</v>
      </c>
      <c r="L50" s="90" t="s">
        <v>52</v>
      </c>
    </row>
    <row r="51" customFormat="false" ht="12.75" hidden="false" customHeight="false" outlineLevel="0" collapsed="false">
      <c r="A51" s="8" t="n">
        <v>7</v>
      </c>
      <c r="B51" s="8" t="s">
        <v>195</v>
      </c>
      <c r="C51" s="8" t="s">
        <v>110</v>
      </c>
      <c r="D51" s="88" t="n">
        <v>42163</v>
      </c>
      <c r="E51" s="8" t="s">
        <v>125</v>
      </c>
      <c r="F51" s="8" t="n">
        <v>1</v>
      </c>
      <c r="G51" s="8" t="s">
        <v>78</v>
      </c>
      <c r="H51" s="8" t="s">
        <v>53</v>
      </c>
      <c r="I51" s="8" t="s">
        <v>53</v>
      </c>
      <c r="J51" s="8" t="s">
        <v>126</v>
      </c>
      <c r="K51" s="90" t="s">
        <v>54</v>
      </c>
      <c r="L51" s="90" t="s">
        <v>52</v>
      </c>
    </row>
    <row r="52" customFormat="false" ht="12.75" hidden="false" customHeight="false" outlineLevel="0" collapsed="false">
      <c r="A52" s="8" t="n">
        <v>8</v>
      </c>
      <c r="B52" s="8" t="s">
        <v>195</v>
      </c>
      <c r="C52" s="8" t="s">
        <v>110</v>
      </c>
      <c r="D52" s="88" t="n">
        <v>42165</v>
      </c>
      <c r="E52" s="8" t="s">
        <v>125</v>
      </c>
      <c r="F52" s="8" t="n">
        <v>3</v>
      </c>
      <c r="G52" s="8" t="s">
        <v>78</v>
      </c>
      <c r="H52" s="8" t="s">
        <v>53</v>
      </c>
      <c r="I52" s="8" t="s">
        <v>53</v>
      </c>
      <c r="J52" s="8" t="s">
        <v>126</v>
      </c>
      <c r="K52" s="90" t="s">
        <v>54</v>
      </c>
      <c r="L52" s="90" t="s">
        <v>52</v>
      </c>
    </row>
    <row r="53" customFormat="false" ht="12.75" hidden="false" customHeight="false" outlineLevel="0" collapsed="false">
      <c r="A53" s="8" t="n">
        <v>2</v>
      </c>
      <c r="B53" s="8" t="s">
        <v>195</v>
      </c>
      <c r="C53" s="8" t="s">
        <v>110</v>
      </c>
      <c r="D53" s="88" t="n">
        <v>42170</v>
      </c>
      <c r="E53" s="8" t="s">
        <v>125</v>
      </c>
      <c r="F53" s="8" t="n">
        <v>9</v>
      </c>
      <c r="G53" s="8" t="s">
        <v>78</v>
      </c>
      <c r="H53" s="8" t="s">
        <v>53</v>
      </c>
      <c r="I53" s="8" t="s">
        <v>53</v>
      </c>
      <c r="J53" s="8" t="s">
        <v>126</v>
      </c>
      <c r="K53" s="90" t="s">
        <v>54</v>
      </c>
      <c r="L53" s="90" t="s">
        <v>52</v>
      </c>
    </row>
    <row r="54" customFormat="false" ht="12.75" hidden="false" customHeight="false" outlineLevel="0" collapsed="false">
      <c r="A54" s="8" t="n">
        <v>18</v>
      </c>
      <c r="B54" s="8" t="s">
        <v>195</v>
      </c>
      <c r="C54" s="8" t="s">
        <v>110</v>
      </c>
      <c r="D54" s="88" t="n">
        <v>42194</v>
      </c>
      <c r="E54" s="8" t="s">
        <v>137</v>
      </c>
      <c r="F54" s="8" t="n">
        <v>1</v>
      </c>
      <c r="G54" s="8" t="s">
        <v>78</v>
      </c>
      <c r="H54" s="8" t="s">
        <v>53</v>
      </c>
      <c r="I54" s="8" t="s">
        <v>53</v>
      </c>
      <c r="J54" s="8" t="s">
        <v>138</v>
      </c>
      <c r="K54" s="90" t="s">
        <v>54</v>
      </c>
      <c r="L54" s="90" t="s">
        <v>52</v>
      </c>
    </row>
    <row r="55" customFormat="false" ht="12.75" hidden="false" customHeight="false" outlineLevel="0" collapsed="false">
      <c r="A55" s="8" t="n">
        <v>19</v>
      </c>
      <c r="B55" s="8" t="s">
        <v>195</v>
      </c>
      <c r="C55" s="8" t="s">
        <v>110</v>
      </c>
      <c r="D55" s="88" t="n">
        <v>42199</v>
      </c>
      <c r="E55" s="8" t="s">
        <v>137</v>
      </c>
      <c r="F55" s="8" t="n">
        <v>2</v>
      </c>
      <c r="G55" s="8" t="s">
        <v>78</v>
      </c>
      <c r="H55" s="8" t="s">
        <v>53</v>
      </c>
      <c r="I55" s="8" t="s">
        <v>53</v>
      </c>
      <c r="J55" s="8" t="s">
        <v>138</v>
      </c>
      <c r="K55" s="90" t="s">
        <v>54</v>
      </c>
      <c r="L55" s="90" t="s">
        <v>52</v>
      </c>
    </row>
    <row r="56" customFormat="false" ht="12.75" hidden="false" customHeight="false" outlineLevel="0" collapsed="false">
      <c r="A56" s="8" t="n">
        <v>14</v>
      </c>
      <c r="B56" s="8" t="s">
        <v>195</v>
      </c>
      <c r="C56" s="8" t="s">
        <v>136</v>
      </c>
      <c r="D56" s="88" t="n">
        <v>42157</v>
      </c>
      <c r="E56" s="8" t="s">
        <v>125</v>
      </c>
      <c r="F56" s="8" t="n">
        <v>1</v>
      </c>
      <c r="G56" s="8" t="s">
        <v>78</v>
      </c>
      <c r="H56" s="8" t="s">
        <v>53</v>
      </c>
      <c r="I56" s="8" t="s">
        <v>53</v>
      </c>
      <c r="J56" s="8" t="s">
        <v>126</v>
      </c>
      <c r="K56" s="90" t="s">
        <v>54</v>
      </c>
      <c r="L56" s="90" t="s">
        <v>52</v>
      </c>
    </row>
    <row r="57" customFormat="false" ht="12.75" hidden="false" customHeight="false" outlineLevel="0" collapsed="false">
      <c r="A57" s="8" t="n">
        <v>15</v>
      </c>
      <c r="B57" s="8" t="s">
        <v>195</v>
      </c>
      <c r="C57" s="8" t="s">
        <v>136</v>
      </c>
      <c r="D57" s="88" t="n">
        <v>42159</v>
      </c>
      <c r="E57" s="8" t="s">
        <v>125</v>
      </c>
      <c r="F57" s="8" t="n">
        <v>1</v>
      </c>
      <c r="G57" s="8" t="s">
        <v>78</v>
      </c>
      <c r="H57" s="8" t="s">
        <v>53</v>
      </c>
      <c r="I57" s="8" t="s">
        <v>53</v>
      </c>
      <c r="J57" s="8" t="s">
        <v>126</v>
      </c>
      <c r="K57" s="90" t="s">
        <v>54</v>
      </c>
      <c r="L57" s="90" t="s">
        <v>52</v>
      </c>
    </row>
    <row r="58" customFormat="false" ht="12.75" hidden="false" customHeight="false" outlineLevel="0" collapsed="false">
      <c r="A58" s="8" t="n">
        <v>35</v>
      </c>
      <c r="B58" s="8" t="s">
        <v>195</v>
      </c>
      <c r="C58" s="8" t="s">
        <v>144</v>
      </c>
      <c r="D58" s="88" t="n">
        <v>42163</v>
      </c>
      <c r="E58" s="8" t="s">
        <v>125</v>
      </c>
      <c r="F58" s="8" t="n">
        <v>3</v>
      </c>
      <c r="G58" s="8" t="s">
        <v>78</v>
      </c>
      <c r="H58" s="8" t="s">
        <v>53</v>
      </c>
      <c r="I58" s="8" t="s">
        <v>53</v>
      </c>
      <c r="J58" s="8" t="s">
        <v>126</v>
      </c>
      <c r="K58" s="90" t="s">
        <v>54</v>
      </c>
      <c r="L58" s="90" t="s">
        <v>52</v>
      </c>
    </row>
    <row r="59" customFormat="false" ht="12.75" hidden="false" customHeight="false" outlineLevel="0" collapsed="false">
      <c r="A59" s="8" t="n">
        <v>44</v>
      </c>
      <c r="B59" s="8" t="s">
        <v>195</v>
      </c>
      <c r="C59" s="8" t="s">
        <v>144</v>
      </c>
      <c r="D59" s="88" t="n">
        <v>42169</v>
      </c>
      <c r="E59" s="8" t="s">
        <v>125</v>
      </c>
      <c r="F59" s="8" t="n">
        <v>7</v>
      </c>
      <c r="G59" s="8" t="s">
        <v>78</v>
      </c>
      <c r="H59" s="8" t="s">
        <v>53</v>
      </c>
      <c r="I59" s="8" t="s">
        <v>53</v>
      </c>
      <c r="J59" s="8" t="s">
        <v>126</v>
      </c>
      <c r="K59" s="90" t="s">
        <v>54</v>
      </c>
      <c r="L59" s="90" t="s">
        <v>52</v>
      </c>
    </row>
    <row r="60" customFormat="false" ht="12.75" hidden="false" customHeight="false" outlineLevel="0" collapsed="false">
      <c r="A60" s="8" t="n">
        <v>50</v>
      </c>
      <c r="B60" s="8" t="s">
        <v>195</v>
      </c>
      <c r="C60" s="8" t="s">
        <v>144</v>
      </c>
      <c r="D60" s="88" t="n">
        <v>42173</v>
      </c>
      <c r="E60" s="8" t="s">
        <v>125</v>
      </c>
      <c r="F60" s="8" t="n">
        <v>5</v>
      </c>
      <c r="G60" s="8" t="s">
        <v>78</v>
      </c>
      <c r="H60" s="8" t="s">
        <v>53</v>
      </c>
      <c r="I60" s="8" t="s">
        <v>53</v>
      </c>
      <c r="J60" s="8" t="s">
        <v>126</v>
      </c>
      <c r="K60" s="90" t="s">
        <v>54</v>
      </c>
      <c r="L60" s="90" t="s">
        <v>52</v>
      </c>
    </row>
    <row r="61" customFormat="false" ht="12.75" hidden="false" customHeight="false" outlineLevel="0" collapsed="false">
      <c r="A61" s="8" t="n">
        <v>53</v>
      </c>
      <c r="B61" s="8" t="s">
        <v>195</v>
      </c>
      <c r="C61" s="8" t="s">
        <v>144</v>
      </c>
      <c r="D61" s="88" t="n">
        <v>42175</v>
      </c>
      <c r="E61" s="8" t="s">
        <v>125</v>
      </c>
      <c r="F61" s="8" t="n">
        <v>1</v>
      </c>
      <c r="G61" s="8" t="s">
        <v>78</v>
      </c>
      <c r="H61" s="8" t="s">
        <v>53</v>
      </c>
      <c r="I61" s="8" t="s">
        <v>53</v>
      </c>
      <c r="J61" s="8" t="s">
        <v>126</v>
      </c>
      <c r="K61" s="90" t="s">
        <v>54</v>
      </c>
      <c r="L61" s="90" t="s">
        <v>52</v>
      </c>
    </row>
    <row r="62" customFormat="false" ht="12.75" hidden="false" customHeight="false" outlineLevel="0" collapsed="false">
      <c r="A62" s="8" t="n">
        <v>56</v>
      </c>
      <c r="B62" s="8" t="s">
        <v>195</v>
      </c>
      <c r="C62" s="8" t="s">
        <v>144</v>
      </c>
      <c r="D62" s="88" t="n">
        <v>42178</v>
      </c>
      <c r="E62" s="8" t="s">
        <v>125</v>
      </c>
      <c r="F62" s="8" t="n">
        <v>2</v>
      </c>
      <c r="G62" s="8" t="s">
        <v>78</v>
      </c>
      <c r="H62" s="8" t="s">
        <v>53</v>
      </c>
      <c r="I62" s="8" t="s">
        <v>53</v>
      </c>
      <c r="J62" s="8" t="s">
        <v>126</v>
      </c>
      <c r="K62" s="90" t="s">
        <v>54</v>
      </c>
      <c r="L62" s="90" t="s">
        <v>52</v>
      </c>
    </row>
    <row r="63" customFormat="false" ht="12.75" hidden="false" customHeight="false" outlineLevel="0" collapsed="false">
      <c r="A63" s="8" t="n">
        <v>63</v>
      </c>
      <c r="B63" s="8" t="s">
        <v>195</v>
      </c>
      <c r="C63" s="8" t="s">
        <v>144</v>
      </c>
      <c r="D63" s="88" t="n">
        <v>42194</v>
      </c>
      <c r="E63" s="8" t="s">
        <v>137</v>
      </c>
      <c r="F63" s="8" t="n">
        <v>1</v>
      </c>
      <c r="G63" s="8" t="s">
        <v>78</v>
      </c>
      <c r="H63" s="8" t="s">
        <v>53</v>
      </c>
      <c r="I63" s="8" t="s">
        <v>53</v>
      </c>
      <c r="J63" s="8" t="s">
        <v>138</v>
      </c>
      <c r="K63" s="90" t="s">
        <v>54</v>
      </c>
      <c r="L63" s="90" t="s">
        <v>52</v>
      </c>
    </row>
    <row r="64" customFormat="false" ht="12.75" hidden="false" customHeight="false" outlineLevel="0" collapsed="false">
      <c r="A64" s="8" t="n">
        <v>60</v>
      </c>
      <c r="B64" s="8" t="s">
        <v>195</v>
      </c>
      <c r="C64" s="8" t="s">
        <v>154</v>
      </c>
      <c r="D64" s="88" t="n">
        <v>42176</v>
      </c>
      <c r="E64" s="8" t="s">
        <v>125</v>
      </c>
      <c r="F64" s="8" t="n">
        <v>1</v>
      </c>
      <c r="G64" s="8" t="s">
        <v>78</v>
      </c>
      <c r="H64" s="8" t="s">
        <v>53</v>
      </c>
      <c r="I64" s="8" t="s">
        <v>53</v>
      </c>
      <c r="J64" s="8" t="s">
        <v>126</v>
      </c>
      <c r="K64" s="90" t="s">
        <v>54</v>
      </c>
      <c r="L64" s="90" t="s">
        <v>52</v>
      </c>
    </row>
    <row r="65" customFormat="false" ht="12.75" hidden="false" customHeight="false" outlineLevel="0" collapsed="false">
      <c r="A65" s="8" t="s">
        <v>329</v>
      </c>
      <c r="B65" s="8" t="s">
        <v>195</v>
      </c>
      <c r="C65" s="8" t="s">
        <v>154</v>
      </c>
      <c r="D65" s="88" t="n">
        <v>42185</v>
      </c>
      <c r="E65" s="8" t="s">
        <v>137</v>
      </c>
      <c r="F65" s="8" t="n">
        <v>1</v>
      </c>
      <c r="G65" s="8" t="s">
        <v>78</v>
      </c>
      <c r="H65" s="8" t="s">
        <v>53</v>
      </c>
      <c r="I65" s="8" t="s">
        <v>53</v>
      </c>
      <c r="J65" s="8" t="s">
        <v>138</v>
      </c>
      <c r="K65" s="90" t="s">
        <v>54</v>
      </c>
      <c r="L65" s="90" t="s">
        <v>52</v>
      </c>
    </row>
    <row r="66" customFormat="false" ht="12.75" hidden="false" customHeight="false" outlineLevel="0" collapsed="false">
      <c r="A66" s="8" t="s">
        <v>329</v>
      </c>
      <c r="B66" s="8" t="s">
        <v>208</v>
      </c>
      <c r="C66" s="8" t="s">
        <v>333</v>
      </c>
      <c r="D66" s="88" t="n">
        <v>42172</v>
      </c>
      <c r="E66" s="8" t="s">
        <v>125</v>
      </c>
      <c r="F66" s="8" t="n">
        <v>6</v>
      </c>
      <c r="G66" s="8" t="s">
        <v>78</v>
      </c>
      <c r="H66" s="8" t="s">
        <v>53</v>
      </c>
      <c r="I66" s="8" t="s">
        <v>53</v>
      </c>
      <c r="J66" s="8" t="s">
        <v>126</v>
      </c>
      <c r="K66" s="90" t="s">
        <v>54</v>
      </c>
      <c r="L66" s="90" t="s">
        <v>52</v>
      </c>
    </row>
    <row r="67" customFormat="false" ht="12.75" hidden="false" customHeight="false" outlineLevel="0" collapsed="false">
      <c r="A67" s="8" t="s">
        <v>329</v>
      </c>
      <c r="B67" s="8" t="s">
        <v>208</v>
      </c>
      <c r="C67" s="8" t="s">
        <v>124</v>
      </c>
      <c r="D67" s="88" t="n">
        <v>42174</v>
      </c>
      <c r="E67" s="8" t="s">
        <v>125</v>
      </c>
      <c r="F67" s="8" t="n">
        <v>1</v>
      </c>
      <c r="G67" s="8" t="s">
        <v>78</v>
      </c>
      <c r="H67" s="8" t="s">
        <v>53</v>
      </c>
      <c r="I67" s="8" t="s">
        <v>53</v>
      </c>
      <c r="J67" s="8" t="s">
        <v>126</v>
      </c>
      <c r="K67" s="90" t="s">
        <v>54</v>
      </c>
      <c r="L67" s="90" t="s">
        <v>52</v>
      </c>
    </row>
    <row r="68" customFormat="false" ht="12.75" hidden="false" customHeight="false" outlineLevel="0" collapsed="false">
      <c r="A68" s="8" t="s">
        <v>329</v>
      </c>
      <c r="B68" s="8" t="s">
        <v>208</v>
      </c>
      <c r="C68" s="8" t="s">
        <v>124</v>
      </c>
      <c r="D68" s="88" t="n">
        <v>42181</v>
      </c>
      <c r="E68" s="8" t="s">
        <v>125</v>
      </c>
      <c r="F68" s="8" t="n">
        <v>1</v>
      </c>
      <c r="G68" s="8" t="s">
        <v>78</v>
      </c>
      <c r="H68" s="8" t="s">
        <v>53</v>
      </c>
      <c r="I68" s="8" t="s">
        <v>53</v>
      </c>
      <c r="J68" s="8" t="s">
        <v>126</v>
      </c>
      <c r="K68" s="90" t="s">
        <v>54</v>
      </c>
      <c r="L68" s="90" t="s">
        <v>52</v>
      </c>
    </row>
    <row r="69" customFormat="false" ht="12.75" hidden="false" customHeight="false" outlineLevel="0" collapsed="false">
      <c r="A69" s="8" t="s">
        <v>329</v>
      </c>
      <c r="B69" s="8" t="s">
        <v>208</v>
      </c>
      <c r="C69" s="8" t="s">
        <v>110</v>
      </c>
      <c r="D69" s="88" t="n">
        <v>42170</v>
      </c>
      <c r="E69" s="8" t="s">
        <v>125</v>
      </c>
      <c r="F69" s="8" t="n">
        <v>3</v>
      </c>
      <c r="G69" s="8" t="s">
        <v>78</v>
      </c>
      <c r="H69" s="8" t="s">
        <v>53</v>
      </c>
      <c r="I69" s="8" t="s">
        <v>53</v>
      </c>
      <c r="J69" s="8" t="s">
        <v>126</v>
      </c>
      <c r="K69" s="90" t="s">
        <v>54</v>
      </c>
      <c r="L69" s="90" t="s">
        <v>52</v>
      </c>
    </row>
    <row r="70" customFormat="false" ht="12.75" hidden="false" customHeight="false" outlineLevel="0" collapsed="false">
      <c r="A70" s="8" t="n">
        <v>3</v>
      </c>
      <c r="B70" s="8" t="s">
        <v>208</v>
      </c>
      <c r="C70" s="8" t="s">
        <v>110</v>
      </c>
      <c r="D70" s="88" t="n">
        <v>42194</v>
      </c>
      <c r="E70" s="8" t="s">
        <v>137</v>
      </c>
      <c r="F70" s="8" t="n">
        <v>1</v>
      </c>
      <c r="G70" s="8" t="s">
        <v>78</v>
      </c>
      <c r="H70" s="8" t="s">
        <v>53</v>
      </c>
      <c r="I70" s="8" t="s">
        <v>53</v>
      </c>
      <c r="J70" s="8" t="s">
        <v>138</v>
      </c>
      <c r="K70" s="90" t="s">
        <v>54</v>
      </c>
      <c r="L70" s="90" t="s">
        <v>52</v>
      </c>
    </row>
    <row r="71" customFormat="false" ht="12.75" hidden="false" customHeight="false" outlineLevel="0" collapsed="false">
      <c r="A71" s="8" t="n">
        <v>20</v>
      </c>
      <c r="B71" s="8" t="s">
        <v>208</v>
      </c>
      <c r="C71" s="8" t="s">
        <v>110</v>
      </c>
      <c r="D71" s="88" t="n">
        <v>42199</v>
      </c>
      <c r="E71" s="8" t="s">
        <v>137</v>
      </c>
      <c r="F71" s="8" t="n">
        <v>1</v>
      </c>
      <c r="G71" s="8" t="s">
        <v>78</v>
      </c>
      <c r="H71" s="8" t="s">
        <v>53</v>
      </c>
      <c r="I71" s="8" t="s">
        <v>53</v>
      </c>
      <c r="J71" s="8" t="s">
        <v>138</v>
      </c>
      <c r="K71" s="90" t="s">
        <v>54</v>
      </c>
      <c r="L71" s="90" t="s">
        <v>52</v>
      </c>
    </row>
    <row r="72" customFormat="false" ht="12.75" hidden="false" customHeight="false" outlineLevel="0" collapsed="false">
      <c r="A72" s="8" t="n">
        <v>13</v>
      </c>
      <c r="B72" s="8" t="s">
        <v>208</v>
      </c>
      <c r="C72" s="8" t="s">
        <v>110</v>
      </c>
      <c r="D72" s="88" t="n">
        <v>42208</v>
      </c>
      <c r="E72" s="8" t="s">
        <v>137</v>
      </c>
      <c r="F72" s="8" t="n">
        <v>1</v>
      </c>
      <c r="G72" s="8" t="s">
        <v>78</v>
      </c>
      <c r="H72" s="8" t="s">
        <v>53</v>
      </c>
      <c r="I72" s="8" t="s">
        <v>53</v>
      </c>
      <c r="J72" s="8" t="s">
        <v>138</v>
      </c>
      <c r="K72" s="90" t="s">
        <v>54</v>
      </c>
      <c r="L72" s="90" t="s">
        <v>52</v>
      </c>
    </row>
    <row r="73" customFormat="false" ht="12.75" hidden="false" customHeight="false" outlineLevel="0" collapsed="false">
      <c r="A73" s="8" t="n">
        <v>14</v>
      </c>
      <c r="B73" s="8" t="s">
        <v>208</v>
      </c>
      <c r="C73" s="8" t="s">
        <v>136</v>
      </c>
      <c r="D73" s="88" t="n">
        <v>42208</v>
      </c>
      <c r="E73" s="8" t="s">
        <v>137</v>
      </c>
      <c r="F73" s="8" t="n">
        <v>4</v>
      </c>
      <c r="G73" s="8" t="s">
        <v>78</v>
      </c>
      <c r="H73" s="8" t="s">
        <v>53</v>
      </c>
      <c r="I73" s="8" t="s">
        <v>53</v>
      </c>
      <c r="J73" s="8" t="s">
        <v>138</v>
      </c>
      <c r="K73" s="90" t="s">
        <v>54</v>
      </c>
      <c r="L73" s="90" t="s">
        <v>52</v>
      </c>
    </row>
    <row r="74" customFormat="false" ht="12.75" hidden="false" customHeight="false" outlineLevel="0" collapsed="false">
      <c r="A74" s="8" t="n">
        <v>15</v>
      </c>
      <c r="B74" s="8" t="s">
        <v>208</v>
      </c>
      <c r="C74" s="8" t="s">
        <v>139</v>
      </c>
      <c r="D74" s="88" t="n">
        <v>42172</v>
      </c>
      <c r="E74" s="8" t="s">
        <v>125</v>
      </c>
      <c r="F74" s="8" t="n">
        <v>4</v>
      </c>
      <c r="G74" s="8" t="s">
        <v>78</v>
      </c>
      <c r="H74" s="8" t="s">
        <v>53</v>
      </c>
      <c r="I74" s="8" t="s">
        <v>53</v>
      </c>
      <c r="J74" s="8" t="s">
        <v>126</v>
      </c>
      <c r="K74" s="90" t="s">
        <v>54</v>
      </c>
      <c r="L74" s="90" t="s">
        <v>52</v>
      </c>
    </row>
    <row r="75" customFormat="false" ht="12.75" hidden="false" customHeight="false" outlineLevel="0" collapsed="false">
      <c r="A75" s="8" t="n">
        <v>21</v>
      </c>
      <c r="B75" s="8" t="s">
        <v>208</v>
      </c>
      <c r="C75" s="8" t="s">
        <v>139</v>
      </c>
      <c r="D75" s="88" t="n">
        <v>42174</v>
      </c>
      <c r="E75" s="8" t="s">
        <v>125</v>
      </c>
      <c r="F75" s="8" t="n">
        <v>1</v>
      </c>
      <c r="G75" s="8" t="s">
        <v>78</v>
      </c>
      <c r="H75" s="8" t="s">
        <v>53</v>
      </c>
      <c r="I75" s="8" t="s">
        <v>53</v>
      </c>
      <c r="J75" s="8" t="s">
        <v>126</v>
      </c>
      <c r="K75" s="90" t="s">
        <v>54</v>
      </c>
      <c r="L75" s="90" t="s">
        <v>52</v>
      </c>
    </row>
    <row r="76" customFormat="false" ht="12.75" hidden="false" customHeight="false" outlineLevel="0" collapsed="false">
      <c r="A76" s="8" t="n">
        <v>22</v>
      </c>
      <c r="B76" s="8" t="s">
        <v>208</v>
      </c>
      <c r="C76" s="8" t="s">
        <v>139</v>
      </c>
      <c r="D76" s="88" t="n">
        <v>42181</v>
      </c>
      <c r="E76" s="8" t="s">
        <v>125</v>
      </c>
      <c r="F76" s="8" t="n">
        <v>2</v>
      </c>
      <c r="G76" s="8" t="s">
        <v>78</v>
      </c>
      <c r="H76" s="8" t="s">
        <v>53</v>
      </c>
      <c r="I76" s="8" t="s">
        <v>53</v>
      </c>
      <c r="J76" s="8" t="s">
        <v>126</v>
      </c>
      <c r="K76" s="90" t="s">
        <v>54</v>
      </c>
      <c r="L76" s="90" t="s">
        <v>52</v>
      </c>
    </row>
    <row r="77" customFormat="false" ht="12.75" hidden="false" customHeight="false" outlineLevel="0" collapsed="false">
      <c r="A77" s="8" t="n">
        <v>24</v>
      </c>
      <c r="B77" s="8" t="s">
        <v>208</v>
      </c>
      <c r="C77" s="8" t="s">
        <v>139</v>
      </c>
      <c r="D77" s="88" t="n">
        <v>42192</v>
      </c>
      <c r="E77" s="8" t="s">
        <v>137</v>
      </c>
      <c r="F77" s="8" t="n">
        <v>1</v>
      </c>
      <c r="G77" s="8" t="s">
        <v>78</v>
      </c>
      <c r="H77" s="8" t="s">
        <v>53</v>
      </c>
      <c r="I77" s="8" t="s">
        <v>53</v>
      </c>
      <c r="J77" s="8" t="s">
        <v>138</v>
      </c>
      <c r="K77" s="90" t="s">
        <v>54</v>
      </c>
      <c r="L77" s="90" t="s">
        <v>52</v>
      </c>
    </row>
    <row r="78" customFormat="false" ht="12.75" hidden="false" customHeight="false" outlineLevel="0" collapsed="false">
      <c r="A78" s="8" t="n">
        <v>25</v>
      </c>
      <c r="B78" s="8" t="s">
        <v>208</v>
      </c>
      <c r="C78" s="8" t="s">
        <v>139</v>
      </c>
      <c r="D78" s="88" t="n">
        <v>42195</v>
      </c>
      <c r="E78" s="8" t="s">
        <v>137</v>
      </c>
      <c r="F78" s="8" t="n">
        <v>2</v>
      </c>
      <c r="G78" s="8" t="s">
        <v>78</v>
      </c>
      <c r="H78" s="8" t="s">
        <v>53</v>
      </c>
      <c r="I78" s="8" t="s">
        <v>53</v>
      </c>
      <c r="J78" s="8" t="s">
        <v>138</v>
      </c>
      <c r="K78" s="90" t="s">
        <v>54</v>
      </c>
      <c r="L78" s="90" t="s">
        <v>52</v>
      </c>
    </row>
    <row r="79" customFormat="false" ht="12.75" hidden="false" customHeight="false" outlineLevel="0" collapsed="false">
      <c r="A79" s="8" t="n">
        <v>26</v>
      </c>
      <c r="B79" s="8" t="s">
        <v>208</v>
      </c>
      <c r="C79" s="8" t="s">
        <v>139</v>
      </c>
      <c r="D79" s="88" t="n">
        <v>42201</v>
      </c>
      <c r="E79" s="8" t="s">
        <v>137</v>
      </c>
      <c r="F79" s="8" t="n">
        <v>1</v>
      </c>
      <c r="G79" s="8" t="s">
        <v>78</v>
      </c>
      <c r="H79" s="8" t="s">
        <v>53</v>
      </c>
      <c r="I79" s="8" t="s">
        <v>53</v>
      </c>
      <c r="J79" s="8" t="s">
        <v>138</v>
      </c>
      <c r="K79" s="90" t="s">
        <v>54</v>
      </c>
      <c r="L79" s="90" t="s">
        <v>52</v>
      </c>
    </row>
    <row r="80" customFormat="false" ht="12.75" hidden="false" customHeight="false" outlineLevel="0" collapsed="false">
      <c r="A80" s="8" t="n">
        <v>30</v>
      </c>
      <c r="B80" s="8" t="s">
        <v>208</v>
      </c>
      <c r="C80" s="8" t="s">
        <v>139</v>
      </c>
      <c r="D80" s="88" t="n">
        <v>42212</v>
      </c>
      <c r="E80" s="8" t="s">
        <v>137</v>
      </c>
      <c r="F80" s="8" t="n">
        <v>1</v>
      </c>
      <c r="G80" s="8" t="s">
        <v>78</v>
      </c>
      <c r="H80" s="8" t="s">
        <v>53</v>
      </c>
      <c r="I80" s="8" t="s">
        <v>53</v>
      </c>
      <c r="J80" s="8" t="s">
        <v>138</v>
      </c>
      <c r="K80" s="90" t="s">
        <v>54</v>
      </c>
      <c r="L80" s="90" t="s">
        <v>52</v>
      </c>
    </row>
    <row r="81" customFormat="false" ht="12.75" hidden="false" customHeight="false" outlineLevel="0" collapsed="false">
      <c r="A81" s="8" t="n">
        <v>32</v>
      </c>
      <c r="B81" s="8" t="s">
        <v>208</v>
      </c>
      <c r="C81" s="8" t="s">
        <v>144</v>
      </c>
      <c r="D81" s="88" t="n">
        <v>42173</v>
      </c>
      <c r="E81" s="8" t="s">
        <v>125</v>
      </c>
      <c r="F81" s="8" t="n">
        <v>1</v>
      </c>
      <c r="G81" s="8" t="s">
        <v>78</v>
      </c>
      <c r="H81" s="8" t="s">
        <v>53</v>
      </c>
      <c r="I81" s="8" t="s">
        <v>53</v>
      </c>
      <c r="J81" s="8" t="s">
        <v>126</v>
      </c>
      <c r="K81" s="90" t="s">
        <v>54</v>
      </c>
      <c r="L81" s="90" t="s">
        <v>52</v>
      </c>
    </row>
    <row r="82" customFormat="false" ht="12.75" hidden="false" customHeight="false" outlineLevel="0" collapsed="false">
      <c r="A82" s="8" t="n">
        <v>35</v>
      </c>
      <c r="B82" s="8" t="s">
        <v>208</v>
      </c>
      <c r="C82" s="8" t="s">
        <v>144</v>
      </c>
      <c r="D82" s="88" t="n">
        <v>42183</v>
      </c>
      <c r="E82" s="8" t="s">
        <v>125</v>
      </c>
      <c r="F82" s="8" t="n">
        <v>1</v>
      </c>
      <c r="G82" s="8" t="s">
        <v>78</v>
      </c>
      <c r="H82" s="8" t="s">
        <v>53</v>
      </c>
      <c r="I82" s="8" t="s">
        <v>53</v>
      </c>
      <c r="J82" s="8" t="s">
        <v>126</v>
      </c>
      <c r="K82" s="90" t="s">
        <v>54</v>
      </c>
      <c r="L82" s="90" t="s">
        <v>52</v>
      </c>
    </row>
    <row r="83" customFormat="false" ht="12.75" hidden="false" customHeight="false" outlineLevel="0" collapsed="false">
      <c r="A83" s="8" t="n">
        <v>43</v>
      </c>
      <c r="B83" s="8" t="s">
        <v>208</v>
      </c>
      <c r="C83" s="8" t="s">
        <v>154</v>
      </c>
      <c r="D83" s="88" t="n">
        <v>42168</v>
      </c>
      <c r="E83" s="8" t="s">
        <v>125</v>
      </c>
      <c r="F83" s="8" t="n">
        <v>5</v>
      </c>
      <c r="G83" s="8" t="s">
        <v>78</v>
      </c>
      <c r="H83" s="8" t="s">
        <v>53</v>
      </c>
      <c r="I83" s="8" t="s">
        <v>53</v>
      </c>
      <c r="J83" s="8" t="s">
        <v>126</v>
      </c>
      <c r="K83" s="90" t="s">
        <v>54</v>
      </c>
      <c r="L83" s="90" t="s">
        <v>52</v>
      </c>
    </row>
    <row r="84" customFormat="false" ht="12.75" hidden="false" customHeight="false" outlineLevel="0" collapsed="false">
      <c r="A84" s="8" t="n">
        <v>57</v>
      </c>
      <c r="B84" s="8" t="s">
        <v>208</v>
      </c>
      <c r="C84" s="8" t="s">
        <v>154</v>
      </c>
      <c r="D84" s="88" t="n">
        <v>42173</v>
      </c>
      <c r="E84" s="8" t="s">
        <v>125</v>
      </c>
      <c r="F84" s="8" t="n">
        <v>1</v>
      </c>
      <c r="G84" s="8" t="s">
        <v>78</v>
      </c>
      <c r="H84" s="8" t="s">
        <v>53</v>
      </c>
      <c r="I84" s="8" t="s">
        <v>53</v>
      </c>
      <c r="J84" s="8" t="s">
        <v>126</v>
      </c>
      <c r="K84" s="90" t="s">
        <v>54</v>
      </c>
      <c r="L84" s="90" t="s">
        <v>52</v>
      </c>
    </row>
    <row r="85" customFormat="false" ht="12.75" hidden="false" customHeight="false" outlineLevel="0" collapsed="false">
      <c r="A85" s="8" t="n">
        <v>59</v>
      </c>
      <c r="B85" s="8" t="s">
        <v>208</v>
      </c>
      <c r="C85" s="8" t="s">
        <v>154</v>
      </c>
      <c r="D85" s="88" t="n">
        <v>42176</v>
      </c>
      <c r="E85" s="8" t="s">
        <v>125</v>
      </c>
      <c r="F85" s="8" t="n">
        <v>1</v>
      </c>
      <c r="G85" s="8" t="s">
        <v>78</v>
      </c>
      <c r="H85" s="8" t="s">
        <v>53</v>
      </c>
      <c r="I85" s="8" t="s">
        <v>53</v>
      </c>
      <c r="J85" s="8" t="s">
        <v>126</v>
      </c>
      <c r="K85" s="90" t="s">
        <v>54</v>
      </c>
      <c r="L85" s="90" t="s">
        <v>52</v>
      </c>
    </row>
    <row r="86" customFormat="false" ht="12.75" hidden="false" customHeight="false" outlineLevel="0" collapsed="false">
      <c r="A86" s="8" t="n">
        <v>66</v>
      </c>
      <c r="B86" s="8" t="s">
        <v>208</v>
      </c>
      <c r="C86" s="8" t="s">
        <v>154</v>
      </c>
      <c r="D86" s="88" t="n">
        <v>42201</v>
      </c>
      <c r="E86" s="8" t="s">
        <v>137</v>
      </c>
      <c r="F86" s="8" t="n">
        <v>2</v>
      </c>
      <c r="G86" s="8" t="s">
        <v>78</v>
      </c>
      <c r="H86" s="8" t="s">
        <v>53</v>
      </c>
      <c r="I86" s="8" t="s">
        <v>53</v>
      </c>
      <c r="J86" s="8" t="s">
        <v>138</v>
      </c>
      <c r="K86" s="90" t="s">
        <v>54</v>
      </c>
      <c r="L86" s="90" t="s">
        <v>52</v>
      </c>
    </row>
    <row r="87" customFormat="false" ht="12.75" hidden="false" customHeight="false" outlineLevel="0" collapsed="false">
      <c r="A87" s="8" t="s">
        <v>329</v>
      </c>
      <c r="B87" s="8" t="s">
        <v>208</v>
      </c>
      <c r="C87" s="8" t="s">
        <v>154</v>
      </c>
      <c r="D87" s="88" t="n">
        <v>42208</v>
      </c>
      <c r="E87" s="8" t="s">
        <v>137</v>
      </c>
      <c r="F87" s="8" t="n">
        <v>4</v>
      </c>
      <c r="G87" s="8" t="s">
        <v>78</v>
      </c>
      <c r="H87" s="8" t="s">
        <v>53</v>
      </c>
      <c r="I87" s="8" t="s">
        <v>53</v>
      </c>
      <c r="J87" s="8" t="s">
        <v>138</v>
      </c>
      <c r="K87" s="90" t="s">
        <v>54</v>
      </c>
      <c r="L87" s="90" t="s">
        <v>52</v>
      </c>
    </row>
    <row r="88" customFormat="false" ht="12.75" hidden="false" customHeight="false" outlineLevel="0" collapsed="false">
      <c r="A88" s="8" t="s">
        <v>329</v>
      </c>
      <c r="B88" s="8" t="s">
        <v>234</v>
      </c>
      <c r="C88" s="8" t="s">
        <v>110</v>
      </c>
      <c r="D88" s="88" t="n">
        <v>42170</v>
      </c>
      <c r="E88" s="8" t="s">
        <v>125</v>
      </c>
      <c r="F88" s="8" t="n">
        <v>2</v>
      </c>
      <c r="G88" s="8" t="s">
        <v>78</v>
      </c>
      <c r="H88" s="8" t="s">
        <v>53</v>
      </c>
      <c r="I88" s="8" t="s">
        <v>53</v>
      </c>
      <c r="J88" s="8" t="s">
        <v>126</v>
      </c>
      <c r="K88" s="90" t="s">
        <v>54</v>
      </c>
      <c r="L88" s="90" t="s">
        <v>52</v>
      </c>
    </row>
    <row r="89" customFormat="false" ht="12.75" hidden="false" customHeight="false" outlineLevel="0" collapsed="false">
      <c r="A89" s="8" t="s">
        <v>329</v>
      </c>
      <c r="B89" s="8" t="s">
        <v>234</v>
      </c>
      <c r="C89" s="8" t="s">
        <v>110</v>
      </c>
      <c r="D89" s="88" t="n">
        <v>42199</v>
      </c>
      <c r="E89" s="8" t="s">
        <v>137</v>
      </c>
      <c r="F89" s="8" t="n">
        <v>4</v>
      </c>
      <c r="G89" s="8" t="s">
        <v>78</v>
      </c>
      <c r="H89" s="8" t="s">
        <v>53</v>
      </c>
      <c r="I89" s="8" t="s">
        <v>53</v>
      </c>
      <c r="J89" s="8" t="s">
        <v>138</v>
      </c>
      <c r="K89" s="90" t="s">
        <v>54</v>
      </c>
      <c r="L89" s="90" t="s">
        <v>52</v>
      </c>
    </row>
    <row r="90" customFormat="false" ht="12.75" hidden="false" customHeight="false" outlineLevel="0" collapsed="false">
      <c r="A90" s="8" t="s">
        <v>329</v>
      </c>
      <c r="B90" s="8" t="s">
        <v>234</v>
      </c>
      <c r="C90" s="8" t="s">
        <v>110</v>
      </c>
      <c r="D90" s="88" t="n">
        <v>42208</v>
      </c>
      <c r="E90" s="8" t="s">
        <v>137</v>
      </c>
      <c r="F90" s="8" t="n">
        <v>1</v>
      </c>
      <c r="G90" s="8" t="s">
        <v>78</v>
      </c>
      <c r="H90" s="8" t="s">
        <v>53</v>
      </c>
      <c r="I90" s="8" t="s">
        <v>53</v>
      </c>
      <c r="J90" s="8" t="s">
        <v>138</v>
      </c>
      <c r="K90" s="90" t="s">
        <v>54</v>
      </c>
      <c r="L90" s="90" t="s">
        <v>52</v>
      </c>
    </row>
    <row r="91" customFormat="false" ht="12.75" hidden="false" customHeight="false" outlineLevel="0" collapsed="false">
      <c r="A91" s="8" t="s">
        <v>329</v>
      </c>
      <c r="B91" s="8" t="s">
        <v>234</v>
      </c>
      <c r="C91" s="8" t="s">
        <v>136</v>
      </c>
      <c r="D91" s="88" t="n">
        <v>42194</v>
      </c>
      <c r="E91" s="8" t="s">
        <v>137</v>
      </c>
      <c r="F91" s="8" t="n">
        <v>1</v>
      </c>
      <c r="G91" s="8" t="s">
        <v>78</v>
      </c>
      <c r="H91" s="8" t="s">
        <v>53</v>
      </c>
      <c r="I91" s="8" t="s">
        <v>53</v>
      </c>
      <c r="J91" s="8" t="s">
        <v>138</v>
      </c>
      <c r="K91" s="90" t="s">
        <v>54</v>
      </c>
      <c r="L91" s="90" t="s">
        <v>52</v>
      </c>
    </row>
    <row r="92" customFormat="false" ht="12.75" hidden="false" customHeight="false" outlineLevel="0" collapsed="false">
      <c r="A92" s="8" t="s">
        <v>329</v>
      </c>
      <c r="B92" s="8" t="s">
        <v>234</v>
      </c>
      <c r="C92" s="8" t="s">
        <v>136</v>
      </c>
      <c r="D92" s="88" t="n">
        <v>42200</v>
      </c>
      <c r="E92" s="8" t="s">
        <v>137</v>
      </c>
      <c r="F92" s="8" t="n">
        <v>1</v>
      </c>
      <c r="G92" s="8" t="s">
        <v>78</v>
      </c>
      <c r="H92" s="8" t="s">
        <v>53</v>
      </c>
      <c r="I92" s="8" t="s">
        <v>53</v>
      </c>
      <c r="J92" s="8" t="s">
        <v>138</v>
      </c>
      <c r="K92" s="90" t="s">
        <v>54</v>
      </c>
      <c r="L92" s="90" t="s">
        <v>52</v>
      </c>
    </row>
    <row r="93" customFormat="false" ht="12.75" hidden="false" customHeight="false" outlineLevel="0" collapsed="false">
      <c r="A93" s="8" t="s">
        <v>329</v>
      </c>
      <c r="B93" s="8" t="s">
        <v>234</v>
      </c>
      <c r="C93" s="8" t="s">
        <v>139</v>
      </c>
      <c r="D93" s="88" t="n">
        <v>42172</v>
      </c>
      <c r="E93" s="8" t="s">
        <v>125</v>
      </c>
      <c r="F93" s="8" t="n">
        <v>1</v>
      </c>
      <c r="G93" s="8" t="s">
        <v>78</v>
      </c>
      <c r="H93" s="8" t="s">
        <v>53</v>
      </c>
      <c r="I93" s="8" t="s">
        <v>53</v>
      </c>
      <c r="J93" s="8" t="s">
        <v>126</v>
      </c>
      <c r="K93" s="90" t="s">
        <v>54</v>
      </c>
      <c r="L93" s="90" t="s">
        <v>52</v>
      </c>
    </row>
    <row r="94" customFormat="false" ht="12.75" hidden="false" customHeight="false" outlineLevel="0" collapsed="false">
      <c r="A94" s="8" t="n">
        <v>7</v>
      </c>
      <c r="B94" s="8" t="s">
        <v>234</v>
      </c>
      <c r="C94" s="8" t="s">
        <v>144</v>
      </c>
      <c r="D94" s="88" t="n">
        <v>42173</v>
      </c>
      <c r="E94" s="8" t="s">
        <v>125</v>
      </c>
      <c r="F94" s="8" t="n">
        <v>1</v>
      </c>
      <c r="G94" s="8" t="s">
        <v>78</v>
      </c>
      <c r="H94" s="8" t="s">
        <v>53</v>
      </c>
      <c r="I94" s="8" t="s">
        <v>53</v>
      </c>
      <c r="J94" s="8" t="s">
        <v>126</v>
      </c>
      <c r="K94" s="90" t="s">
        <v>54</v>
      </c>
      <c r="L94" s="90" t="s">
        <v>52</v>
      </c>
    </row>
    <row r="95" customFormat="false" ht="14.25" hidden="false" customHeight="false" outlineLevel="0" collapsed="false">
      <c r="A95" s="8" t="n">
        <v>8</v>
      </c>
      <c r="B95" s="8" t="s">
        <v>166</v>
      </c>
      <c r="C95" s="8" t="s">
        <v>139</v>
      </c>
      <c r="D95" s="88" t="n">
        <v>42181</v>
      </c>
      <c r="E95" s="8" t="s">
        <v>260</v>
      </c>
      <c r="F95" s="8" t="n">
        <v>3</v>
      </c>
      <c r="G95" s="8" t="s">
        <v>78</v>
      </c>
      <c r="H95" s="8" t="s">
        <v>261</v>
      </c>
      <c r="I95" s="8" t="s">
        <v>261</v>
      </c>
      <c r="J95" s="8" t="s">
        <v>262</v>
      </c>
      <c r="K95" s="2" t="s">
        <v>29</v>
      </c>
      <c r="L95" s="2" t="s">
        <v>30</v>
      </c>
    </row>
    <row r="96" customFormat="false" ht="14.25" hidden="false" customHeight="false" outlineLevel="0" collapsed="false">
      <c r="A96" s="8" t="n">
        <v>6</v>
      </c>
      <c r="B96" s="8" t="s">
        <v>254</v>
      </c>
      <c r="C96" s="8" t="s">
        <v>139</v>
      </c>
      <c r="D96" s="88" t="n">
        <v>42181</v>
      </c>
      <c r="E96" s="8" t="s">
        <v>260</v>
      </c>
      <c r="F96" s="8" t="n">
        <v>2</v>
      </c>
      <c r="G96" s="8" t="s">
        <v>78</v>
      </c>
      <c r="H96" s="8" t="s">
        <v>261</v>
      </c>
      <c r="I96" s="8" t="s">
        <v>261</v>
      </c>
      <c r="J96" s="8" t="s">
        <v>262</v>
      </c>
      <c r="K96" s="2" t="s">
        <v>29</v>
      </c>
      <c r="L96" s="2" t="s">
        <v>30</v>
      </c>
    </row>
    <row r="97" customFormat="false" ht="12.75" hidden="false" customHeight="false" outlineLevel="0" collapsed="false">
      <c r="A97" s="8" t="n">
        <v>9</v>
      </c>
      <c r="B97" s="8" t="s">
        <v>109</v>
      </c>
      <c r="C97" s="8" t="s">
        <v>110</v>
      </c>
      <c r="D97" s="88" t="n">
        <v>42208</v>
      </c>
      <c r="E97" s="8" t="s">
        <v>162</v>
      </c>
      <c r="F97" s="8" t="n">
        <v>1</v>
      </c>
      <c r="G97" s="8" t="s">
        <v>78</v>
      </c>
      <c r="H97" s="8" t="s">
        <v>14</v>
      </c>
      <c r="I97" s="8" t="s">
        <v>14</v>
      </c>
      <c r="J97" s="8" t="s">
        <v>163</v>
      </c>
      <c r="K97" s="90" t="s">
        <v>16</v>
      </c>
      <c r="L97" s="92" t="s">
        <v>17</v>
      </c>
    </row>
    <row r="98" customFormat="false" ht="12.75" hidden="false" customHeight="false" outlineLevel="0" collapsed="false">
      <c r="A98" s="8" t="n">
        <v>26</v>
      </c>
      <c r="B98" s="8" t="s">
        <v>166</v>
      </c>
      <c r="C98" s="8" t="s">
        <v>110</v>
      </c>
      <c r="D98" s="88" t="n">
        <v>42156</v>
      </c>
      <c r="E98" s="8" t="s">
        <v>222</v>
      </c>
      <c r="F98" s="8" t="n">
        <v>1</v>
      </c>
      <c r="G98" s="8" t="s">
        <v>78</v>
      </c>
      <c r="H98" s="8" t="s">
        <v>223</v>
      </c>
      <c r="I98" s="8" t="s">
        <v>223</v>
      </c>
      <c r="J98" s="8" t="s">
        <v>224</v>
      </c>
      <c r="K98" s="90" t="s">
        <v>319</v>
      </c>
      <c r="L98" s="92" t="s">
        <v>330</v>
      </c>
    </row>
    <row r="99" customFormat="false" ht="12.75" hidden="false" customHeight="false" outlineLevel="0" collapsed="false">
      <c r="A99" s="8" t="n">
        <v>35</v>
      </c>
      <c r="B99" s="8" t="s">
        <v>166</v>
      </c>
      <c r="C99" s="8" t="s">
        <v>139</v>
      </c>
      <c r="D99" s="88" t="n">
        <v>42157</v>
      </c>
      <c r="E99" s="8" t="s">
        <v>222</v>
      </c>
      <c r="F99" s="8" t="n">
        <v>1</v>
      </c>
      <c r="G99" s="8" t="s">
        <v>78</v>
      </c>
      <c r="H99" s="8" t="s">
        <v>223</v>
      </c>
      <c r="I99" s="8" t="s">
        <v>223</v>
      </c>
      <c r="J99" s="8" t="s">
        <v>224</v>
      </c>
      <c r="K99" s="90" t="s">
        <v>319</v>
      </c>
      <c r="L99" s="92" t="s">
        <v>330</v>
      </c>
    </row>
    <row r="100" customFormat="false" ht="12.75" hidden="false" customHeight="false" outlineLevel="0" collapsed="false">
      <c r="A100" s="8" t="n">
        <v>41</v>
      </c>
      <c r="B100" s="8" t="s">
        <v>195</v>
      </c>
      <c r="C100" s="8" t="s">
        <v>110</v>
      </c>
      <c r="D100" s="88" t="n">
        <v>42159</v>
      </c>
      <c r="E100" s="8" t="s">
        <v>222</v>
      </c>
      <c r="F100" s="8" t="n">
        <v>1</v>
      </c>
      <c r="G100" s="8" t="s">
        <v>78</v>
      </c>
      <c r="H100" s="8" t="s">
        <v>223</v>
      </c>
      <c r="I100" s="8" t="s">
        <v>223</v>
      </c>
      <c r="J100" s="8" t="s">
        <v>224</v>
      </c>
      <c r="K100" s="90" t="s">
        <v>319</v>
      </c>
      <c r="L100" s="92" t="s">
        <v>330</v>
      </c>
    </row>
    <row r="101" customFormat="false" ht="12.75" hidden="false" customHeight="false" outlineLevel="0" collapsed="false">
      <c r="A101" s="8" t="n">
        <v>52</v>
      </c>
      <c r="B101" s="8" t="s">
        <v>195</v>
      </c>
      <c r="C101" s="8" t="s">
        <v>139</v>
      </c>
      <c r="D101" s="88" t="n">
        <v>42153</v>
      </c>
      <c r="E101" s="8" t="s">
        <v>222</v>
      </c>
      <c r="F101" s="8" t="n">
        <v>1</v>
      </c>
      <c r="G101" s="8" t="s">
        <v>78</v>
      </c>
      <c r="H101" s="8" t="s">
        <v>223</v>
      </c>
      <c r="I101" s="8" t="s">
        <v>223</v>
      </c>
      <c r="J101" s="8" t="s">
        <v>224</v>
      </c>
      <c r="K101" s="90" t="s">
        <v>319</v>
      </c>
      <c r="L101" s="92" t="s">
        <v>330</v>
      </c>
    </row>
    <row r="102" customFormat="false" ht="12.75" hidden="false" customHeight="false" outlineLevel="0" collapsed="false">
      <c r="A102" s="8" t="n">
        <v>51</v>
      </c>
      <c r="B102" s="8" t="s">
        <v>208</v>
      </c>
      <c r="C102" s="8" t="s">
        <v>139</v>
      </c>
      <c r="D102" s="88" t="n">
        <v>42157</v>
      </c>
      <c r="E102" s="8" t="s">
        <v>222</v>
      </c>
      <c r="F102" s="8" t="n">
        <v>1</v>
      </c>
      <c r="G102" s="8" t="s">
        <v>78</v>
      </c>
      <c r="H102" s="8" t="s">
        <v>223</v>
      </c>
      <c r="I102" s="8" t="s">
        <v>223</v>
      </c>
      <c r="J102" s="8" t="s">
        <v>224</v>
      </c>
      <c r="K102" s="90" t="s">
        <v>319</v>
      </c>
      <c r="L102" s="92" t="s">
        <v>330</v>
      </c>
    </row>
    <row r="103" customFormat="false" ht="14.25" hidden="false" customHeight="false" outlineLevel="0" collapsed="false">
      <c r="A103" s="8" t="n">
        <v>50</v>
      </c>
      <c r="B103" s="8" t="s">
        <v>109</v>
      </c>
      <c r="C103" s="8" t="s">
        <v>110</v>
      </c>
      <c r="D103" s="88" t="n">
        <v>42184</v>
      </c>
      <c r="E103" s="8" t="s">
        <v>151</v>
      </c>
      <c r="F103" s="8" t="n">
        <v>1</v>
      </c>
      <c r="G103" s="8" t="s">
        <v>78</v>
      </c>
      <c r="H103" s="8" t="s">
        <v>152</v>
      </c>
      <c r="I103" s="8" t="s">
        <v>152</v>
      </c>
      <c r="J103" s="8" t="s">
        <v>153</v>
      </c>
      <c r="K103" s="2" t="s">
        <v>318</v>
      </c>
      <c r="L103" s="2" t="s">
        <v>334</v>
      </c>
    </row>
    <row r="104" customFormat="false" ht="14.25" hidden="false" customHeight="false" outlineLevel="0" collapsed="false">
      <c r="A104" s="8" t="n">
        <v>53</v>
      </c>
      <c r="B104" s="8" t="s">
        <v>109</v>
      </c>
      <c r="C104" s="8" t="s">
        <v>136</v>
      </c>
      <c r="D104" s="88" t="n">
        <v>42173</v>
      </c>
      <c r="E104" s="8" t="s">
        <v>151</v>
      </c>
      <c r="F104" s="8" t="n">
        <v>1</v>
      </c>
      <c r="G104" s="8" t="s">
        <v>78</v>
      </c>
      <c r="H104" s="8" t="s">
        <v>152</v>
      </c>
      <c r="I104" s="8" t="s">
        <v>152</v>
      </c>
      <c r="J104" s="8" t="s">
        <v>153</v>
      </c>
      <c r="K104" s="2" t="s">
        <v>318</v>
      </c>
      <c r="L104" s="2" t="s">
        <v>334</v>
      </c>
    </row>
    <row r="105" customFormat="false" ht="14.25" hidden="false" customHeight="false" outlineLevel="0" collapsed="false">
      <c r="A105" s="8" t="n">
        <v>55</v>
      </c>
      <c r="B105" s="8" t="s">
        <v>109</v>
      </c>
      <c r="C105" s="8" t="s">
        <v>136</v>
      </c>
      <c r="D105" s="88" t="n">
        <v>42183</v>
      </c>
      <c r="E105" s="8" t="s">
        <v>151</v>
      </c>
      <c r="F105" s="8" t="n">
        <v>2</v>
      </c>
      <c r="G105" s="8" t="s">
        <v>78</v>
      </c>
      <c r="H105" s="8" t="s">
        <v>152</v>
      </c>
      <c r="I105" s="8" t="s">
        <v>152</v>
      </c>
      <c r="J105" s="8" t="s">
        <v>153</v>
      </c>
      <c r="K105" s="2" t="s">
        <v>318</v>
      </c>
      <c r="L105" s="2" t="s">
        <v>334</v>
      </c>
    </row>
    <row r="106" customFormat="false" ht="14.25" hidden="false" customHeight="false" outlineLevel="0" collapsed="false">
      <c r="A106" s="8" t="n">
        <v>56</v>
      </c>
      <c r="B106" s="8" t="s">
        <v>109</v>
      </c>
      <c r="C106" s="8" t="s">
        <v>136</v>
      </c>
      <c r="D106" s="88" t="n">
        <v>42184</v>
      </c>
      <c r="E106" s="8" t="s">
        <v>151</v>
      </c>
      <c r="F106" s="8" t="n">
        <v>6</v>
      </c>
      <c r="G106" s="8" t="s">
        <v>78</v>
      </c>
      <c r="H106" s="8" t="s">
        <v>152</v>
      </c>
      <c r="I106" s="8" t="s">
        <v>152</v>
      </c>
      <c r="J106" s="8" t="s">
        <v>153</v>
      </c>
      <c r="K106" s="2" t="s">
        <v>318</v>
      </c>
      <c r="L106" s="2" t="s">
        <v>334</v>
      </c>
    </row>
    <row r="107" customFormat="false" ht="14.25" hidden="false" customHeight="false" outlineLevel="0" collapsed="false">
      <c r="A107" s="8" t="n">
        <v>57</v>
      </c>
      <c r="B107" s="8" t="s">
        <v>109</v>
      </c>
      <c r="C107" s="8" t="s">
        <v>136</v>
      </c>
      <c r="D107" s="88" t="n">
        <v>42194</v>
      </c>
      <c r="E107" s="8" t="s">
        <v>151</v>
      </c>
      <c r="F107" s="8" t="n">
        <v>1</v>
      </c>
      <c r="G107" s="8" t="s">
        <v>78</v>
      </c>
      <c r="H107" s="8" t="s">
        <v>152</v>
      </c>
      <c r="I107" s="8" t="s">
        <v>152</v>
      </c>
      <c r="J107" s="8" t="s">
        <v>153</v>
      </c>
      <c r="K107" s="2" t="s">
        <v>318</v>
      </c>
      <c r="L107" s="2" t="s">
        <v>334</v>
      </c>
    </row>
    <row r="108" customFormat="false" ht="14.25" hidden="false" customHeight="false" outlineLevel="0" collapsed="false">
      <c r="A108" s="8" t="n">
        <v>58</v>
      </c>
      <c r="B108" s="8" t="s">
        <v>166</v>
      </c>
      <c r="C108" s="8" t="s">
        <v>110</v>
      </c>
      <c r="D108" s="88" t="n">
        <v>42177</v>
      </c>
      <c r="E108" s="8" t="s">
        <v>151</v>
      </c>
      <c r="F108" s="8" t="n">
        <v>1</v>
      </c>
      <c r="G108" s="8" t="s">
        <v>78</v>
      </c>
      <c r="H108" s="8" t="s">
        <v>152</v>
      </c>
      <c r="I108" s="8" t="s">
        <v>152</v>
      </c>
      <c r="J108" s="8" t="s">
        <v>153</v>
      </c>
      <c r="K108" s="2" t="s">
        <v>318</v>
      </c>
      <c r="L108" s="2" t="s">
        <v>334</v>
      </c>
    </row>
    <row r="109" customFormat="false" ht="14.25" hidden="false" customHeight="false" outlineLevel="0" collapsed="false">
      <c r="A109" s="8" t="n">
        <v>61</v>
      </c>
      <c r="B109" s="8" t="s">
        <v>166</v>
      </c>
      <c r="C109" s="8" t="s">
        <v>136</v>
      </c>
      <c r="D109" s="88" t="n">
        <v>42167</v>
      </c>
      <c r="E109" s="8" t="s">
        <v>151</v>
      </c>
      <c r="F109" s="8" t="n">
        <v>1</v>
      </c>
      <c r="G109" s="8" t="s">
        <v>78</v>
      </c>
      <c r="H109" s="8" t="s">
        <v>152</v>
      </c>
      <c r="I109" s="8" t="s">
        <v>152</v>
      </c>
      <c r="J109" s="8" t="s">
        <v>153</v>
      </c>
      <c r="K109" s="2" t="s">
        <v>318</v>
      </c>
      <c r="L109" s="2" t="s">
        <v>334</v>
      </c>
    </row>
    <row r="110" customFormat="false" ht="14.25" hidden="false" customHeight="false" outlineLevel="0" collapsed="false">
      <c r="A110" s="8" t="n">
        <v>62</v>
      </c>
      <c r="B110" s="8" t="s">
        <v>166</v>
      </c>
      <c r="C110" s="8" t="s">
        <v>136</v>
      </c>
      <c r="D110" s="88" t="n">
        <v>42173</v>
      </c>
      <c r="E110" s="8" t="s">
        <v>151</v>
      </c>
      <c r="F110" s="8" t="n">
        <v>1</v>
      </c>
      <c r="G110" s="8" t="s">
        <v>78</v>
      </c>
      <c r="H110" s="8" t="s">
        <v>152</v>
      </c>
      <c r="I110" s="8" t="s">
        <v>152</v>
      </c>
      <c r="J110" s="8" t="s">
        <v>153</v>
      </c>
      <c r="K110" s="2" t="s">
        <v>318</v>
      </c>
      <c r="L110" s="2" t="s">
        <v>334</v>
      </c>
    </row>
    <row r="111" customFormat="false" ht="14.25" hidden="false" customHeight="false" outlineLevel="0" collapsed="false">
      <c r="A111" s="8" t="n">
        <v>63</v>
      </c>
      <c r="B111" s="8" t="s">
        <v>208</v>
      </c>
      <c r="C111" s="8" t="s">
        <v>136</v>
      </c>
      <c r="D111" s="88" t="n">
        <v>42173</v>
      </c>
      <c r="E111" s="8" t="s">
        <v>151</v>
      </c>
      <c r="F111" s="8" t="n">
        <v>1</v>
      </c>
      <c r="G111" s="8" t="s">
        <v>78</v>
      </c>
      <c r="H111" s="8" t="s">
        <v>152</v>
      </c>
      <c r="I111" s="8" t="s">
        <v>152</v>
      </c>
      <c r="J111" s="8" t="s">
        <v>153</v>
      </c>
      <c r="K111" s="2" t="s">
        <v>318</v>
      </c>
      <c r="L111" s="2" t="s">
        <v>334</v>
      </c>
    </row>
    <row r="112" customFormat="false" ht="14.25" hidden="false" customHeight="false" outlineLevel="0" collapsed="false">
      <c r="A112" s="8" t="n">
        <v>64</v>
      </c>
      <c r="B112" s="8" t="s">
        <v>234</v>
      </c>
      <c r="C112" s="8" t="s">
        <v>136</v>
      </c>
      <c r="D112" s="88" t="n">
        <v>42170</v>
      </c>
      <c r="E112" s="8" t="s">
        <v>151</v>
      </c>
      <c r="F112" s="8" t="n">
        <v>1</v>
      </c>
      <c r="G112" s="8" t="s">
        <v>78</v>
      </c>
      <c r="H112" s="8" t="s">
        <v>152</v>
      </c>
      <c r="I112" s="8" t="s">
        <v>152</v>
      </c>
      <c r="J112" s="8" t="s">
        <v>153</v>
      </c>
      <c r="K112" s="2" t="s">
        <v>318</v>
      </c>
      <c r="L112" s="2" t="s">
        <v>334</v>
      </c>
    </row>
    <row r="113" customFormat="false" ht="14.25" hidden="false" customHeight="false" outlineLevel="0" collapsed="false">
      <c r="A113" s="8" t="n">
        <v>60</v>
      </c>
      <c r="B113" s="8" t="s">
        <v>234</v>
      </c>
      <c r="C113" s="8" t="s">
        <v>136</v>
      </c>
      <c r="D113" s="88" t="n">
        <v>42173</v>
      </c>
      <c r="E113" s="8" t="s">
        <v>151</v>
      </c>
      <c r="F113" s="8" t="n">
        <v>2</v>
      </c>
      <c r="G113" s="8" t="s">
        <v>78</v>
      </c>
      <c r="H113" s="8" t="s">
        <v>152</v>
      </c>
      <c r="I113" s="8" t="s">
        <v>152</v>
      </c>
      <c r="J113" s="8" t="s">
        <v>153</v>
      </c>
      <c r="K113" s="2" t="s">
        <v>318</v>
      </c>
      <c r="L113" s="2" t="s">
        <v>334</v>
      </c>
    </row>
    <row r="114" customFormat="false" ht="14.25" hidden="false" customHeight="false" outlineLevel="0" collapsed="false">
      <c r="A114" s="8" t="s">
        <v>329</v>
      </c>
      <c r="B114" s="8" t="s">
        <v>234</v>
      </c>
      <c r="C114" s="8" t="s">
        <v>136</v>
      </c>
      <c r="D114" s="88" t="n">
        <v>42177</v>
      </c>
      <c r="E114" s="8" t="s">
        <v>151</v>
      </c>
      <c r="F114" s="8" t="n">
        <v>1</v>
      </c>
      <c r="G114" s="8" t="s">
        <v>78</v>
      </c>
      <c r="H114" s="8" t="s">
        <v>152</v>
      </c>
      <c r="I114" s="8" t="s">
        <v>152</v>
      </c>
      <c r="J114" s="8" t="s">
        <v>153</v>
      </c>
      <c r="K114" s="2" t="s">
        <v>318</v>
      </c>
      <c r="L114" s="2" t="s">
        <v>334</v>
      </c>
    </row>
    <row r="115" customFormat="false" ht="14.25" hidden="false" customHeight="false" outlineLevel="0" collapsed="false">
      <c r="A115" s="8" t="s">
        <v>329</v>
      </c>
      <c r="B115" s="8" t="s">
        <v>234</v>
      </c>
      <c r="C115" s="8" t="s">
        <v>136</v>
      </c>
      <c r="D115" s="88" t="n">
        <v>42183</v>
      </c>
      <c r="E115" s="8" t="s">
        <v>151</v>
      </c>
      <c r="F115" s="8" t="n">
        <v>2</v>
      </c>
      <c r="G115" s="8" t="s">
        <v>78</v>
      </c>
      <c r="H115" s="8" t="s">
        <v>152</v>
      </c>
      <c r="I115" s="8" t="s">
        <v>152</v>
      </c>
      <c r="J115" s="8" t="s">
        <v>153</v>
      </c>
      <c r="K115" s="2" t="s">
        <v>318</v>
      </c>
      <c r="L115" s="2" t="s">
        <v>334</v>
      </c>
    </row>
    <row r="116" customFormat="false" ht="14.25" hidden="false" customHeight="false" outlineLevel="0" collapsed="false">
      <c r="A116" s="8" t="s">
        <v>329</v>
      </c>
      <c r="B116" s="8" t="s">
        <v>234</v>
      </c>
      <c r="C116" s="8" t="s">
        <v>136</v>
      </c>
      <c r="D116" s="88" t="n">
        <v>42184</v>
      </c>
      <c r="E116" s="8" t="s">
        <v>151</v>
      </c>
      <c r="F116" s="8" t="n">
        <v>3</v>
      </c>
      <c r="G116" s="8" t="s">
        <v>78</v>
      </c>
      <c r="H116" s="8" t="s">
        <v>152</v>
      </c>
      <c r="I116" s="8" t="s">
        <v>152</v>
      </c>
      <c r="J116" s="8" t="s">
        <v>153</v>
      </c>
      <c r="K116" s="2" t="s">
        <v>318</v>
      </c>
      <c r="L116" s="2" t="s">
        <v>334</v>
      </c>
    </row>
    <row r="117" customFormat="false" ht="14.25" hidden="false" customHeight="false" outlineLevel="0" collapsed="false">
      <c r="A117" s="8" t="s">
        <v>329</v>
      </c>
      <c r="B117" s="8" t="s">
        <v>243</v>
      </c>
      <c r="C117" s="8" t="s">
        <v>110</v>
      </c>
      <c r="D117" s="88" t="n">
        <v>42177</v>
      </c>
      <c r="E117" s="8" t="s">
        <v>151</v>
      </c>
      <c r="F117" s="8" t="n">
        <v>1</v>
      </c>
      <c r="G117" s="8" t="s">
        <v>78</v>
      </c>
      <c r="H117" s="8" t="s">
        <v>152</v>
      </c>
      <c r="I117" s="8" t="s">
        <v>152</v>
      </c>
      <c r="J117" s="8" t="s">
        <v>153</v>
      </c>
      <c r="K117" s="2" t="s">
        <v>318</v>
      </c>
      <c r="L117" s="2" t="s">
        <v>334</v>
      </c>
    </row>
    <row r="118" customFormat="false" ht="14.25" hidden="false" customHeight="false" outlineLevel="0" collapsed="false">
      <c r="A118" s="8" t="s">
        <v>329</v>
      </c>
      <c r="B118" s="8" t="s">
        <v>243</v>
      </c>
      <c r="C118" s="8" t="s">
        <v>136</v>
      </c>
      <c r="D118" s="88" t="n">
        <v>42167</v>
      </c>
      <c r="E118" s="8" t="s">
        <v>151</v>
      </c>
      <c r="F118" s="8" t="n">
        <v>1</v>
      </c>
      <c r="G118" s="8" t="s">
        <v>78</v>
      </c>
      <c r="H118" s="8" t="s">
        <v>152</v>
      </c>
      <c r="I118" s="8" t="s">
        <v>152</v>
      </c>
      <c r="J118" s="8" t="s">
        <v>153</v>
      </c>
      <c r="K118" s="2" t="s">
        <v>318</v>
      </c>
      <c r="L118" s="2" t="s">
        <v>334</v>
      </c>
    </row>
    <row r="119" customFormat="false" ht="14.25" hidden="false" customHeight="false" outlineLevel="0" collapsed="false">
      <c r="A119" s="8" t="s">
        <v>329</v>
      </c>
      <c r="B119" s="8" t="s">
        <v>243</v>
      </c>
      <c r="C119" s="8" t="s">
        <v>136</v>
      </c>
      <c r="D119" s="88" t="n">
        <v>42170</v>
      </c>
      <c r="E119" s="8" t="s">
        <v>151</v>
      </c>
      <c r="F119" s="8" t="n">
        <v>1</v>
      </c>
      <c r="G119" s="8" t="s">
        <v>78</v>
      </c>
      <c r="H119" s="8" t="s">
        <v>152</v>
      </c>
      <c r="I119" s="8" t="s">
        <v>152</v>
      </c>
      <c r="J119" s="8" t="s">
        <v>153</v>
      </c>
      <c r="K119" s="2" t="s">
        <v>318</v>
      </c>
      <c r="L119" s="2" t="s">
        <v>334</v>
      </c>
    </row>
    <row r="120" customFormat="false" ht="14.25" hidden="false" customHeight="false" outlineLevel="0" collapsed="false">
      <c r="A120" s="8" t="s">
        <v>329</v>
      </c>
      <c r="B120" s="8" t="s">
        <v>243</v>
      </c>
      <c r="C120" s="8" t="s">
        <v>136</v>
      </c>
      <c r="D120" s="88" t="n">
        <v>42184</v>
      </c>
      <c r="E120" s="8" t="s">
        <v>151</v>
      </c>
      <c r="F120" s="8" t="n">
        <v>6</v>
      </c>
      <c r="G120" s="8" t="s">
        <v>78</v>
      </c>
      <c r="H120" s="8" t="s">
        <v>152</v>
      </c>
      <c r="I120" s="8" t="s">
        <v>152</v>
      </c>
      <c r="J120" s="8" t="s">
        <v>153</v>
      </c>
      <c r="K120" s="2" t="s">
        <v>318</v>
      </c>
      <c r="L120" s="2" t="s">
        <v>334</v>
      </c>
    </row>
    <row r="121" customFormat="false" ht="14.25" hidden="false" customHeight="false" outlineLevel="0" collapsed="false">
      <c r="A121" s="8" t="s">
        <v>329</v>
      </c>
      <c r="B121" s="8" t="s">
        <v>243</v>
      </c>
      <c r="C121" s="8" t="s">
        <v>136</v>
      </c>
      <c r="D121" s="88" t="n">
        <v>42200</v>
      </c>
      <c r="E121" s="8" t="s">
        <v>151</v>
      </c>
      <c r="F121" s="8" t="n">
        <v>1</v>
      </c>
      <c r="G121" s="8" t="s">
        <v>78</v>
      </c>
      <c r="H121" s="8" t="s">
        <v>152</v>
      </c>
      <c r="I121" s="8" t="s">
        <v>152</v>
      </c>
      <c r="J121" s="8" t="s">
        <v>153</v>
      </c>
      <c r="K121" s="2" t="s">
        <v>318</v>
      </c>
      <c r="L121" s="2" t="s">
        <v>334</v>
      </c>
    </row>
    <row r="122" customFormat="false" ht="14.25" hidden="false" customHeight="false" outlineLevel="0" collapsed="false">
      <c r="A122" s="8" t="s">
        <v>329</v>
      </c>
      <c r="B122" s="8" t="s">
        <v>243</v>
      </c>
      <c r="C122" s="8" t="s">
        <v>144</v>
      </c>
      <c r="D122" s="88" t="n">
        <v>42178</v>
      </c>
      <c r="E122" s="8" t="s">
        <v>151</v>
      </c>
      <c r="F122" s="8" t="n">
        <v>1</v>
      </c>
      <c r="G122" s="8" t="s">
        <v>78</v>
      </c>
      <c r="H122" s="8" t="s">
        <v>152</v>
      </c>
      <c r="I122" s="8" t="s">
        <v>152</v>
      </c>
      <c r="J122" s="8" t="s">
        <v>153</v>
      </c>
      <c r="K122" s="2" t="s">
        <v>318</v>
      </c>
      <c r="L122" s="2" t="s">
        <v>334</v>
      </c>
    </row>
    <row r="123" customFormat="false" ht="12.75" hidden="false" customHeight="false" outlineLevel="0" collapsed="false">
      <c r="A123" s="8" t="s">
        <v>329</v>
      </c>
      <c r="B123" s="8" t="s">
        <v>166</v>
      </c>
      <c r="C123" s="8" t="s">
        <v>110</v>
      </c>
      <c r="D123" s="88" t="n">
        <v>42170</v>
      </c>
      <c r="E123" s="8" t="s">
        <v>225</v>
      </c>
      <c r="F123" s="8" t="n">
        <v>1</v>
      </c>
      <c r="G123" s="8" t="s">
        <v>78</v>
      </c>
      <c r="H123" s="8" t="s">
        <v>8</v>
      </c>
      <c r="I123" s="8" t="s">
        <v>8</v>
      </c>
      <c r="J123" s="8" t="s">
        <v>226</v>
      </c>
      <c r="K123" s="90" t="s">
        <v>9</v>
      </c>
      <c r="L123" s="90" t="s">
        <v>10</v>
      </c>
    </row>
    <row r="124" customFormat="false" ht="12.75" hidden="false" customHeight="false" outlineLevel="0" collapsed="false">
      <c r="A124" s="8" t="s">
        <v>329</v>
      </c>
      <c r="B124" s="8" t="s">
        <v>109</v>
      </c>
      <c r="C124" s="8" t="s">
        <v>110</v>
      </c>
      <c r="D124" s="88" t="n">
        <v>42194</v>
      </c>
      <c r="E124" s="8" t="s">
        <v>155</v>
      </c>
      <c r="F124" s="8" t="n">
        <v>2</v>
      </c>
      <c r="G124" s="8" t="s">
        <v>78</v>
      </c>
      <c r="H124" s="8" t="s">
        <v>21</v>
      </c>
      <c r="I124" s="8" t="s">
        <v>21</v>
      </c>
      <c r="J124" s="8" t="s">
        <v>156</v>
      </c>
      <c r="K124" s="90" t="s">
        <v>16</v>
      </c>
      <c r="L124" s="92" t="s">
        <v>17</v>
      </c>
    </row>
    <row r="125" customFormat="false" ht="12.75" hidden="false" customHeight="false" outlineLevel="0" collapsed="false">
      <c r="A125" s="8" t="s">
        <v>329</v>
      </c>
      <c r="B125" s="8" t="s">
        <v>109</v>
      </c>
      <c r="C125" s="8" t="s">
        <v>144</v>
      </c>
      <c r="D125" s="88" t="n">
        <v>42194</v>
      </c>
      <c r="E125" s="8" t="s">
        <v>155</v>
      </c>
      <c r="F125" s="8" t="n">
        <v>1</v>
      </c>
      <c r="G125" s="8" t="s">
        <v>78</v>
      </c>
      <c r="H125" s="8" t="s">
        <v>21</v>
      </c>
      <c r="I125" s="8" t="s">
        <v>21</v>
      </c>
      <c r="J125" s="8" t="s">
        <v>156</v>
      </c>
      <c r="K125" s="90" t="s">
        <v>16</v>
      </c>
      <c r="L125" s="92" t="s">
        <v>17</v>
      </c>
    </row>
    <row r="126" customFormat="false" ht="12.75" hidden="false" customHeight="false" outlineLevel="0" collapsed="false">
      <c r="A126" s="8" t="s">
        <v>329</v>
      </c>
      <c r="B126" s="8" t="s">
        <v>109</v>
      </c>
      <c r="C126" s="8" t="s">
        <v>144</v>
      </c>
      <c r="D126" s="88" t="n">
        <v>42200</v>
      </c>
      <c r="E126" s="8" t="s">
        <v>155</v>
      </c>
      <c r="F126" s="8" t="n">
        <v>1</v>
      </c>
      <c r="G126" s="8" t="s">
        <v>78</v>
      </c>
      <c r="H126" s="8" t="s">
        <v>21</v>
      </c>
      <c r="I126" s="8" t="s">
        <v>21</v>
      </c>
      <c r="J126" s="8" t="s">
        <v>156</v>
      </c>
      <c r="K126" s="90" t="s">
        <v>16</v>
      </c>
      <c r="L126" s="92" t="s">
        <v>17</v>
      </c>
    </row>
    <row r="127" customFormat="false" ht="12.75" hidden="false" customHeight="false" outlineLevel="0" collapsed="false">
      <c r="A127" s="8" t="s">
        <v>329</v>
      </c>
      <c r="B127" s="8" t="s">
        <v>166</v>
      </c>
      <c r="C127" s="8" t="s">
        <v>110</v>
      </c>
      <c r="D127" s="88" t="n">
        <v>42194</v>
      </c>
      <c r="E127" s="8" t="s">
        <v>155</v>
      </c>
      <c r="F127" s="8" t="n">
        <v>2</v>
      </c>
      <c r="G127" s="8" t="s">
        <v>78</v>
      </c>
      <c r="H127" s="8" t="s">
        <v>21</v>
      </c>
      <c r="I127" s="8" t="s">
        <v>21</v>
      </c>
      <c r="J127" s="8" t="s">
        <v>156</v>
      </c>
      <c r="K127" s="90" t="s">
        <v>16</v>
      </c>
      <c r="L127" s="92" t="s">
        <v>17</v>
      </c>
    </row>
    <row r="128" customFormat="false" ht="12.75" hidden="false" customHeight="false" outlineLevel="0" collapsed="false">
      <c r="A128" s="8" t="n">
        <v>7</v>
      </c>
      <c r="B128" s="8" t="s">
        <v>166</v>
      </c>
      <c r="C128" s="8" t="s">
        <v>110</v>
      </c>
      <c r="D128" s="88" t="n">
        <v>42199</v>
      </c>
      <c r="E128" s="8" t="s">
        <v>155</v>
      </c>
      <c r="F128" s="8" t="n">
        <v>1</v>
      </c>
      <c r="G128" s="8" t="s">
        <v>78</v>
      </c>
      <c r="H128" s="8" t="s">
        <v>21</v>
      </c>
      <c r="I128" s="8" t="s">
        <v>21</v>
      </c>
      <c r="J128" s="8" t="s">
        <v>156</v>
      </c>
      <c r="K128" s="90" t="s">
        <v>16</v>
      </c>
      <c r="L128" s="92" t="s">
        <v>17</v>
      </c>
    </row>
    <row r="129" customFormat="false" ht="12.75" hidden="false" customHeight="false" outlineLevel="0" collapsed="false">
      <c r="A129" s="8" t="n">
        <v>8</v>
      </c>
      <c r="B129" s="8" t="s">
        <v>166</v>
      </c>
      <c r="C129" s="8" t="s">
        <v>136</v>
      </c>
      <c r="D129" s="88" t="n">
        <v>42194</v>
      </c>
      <c r="E129" s="8" t="s">
        <v>155</v>
      </c>
      <c r="F129" s="8" t="n">
        <v>1</v>
      </c>
      <c r="G129" s="8" t="s">
        <v>78</v>
      </c>
      <c r="H129" s="8" t="s">
        <v>21</v>
      </c>
      <c r="I129" s="8" t="s">
        <v>21</v>
      </c>
      <c r="J129" s="8" t="s">
        <v>156</v>
      </c>
      <c r="K129" s="90" t="s">
        <v>16</v>
      </c>
      <c r="L129" s="92" t="s">
        <v>17</v>
      </c>
    </row>
    <row r="130" customFormat="false" ht="12.75" hidden="false" customHeight="false" outlineLevel="0" collapsed="false">
      <c r="A130" s="8" t="n">
        <v>10</v>
      </c>
      <c r="B130" s="8" t="s">
        <v>166</v>
      </c>
      <c r="C130" s="8" t="s">
        <v>136</v>
      </c>
      <c r="D130" s="88" t="n">
        <v>42200</v>
      </c>
      <c r="E130" s="8" t="s">
        <v>155</v>
      </c>
      <c r="F130" s="8" t="n">
        <v>1</v>
      </c>
      <c r="G130" s="8" t="s">
        <v>78</v>
      </c>
      <c r="H130" s="8" t="s">
        <v>21</v>
      </c>
      <c r="I130" s="8" t="s">
        <v>21</v>
      </c>
      <c r="J130" s="8" t="s">
        <v>156</v>
      </c>
      <c r="K130" s="90" t="s">
        <v>16</v>
      </c>
      <c r="L130" s="92" t="s">
        <v>17</v>
      </c>
    </row>
    <row r="131" customFormat="false" ht="12.75" hidden="false" customHeight="false" outlineLevel="0" collapsed="false">
      <c r="A131" s="8" t="n">
        <v>1</v>
      </c>
      <c r="B131" s="8" t="s">
        <v>166</v>
      </c>
      <c r="C131" s="8" t="s">
        <v>136</v>
      </c>
      <c r="D131" s="88" t="n">
        <v>42208</v>
      </c>
      <c r="E131" s="8" t="s">
        <v>155</v>
      </c>
      <c r="F131" s="8" t="n">
        <v>1</v>
      </c>
      <c r="G131" s="8" t="s">
        <v>78</v>
      </c>
      <c r="H131" s="8" t="s">
        <v>21</v>
      </c>
      <c r="I131" s="8" t="s">
        <v>21</v>
      </c>
      <c r="J131" s="8" t="s">
        <v>156</v>
      </c>
      <c r="K131" s="90" t="s">
        <v>16</v>
      </c>
      <c r="L131" s="92" t="s">
        <v>17</v>
      </c>
    </row>
    <row r="132" customFormat="false" ht="12.75" hidden="false" customHeight="false" outlineLevel="0" collapsed="false">
      <c r="A132" s="8" t="n">
        <v>2</v>
      </c>
      <c r="B132" s="8" t="s">
        <v>166</v>
      </c>
      <c r="C132" s="8" t="s">
        <v>139</v>
      </c>
      <c r="D132" s="88" t="n">
        <v>42195</v>
      </c>
      <c r="E132" s="8" t="s">
        <v>155</v>
      </c>
      <c r="F132" s="8" t="n">
        <v>1</v>
      </c>
      <c r="G132" s="8" t="s">
        <v>78</v>
      </c>
      <c r="H132" s="8" t="s">
        <v>21</v>
      </c>
      <c r="I132" s="8" t="s">
        <v>21</v>
      </c>
      <c r="J132" s="8" t="s">
        <v>156</v>
      </c>
      <c r="K132" s="90" t="s">
        <v>16</v>
      </c>
      <c r="L132" s="92" t="s">
        <v>17</v>
      </c>
    </row>
    <row r="133" customFormat="false" ht="12.75" hidden="false" customHeight="false" outlineLevel="0" collapsed="false">
      <c r="A133" s="8" t="n">
        <v>4</v>
      </c>
      <c r="B133" s="8" t="s">
        <v>166</v>
      </c>
      <c r="C133" s="8" t="s">
        <v>144</v>
      </c>
      <c r="D133" s="88" t="n">
        <v>42194</v>
      </c>
      <c r="E133" s="8" t="s">
        <v>155</v>
      </c>
      <c r="F133" s="8" t="n">
        <v>2</v>
      </c>
      <c r="G133" s="8" t="s">
        <v>78</v>
      </c>
      <c r="H133" s="8" t="s">
        <v>21</v>
      </c>
      <c r="I133" s="8" t="s">
        <v>21</v>
      </c>
      <c r="J133" s="8" t="s">
        <v>156</v>
      </c>
      <c r="K133" s="90" t="s">
        <v>16</v>
      </c>
      <c r="L133" s="92" t="s">
        <v>17</v>
      </c>
    </row>
    <row r="134" customFormat="false" ht="12.75" hidden="false" customHeight="false" outlineLevel="0" collapsed="false">
      <c r="A134" s="8" t="n">
        <v>3</v>
      </c>
      <c r="B134" s="8" t="s">
        <v>166</v>
      </c>
      <c r="C134" s="8" t="s">
        <v>144</v>
      </c>
      <c r="D134" s="88" t="n">
        <v>42200</v>
      </c>
      <c r="E134" s="8" t="s">
        <v>155</v>
      </c>
      <c r="F134" s="8" t="n">
        <v>1</v>
      </c>
      <c r="G134" s="8" t="s">
        <v>78</v>
      </c>
      <c r="H134" s="8" t="s">
        <v>21</v>
      </c>
      <c r="I134" s="8" t="s">
        <v>21</v>
      </c>
      <c r="J134" s="8" t="s">
        <v>156</v>
      </c>
      <c r="K134" s="90" t="s">
        <v>16</v>
      </c>
      <c r="L134" s="92" t="s">
        <v>17</v>
      </c>
    </row>
    <row r="135" customFormat="false" ht="12.75" hidden="false" customHeight="false" outlineLevel="0" collapsed="false">
      <c r="A135" s="8" t="n">
        <v>5</v>
      </c>
      <c r="B135" s="8" t="s">
        <v>166</v>
      </c>
      <c r="C135" s="8" t="s">
        <v>144</v>
      </c>
      <c r="D135" s="88" t="n">
        <v>42207</v>
      </c>
      <c r="E135" s="8" t="s">
        <v>155</v>
      </c>
      <c r="F135" s="8" t="n">
        <v>2</v>
      </c>
      <c r="G135" s="8" t="s">
        <v>78</v>
      </c>
      <c r="H135" s="8" t="s">
        <v>21</v>
      </c>
      <c r="I135" s="8" t="s">
        <v>21</v>
      </c>
      <c r="J135" s="8" t="s">
        <v>156</v>
      </c>
      <c r="K135" s="90" t="s">
        <v>16</v>
      </c>
      <c r="L135" s="92" t="s">
        <v>17</v>
      </c>
    </row>
    <row r="136" customFormat="false" ht="12.75" hidden="false" customHeight="false" outlineLevel="0" collapsed="false">
      <c r="A136" s="8" t="n">
        <v>6</v>
      </c>
      <c r="B136" s="8" t="s">
        <v>208</v>
      </c>
      <c r="C136" s="8" t="s">
        <v>124</v>
      </c>
      <c r="D136" s="88" t="n">
        <v>42195</v>
      </c>
      <c r="E136" s="8" t="s">
        <v>155</v>
      </c>
      <c r="F136" s="8" t="n">
        <v>1</v>
      </c>
      <c r="G136" s="8" t="s">
        <v>78</v>
      </c>
      <c r="H136" s="8" t="s">
        <v>21</v>
      </c>
      <c r="I136" s="8" t="s">
        <v>21</v>
      </c>
      <c r="J136" s="8" t="s">
        <v>156</v>
      </c>
      <c r="K136" s="90" t="s">
        <v>16</v>
      </c>
      <c r="L136" s="92" t="s">
        <v>17</v>
      </c>
    </row>
    <row r="137" customFormat="false" ht="12.75" hidden="false" customHeight="false" outlineLevel="0" collapsed="false">
      <c r="A137" s="8" t="n">
        <v>9</v>
      </c>
      <c r="B137" s="8" t="s">
        <v>208</v>
      </c>
      <c r="C137" s="8" t="s">
        <v>136</v>
      </c>
      <c r="D137" s="88" t="n">
        <v>42200</v>
      </c>
      <c r="E137" s="8" t="s">
        <v>155</v>
      </c>
      <c r="F137" s="8" t="n">
        <v>1</v>
      </c>
      <c r="G137" s="8" t="s">
        <v>78</v>
      </c>
      <c r="H137" s="8" t="s">
        <v>21</v>
      </c>
      <c r="I137" s="8" t="s">
        <v>21</v>
      </c>
      <c r="J137" s="8" t="s">
        <v>156</v>
      </c>
      <c r="K137" s="90" t="s">
        <v>16</v>
      </c>
      <c r="L137" s="92" t="s">
        <v>17</v>
      </c>
    </row>
    <row r="138" customFormat="false" ht="12.75" hidden="false" customHeight="false" outlineLevel="0" collapsed="false">
      <c r="A138" s="8" t="n">
        <v>20</v>
      </c>
      <c r="B138" s="8" t="s">
        <v>227</v>
      </c>
      <c r="C138" s="8" t="s">
        <v>110</v>
      </c>
      <c r="D138" s="88" t="n">
        <v>42194</v>
      </c>
      <c r="E138" s="8" t="s">
        <v>155</v>
      </c>
      <c r="F138" s="8" t="n">
        <v>4</v>
      </c>
      <c r="G138" s="8" t="s">
        <v>78</v>
      </c>
      <c r="H138" s="8" t="s">
        <v>21</v>
      </c>
      <c r="I138" s="8" t="s">
        <v>21</v>
      </c>
      <c r="J138" s="8" t="s">
        <v>156</v>
      </c>
      <c r="K138" s="90" t="s">
        <v>16</v>
      </c>
      <c r="L138" s="92" t="s">
        <v>17</v>
      </c>
    </row>
    <row r="139" customFormat="false" ht="12.75" hidden="false" customHeight="false" outlineLevel="0" collapsed="false">
      <c r="A139" s="8" t="n">
        <v>13</v>
      </c>
      <c r="B139" s="8" t="s">
        <v>227</v>
      </c>
      <c r="C139" s="8" t="s">
        <v>110</v>
      </c>
      <c r="D139" s="88" t="n">
        <v>42199</v>
      </c>
      <c r="E139" s="8" t="s">
        <v>155</v>
      </c>
      <c r="F139" s="8" t="n">
        <v>2</v>
      </c>
      <c r="G139" s="8" t="s">
        <v>78</v>
      </c>
      <c r="H139" s="8" t="s">
        <v>21</v>
      </c>
      <c r="I139" s="8" t="s">
        <v>21</v>
      </c>
      <c r="J139" s="8" t="s">
        <v>156</v>
      </c>
      <c r="K139" s="90" t="s">
        <v>16</v>
      </c>
      <c r="L139" s="92" t="s">
        <v>17</v>
      </c>
    </row>
    <row r="140" customFormat="false" ht="12.75" hidden="false" customHeight="false" outlineLevel="0" collapsed="false">
      <c r="A140" s="8" t="n">
        <v>18</v>
      </c>
      <c r="B140" s="8" t="s">
        <v>227</v>
      </c>
      <c r="C140" s="8" t="s">
        <v>139</v>
      </c>
      <c r="D140" s="88" t="n">
        <v>42195</v>
      </c>
      <c r="E140" s="8" t="s">
        <v>155</v>
      </c>
      <c r="F140" s="8" t="n">
        <v>1</v>
      </c>
      <c r="G140" s="8" t="s">
        <v>78</v>
      </c>
      <c r="H140" s="8" t="s">
        <v>21</v>
      </c>
      <c r="I140" s="8" t="s">
        <v>21</v>
      </c>
      <c r="J140" s="8" t="s">
        <v>156</v>
      </c>
      <c r="K140" s="90" t="s">
        <v>16</v>
      </c>
      <c r="L140" s="92" t="s">
        <v>17</v>
      </c>
    </row>
    <row r="141" customFormat="false" ht="12.75" hidden="false" customHeight="false" outlineLevel="0" collapsed="false">
      <c r="A141" s="8" t="n">
        <v>19</v>
      </c>
      <c r="B141" s="8" t="s">
        <v>229</v>
      </c>
      <c r="C141" s="8" t="s">
        <v>110</v>
      </c>
      <c r="D141" s="88" t="n">
        <v>42194</v>
      </c>
      <c r="E141" s="8" t="s">
        <v>155</v>
      </c>
      <c r="F141" s="8" t="n">
        <v>1</v>
      </c>
      <c r="G141" s="8" t="s">
        <v>78</v>
      </c>
      <c r="H141" s="8" t="s">
        <v>21</v>
      </c>
      <c r="I141" s="8" t="s">
        <v>21</v>
      </c>
      <c r="J141" s="8" t="s">
        <v>156</v>
      </c>
      <c r="K141" s="90" t="s">
        <v>16</v>
      </c>
      <c r="L141" s="92" t="s">
        <v>17</v>
      </c>
    </row>
    <row r="142" customFormat="false" ht="12.75" hidden="false" customHeight="false" outlineLevel="0" collapsed="false">
      <c r="A142" s="8" t="n">
        <v>14</v>
      </c>
      <c r="B142" s="8" t="s">
        <v>243</v>
      </c>
      <c r="C142" s="8" t="s">
        <v>110</v>
      </c>
      <c r="D142" s="88" t="n">
        <v>42199</v>
      </c>
      <c r="E142" s="8" t="s">
        <v>155</v>
      </c>
      <c r="F142" s="8" t="n">
        <v>1</v>
      </c>
      <c r="G142" s="8" t="s">
        <v>78</v>
      </c>
      <c r="H142" s="8" t="s">
        <v>21</v>
      </c>
      <c r="I142" s="8" t="s">
        <v>21</v>
      </c>
      <c r="J142" s="8" t="s">
        <v>156</v>
      </c>
      <c r="K142" s="90" t="s">
        <v>16</v>
      </c>
      <c r="L142" s="92" t="s">
        <v>17</v>
      </c>
    </row>
    <row r="143" customFormat="false" ht="12.75" hidden="false" customHeight="false" outlineLevel="0" collapsed="false">
      <c r="A143" s="8" t="n">
        <v>15</v>
      </c>
      <c r="B143" s="8" t="s">
        <v>243</v>
      </c>
      <c r="C143" s="8" t="s">
        <v>136</v>
      </c>
      <c r="D143" s="88" t="n">
        <v>42200</v>
      </c>
      <c r="E143" s="8" t="s">
        <v>155</v>
      </c>
      <c r="F143" s="8" t="n">
        <v>1</v>
      </c>
      <c r="G143" s="8" t="s">
        <v>78</v>
      </c>
      <c r="H143" s="8" t="s">
        <v>21</v>
      </c>
      <c r="I143" s="8" t="s">
        <v>21</v>
      </c>
      <c r="J143" s="8" t="s">
        <v>156</v>
      </c>
      <c r="K143" s="90" t="s">
        <v>16</v>
      </c>
      <c r="L143" s="92" t="s">
        <v>17</v>
      </c>
    </row>
    <row r="144" customFormat="false" ht="12.75" hidden="false" customHeight="false" outlineLevel="0" collapsed="false">
      <c r="A144" s="8" t="n">
        <v>21</v>
      </c>
      <c r="B144" s="8" t="s">
        <v>243</v>
      </c>
      <c r="C144" s="8" t="s">
        <v>144</v>
      </c>
      <c r="D144" s="88" t="n">
        <v>42194</v>
      </c>
      <c r="E144" s="8" t="s">
        <v>155</v>
      </c>
      <c r="F144" s="8" t="n">
        <v>3</v>
      </c>
      <c r="G144" s="8" t="s">
        <v>78</v>
      </c>
      <c r="H144" s="8" t="s">
        <v>21</v>
      </c>
      <c r="I144" s="8" t="s">
        <v>21</v>
      </c>
      <c r="J144" s="8" t="s">
        <v>156</v>
      </c>
      <c r="K144" s="90" t="s">
        <v>16</v>
      </c>
      <c r="L144" s="92" t="s">
        <v>17</v>
      </c>
    </row>
    <row r="145" customFormat="false" ht="12.75" hidden="false" customHeight="false" outlineLevel="0" collapsed="false">
      <c r="A145" s="8" t="n">
        <v>16</v>
      </c>
      <c r="B145" s="8" t="s">
        <v>109</v>
      </c>
      <c r="C145" s="8" t="s">
        <v>124</v>
      </c>
      <c r="D145" s="88" t="n">
        <v>42187</v>
      </c>
      <c r="E145" s="8" t="s">
        <v>132</v>
      </c>
      <c r="F145" s="8" t="n">
        <v>1</v>
      </c>
      <c r="G145" s="8" t="s">
        <v>78</v>
      </c>
      <c r="H145" s="8" t="s">
        <v>35</v>
      </c>
      <c r="I145" s="8" t="s">
        <v>35</v>
      </c>
      <c r="J145" s="8" t="s">
        <v>133</v>
      </c>
      <c r="K145" s="89" t="s">
        <v>37</v>
      </c>
      <c r="L145" s="89" t="s">
        <v>38</v>
      </c>
    </row>
    <row r="146" customFormat="false" ht="12.75" hidden="false" customHeight="false" outlineLevel="0" collapsed="false">
      <c r="A146" s="8" t="n">
        <v>22</v>
      </c>
      <c r="B146" s="8" t="s">
        <v>109</v>
      </c>
      <c r="C146" s="8" t="s">
        <v>124</v>
      </c>
      <c r="D146" s="88" t="n">
        <v>42195</v>
      </c>
      <c r="E146" s="8" t="s">
        <v>132</v>
      </c>
      <c r="F146" s="8" t="n">
        <v>1</v>
      </c>
      <c r="G146" s="8" t="s">
        <v>78</v>
      </c>
      <c r="H146" s="8" t="s">
        <v>35</v>
      </c>
      <c r="I146" s="8" t="s">
        <v>35</v>
      </c>
      <c r="J146" s="8" t="s">
        <v>133</v>
      </c>
      <c r="K146" s="89" t="s">
        <v>37</v>
      </c>
      <c r="L146" s="89" t="s">
        <v>38</v>
      </c>
    </row>
    <row r="147" customFormat="false" ht="12.75" hidden="false" customHeight="false" outlineLevel="0" collapsed="false">
      <c r="A147" s="8" t="n">
        <v>24</v>
      </c>
      <c r="B147" s="8" t="s">
        <v>109</v>
      </c>
      <c r="C147" s="8" t="s">
        <v>144</v>
      </c>
      <c r="D147" s="88" t="n">
        <v>42183</v>
      </c>
      <c r="E147" s="8" t="s">
        <v>132</v>
      </c>
      <c r="F147" s="8" t="n">
        <v>1</v>
      </c>
      <c r="G147" s="8" t="s">
        <v>78</v>
      </c>
      <c r="H147" s="8" t="s">
        <v>35</v>
      </c>
      <c r="I147" s="8" t="s">
        <v>35</v>
      </c>
      <c r="J147" s="8" t="s">
        <v>133</v>
      </c>
      <c r="K147" s="89" t="s">
        <v>37</v>
      </c>
      <c r="L147" s="89" t="s">
        <v>38</v>
      </c>
    </row>
    <row r="148" customFormat="false" ht="12.75" hidden="false" customHeight="false" outlineLevel="0" collapsed="false">
      <c r="A148" s="8" t="n">
        <v>25</v>
      </c>
      <c r="B148" s="8" t="s">
        <v>109</v>
      </c>
      <c r="C148" s="8" t="s">
        <v>154</v>
      </c>
      <c r="D148" s="88" t="n">
        <v>42180</v>
      </c>
      <c r="E148" s="8" t="s">
        <v>132</v>
      </c>
      <c r="F148" s="8" t="n">
        <v>1</v>
      </c>
      <c r="G148" s="8" t="s">
        <v>78</v>
      </c>
      <c r="H148" s="8" t="s">
        <v>35</v>
      </c>
      <c r="I148" s="8" t="s">
        <v>35</v>
      </c>
      <c r="J148" s="8" t="s">
        <v>133</v>
      </c>
      <c r="K148" s="89" t="s">
        <v>37</v>
      </c>
      <c r="L148" s="89" t="s">
        <v>38</v>
      </c>
    </row>
    <row r="149" customFormat="false" ht="12.75" hidden="false" customHeight="false" outlineLevel="0" collapsed="false">
      <c r="A149" s="8" t="n">
        <v>23</v>
      </c>
      <c r="B149" s="8" t="s">
        <v>166</v>
      </c>
      <c r="C149" s="8" t="s">
        <v>110</v>
      </c>
      <c r="D149" s="88" t="n">
        <v>42156</v>
      </c>
      <c r="E149" s="8" t="s">
        <v>205</v>
      </c>
      <c r="F149" s="8" t="n">
        <v>2</v>
      </c>
      <c r="G149" s="8" t="s">
        <v>78</v>
      </c>
      <c r="H149" s="8" t="s">
        <v>35</v>
      </c>
      <c r="I149" s="8" t="s">
        <v>35</v>
      </c>
      <c r="J149" s="8" t="s">
        <v>206</v>
      </c>
      <c r="K149" s="89" t="s">
        <v>37</v>
      </c>
      <c r="L149" s="89" t="s">
        <v>38</v>
      </c>
    </row>
    <row r="150" customFormat="false" ht="12.75" hidden="false" customHeight="false" outlineLevel="0" collapsed="false">
      <c r="A150" s="8" t="n">
        <v>26</v>
      </c>
      <c r="B150" s="8" t="s">
        <v>166</v>
      </c>
      <c r="C150" s="8" t="s">
        <v>110</v>
      </c>
      <c r="D150" s="88" t="n">
        <v>42159</v>
      </c>
      <c r="E150" s="8" t="s">
        <v>205</v>
      </c>
      <c r="F150" s="8" t="n">
        <v>1</v>
      </c>
      <c r="G150" s="8" t="s">
        <v>78</v>
      </c>
      <c r="H150" s="8" t="s">
        <v>35</v>
      </c>
      <c r="I150" s="8" t="s">
        <v>35</v>
      </c>
      <c r="J150" s="8" t="s">
        <v>206</v>
      </c>
      <c r="K150" s="89" t="s">
        <v>37</v>
      </c>
      <c r="L150" s="89" t="s">
        <v>38</v>
      </c>
    </row>
    <row r="151" customFormat="false" ht="12.75" hidden="false" customHeight="false" outlineLevel="0" collapsed="false">
      <c r="A151" s="8" t="n">
        <v>27</v>
      </c>
      <c r="B151" s="8" t="s">
        <v>166</v>
      </c>
      <c r="C151" s="8" t="s">
        <v>110</v>
      </c>
      <c r="D151" s="88" t="n">
        <v>42163</v>
      </c>
      <c r="E151" s="8" t="s">
        <v>205</v>
      </c>
      <c r="F151" s="8" t="n">
        <v>1</v>
      </c>
      <c r="G151" s="8" t="s">
        <v>78</v>
      </c>
      <c r="H151" s="8" t="s">
        <v>35</v>
      </c>
      <c r="I151" s="8" t="s">
        <v>35</v>
      </c>
      <c r="J151" s="8" t="s">
        <v>206</v>
      </c>
      <c r="K151" s="89" t="s">
        <v>37</v>
      </c>
      <c r="L151" s="89" t="s">
        <v>38</v>
      </c>
    </row>
    <row r="152" customFormat="false" ht="12.75" hidden="false" customHeight="false" outlineLevel="0" collapsed="false">
      <c r="A152" s="8" t="n">
        <v>28</v>
      </c>
      <c r="B152" s="8" t="s">
        <v>166</v>
      </c>
      <c r="C152" s="8" t="s">
        <v>110</v>
      </c>
      <c r="D152" s="88" t="n">
        <v>42170</v>
      </c>
      <c r="E152" s="8" t="s">
        <v>205</v>
      </c>
      <c r="F152" s="8" t="n">
        <v>2</v>
      </c>
      <c r="G152" s="8" t="s">
        <v>78</v>
      </c>
      <c r="H152" s="8" t="s">
        <v>35</v>
      </c>
      <c r="I152" s="8" t="s">
        <v>35</v>
      </c>
      <c r="J152" s="8" t="s">
        <v>206</v>
      </c>
      <c r="K152" s="89" t="s">
        <v>37</v>
      </c>
      <c r="L152" s="89" t="s">
        <v>38</v>
      </c>
    </row>
    <row r="153" customFormat="false" ht="12.75" hidden="false" customHeight="false" outlineLevel="0" collapsed="false">
      <c r="A153" s="8" t="n">
        <v>29</v>
      </c>
      <c r="B153" s="8" t="s">
        <v>166</v>
      </c>
      <c r="C153" s="8" t="s">
        <v>110</v>
      </c>
      <c r="D153" s="88" t="n">
        <v>42170</v>
      </c>
      <c r="E153" s="8" t="s">
        <v>132</v>
      </c>
      <c r="F153" s="8" t="n">
        <v>2</v>
      </c>
      <c r="G153" s="8" t="s">
        <v>78</v>
      </c>
      <c r="H153" s="8" t="s">
        <v>35</v>
      </c>
      <c r="I153" s="8" t="s">
        <v>35</v>
      </c>
      <c r="J153" s="8" t="s">
        <v>133</v>
      </c>
      <c r="K153" s="89" t="s">
        <v>37</v>
      </c>
      <c r="L153" s="89" t="s">
        <v>38</v>
      </c>
    </row>
    <row r="154" customFormat="false" ht="12.75" hidden="false" customHeight="false" outlineLevel="0" collapsed="false">
      <c r="A154" s="8" t="n">
        <v>30</v>
      </c>
      <c r="B154" s="8" t="s">
        <v>166</v>
      </c>
      <c r="C154" s="8" t="s">
        <v>110</v>
      </c>
      <c r="D154" s="88" t="n">
        <v>42184</v>
      </c>
      <c r="E154" s="8" t="s">
        <v>132</v>
      </c>
      <c r="F154" s="8" t="n">
        <v>1</v>
      </c>
      <c r="G154" s="8" t="s">
        <v>78</v>
      </c>
      <c r="H154" s="8" t="s">
        <v>35</v>
      </c>
      <c r="I154" s="8" t="s">
        <v>35</v>
      </c>
      <c r="J154" s="8" t="s">
        <v>133</v>
      </c>
      <c r="K154" s="89" t="s">
        <v>37</v>
      </c>
      <c r="L154" s="89" t="s">
        <v>38</v>
      </c>
    </row>
    <row r="155" customFormat="false" ht="12.75" hidden="false" customHeight="false" outlineLevel="0" collapsed="false">
      <c r="A155" s="8" t="n">
        <v>32</v>
      </c>
      <c r="B155" s="8" t="s">
        <v>166</v>
      </c>
      <c r="C155" s="8" t="s">
        <v>136</v>
      </c>
      <c r="D155" s="88" t="n">
        <v>42167</v>
      </c>
      <c r="E155" s="8" t="s">
        <v>132</v>
      </c>
      <c r="F155" s="8" t="n">
        <v>1</v>
      </c>
      <c r="G155" s="8" t="s">
        <v>78</v>
      </c>
      <c r="H155" s="8" t="s">
        <v>35</v>
      </c>
      <c r="I155" s="8" t="s">
        <v>35</v>
      </c>
      <c r="J155" s="8" t="s">
        <v>133</v>
      </c>
      <c r="K155" s="89" t="s">
        <v>37</v>
      </c>
      <c r="L155" s="89" t="s">
        <v>38</v>
      </c>
    </row>
    <row r="156" customFormat="false" ht="12.75" hidden="false" customHeight="false" outlineLevel="0" collapsed="false">
      <c r="A156" s="8" t="n">
        <v>35</v>
      </c>
      <c r="B156" s="8" t="s">
        <v>166</v>
      </c>
      <c r="C156" s="8" t="s">
        <v>136</v>
      </c>
      <c r="D156" s="88" t="n">
        <v>42170</v>
      </c>
      <c r="E156" s="8" t="s">
        <v>132</v>
      </c>
      <c r="F156" s="8" t="n">
        <v>1</v>
      </c>
      <c r="G156" s="8" t="s">
        <v>78</v>
      </c>
      <c r="H156" s="8" t="s">
        <v>35</v>
      </c>
      <c r="I156" s="8" t="s">
        <v>35</v>
      </c>
      <c r="J156" s="8" t="s">
        <v>133</v>
      </c>
      <c r="K156" s="89" t="s">
        <v>37</v>
      </c>
      <c r="L156" s="89" t="s">
        <v>38</v>
      </c>
    </row>
    <row r="157" customFormat="false" ht="12.75" hidden="false" customHeight="false" outlineLevel="0" collapsed="false">
      <c r="A157" s="8" t="n">
        <v>43</v>
      </c>
      <c r="B157" s="8" t="s">
        <v>166</v>
      </c>
      <c r="C157" s="8" t="s">
        <v>136</v>
      </c>
      <c r="D157" s="88" t="n">
        <v>42184</v>
      </c>
      <c r="E157" s="8" t="s">
        <v>132</v>
      </c>
      <c r="F157" s="8" t="n">
        <v>1</v>
      </c>
      <c r="G157" s="8" t="s">
        <v>78</v>
      </c>
      <c r="H157" s="8" t="s">
        <v>35</v>
      </c>
      <c r="I157" s="8" t="s">
        <v>35</v>
      </c>
      <c r="J157" s="8" t="s">
        <v>133</v>
      </c>
      <c r="K157" s="89" t="s">
        <v>37</v>
      </c>
      <c r="L157" s="89" t="s">
        <v>38</v>
      </c>
    </row>
    <row r="158" customFormat="false" ht="12.75" hidden="false" customHeight="false" outlineLevel="0" collapsed="false">
      <c r="A158" s="8" t="n">
        <v>33</v>
      </c>
      <c r="B158" s="8" t="s">
        <v>166</v>
      </c>
      <c r="C158" s="8" t="s">
        <v>139</v>
      </c>
      <c r="D158" s="88" t="n">
        <v>42157</v>
      </c>
      <c r="E158" s="8" t="s">
        <v>205</v>
      </c>
      <c r="F158" s="8" t="n">
        <v>1</v>
      </c>
      <c r="G158" s="8" t="s">
        <v>78</v>
      </c>
      <c r="H158" s="8" t="s">
        <v>35</v>
      </c>
      <c r="I158" s="8" t="s">
        <v>35</v>
      </c>
      <c r="J158" s="8" t="s">
        <v>206</v>
      </c>
      <c r="K158" s="89" t="s">
        <v>37</v>
      </c>
      <c r="L158" s="89" t="s">
        <v>38</v>
      </c>
    </row>
    <row r="159" customFormat="false" ht="13.5" hidden="false" customHeight="false" outlineLevel="0" collapsed="false">
      <c r="A159" s="8" t="n">
        <v>36</v>
      </c>
      <c r="B159" s="8" t="s">
        <v>166</v>
      </c>
      <c r="C159" s="8" t="s">
        <v>139</v>
      </c>
      <c r="D159" s="88" t="n">
        <v>42162</v>
      </c>
      <c r="E159" s="8" t="s">
        <v>205</v>
      </c>
      <c r="F159" s="8" t="n">
        <v>1</v>
      </c>
      <c r="G159" s="8" t="s">
        <v>78</v>
      </c>
      <c r="H159" s="8" t="s">
        <v>35</v>
      </c>
      <c r="I159" s="8" t="s">
        <v>35</v>
      </c>
      <c r="J159" s="8" t="s">
        <v>206</v>
      </c>
      <c r="K159" s="89" t="s">
        <v>37</v>
      </c>
      <c r="L159" s="89" t="s">
        <v>38</v>
      </c>
    </row>
    <row r="160" customFormat="false" ht="13.5" hidden="false" customHeight="false" outlineLevel="0" collapsed="false">
      <c r="A160" s="8" t="n">
        <v>37</v>
      </c>
      <c r="B160" s="8" t="s">
        <v>166</v>
      </c>
      <c r="C160" s="8" t="s">
        <v>139</v>
      </c>
      <c r="D160" s="88" t="n">
        <v>42181</v>
      </c>
      <c r="E160" s="8" t="s">
        <v>132</v>
      </c>
      <c r="F160" s="8" t="n">
        <v>2</v>
      </c>
      <c r="G160" s="8" t="s">
        <v>78</v>
      </c>
      <c r="H160" s="8" t="s">
        <v>35</v>
      </c>
      <c r="I160" s="8" t="s">
        <v>35</v>
      </c>
      <c r="J160" s="8" t="s">
        <v>133</v>
      </c>
      <c r="K160" s="89" t="s">
        <v>37</v>
      </c>
      <c r="L160" s="89" t="s">
        <v>38</v>
      </c>
      <c r="M160" s="96"/>
    </row>
    <row r="161" customFormat="false" ht="12.75" hidden="false" customHeight="false" outlineLevel="0" collapsed="false">
      <c r="A161" s="8" t="n">
        <v>41</v>
      </c>
      <c r="B161" s="8" t="s">
        <v>166</v>
      </c>
      <c r="C161" s="8" t="s">
        <v>144</v>
      </c>
      <c r="D161" s="88" t="n">
        <v>42175</v>
      </c>
      <c r="E161" s="8" t="s">
        <v>132</v>
      </c>
      <c r="F161" s="8" t="n">
        <v>1</v>
      </c>
      <c r="G161" s="8" t="s">
        <v>78</v>
      </c>
      <c r="H161" s="8" t="s">
        <v>35</v>
      </c>
      <c r="I161" s="8" t="s">
        <v>35</v>
      </c>
      <c r="J161" s="8" t="s">
        <v>133</v>
      </c>
      <c r="K161" s="89" t="s">
        <v>37</v>
      </c>
      <c r="L161" s="89" t="s">
        <v>38</v>
      </c>
      <c r="M161" s="96"/>
    </row>
    <row r="162" customFormat="false" ht="12.75" hidden="false" customHeight="false" outlineLevel="0" collapsed="false">
      <c r="A162" s="8" t="n">
        <v>42</v>
      </c>
      <c r="B162" s="8" t="s">
        <v>166</v>
      </c>
      <c r="C162" s="8" t="s">
        <v>154</v>
      </c>
      <c r="D162" s="88" t="n">
        <v>42168</v>
      </c>
      <c r="E162" s="8" t="s">
        <v>132</v>
      </c>
      <c r="F162" s="8" t="n">
        <v>1</v>
      </c>
      <c r="G162" s="8" t="s">
        <v>78</v>
      </c>
      <c r="H162" s="8" t="s">
        <v>35</v>
      </c>
      <c r="I162" s="8" t="s">
        <v>35</v>
      </c>
      <c r="J162" s="8" t="s">
        <v>133</v>
      </c>
      <c r="K162" s="89" t="s">
        <v>37</v>
      </c>
      <c r="L162" s="89" t="s">
        <v>38</v>
      </c>
    </row>
    <row r="163" customFormat="false" ht="12.75" hidden="false" customHeight="false" outlineLevel="0" collapsed="false">
      <c r="A163" s="8" t="n">
        <v>39</v>
      </c>
      <c r="B163" s="8" t="s">
        <v>166</v>
      </c>
      <c r="C163" s="8" t="s">
        <v>154</v>
      </c>
      <c r="D163" s="88" t="n">
        <v>42180</v>
      </c>
      <c r="E163" s="8" t="s">
        <v>132</v>
      </c>
      <c r="F163" s="8" t="n">
        <v>2</v>
      </c>
      <c r="G163" s="8" t="s">
        <v>78</v>
      </c>
      <c r="H163" s="8" t="s">
        <v>35</v>
      </c>
      <c r="I163" s="8" t="s">
        <v>35</v>
      </c>
      <c r="J163" s="8" t="s">
        <v>133</v>
      </c>
      <c r="K163" s="89" t="s">
        <v>37</v>
      </c>
      <c r="L163" s="89" t="s">
        <v>38</v>
      </c>
    </row>
    <row r="164" customFormat="false" ht="12.75" hidden="false" customHeight="false" outlineLevel="0" collapsed="false">
      <c r="A164" s="8" t="n">
        <v>40</v>
      </c>
      <c r="B164" s="8" t="s">
        <v>166</v>
      </c>
      <c r="C164" s="8" t="s">
        <v>154</v>
      </c>
      <c r="D164" s="88" t="n">
        <v>42185</v>
      </c>
      <c r="E164" s="8" t="s">
        <v>132</v>
      </c>
      <c r="F164" s="8" t="n">
        <v>1</v>
      </c>
      <c r="G164" s="8" t="s">
        <v>78</v>
      </c>
      <c r="H164" s="8" t="s">
        <v>35</v>
      </c>
      <c r="I164" s="8" t="s">
        <v>35</v>
      </c>
      <c r="J164" s="8" t="s">
        <v>133</v>
      </c>
      <c r="K164" s="89" t="s">
        <v>37</v>
      </c>
      <c r="L164" s="89" t="s">
        <v>38</v>
      </c>
    </row>
    <row r="165" customFormat="false" ht="12.75" hidden="false" customHeight="false" outlineLevel="0" collapsed="false">
      <c r="A165" s="8" t="n">
        <v>34</v>
      </c>
      <c r="B165" s="8" t="s">
        <v>195</v>
      </c>
      <c r="C165" s="8" t="s">
        <v>110</v>
      </c>
      <c r="D165" s="88" t="n">
        <v>42165</v>
      </c>
      <c r="E165" s="8" t="s">
        <v>205</v>
      </c>
      <c r="F165" s="8" t="n">
        <v>1</v>
      </c>
      <c r="G165" s="8" t="s">
        <v>78</v>
      </c>
      <c r="H165" s="8" t="s">
        <v>35</v>
      </c>
      <c r="I165" s="8" t="s">
        <v>35</v>
      </c>
      <c r="J165" s="8" t="s">
        <v>206</v>
      </c>
      <c r="K165" s="89" t="s">
        <v>37</v>
      </c>
      <c r="L165" s="89" t="s">
        <v>38</v>
      </c>
    </row>
    <row r="166" customFormat="false" ht="12.75" hidden="false" customHeight="false" outlineLevel="0" collapsed="false">
      <c r="A166" s="8" t="n">
        <v>44</v>
      </c>
      <c r="B166" s="8" t="s">
        <v>195</v>
      </c>
      <c r="C166" s="8" t="s">
        <v>110</v>
      </c>
      <c r="D166" s="88" t="n">
        <v>42183</v>
      </c>
      <c r="E166" s="8" t="s">
        <v>132</v>
      </c>
      <c r="F166" s="8" t="n">
        <v>1</v>
      </c>
      <c r="G166" s="8" t="s">
        <v>78</v>
      </c>
      <c r="H166" s="8" t="s">
        <v>35</v>
      </c>
      <c r="I166" s="8" t="s">
        <v>35</v>
      </c>
      <c r="J166" s="8" t="s">
        <v>133</v>
      </c>
      <c r="K166" s="89" t="s">
        <v>37</v>
      </c>
      <c r="L166" s="89" t="s">
        <v>38</v>
      </c>
    </row>
    <row r="167" customFormat="false" ht="12.75" hidden="false" customHeight="false" outlineLevel="0" collapsed="false">
      <c r="A167" s="8" t="n">
        <v>47</v>
      </c>
      <c r="B167" s="8" t="s">
        <v>207</v>
      </c>
      <c r="C167" s="8" t="s">
        <v>136</v>
      </c>
      <c r="D167" s="88" t="n">
        <v>42170</v>
      </c>
      <c r="E167" s="8" t="s">
        <v>132</v>
      </c>
      <c r="F167" s="8" t="n">
        <v>1</v>
      </c>
      <c r="G167" s="8" t="s">
        <v>78</v>
      </c>
      <c r="H167" s="8" t="s">
        <v>35</v>
      </c>
      <c r="I167" s="8" t="s">
        <v>35</v>
      </c>
      <c r="J167" s="8" t="s">
        <v>133</v>
      </c>
      <c r="K167" s="89" t="s">
        <v>37</v>
      </c>
      <c r="L167" s="89" t="s">
        <v>38</v>
      </c>
    </row>
    <row r="168" customFormat="false" ht="12.75" hidden="false" customHeight="false" outlineLevel="0" collapsed="false">
      <c r="A168" s="8" t="n">
        <v>52</v>
      </c>
      <c r="B168" s="8" t="s">
        <v>207</v>
      </c>
      <c r="C168" s="8" t="s">
        <v>144</v>
      </c>
      <c r="D168" s="88" t="n">
        <v>42169</v>
      </c>
      <c r="E168" s="8" t="s">
        <v>132</v>
      </c>
      <c r="F168" s="8" t="n">
        <v>1</v>
      </c>
      <c r="G168" s="8" t="s">
        <v>78</v>
      </c>
      <c r="H168" s="8" t="s">
        <v>35</v>
      </c>
      <c r="I168" s="8" t="s">
        <v>35</v>
      </c>
      <c r="J168" s="8" t="s">
        <v>133</v>
      </c>
      <c r="K168" s="89" t="s">
        <v>37</v>
      </c>
      <c r="L168" s="89" t="s">
        <v>38</v>
      </c>
    </row>
    <row r="169" customFormat="false" ht="12.75" hidden="false" customHeight="false" outlineLevel="0" collapsed="false">
      <c r="A169" s="8" t="n">
        <v>51</v>
      </c>
      <c r="B169" s="8" t="s">
        <v>208</v>
      </c>
      <c r="C169" s="8" t="s">
        <v>124</v>
      </c>
      <c r="D169" s="88" t="n">
        <v>42172</v>
      </c>
      <c r="E169" s="8" t="s">
        <v>132</v>
      </c>
      <c r="F169" s="8" t="n">
        <v>3</v>
      </c>
      <c r="G169" s="8" t="s">
        <v>78</v>
      </c>
      <c r="H169" s="8" t="s">
        <v>35</v>
      </c>
      <c r="I169" s="8" t="s">
        <v>35</v>
      </c>
      <c r="J169" s="8" t="s">
        <v>133</v>
      </c>
      <c r="K169" s="89" t="s">
        <v>37</v>
      </c>
      <c r="L169" s="89" t="s">
        <v>38</v>
      </c>
    </row>
    <row r="170" customFormat="false" ht="12.75" hidden="false" customHeight="false" outlineLevel="0" collapsed="false">
      <c r="A170" s="8" t="n">
        <v>48</v>
      </c>
      <c r="B170" s="8" t="s">
        <v>208</v>
      </c>
      <c r="C170" s="8" t="s">
        <v>124</v>
      </c>
      <c r="D170" s="88" t="n">
        <v>42174</v>
      </c>
      <c r="E170" s="8" t="s">
        <v>132</v>
      </c>
      <c r="F170" s="8" t="n">
        <v>3</v>
      </c>
      <c r="G170" s="8" t="s">
        <v>78</v>
      </c>
      <c r="H170" s="8" t="s">
        <v>35</v>
      </c>
      <c r="I170" s="8" t="s">
        <v>35</v>
      </c>
      <c r="J170" s="8" t="s">
        <v>133</v>
      </c>
      <c r="K170" s="89" t="s">
        <v>37</v>
      </c>
      <c r="L170" s="89" t="s">
        <v>38</v>
      </c>
    </row>
    <row r="171" customFormat="false" ht="12.75" hidden="false" customHeight="false" outlineLevel="0" collapsed="false">
      <c r="A171" s="8" t="n">
        <v>49</v>
      </c>
      <c r="B171" s="8" t="s">
        <v>208</v>
      </c>
      <c r="C171" s="8" t="s">
        <v>124</v>
      </c>
      <c r="D171" s="88" t="n">
        <v>42181</v>
      </c>
      <c r="E171" s="8" t="s">
        <v>132</v>
      </c>
      <c r="F171" s="8" t="n">
        <v>2</v>
      </c>
      <c r="G171" s="8" t="s">
        <v>78</v>
      </c>
      <c r="H171" s="8" t="s">
        <v>35</v>
      </c>
      <c r="I171" s="8" t="s">
        <v>35</v>
      </c>
      <c r="J171" s="8" t="s">
        <v>133</v>
      </c>
      <c r="K171" s="89" t="s">
        <v>37</v>
      </c>
      <c r="L171" s="89" t="s">
        <v>38</v>
      </c>
    </row>
    <row r="172" customFormat="false" ht="12.75" hidden="false" customHeight="false" outlineLevel="0" collapsed="false">
      <c r="A172" s="8" t="n">
        <v>50</v>
      </c>
      <c r="B172" s="8" t="s">
        <v>208</v>
      </c>
      <c r="C172" s="8" t="s">
        <v>124</v>
      </c>
      <c r="D172" s="88" t="n">
        <v>42187</v>
      </c>
      <c r="E172" s="8" t="s">
        <v>132</v>
      </c>
      <c r="F172" s="8" t="n">
        <v>2</v>
      </c>
      <c r="G172" s="8" t="s">
        <v>78</v>
      </c>
      <c r="H172" s="8" t="s">
        <v>35</v>
      </c>
      <c r="I172" s="8" t="s">
        <v>35</v>
      </c>
      <c r="J172" s="8" t="s">
        <v>133</v>
      </c>
      <c r="K172" s="89" t="s">
        <v>37</v>
      </c>
      <c r="L172" s="89" t="s">
        <v>38</v>
      </c>
    </row>
    <row r="173" customFormat="false" ht="12.75" hidden="false" customHeight="false" outlineLevel="0" collapsed="false">
      <c r="A173" s="8" t="n">
        <v>53</v>
      </c>
      <c r="B173" s="8" t="s">
        <v>208</v>
      </c>
      <c r="C173" s="8" t="s">
        <v>110</v>
      </c>
      <c r="D173" s="88" t="n">
        <v>42159</v>
      </c>
      <c r="E173" s="8" t="s">
        <v>205</v>
      </c>
      <c r="F173" s="8" t="n">
        <v>1</v>
      </c>
      <c r="G173" s="8" t="s">
        <v>78</v>
      </c>
      <c r="H173" s="8" t="s">
        <v>35</v>
      </c>
      <c r="I173" s="8" t="s">
        <v>35</v>
      </c>
      <c r="J173" s="8" t="s">
        <v>206</v>
      </c>
      <c r="K173" s="89" t="s">
        <v>37</v>
      </c>
      <c r="L173" s="89" t="s">
        <v>38</v>
      </c>
    </row>
    <row r="174" customFormat="false" ht="12.75" hidden="false" customHeight="false" outlineLevel="0" collapsed="false">
      <c r="A174" s="8" t="n">
        <v>55</v>
      </c>
      <c r="B174" s="8" t="s">
        <v>208</v>
      </c>
      <c r="C174" s="8" t="s">
        <v>110</v>
      </c>
      <c r="D174" s="88" t="n">
        <v>42170</v>
      </c>
      <c r="E174" s="8" t="s">
        <v>205</v>
      </c>
      <c r="F174" s="8" t="n">
        <v>1</v>
      </c>
      <c r="G174" s="8" t="s">
        <v>78</v>
      </c>
      <c r="H174" s="8" t="s">
        <v>35</v>
      </c>
      <c r="I174" s="8" t="s">
        <v>35</v>
      </c>
      <c r="J174" s="8" t="s">
        <v>206</v>
      </c>
      <c r="K174" s="89" t="s">
        <v>37</v>
      </c>
      <c r="L174" s="89" t="s">
        <v>38</v>
      </c>
    </row>
    <row r="175" customFormat="false" ht="12.75" hidden="false" customHeight="false" outlineLevel="0" collapsed="false">
      <c r="A175" s="8" t="n">
        <v>56</v>
      </c>
      <c r="B175" s="8" t="s">
        <v>208</v>
      </c>
      <c r="C175" s="8" t="s">
        <v>110</v>
      </c>
      <c r="D175" s="88" t="n">
        <v>42170</v>
      </c>
      <c r="E175" s="8" t="s">
        <v>132</v>
      </c>
      <c r="F175" s="8" t="n">
        <v>1</v>
      </c>
      <c r="G175" s="8" t="s">
        <v>78</v>
      </c>
      <c r="H175" s="8" t="s">
        <v>35</v>
      </c>
      <c r="I175" s="8" t="s">
        <v>35</v>
      </c>
      <c r="J175" s="8" t="s">
        <v>133</v>
      </c>
      <c r="K175" s="89" t="s">
        <v>37</v>
      </c>
      <c r="L175" s="89" t="s">
        <v>38</v>
      </c>
    </row>
    <row r="176" customFormat="false" ht="13.5" hidden="false" customHeight="false" outlineLevel="0" collapsed="false">
      <c r="A176" s="8" t="n">
        <v>57</v>
      </c>
      <c r="B176" s="8" t="s">
        <v>208</v>
      </c>
      <c r="C176" s="8" t="s">
        <v>110</v>
      </c>
      <c r="D176" s="88" t="n">
        <v>42177</v>
      </c>
      <c r="E176" s="8" t="s">
        <v>132</v>
      </c>
      <c r="F176" s="8" t="n">
        <v>3</v>
      </c>
      <c r="G176" s="8" t="s">
        <v>78</v>
      </c>
      <c r="H176" s="8" t="s">
        <v>35</v>
      </c>
      <c r="I176" s="8" t="s">
        <v>35</v>
      </c>
      <c r="J176" s="8" t="s">
        <v>133</v>
      </c>
      <c r="K176" s="89" t="s">
        <v>37</v>
      </c>
      <c r="L176" s="89" t="s">
        <v>38</v>
      </c>
    </row>
    <row r="177" customFormat="false" ht="13.5" hidden="false" customHeight="false" outlineLevel="0" collapsed="false">
      <c r="A177" s="8" t="n">
        <v>58</v>
      </c>
      <c r="B177" s="8" t="s">
        <v>208</v>
      </c>
      <c r="C177" s="8" t="s">
        <v>110</v>
      </c>
      <c r="D177" s="88" t="n">
        <v>42183</v>
      </c>
      <c r="E177" s="8" t="s">
        <v>132</v>
      </c>
      <c r="F177" s="8" t="n">
        <v>4</v>
      </c>
      <c r="G177" s="8" t="s">
        <v>78</v>
      </c>
      <c r="H177" s="8" t="s">
        <v>35</v>
      </c>
      <c r="I177" s="8" t="s">
        <v>35</v>
      </c>
      <c r="J177" s="8" t="s">
        <v>133</v>
      </c>
      <c r="K177" s="97" t="s">
        <v>37</v>
      </c>
      <c r="L177" s="98" t="s">
        <v>38</v>
      </c>
      <c r="M177" s="96"/>
    </row>
    <row r="178" customFormat="false" ht="13.5" hidden="false" customHeight="false" outlineLevel="0" collapsed="false">
      <c r="A178" s="8" t="n">
        <v>59</v>
      </c>
      <c r="B178" s="8" t="s">
        <v>208</v>
      </c>
      <c r="C178" s="8" t="s">
        <v>110</v>
      </c>
      <c r="D178" s="88" t="n">
        <v>42194</v>
      </c>
      <c r="E178" s="8" t="s">
        <v>132</v>
      </c>
      <c r="F178" s="8" t="n">
        <v>1</v>
      </c>
      <c r="G178" s="8" t="s">
        <v>78</v>
      </c>
      <c r="H178" s="8" t="s">
        <v>35</v>
      </c>
      <c r="I178" s="8" t="s">
        <v>35</v>
      </c>
      <c r="J178" s="8" t="s">
        <v>133</v>
      </c>
      <c r="K178" s="97" t="s">
        <v>37</v>
      </c>
      <c r="L178" s="98" t="s">
        <v>38</v>
      </c>
    </row>
    <row r="179" customFormat="false" ht="12.75" hidden="false" customHeight="false" outlineLevel="0" collapsed="false">
      <c r="A179" s="8" t="n">
        <v>61</v>
      </c>
      <c r="B179" s="8" t="s">
        <v>208</v>
      </c>
      <c r="C179" s="8" t="s">
        <v>136</v>
      </c>
      <c r="D179" s="88" t="n">
        <v>42167</v>
      </c>
      <c r="E179" s="8" t="s">
        <v>132</v>
      </c>
      <c r="F179" s="8" t="n">
        <v>6</v>
      </c>
      <c r="G179" s="8" t="s">
        <v>78</v>
      </c>
      <c r="H179" s="8" t="s">
        <v>35</v>
      </c>
      <c r="I179" s="8" t="s">
        <v>35</v>
      </c>
      <c r="J179" s="8" t="s">
        <v>133</v>
      </c>
      <c r="K179" s="89" t="s">
        <v>37</v>
      </c>
      <c r="L179" s="89" t="s">
        <v>38</v>
      </c>
    </row>
    <row r="180" customFormat="false" ht="12.75" hidden="false" customHeight="false" outlineLevel="0" collapsed="false">
      <c r="A180" s="8" t="n">
        <v>62</v>
      </c>
      <c r="B180" s="8" t="s">
        <v>208</v>
      </c>
      <c r="C180" s="8" t="s">
        <v>136</v>
      </c>
      <c r="D180" s="88" t="n">
        <v>42170</v>
      </c>
      <c r="E180" s="8" t="s">
        <v>132</v>
      </c>
      <c r="F180" s="8" t="n">
        <v>5</v>
      </c>
      <c r="G180" s="8" t="s">
        <v>78</v>
      </c>
      <c r="H180" s="8" t="s">
        <v>35</v>
      </c>
      <c r="I180" s="8" t="s">
        <v>35</v>
      </c>
      <c r="J180" s="8" t="s">
        <v>133</v>
      </c>
      <c r="K180" s="89" t="s">
        <v>37</v>
      </c>
      <c r="L180" s="89" t="s">
        <v>38</v>
      </c>
    </row>
    <row r="181" customFormat="false" ht="12.75" hidden="false" customHeight="false" outlineLevel="0" collapsed="false">
      <c r="A181" s="8" t="n">
        <v>63</v>
      </c>
      <c r="B181" s="8" t="s">
        <v>208</v>
      </c>
      <c r="C181" s="8" t="s">
        <v>136</v>
      </c>
      <c r="D181" s="88" t="n">
        <v>42173</v>
      </c>
      <c r="E181" s="8" t="s">
        <v>132</v>
      </c>
      <c r="F181" s="8" t="n">
        <v>3</v>
      </c>
      <c r="G181" s="8" t="s">
        <v>78</v>
      </c>
      <c r="H181" s="8" t="s">
        <v>35</v>
      </c>
      <c r="I181" s="8" t="s">
        <v>35</v>
      </c>
      <c r="J181" s="8" t="s">
        <v>133</v>
      </c>
      <c r="K181" s="89" t="s">
        <v>37</v>
      </c>
      <c r="L181" s="89" t="s">
        <v>38</v>
      </c>
    </row>
    <row r="182" customFormat="false" ht="13.5" hidden="false" customHeight="false" outlineLevel="0" collapsed="false">
      <c r="A182" s="8" t="n">
        <v>64</v>
      </c>
      <c r="B182" s="8" t="s">
        <v>208</v>
      </c>
      <c r="C182" s="8" t="s">
        <v>136</v>
      </c>
      <c r="D182" s="88" t="n">
        <v>42177</v>
      </c>
      <c r="E182" s="8" t="s">
        <v>132</v>
      </c>
      <c r="F182" s="8" t="n">
        <v>1</v>
      </c>
      <c r="G182" s="8" t="s">
        <v>78</v>
      </c>
      <c r="H182" s="8" t="s">
        <v>35</v>
      </c>
      <c r="I182" s="8" t="s">
        <v>35</v>
      </c>
      <c r="J182" s="8" t="s">
        <v>133</v>
      </c>
      <c r="K182" s="89" t="s">
        <v>37</v>
      </c>
      <c r="L182" s="89" t="s">
        <v>38</v>
      </c>
    </row>
    <row r="183" customFormat="false" ht="15" hidden="false" customHeight="false" outlineLevel="0" collapsed="false">
      <c r="A183" s="8" t="n">
        <v>60</v>
      </c>
      <c r="B183" s="8" t="s">
        <v>208</v>
      </c>
      <c r="C183" s="8" t="s">
        <v>136</v>
      </c>
      <c r="D183" s="88" t="n">
        <v>42200</v>
      </c>
      <c r="E183" s="8" t="s">
        <v>132</v>
      </c>
      <c r="F183" s="8" t="n">
        <v>1</v>
      </c>
      <c r="G183" s="8" t="s">
        <v>78</v>
      </c>
      <c r="H183" s="8" t="s">
        <v>35</v>
      </c>
      <c r="I183" s="8" t="s">
        <v>35</v>
      </c>
      <c r="J183" s="8" t="s">
        <v>133</v>
      </c>
      <c r="K183" s="97" t="s">
        <v>37</v>
      </c>
      <c r="L183" s="98" t="s">
        <v>38</v>
      </c>
      <c r="M183" s="99"/>
    </row>
    <row r="184" customFormat="false" ht="13.5" hidden="false" customHeight="false" outlineLevel="0" collapsed="false">
      <c r="A184" s="8" t="n">
        <v>65</v>
      </c>
      <c r="B184" s="8" t="s">
        <v>208</v>
      </c>
      <c r="C184" s="8" t="s">
        <v>139</v>
      </c>
      <c r="D184" s="88" t="n">
        <v>42172</v>
      </c>
      <c r="E184" s="8" t="s">
        <v>205</v>
      </c>
      <c r="F184" s="8" t="n">
        <v>2</v>
      </c>
      <c r="G184" s="8" t="s">
        <v>78</v>
      </c>
      <c r="H184" s="8" t="s">
        <v>35</v>
      </c>
      <c r="I184" s="8" t="s">
        <v>35</v>
      </c>
      <c r="J184" s="8" t="s">
        <v>206</v>
      </c>
      <c r="K184" s="97" t="s">
        <v>37</v>
      </c>
      <c r="L184" s="98" t="s">
        <v>38</v>
      </c>
    </row>
    <row r="185" customFormat="false" ht="12.75" hidden="false" customHeight="false" outlineLevel="0" collapsed="false">
      <c r="A185" s="8" t="n">
        <v>66</v>
      </c>
      <c r="B185" s="8" t="s">
        <v>208</v>
      </c>
      <c r="C185" s="8" t="s">
        <v>139</v>
      </c>
      <c r="D185" s="88" t="n">
        <v>42174</v>
      </c>
      <c r="E185" s="8" t="s">
        <v>132</v>
      </c>
      <c r="F185" s="8" t="n">
        <v>2</v>
      </c>
      <c r="G185" s="8" t="s">
        <v>78</v>
      </c>
      <c r="H185" s="8" t="s">
        <v>35</v>
      </c>
      <c r="I185" s="8" t="s">
        <v>35</v>
      </c>
      <c r="J185" s="8" t="s">
        <v>133</v>
      </c>
      <c r="K185" s="89" t="s">
        <v>37</v>
      </c>
      <c r="L185" s="89" t="s">
        <v>38</v>
      </c>
    </row>
    <row r="186" customFormat="false" ht="12.75" hidden="false" customHeight="false" outlineLevel="0" collapsed="false">
      <c r="A186" s="8" t="s">
        <v>123</v>
      </c>
      <c r="B186" s="8" t="s">
        <v>208</v>
      </c>
      <c r="C186" s="8" t="s">
        <v>144</v>
      </c>
      <c r="D186" s="88" t="n">
        <v>42169</v>
      </c>
      <c r="E186" s="8" t="s">
        <v>132</v>
      </c>
      <c r="F186" s="8" t="n">
        <v>10</v>
      </c>
      <c r="G186" s="8" t="s">
        <v>78</v>
      </c>
      <c r="H186" s="8" t="s">
        <v>35</v>
      </c>
      <c r="I186" s="8" t="s">
        <v>35</v>
      </c>
      <c r="J186" s="8" t="s">
        <v>133</v>
      </c>
      <c r="K186" s="89" t="s">
        <v>37</v>
      </c>
      <c r="L186" s="89" t="s">
        <v>38</v>
      </c>
    </row>
    <row r="187" customFormat="false" ht="12.75" hidden="false" customHeight="false" outlineLevel="0" collapsed="false">
      <c r="A187" s="8" t="n">
        <v>4</v>
      </c>
      <c r="B187" s="8" t="s">
        <v>208</v>
      </c>
      <c r="C187" s="8" t="s">
        <v>144</v>
      </c>
      <c r="D187" s="88" t="n">
        <v>42173</v>
      </c>
      <c r="E187" s="8" t="s">
        <v>132</v>
      </c>
      <c r="F187" s="8" t="n">
        <v>2</v>
      </c>
      <c r="G187" s="8" t="s">
        <v>78</v>
      </c>
      <c r="H187" s="8" t="s">
        <v>35</v>
      </c>
      <c r="I187" s="8" t="s">
        <v>35</v>
      </c>
      <c r="J187" s="8" t="s">
        <v>133</v>
      </c>
      <c r="K187" s="89" t="s">
        <v>37</v>
      </c>
      <c r="L187" s="89" t="s">
        <v>38</v>
      </c>
    </row>
    <row r="188" customFormat="false" ht="12.75" hidden="false" customHeight="false" outlineLevel="0" collapsed="false">
      <c r="A188" s="8" t="n">
        <v>6</v>
      </c>
      <c r="B188" s="8" t="s">
        <v>208</v>
      </c>
      <c r="C188" s="8" t="s">
        <v>144</v>
      </c>
      <c r="D188" s="88" t="n">
        <v>42175</v>
      </c>
      <c r="E188" s="8" t="s">
        <v>132</v>
      </c>
      <c r="F188" s="8" t="n">
        <v>1</v>
      </c>
      <c r="G188" s="8" t="s">
        <v>78</v>
      </c>
      <c r="H188" s="8" t="s">
        <v>35</v>
      </c>
      <c r="I188" s="8" t="s">
        <v>35</v>
      </c>
      <c r="J188" s="8" t="s">
        <v>133</v>
      </c>
      <c r="K188" s="89" t="s">
        <v>37</v>
      </c>
      <c r="L188" s="89" t="s">
        <v>38</v>
      </c>
    </row>
    <row r="189" customFormat="false" ht="12.75" hidden="false" customHeight="false" outlineLevel="0" collapsed="false">
      <c r="A189" s="8" t="n">
        <v>9</v>
      </c>
      <c r="B189" s="8" t="s">
        <v>208</v>
      </c>
      <c r="C189" s="8" t="s">
        <v>144</v>
      </c>
      <c r="D189" s="88" t="n">
        <v>42183</v>
      </c>
      <c r="E189" s="8" t="s">
        <v>132</v>
      </c>
      <c r="F189" s="8" t="n">
        <v>1</v>
      </c>
      <c r="G189" s="8" t="s">
        <v>78</v>
      </c>
      <c r="H189" s="8" t="s">
        <v>35</v>
      </c>
      <c r="I189" s="8" t="s">
        <v>35</v>
      </c>
      <c r="J189" s="8" t="s">
        <v>133</v>
      </c>
      <c r="K189" s="89" t="s">
        <v>37</v>
      </c>
      <c r="L189" s="89" t="s">
        <v>38</v>
      </c>
    </row>
    <row r="190" customFormat="false" ht="12.75" hidden="false" customHeight="false" outlineLevel="0" collapsed="false">
      <c r="A190" s="8" t="n">
        <v>24</v>
      </c>
      <c r="B190" s="8" t="s">
        <v>208</v>
      </c>
      <c r="C190" s="8" t="s">
        <v>154</v>
      </c>
      <c r="D190" s="88" t="n">
        <v>42173</v>
      </c>
      <c r="E190" s="8" t="s">
        <v>132</v>
      </c>
      <c r="F190" s="8" t="n">
        <v>4</v>
      </c>
      <c r="G190" s="8" t="s">
        <v>78</v>
      </c>
      <c r="H190" s="8" t="s">
        <v>35</v>
      </c>
      <c r="I190" s="8" t="s">
        <v>35</v>
      </c>
      <c r="J190" s="8" t="s">
        <v>133</v>
      </c>
      <c r="K190" s="89" t="s">
        <v>37</v>
      </c>
      <c r="L190" s="89" t="s">
        <v>38</v>
      </c>
    </row>
    <row r="191" customFormat="false" ht="12.75" hidden="false" customHeight="false" outlineLevel="0" collapsed="false">
      <c r="A191" s="8" t="n">
        <v>25</v>
      </c>
      <c r="B191" s="8" t="s">
        <v>208</v>
      </c>
      <c r="C191" s="8" t="s">
        <v>154</v>
      </c>
      <c r="D191" s="88" t="n">
        <v>42180</v>
      </c>
      <c r="E191" s="8" t="s">
        <v>132</v>
      </c>
      <c r="F191" s="8" t="n">
        <v>3</v>
      </c>
      <c r="G191" s="8" t="s">
        <v>78</v>
      </c>
      <c r="H191" s="8" t="s">
        <v>35</v>
      </c>
      <c r="I191" s="8" t="s">
        <v>35</v>
      </c>
      <c r="J191" s="8" t="s">
        <v>133</v>
      </c>
      <c r="K191" s="89" t="s">
        <v>37</v>
      </c>
      <c r="L191" s="89" t="s">
        <v>38</v>
      </c>
    </row>
    <row r="192" customFormat="false" ht="12.75" hidden="false" customHeight="false" outlineLevel="0" collapsed="false">
      <c r="A192" s="8" t="n">
        <v>23</v>
      </c>
      <c r="B192" s="8" t="s">
        <v>208</v>
      </c>
      <c r="C192" s="8" t="s">
        <v>154</v>
      </c>
      <c r="D192" s="88" t="n">
        <v>42185</v>
      </c>
      <c r="E192" s="8" t="s">
        <v>132</v>
      </c>
      <c r="F192" s="8" t="n">
        <v>2</v>
      </c>
      <c r="G192" s="8" t="s">
        <v>78</v>
      </c>
      <c r="H192" s="8" t="s">
        <v>35</v>
      </c>
      <c r="I192" s="8" t="s">
        <v>35</v>
      </c>
      <c r="J192" s="8" t="s">
        <v>133</v>
      </c>
      <c r="K192" s="89" t="s">
        <v>37</v>
      </c>
      <c r="L192" s="89" t="s">
        <v>38</v>
      </c>
    </row>
    <row r="193" customFormat="false" ht="12.75" hidden="false" customHeight="false" outlineLevel="0" collapsed="false">
      <c r="A193" s="8" t="n">
        <v>26</v>
      </c>
      <c r="B193" s="8" t="s">
        <v>227</v>
      </c>
      <c r="C193" s="8" t="s">
        <v>139</v>
      </c>
      <c r="D193" s="88" t="n">
        <v>42181</v>
      </c>
      <c r="E193" s="8" t="s">
        <v>132</v>
      </c>
      <c r="F193" s="8" t="n">
        <v>1</v>
      </c>
      <c r="G193" s="8" t="s">
        <v>78</v>
      </c>
      <c r="H193" s="8" t="s">
        <v>35</v>
      </c>
      <c r="I193" s="8" t="s">
        <v>35</v>
      </c>
      <c r="J193" s="8" t="s">
        <v>133</v>
      </c>
      <c r="K193" s="89" t="s">
        <v>37</v>
      </c>
      <c r="L193" s="89" t="s">
        <v>38</v>
      </c>
    </row>
    <row r="194" customFormat="false" ht="12.75" hidden="false" customHeight="false" outlineLevel="0" collapsed="false">
      <c r="A194" s="8" t="n">
        <v>27</v>
      </c>
      <c r="B194" s="8" t="s">
        <v>230</v>
      </c>
      <c r="C194" s="8" t="s">
        <v>136</v>
      </c>
      <c r="D194" s="88" t="n">
        <v>42167</v>
      </c>
      <c r="E194" s="8" t="s">
        <v>205</v>
      </c>
      <c r="F194" s="8" t="n">
        <v>1</v>
      </c>
      <c r="G194" s="8" t="s">
        <v>78</v>
      </c>
      <c r="H194" s="8" t="s">
        <v>35</v>
      </c>
      <c r="I194" s="8" t="s">
        <v>35</v>
      </c>
      <c r="J194" s="8" t="s">
        <v>206</v>
      </c>
      <c r="K194" s="89" t="s">
        <v>37</v>
      </c>
      <c r="L194" s="89" t="s">
        <v>38</v>
      </c>
    </row>
    <row r="195" customFormat="false" ht="12.75" hidden="false" customHeight="false" outlineLevel="0" collapsed="false">
      <c r="A195" s="8" t="n">
        <v>28</v>
      </c>
      <c r="B195" s="8" t="s">
        <v>230</v>
      </c>
      <c r="C195" s="8" t="s">
        <v>154</v>
      </c>
      <c r="D195" s="88" t="n">
        <v>42173</v>
      </c>
      <c r="E195" s="8" t="s">
        <v>132</v>
      </c>
      <c r="F195" s="8" t="n">
        <v>1</v>
      </c>
      <c r="G195" s="8" t="s">
        <v>78</v>
      </c>
      <c r="H195" s="8" t="s">
        <v>35</v>
      </c>
      <c r="I195" s="8" t="s">
        <v>35</v>
      </c>
      <c r="J195" s="8" t="s">
        <v>133</v>
      </c>
      <c r="K195" s="89" t="s">
        <v>37</v>
      </c>
      <c r="L195" s="89" t="s">
        <v>38</v>
      </c>
    </row>
    <row r="196" customFormat="false" ht="12.75" hidden="false" customHeight="false" outlineLevel="0" collapsed="false">
      <c r="A196" s="8" t="n">
        <v>32</v>
      </c>
      <c r="B196" s="8" t="s">
        <v>230</v>
      </c>
      <c r="C196" s="8" t="s">
        <v>154</v>
      </c>
      <c r="D196" s="88" t="n">
        <v>42176</v>
      </c>
      <c r="E196" s="8" t="s">
        <v>132</v>
      </c>
      <c r="F196" s="8" t="n">
        <v>2</v>
      </c>
      <c r="G196" s="8" t="s">
        <v>78</v>
      </c>
      <c r="H196" s="8" t="s">
        <v>35</v>
      </c>
      <c r="I196" s="8" t="s">
        <v>35</v>
      </c>
      <c r="J196" s="8" t="s">
        <v>133</v>
      </c>
      <c r="K196" s="89" t="s">
        <v>37</v>
      </c>
      <c r="L196" s="89" t="s">
        <v>38</v>
      </c>
    </row>
    <row r="197" customFormat="false" ht="13.5" hidden="false" customHeight="false" outlineLevel="0" collapsed="false">
      <c r="A197" s="8" t="n">
        <v>35</v>
      </c>
      <c r="B197" s="8" t="s">
        <v>230</v>
      </c>
      <c r="C197" s="8" t="s">
        <v>154</v>
      </c>
      <c r="D197" s="88" t="n">
        <v>42185</v>
      </c>
      <c r="E197" s="8" t="s">
        <v>132</v>
      </c>
      <c r="F197" s="8" t="n">
        <v>1</v>
      </c>
      <c r="G197" s="8" t="s">
        <v>78</v>
      </c>
      <c r="H197" s="8" t="s">
        <v>35</v>
      </c>
      <c r="I197" s="8" t="s">
        <v>35</v>
      </c>
      <c r="J197" s="8" t="s">
        <v>133</v>
      </c>
      <c r="K197" s="89" t="s">
        <v>37</v>
      </c>
      <c r="L197" s="89" t="s">
        <v>38</v>
      </c>
    </row>
    <row r="198" customFormat="false" ht="13.5" hidden="false" customHeight="false" outlineLevel="0" collapsed="false">
      <c r="A198" s="8" t="n">
        <v>39</v>
      </c>
      <c r="B198" s="8" t="s">
        <v>234</v>
      </c>
      <c r="C198" s="8" t="s">
        <v>124</v>
      </c>
      <c r="D198" s="88" t="n">
        <v>42181</v>
      </c>
      <c r="E198" s="8" t="s">
        <v>132</v>
      </c>
      <c r="F198" s="8" t="n">
        <v>1</v>
      </c>
      <c r="G198" s="8" t="s">
        <v>78</v>
      </c>
      <c r="H198" s="8" t="s">
        <v>35</v>
      </c>
      <c r="I198" s="8" t="s">
        <v>35</v>
      </c>
      <c r="J198" s="8" t="s">
        <v>133</v>
      </c>
      <c r="K198" s="97" t="s">
        <v>37</v>
      </c>
      <c r="L198" s="98" t="s">
        <v>38</v>
      </c>
    </row>
    <row r="199" customFormat="false" ht="13.5" hidden="false" customHeight="false" outlineLevel="0" collapsed="false">
      <c r="A199" s="8" t="n">
        <v>51</v>
      </c>
      <c r="B199" s="8" t="s">
        <v>234</v>
      </c>
      <c r="C199" s="8" t="s">
        <v>144</v>
      </c>
      <c r="D199" s="88" t="n">
        <v>42175</v>
      </c>
      <c r="E199" s="8" t="s">
        <v>132</v>
      </c>
      <c r="F199" s="8" t="n">
        <v>1</v>
      </c>
      <c r="G199" s="8" t="s">
        <v>78</v>
      </c>
      <c r="H199" s="8" t="s">
        <v>35</v>
      </c>
      <c r="I199" s="8" t="s">
        <v>35</v>
      </c>
      <c r="J199" s="8" t="s">
        <v>133</v>
      </c>
      <c r="K199" s="97" t="s">
        <v>37</v>
      </c>
      <c r="L199" s="98" t="s">
        <v>38</v>
      </c>
    </row>
    <row r="200" customFormat="false" ht="13.5" hidden="false" customHeight="false" outlineLevel="0" collapsed="false">
      <c r="A200" s="8" t="n">
        <v>49</v>
      </c>
      <c r="B200" s="8" t="s">
        <v>234</v>
      </c>
      <c r="C200" s="8" t="s">
        <v>144</v>
      </c>
      <c r="D200" s="88" t="n">
        <v>42178</v>
      </c>
      <c r="E200" s="8" t="s">
        <v>132</v>
      </c>
      <c r="F200" s="8" t="n">
        <v>1</v>
      </c>
      <c r="G200" s="8" t="s">
        <v>78</v>
      </c>
      <c r="H200" s="8" t="s">
        <v>35</v>
      </c>
      <c r="I200" s="8" t="s">
        <v>35</v>
      </c>
      <c r="J200" s="8" t="s">
        <v>133</v>
      </c>
      <c r="K200" s="97" t="s">
        <v>37</v>
      </c>
      <c r="L200" s="98" t="s">
        <v>38</v>
      </c>
    </row>
    <row r="201" customFormat="false" ht="13.5" hidden="false" customHeight="false" outlineLevel="0" collapsed="false">
      <c r="A201" s="8" t="n">
        <v>29</v>
      </c>
      <c r="B201" s="8" t="s">
        <v>243</v>
      </c>
      <c r="C201" s="8" t="s">
        <v>124</v>
      </c>
      <c r="D201" s="88" t="n">
        <v>42187</v>
      </c>
      <c r="E201" s="8" t="s">
        <v>132</v>
      </c>
      <c r="F201" s="8" t="n">
        <v>1</v>
      </c>
      <c r="G201" s="8" t="s">
        <v>78</v>
      </c>
      <c r="H201" s="8" t="s">
        <v>35</v>
      </c>
      <c r="I201" s="8" t="s">
        <v>35</v>
      </c>
      <c r="J201" s="8" t="s">
        <v>133</v>
      </c>
      <c r="K201" s="97" t="s">
        <v>37</v>
      </c>
      <c r="L201" s="98" t="s">
        <v>38</v>
      </c>
    </row>
    <row r="202" customFormat="false" ht="13.5" hidden="false" customHeight="false" outlineLevel="0" collapsed="false">
      <c r="A202" s="8" t="n">
        <v>19</v>
      </c>
      <c r="B202" s="8" t="s">
        <v>243</v>
      </c>
      <c r="C202" s="8" t="s">
        <v>110</v>
      </c>
      <c r="D202" s="88" t="n">
        <v>42163</v>
      </c>
      <c r="E202" s="8" t="s">
        <v>205</v>
      </c>
      <c r="F202" s="8" t="n">
        <v>1</v>
      </c>
      <c r="G202" s="8" t="s">
        <v>78</v>
      </c>
      <c r="H202" s="8" t="s">
        <v>35</v>
      </c>
      <c r="I202" s="8" t="s">
        <v>35</v>
      </c>
      <c r="J202" s="8" t="s">
        <v>206</v>
      </c>
      <c r="K202" s="97" t="s">
        <v>37</v>
      </c>
      <c r="L202" s="98" t="s">
        <v>38</v>
      </c>
    </row>
    <row r="203" customFormat="false" ht="13.5" hidden="false" customHeight="false" outlineLevel="0" collapsed="false">
      <c r="A203" s="8" t="n">
        <v>14</v>
      </c>
      <c r="B203" s="8" t="s">
        <v>243</v>
      </c>
      <c r="C203" s="8" t="s">
        <v>136</v>
      </c>
      <c r="D203" s="88" t="n">
        <v>42170</v>
      </c>
      <c r="E203" s="8" t="s">
        <v>132</v>
      </c>
      <c r="F203" s="8" t="n">
        <v>1</v>
      </c>
      <c r="G203" s="8" t="s">
        <v>78</v>
      </c>
      <c r="H203" s="8" t="s">
        <v>35</v>
      </c>
      <c r="I203" s="8" t="s">
        <v>35</v>
      </c>
      <c r="J203" s="8" t="s">
        <v>133</v>
      </c>
      <c r="K203" s="97" t="s">
        <v>37</v>
      </c>
      <c r="L203" s="98" t="s">
        <v>38</v>
      </c>
    </row>
    <row r="204" customFormat="false" ht="13.5" hidden="false" customHeight="false" outlineLevel="0" collapsed="false">
      <c r="A204" s="8" t="n">
        <v>10</v>
      </c>
      <c r="B204" s="8" t="s">
        <v>243</v>
      </c>
      <c r="C204" s="8" t="s">
        <v>136</v>
      </c>
      <c r="D204" s="88" t="n">
        <v>42173</v>
      </c>
      <c r="E204" s="8" t="s">
        <v>132</v>
      </c>
      <c r="F204" s="8" t="n">
        <v>1</v>
      </c>
      <c r="G204" s="8" t="s">
        <v>78</v>
      </c>
      <c r="H204" s="8" t="s">
        <v>35</v>
      </c>
      <c r="I204" s="8" t="s">
        <v>35</v>
      </c>
      <c r="J204" s="8" t="s">
        <v>133</v>
      </c>
      <c r="K204" s="97" t="s">
        <v>37</v>
      </c>
      <c r="L204" s="98" t="s">
        <v>38</v>
      </c>
    </row>
    <row r="205" customFormat="false" ht="13.5" hidden="false" customHeight="false" outlineLevel="0" collapsed="false">
      <c r="A205" s="8" t="n">
        <v>3</v>
      </c>
      <c r="B205" s="8" t="s">
        <v>243</v>
      </c>
      <c r="C205" s="8" t="s">
        <v>136</v>
      </c>
      <c r="D205" s="88" t="n">
        <v>42177</v>
      </c>
      <c r="E205" s="8" t="s">
        <v>132</v>
      </c>
      <c r="F205" s="8" t="n">
        <v>2</v>
      </c>
      <c r="G205" s="8" t="s">
        <v>78</v>
      </c>
      <c r="H205" s="8" t="s">
        <v>35</v>
      </c>
      <c r="I205" s="8" t="s">
        <v>35</v>
      </c>
      <c r="J205" s="8" t="s">
        <v>133</v>
      </c>
      <c r="K205" s="97" t="s">
        <v>37</v>
      </c>
      <c r="L205" s="98" t="s">
        <v>38</v>
      </c>
    </row>
    <row r="206" customFormat="false" ht="13.5" hidden="false" customHeight="false" outlineLevel="0" collapsed="false">
      <c r="A206" s="8" t="n">
        <v>21</v>
      </c>
      <c r="B206" s="8" t="s">
        <v>243</v>
      </c>
      <c r="C206" s="8" t="s">
        <v>136</v>
      </c>
      <c r="D206" s="88" t="n">
        <v>42184</v>
      </c>
      <c r="E206" s="8" t="s">
        <v>132</v>
      </c>
      <c r="F206" s="8" t="n">
        <v>1</v>
      </c>
      <c r="G206" s="8" t="s">
        <v>78</v>
      </c>
      <c r="H206" s="8" t="s">
        <v>35</v>
      </c>
      <c r="I206" s="8" t="s">
        <v>35</v>
      </c>
      <c r="J206" s="8" t="s">
        <v>133</v>
      </c>
      <c r="K206" s="97" t="s">
        <v>37</v>
      </c>
      <c r="L206" s="98" t="s">
        <v>38</v>
      </c>
    </row>
    <row r="207" customFormat="false" ht="13.5" hidden="false" customHeight="false" outlineLevel="0" collapsed="false">
      <c r="A207" s="8" t="s">
        <v>123</v>
      </c>
      <c r="B207" s="8" t="s">
        <v>243</v>
      </c>
      <c r="C207" s="8" t="s">
        <v>136</v>
      </c>
      <c r="D207" s="88" t="n">
        <v>42194</v>
      </c>
      <c r="E207" s="8" t="s">
        <v>132</v>
      </c>
      <c r="F207" s="8" t="n">
        <v>1</v>
      </c>
      <c r="G207" s="8" t="s">
        <v>78</v>
      </c>
      <c r="H207" s="8" t="s">
        <v>35</v>
      </c>
      <c r="I207" s="8" t="s">
        <v>35</v>
      </c>
      <c r="J207" s="8" t="s">
        <v>133</v>
      </c>
      <c r="K207" s="97" t="s">
        <v>37</v>
      </c>
      <c r="L207" s="98" t="s">
        <v>38</v>
      </c>
    </row>
    <row r="208" customFormat="false" ht="13.5" hidden="false" customHeight="false" outlineLevel="0" collapsed="false">
      <c r="A208" s="8" t="s">
        <v>123</v>
      </c>
      <c r="B208" s="8" t="s">
        <v>243</v>
      </c>
      <c r="C208" s="8" t="s">
        <v>139</v>
      </c>
      <c r="D208" s="88" t="n">
        <v>42174</v>
      </c>
      <c r="E208" s="8" t="s">
        <v>132</v>
      </c>
      <c r="F208" s="8" t="n">
        <v>1</v>
      </c>
      <c r="G208" s="8" t="s">
        <v>78</v>
      </c>
      <c r="H208" s="8" t="s">
        <v>35</v>
      </c>
      <c r="I208" s="8" t="s">
        <v>35</v>
      </c>
      <c r="J208" s="8" t="s">
        <v>133</v>
      </c>
      <c r="K208" s="97" t="s">
        <v>37</v>
      </c>
      <c r="L208" s="98" t="s">
        <v>38</v>
      </c>
    </row>
    <row r="209" customFormat="false" ht="13.5" hidden="false" customHeight="false" outlineLevel="0" collapsed="false">
      <c r="A209" s="8" t="s">
        <v>123</v>
      </c>
      <c r="B209" s="8" t="s">
        <v>243</v>
      </c>
      <c r="C209" s="8" t="s">
        <v>144</v>
      </c>
      <c r="D209" s="88" t="n">
        <v>42169</v>
      </c>
      <c r="E209" s="8" t="s">
        <v>132</v>
      </c>
      <c r="F209" s="8" t="n">
        <v>2</v>
      </c>
      <c r="G209" s="8" t="s">
        <v>78</v>
      </c>
      <c r="H209" s="8" t="s">
        <v>35</v>
      </c>
      <c r="I209" s="8" t="s">
        <v>35</v>
      </c>
      <c r="J209" s="8" t="s">
        <v>133</v>
      </c>
      <c r="K209" s="97" t="s">
        <v>37</v>
      </c>
      <c r="L209" s="98" t="s">
        <v>38</v>
      </c>
    </row>
    <row r="210" customFormat="false" ht="13.5" hidden="false" customHeight="false" outlineLevel="0" collapsed="false">
      <c r="A210" s="8" t="n">
        <v>7</v>
      </c>
      <c r="B210" s="8" t="s">
        <v>243</v>
      </c>
      <c r="C210" s="8" t="s">
        <v>144</v>
      </c>
      <c r="D210" s="88" t="n">
        <v>42173</v>
      </c>
      <c r="E210" s="8" t="s">
        <v>132</v>
      </c>
      <c r="F210" s="8" t="n">
        <v>4</v>
      </c>
      <c r="G210" s="8" t="s">
        <v>78</v>
      </c>
      <c r="H210" s="8" t="s">
        <v>35</v>
      </c>
      <c r="I210" s="8" t="s">
        <v>35</v>
      </c>
      <c r="J210" s="8" t="s">
        <v>133</v>
      </c>
      <c r="K210" s="97" t="s">
        <v>37</v>
      </c>
      <c r="L210" s="98" t="s">
        <v>38</v>
      </c>
    </row>
    <row r="211" customFormat="false" ht="13.5" hidden="false" customHeight="false" outlineLevel="0" collapsed="false">
      <c r="A211" s="8" t="n">
        <v>8</v>
      </c>
      <c r="B211" s="8" t="s">
        <v>243</v>
      </c>
      <c r="C211" s="8" t="s">
        <v>144</v>
      </c>
      <c r="D211" s="88" t="n">
        <v>42175</v>
      </c>
      <c r="E211" s="8" t="s">
        <v>132</v>
      </c>
      <c r="F211" s="8" t="n">
        <v>1</v>
      </c>
      <c r="G211" s="8" t="s">
        <v>78</v>
      </c>
      <c r="H211" s="8" t="s">
        <v>35</v>
      </c>
      <c r="I211" s="8" t="s">
        <v>35</v>
      </c>
      <c r="J211" s="8" t="s">
        <v>133</v>
      </c>
      <c r="K211" s="97" t="s">
        <v>37</v>
      </c>
      <c r="L211" s="98" t="s">
        <v>38</v>
      </c>
    </row>
    <row r="212" customFormat="false" ht="13.5" hidden="false" customHeight="false" outlineLevel="0" collapsed="false">
      <c r="A212" s="8" t="n">
        <v>3</v>
      </c>
      <c r="B212" s="8" t="s">
        <v>243</v>
      </c>
      <c r="C212" s="8" t="s">
        <v>144</v>
      </c>
      <c r="D212" s="88" t="n">
        <v>42183</v>
      </c>
      <c r="E212" s="8" t="s">
        <v>132</v>
      </c>
      <c r="F212" s="8" t="n">
        <v>1</v>
      </c>
      <c r="G212" s="8" t="s">
        <v>78</v>
      </c>
      <c r="H212" s="8" t="s">
        <v>35</v>
      </c>
      <c r="I212" s="8" t="s">
        <v>35</v>
      </c>
      <c r="J212" s="8" t="s">
        <v>133</v>
      </c>
      <c r="K212" s="97" t="s">
        <v>37</v>
      </c>
      <c r="L212" s="98" t="s">
        <v>38</v>
      </c>
    </row>
    <row r="213" customFormat="false" ht="13.5" hidden="false" customHeight="false" outlineLevel="0" collapsed="false">
      <c r="A213" s="8" t="n">
        <v>5</v>
      </c>
      <c r="B213" s="8" t="s">
        <v>255</v>
      </c>
      <c r="C213" s="8" t="s">
        <v>136</v>
      </c>
      <c r="D213" s="88" t="n">
        <v>42173</v>
      </c>
      <c r="E213" s="8" t="s">
        <v>132</v>
      </c>
      <c r="F213" s="8" t="n">
        <v>1</v>
      </c>
      <c r="G213" s="8" t="s">
        <v>78</v>
      </c>
      <c r="H213" s="8" t="s">
        <v>35</v>
      </c>
      <c r="I213" s="8" t="s">
        <v>35</v>
      </c>
      <c r="J213" s="8" t="s">
        <v>133</v>
      </c>
      <c r="K213" s="97" t="s">
        <v>37</v>
      </c>
      <c r="L213" s="98" t="s">
        <v>38</v>
      </c>
    </row>
    <row r="214" customFormat="false" ht="13.5" hidden="false" customHeight="false" outlineLevel="0" collapsed="false">
      <c r="A214" s="8" t="n">
        <v>9</v>
      </c>
      <c r="B214" s="8" t="s">
        <v>255</v>
      </c>
      <c r="C214" s="8" t="s">
        <v>144</v>
      </c>
      <c r="D214" s="88" t="n">
        <v>42173</v>
      </c>
      <c r="E214" s="8" t="s">
        <v>132</v>
      </c>
      <c r="F214" s="8" t="n">
        <v>1</v>
      </c>
      <c r="G214" s="8" t="s">
        <v>78</v>
      </c>
      <c r="H214" s="8" t="s">
        <v>35</v>
      </c>
      <c r="I214" s="8" t="s">
        <v>35</v>
      </c>
      <c r="J214" s="8" t="s">
        <v>133</v>
      </c>
      <c r="K214" s="97" t="s">
        <v>37</v>
      </c>
      <c r="L214" s="98" t="s">
        <v>38</v>
      </c>
    </row>
    <row r="215" customFormat="false" ht="13.5" hidden="false" customHeight="false" outlineLevel="0" collapsed="false">
      <c r="A215" s="8" t="n">
        <v>14</v>
      </c>
      <c r="B215" s="8" t="s">
        <v>255</v>
      </c>
      <c r="C215" s="8" t="s">
        <v>154</v>
      </c>
      <c r="D215" s="88" t="n">
        <v>42185</v>
      </c>
      <c r="E215" s="8" t="s">
        <v>132</v>
      </c>
      <c r="F215" s="8" t="n">
        <v>1</v>
      </c>
      <c r="G215" s="8" t="s">
        <v>78</v>
      </c>
      <c r="H215" s="8" t="s">
        <v>35</v>
      </c>
      <c r="I215" s="8" t="s">
        <v>35</v>
      </c>
      <c r="J215" s="8" t="s">
        <v>133</v>
      </c>
      <c r="K215" s="97" t="s">
        <v>37</v>
      </c>
      <c r="L215" s="98" t="s">
        <v>38</v>
      </c>
    </row>
    <row r="216" customFormat="false" ht="13.5" hidden="false" customHeight="false" outlineLevel="0" collapsed="false">
      <c r="A216" s="8" t="n">
        <v>15</v>
      </c>
      <c r="B216" s="8" t="s">
        <v>166</v>
      </c>
      <c r="C216" s="8" t="s">
        <v>144</v>
      </c>
      <c r="D216" s="88" t="n">
        <v>42194</v>
      </c>
      <c r="E216" s="8" t="s">
        <v>263</v>
      </c>
      <c r="F216" s="8" t="n">
        <v>1</v>
      </c>
      <c r="G216" s="8" t="s">
        <v>78</v>
      </c>
      <c r="H216" s="8" t="s">
        <v>264</v>
      </c>
      <c r="I216" s="8" t="s">
        <v>264</v>
      </c>
      <c r="J216" s="8" t="s">
        <v>265</v>
      </c>
      <c r="K216" s="93" t="s">
        <v>16</v>
      </c>
      <c r="L216" s="100" t="s">
        <v>17</v>
      </c>
    </row>
    <row r="217" customFormat="false" ht="13.5" hidden="false" customHeight="false" outlineLevel="0" collapsed="false">
      <c r="A217" s="8" t="n">
        <v>36</v>
      </c>
      <c r="B217" s="8" t="s">
        <v>166</v>
      </c>
      <c r="C217" s="8" t="s">
        <v>154</v>
      </c>
      <c r="D217" s="88" t="n">
        <v>42198</v>
      </c>
      <c r="E217" s="8" t="s">
        <v>263</v>
      </c>
      <c r="F217" s="8" t="n">
        <v>1</v>
      </c>
      <c r="G217" s="8" t="s">
        <v>78</v>
      </c>
      <c r="H217" s="8" t="s">
        <v>264</v>
      </c>
      <c r="I217" s="8" t="s">
        <v>264</v>
      </c>
      <c r="J217" s="8" t="s">
        <v>265</v>
      </c>
      <c r="K217" s="93" t="s">
        <v>16</v>
      </c>
      <c r="L217" s="100" t="s">
        <v>17</v>
      </c>
    </row>
    <row r="218" customFormat="false" ht="13.5" hidden="false" customHeight="false" outlineLevel="0" collapsed="false">
      <c r="A218" s="8" t="n">
        <v>41</v>
      </c>
      <c r="B218" s="8" t="s">
        <v>208</v>
      </c>
      <c r="C218" s="8" t="s">
        <v>154</v>
      </c>
      <c r="D218" s="88" t="n">
        <v>42198</v>
      </c>
      <c r="E218" s="8" t="s">
        <v>263</v>
      </c>
      <c r="F218" s="8" t="n">
        <v>1</v>
      </c>
      <c r="G218" s="8" t="s">
        <v>78</v>
      </c>
      <c r="H218" s="8" t="s">
        <v>264</v>
      </c>
      <c r="I218" s="8" t="s">
        <v>264</v>
      </c>
      <c r="J218" s="8" t="s">
        <v>265</v>
      </c>
      <c r="K218" s="93" t="s">
        <v>16</v>
      </c>
      <c r="L218" s="100" t="s">
        <v>17</v>
      </c>
    </row>
    <row r="219" customFormat="false" ht="13.5" hidden="false" customHeight="false" outlineLevel="0" collapsed="false">
      <c r="A219" s="8" t="n">
        <v>34</v>
      </c>
      <c r="B219" s="8" t="s">
        <v>230</v>
      </c>
      <c r="C219" s="8" t="s">
        <v>124</v>
      </c>
      <c r="D219" s="88" t="n">
        <v>42201</v>
      </c>
      <c r="E219" s="8" t="s">
        <v>263</v>
      </c>
      <c r="F219" s="8" t="n">
        <v>1</v>
      </c>
      <c r="G219" s="8" t="s">
        <v>78</v>
      </c>
      <c r="H219" s="8" t="s">
        <v>264</v>
      </c>
      <c r="I219" s="8" t="s">
        <v>264</v>
      </c>
      <c r="J219" s="8" t="s">
        <v>265</v>
      </c>
      <c r="K219" s="93" t="s">
        <v>16</v>
      </c>
      <c r="L219" s="100" t="s">
        <v>17</v>
      </c>
    </row>
    <row r="220" customFormat="false" ht="13.5" hidden="false" customHeight="false" outlineLevel="0" collapsed="false">
      <c r="A220" s="8" t="n">
        <v>47</v>
      </c>
      <c r="B220" s="8" t="s">
        <v>243</v>
      </c>
      <c r="C220" s="8" t="s">
        <v>124</v>
      </c>
      <c r="D220" s="88" t="n">
        <v>42195</v>
      </c>
      <c r="E220" s="8" t="s">
        <v>263</v>
      </c>
      <c r="F220" s="8" t="n">
        <v>1</v>
      </c>
      <c r="G220" s="8" t="s">
        <v>78</v>
      </c>
      <c r="H220" s="8" t="s">
        <v>264</v>
      </c>
      <c r="I220" s="8" t="s">
        <v>264</v>
      </c>
      <c r="J220" s="8" t="s">
        <v>265</v>
      </c>
      <c r="K220" s="93" t="s">
        <v>16</v>
      </c>
      <c r="L220" s="100" t="s">
        <v>17</v>
      </c>
    </row>
    <row r="221" customFormat="false" ht="13.5" hidden="false" customHeight="false" outlineLevel="0" collapsed="false">
      <c r="A221" s="8" t="n">
        <v>55</v>
      </c>
      <c r="B221" s="8" t="s">
        <v>243</v>
      </c>
      <c r="C221" s="8" t="s">
        <v>154</v>
      </c>
      <c r="D221" s="88" t="n">
        <v>42208</v>
      </c>
      <c r="E221" s="8" t="s">
        <v>263</v>
      </c>
      <c r="F221" s="8" t="n">
        <v>1</v>
      </c>
      <c r="G221" s="8" t="s">
        <v>78</v>
      </c>
      <c r="H221" s="8" t="s">
        <v>264</v>
      </c>
      <c r="I221" s="8" t="s">
        <v>264</v>
      </c>
      <c r="J221" s="8" t="s">
        <v>265</v>
      </c>
      <c r="K221" s="93" t="s">
        <v>16</v>
      </c>
      <c r="L221" s="100" t="s">
        <v>17</v>
      </c>
    </row>
    <row r="222" customFormat="false" ht="13.5" hidden="false" customHeight="false" outlineLevel="0" collapsed="false">
      <c r="A222" s="8" t="n">
        <v>65</v>
      </c>
      <c r="B222" s="8" t="s">
        <v>109</v>
      </c>
      <c r="C222" s="8" t="s">
        <v>124</v>
      </c>
      <c r="D222" s="88" t="n">
        <v>42181</v>
      </c>
      <c r="E222" s="8" t="s">
        <v>128</v>
      </c>
      <c r="F222" s="8" t="n">
        <v>1</v>
      </c>
      <c r="G222" s="8" t="s">
        <v>78</v>
      </c>
      <c r="H222" s="8" t="s">
        <v>31</v>
      </c>
      <c r="I222" s="8" t="s">
        <v>31</v>
      </c>
      <c r="J222" s="8" t="s">
        <v>129</v>
      </c>
      <c r="K222" s="93" t="s">
        <v>4</v>
      </c>
      <c r="L222" s="94" t="s">
        <v>5</v>
      </c>
    </row>
    <row r="223" customFormat="false" ht="13.5" hidden="false" customHeight="false" outlineLevel="0" collapsed="false">
      <c r="A223" s="8" t="n">
        <v>3</v>
      </c>
      <c r="B223" s="8" t="s">
        <v>109</v>
      </c>
      <c r="C223" s="8" t="s">
        <v>124</v>
      </c>
      <c r="D223" s="88" t="n">
        <v>42187</v>
      </c>
      <c r="E223" s="8" t="s">
        <v>128</v>
      </c>
      <c r="F223" s="8" t="n">
        <v>2</v>
      </c>
      <c r="G223" s="8" t="s">
        <v>78</v>
      </c>
      <c r="H223" s="8" t="s">
        <v>31</v>
      </c>
      <c r="I223" s="8" t="s">
        <v>31</v>
      </c>
      <c r="J223" s="8" t="s">
        <v>129</v>
      </c>
      <c r="K223" s="93" t="s">
        <v>4</v>
      </c>
      <c r="L223" s="94" t="s">
        <v>5</v>
      </c>
    </row>
    <row r="224" customFormat="false" ht="13.5" hidden="false" customHeight="false" outlineLevel="0" collapsed="false">
      <c r="A224" s="8" t="n">
        <v>3</v>
      </c>
      <c r="B224" s="8" t="s">
        <v>109</v>
      </c>
      <c r="C224" s="8" t="s">
        <v>144</v>
      </c>
      <c r="D224" s="88" t="n">
        <v>42183</v>
      </c>
      <c r="E224" s="8" t="s">
        <v>128</v>
      </c>
      <c r="F224" s="8" t="n">
        <v>1</v>
      </c>
      <c r="G224" s="8" t="s">
        <v>78</v>
      </c>
      <c r="H224" s="8" t="s">
        <v>31</v>
      </c>
      <c r="I224" s="8" t="s">
        <v>31</v>
      </c>
      <c r="J224" s="8" t="s">
        <v>129</v>
      </c>
      <c r="K224" s="93" t="s">
        <v>4</v>
      </c>
      <c r="L224" s="94" t="s">
        <v>5</v>
      </c>
    </row>
    <row r="225" customFormat="false" ht="13.5" hidden="false" customHeight="false" outlineLevel="0" collapsed="false">
      <c r="A225" s="8" t="n">
        <v>18</v>
      </c>
      <c r="B225" s="8" t="s">
        <v>109</v>
      </c>
      <c r="C225" s="8" t="s">
        <v>154</v>
      </c>
      <c r="D225" s="88" t="n">
        <v>42176</v>
      </c>
      <c r="E225" s="8" t="s">
        <v>128</v>
      </c>
      <c r="F225" s="8" t="n">
        <v>1</v>
      </c>
      <c r="G225" s="8" t="s">
        <v>78</v>
      </c>
      <c r="H225" s="8" t="s">
        <v>31</v>
      </c>
      <c r="I225" s="8" t="s">
        <v>31</v>
      </c>
      <c r="J225" s="8" t="s">
        <v>129</v>
      </c>
      <c r="K225" s="93" t="s">
        <v>4</v>
      </c>
      <c r="L225" s="94" t="s">
        <v>5</v>
      </c>
    </row>
    <row r="226" customFormat="false" ht="13.5" hidden="false" customHeight="false" outlineLevel="0" collapsed="false">
      <c r="A226" s="8" t="n">
        <v>18</v>
      </c>
      <c r="B226" s="8" t="s">
        <v>109</v>
      </c>
      <c r="C226" s="8" t="s">
        <v>154</v>
      </c>
      <c r="D226" s="88" t="n">
        <v>42180</v>
      </c>
      <c r="E226" s="8" t="s">
        <v>128</v>
      </c>
      <c r="F226" s="8" t="n">
        <v>1</v>
      </c>
      <c r="G226" s="8" t="s">
        <v>78</v>
      </c>
      <c r="H226" s="8" t="s">
        <v>31</v>
      </c>
      <c r="I226" s="8" t="s">
        <v>31</v>
      </c>
      <c r="J226" s="8" t="s">
        <v>129</v>
      </c>
      <c r="K226" s="93" t="s">
        <v>4</v>
      </c>
      <c r="L226" s="94" t="s">
        <v>5</v>
      </c>
    </row>
    <row r="227" customFormat="false" ht="13.5" hidden="false" customHeight="false" outlineLevel="0" collapsed="false">
      <c r="A227" s="8" t="n">
        <v>15</v>
      </c>
      <c r="B227" s="8" t="s">
        <v>109</v>
      </c>
      <c r="C227" s="8" t="s">
        <v>154</v>
      </c>
      <c r="D227" s="88" t="n">
        <v>42185</v>
      </c>
      <c r="E227" s="8" t="s">
        <v>128</v>
      </c>
      <c r="F227" s="8" t="n">
        <v>1</v>
      </c>
      <c r="G227" s="8" t="s">
        <v>78</v>
      </c>
      <c r="H227" s="8" t="s">
        <v>31</v>
      </c>
      <c r="I227" s="8" t="s">
        <v>31</v>
      </c>
      <c r="J227" s="8" t="s">
        <v>129</v>
      </c>
      <c r="K227" s="93" t="s">
        <v>4</v>
      </c>
      <c r="L227" s="94" t="s">
        <v>5</v>
      </c>
    </row>
    <row r="228" customFormat="false" ht="13.5" hidden="false" customHeight="false" outlineLevel="0" collapsed="false">
      <c r="A228" s="8" t="n">
        <v>15</v>
      </c>
      <c r="B228" s="8" t="s">
        <v>195</v>
      </c>
      <c r="C228" s="8" t="s">
        <v>136</v>
      </c>
      <c r="D228" s="88" t="n">
        <v>42163</v>
      </c>
      <c r="E228" s="8" t="s">
        <v>128</v>
      </c>
      <c r="F228" s="8" t="n">
        <v>2</v>
      </c>
      <c r="G228" s="8" t="s">
        <v>78</v>
      </c>
      <c r="H228" s="8" t="s">
        <v>31</v>
      </c>
      <c r="I228" s="8" t="s">
        <v>31</v>
      </c>
      <c r="J228" s="8" t="s">
        <v>129</v>
      </c>
      <c r="K228" s="93" t="s">
        <v>4</v>
      </c>
      <c r="L228" s="94" t="s">
        <v>5</v>
      </c>
    </row>
    <row r="229" customFormat="false" ht="13.5" hidden="false" customHeight="false" outlineLevel="0" collapsed="false">
      <c r="A229" s="8" t="n">
        <v>28</v>
      </c>
      <c r="B229" s="8" t="s">
        <v>195</v>
      </c>
      <c r="C229" s="8" t="s">
        <v>136</v>
      </c>
      <c r="D229" s="88" t="n">
        <v>42170</v>
      </c>
      <c r="E229" s="8" t="s">
        <v>128</v>
      </c>
      <c r="F229" s="8" t="n">
        <v>2</v>
      </c>
      <c r="G229" s="8" t="s">
        <v>78</v>
      </c>
      <c r="H229" s="8" t="s">
        <v>31</v>
      </c>
      <c r="I229" s="8" t="s">
        <v>31</v>
      </c>
      <c r="J229" s="8" t="s">
        <v>129</v>
      </c>
      <c r="K229" s="93" t="s">
        <v>4</v>
      </c>
      <c r="L229" s="94" t="s">
        <v>5</v>
      </c>
    </row>
    <row r="230" customFormat="false" ht="13.5" hidden="false" customHeight="false" outlineLevel="0" collapsed="false">
      <c r="A230" s="8" t="n">
        <v>28</v>
      </c>
      <c r="B230" s="8" t="s">
        <v>195</v>
      </c>
      <c r="C230" s="8" t="s">
        <v>144</v>
      </c>
      <c r="D230" s="88" t="n">
        <v>42169</v>
      </c>
      <c r="E230" s="8" t="s">
        <v>128</v>
      </c>
      <c r="F230" s="8" t="n">
        <v>1</v>
      </c>
      <c r="G230" s="8" t="s">
        <v>78</v>
      </c>
      <c r="H230" s="8" t="s">
        <v>31</v>
      </c>
      <c r="I230" s="8" t="s">
        <v>31</v>
      </c>
      <c r="J230" s="8" t="s">
        <v>129</v>
      </c>
      <c r="K230" s="93" t="s">
        <v>4</v>
      </c>
      <c r="L230" s="94" t="s">
        <v>5</v>
      </c>
    </row>
    <row r="231" customFormat="false" ht="13.5" hidden="false" customHeight="false" outlineLevel="0" collapsed="false">
      <c r="A231" s="8" t="n">
        <v>29</v>
      </c>
      <c r="B231" s="8" t="s">
        <v>195</v>
      </c>
      <c r="C231" s="8" t="s">
        <v>144</v>
      </c>
      <c r="D231" s="88" t="n">
        <v>42178</v>
      </c>
      <c r="E231" s="8" t="s">
        <v>128</v>
      </c>
      <c r="F231" s="8" t="n">
        <v>1</v>
      </c>
      <c r="G231" s="8" t="s">
        <v>78</v>
      </c>
      <c r="H231" s="8" t="s">
        <v>31</v>
      </c>
      <c r="I231" s="8" t="s">
        <v>31</v>
      </c>
      <c r="J231" s="8" t="s">
        <v>129</v>
      </c>
      <c r="K231" s="93" t="s">
        <v>4</v>
      </c>
      <c r="L231" s="94" t="s">
        <v>5</v>
      </c>
    </row>
    <row r="232" customFormat="false" ht="13.5" hidden="false" customHeight="false" outlineLevel="0" collapsed="false">
      <c r="A232" s="8" t="n">
        <v>29</v>
      </c>
      <c r="B232" s="8" t="s">
        <v>234</v>
      </c>
      <c r="C232" s="8" t="s">
        <v>136</v>
      </c>
      <c r="D232" s="88" t="n">
        <v>42184</v>
      </c>
      <c r="E232" s="8" t="s">
        <v>128</v>
      </c>
      <c r="F232" s="8" t="n">
        <v>1</v>
      </c>
      <c r="G232" s="8" t="s">
        <v>78</v>
      </c>
      <c r="H232" s="8" t="s">
        <v>31</v>
      </c>
      <c r="I232" s="8" t="s">
        <v>31</v>
      </c>
      <c r="J232" s="8" t="s">
        <v>129</v>
      </c>
      <c r="K232" s="93" t="s">
        <v>4</v>
      </c>
      <c r="L232" s="94" t="s">
        <v>5</v>
      </c>
    </row>
    <row r="233" customFormat="false" ht="15" hidden="false" customHeight="false" outlineLevel="0" collapsed="false">
      <c r="A233" s="8" t="n">
        <v>30</v>
      </c>
      <c r="B233" s="8" t="s">
        <v>109</v>
      </c>
      <c r="C233" s="8" t="s">
        <v>139</v>
      </c>
      <c r="D233" s="88" t="n">
        <v>42181</v>
      </c>
      <c r="E233" s="8" t="s">
        <v>167</v>
      </c>
      <c r="F233" s="8" t="n">
        <v>2</v>
      </c>
      <c r="G233" s="8" t="s">
        <v>78</v>
      </c>
      <c r="H233" s="8" t="s">
        <v>168</v>
      </c>
      <c r="I233" s="8" t="s">
        <v>168</v>
      </c>
      <c r="J233" s="8" t="s">
        <v>169</v>
      </c>
      <c r="K233" s="101" t="s">
        <v>320</v>
      </c>
      <c r="L233" s="102" t="s">
        <v>63</v>
      </c>
    </row>
    <row r="234" customFormat="false" ht="14.25" hidden="false" customHeight="false" outlineLevel="0" collapsed="false">
      <c r="A234" s="8" t="n">
        <v>30</v>
      </c>
      <c r="B234" s="8" t="s">
        <v>208</v>
      </c>
      <c r="C234" s="8" t="s">
        <v>124</v>
      </c>
      <c r="D234" s="88" t="n">
        <v>42174</v>
      </c>
      <c r="E234" s="8" t="s">
        <v>282</v>
      </c>
      <c r="F234" s="8" t="n">
        <v>1</v>
      </c>
      <c r="G234" s="8" t="s">
        <v>78</v>
      </c>
      <c r="H234" s="8" t="s">
        <v>283</v>
      </c>
      <c r="I234" s="8" t="s">
        <v>283</v>
      </c>
      <c r="J234" s="8" t="s">
        <v>284</v>
      </c>
      <c r="K234" s="2" t="s">
        <v>314</v>
      </c>
      <c r="L234" s="2" t="s">
        <v>317</v>
      </c>
    </row>
    <row r="235" customFormat="false" ht="12.75" hidden="false" customHeight="false" outlineLevel="0" collapsed="false">
      <c r="A235" s="8" t="n">
        <v>30</v>
      </c>
      <c r="B235" s="8" t="s">
        <v>109</v>
      </c>
      <c r="C235" s="8" t="s">
        <v>110</v>
      </c>
      <c r="D235" s="88" t="n">
        <v>42183</v>
      </c>
      <c r="E235" s="8" t="s">
        <v>112</v>
      </c>
      <c r="F235" s="8" t="n">
        <v>1</v>
      </c>
      <c r="G235" s="8" t="s">
        <v>78</v>
      </c>
      <c r="H235" s="8" t="s">
        <v>6</v>
      </c>
      <c r="I235" s="8" t="s">
        <v>6</v>
      </c>
      <c r="J235" s="8" t="s">
        <v>149</v>
      </c>
      <c r="K235" s="90" t="s">
        <v>4</v>
      </c>
      <c r="L235" s="90" t="s">
        <v>5</v>
      </c>
    </row>
    <row r="236" customFormat="false" ht="12.75" hidden="false" customHeight="false" outlineLevel="0" collapsed="false">
      <c r="A236" s="8" t="n">
        <v>30</v>
      </c>
      <c r="B236" s="8" t="s">
        <v>109</v>
      </c>
      <c r="C236" s="8" t="s">
        <v>110</v>
      </c>
      <c r="D236" s="88" t="n">
        <v>42184</v>
      </c>
      <c r="E236" s="8" t="s">
        <v>112</v>
      </c>
      <c r="F236" s="8" t="n">
        <v>2</v>
      </c>
      <c r="G236" s="8" t="s">
        <v>78</v>
      </c>
      <c r="H236" s="8" t="s">
        <v>6</v>
      </c>
      <c r="I236" s="8" t="s">
        <v>6</v>
      </c>
      <c r="J236" s="8" t="s">
        <v>149</v>
      </c>
      <c r="K236" s="90" t="s">
        <v>4</v>
      </c>
      <c r="L236" s="90" t="s">
        <v>5</v>
      </c>
    </row>
    <row r="237" customFormat="false" ht="12.75" hidden="false" customHeight="false" outlineLevel="0" collapsed="false">
      <c r="A237" s="8" t="n">
        <v>32</v>
      </c>
      <c r="B237" s="8" t="s">
        <v>109</v>
      </c>
      <c r="C237" s="8" t="s">
        <v>136</v>
      </c>
      <c r="D237" s="88" t="n">
        <v>42183</v>
      </c>
      <c r="E237" s="8" t="s">
        <v>112</v>
      </c>
      <c r="F237" s="8" t="n">
        <v>1</v>
      </c>
      <c r="G237" s="8" t="s">
        <v>78</v>
      </c>
      <c r="H237" s="8" t="s">
        <v>6</v>
      </c>
      <c r="I237" s="8" t="s">
        <v>6</v>
      </c>
      <c r="J237" s="8" t="s">
        <v>149</v>
      </c>
      <c r="K237" s="90" t="s">
        <v>4</v>
      </c>
      <c r="L237" s="90" t="s">
        <v>5</v>
      </c>
    </row>
    <row r="238" customFormat="false" ht="12.75" hidden="false" customHeight="false" outlineLevel="0" collapsed="false">
      <c r="A238" s="8" t="n">
        <v>32</v>
      </c>
      <c r="B238" s="8" t="s">
        <v>109</v>
      </c>
      <c r="C238" s="8" t="s">
        <v>136</v>
      </c>
      <c r="D238" s="88" t="n">
        <v>42200</v>
      </c>
      <c r="E238" s="8" t="s">
        <v>112</v>
      </c>
      <c r="F238" s="8" t="n">
        <v>1</v>
      </c>
      <c r="G238" s="8" t="s">
        <v>78</v>
      </c>
      <c r="H238" s="8" t="s">
        <v>6</v>
      </c>
      <c r="I238" s="8" t="s">
        <v>6</v>
      </c>
      <c r="J238" s="8" t="s">
        <v>149</v>
      </c>
      <c r="K238" s="90" t="s">
        <v>4</v>
      </c>
      <c r="L238" s="90" t="s">
        <v>5</v>
      </c>
    </row>
    <row r="239" customFormat="false" ht="12.75" hidden="false" customHeight="false" outlineLevel="0" collapsed="false">
      <c r="A239" s="8" t="n">
        <v>43</v>
      </c>
      <c r="B239" s="8" t="s">
        <v>109</v>
      </c>
      <c r="C239" s="8" t="s">
        <v>144</v>
      </c>
      <c r="D239" s="88" t="n">
        <v>42200</v>
      </c>
      <c r="E239" s="8" t="s">
        <v>112</v>
      </c>
      <c r="F239" s="8" t="n">
        <v>1</v>
      </c>
      <c r="G239" s="8" t="s">
        <v>78</v>
      </c>
      <c r="H239" s="8" t="s">
        <v>6</v>
      </c>
      <c r="I239" s="8" t="s">
        <v>6</v>
      </c>
      <c r="J239" s="8" t="s">
        <v>149</v>
      </c>
      <c r="K239" s="90" t="s">
        <v>4</v>
      </c>
      <c r="L239" s="90" t="s">
        <v>5</v>
      </c>
    </row>
    <row r="240" customFormat="false" ht="12.75" hidden="false" customHeight="false" outlineLevel="0" collapsed="false">
      <c r="A240" s="8" t="n">
        <v>43</v>
      </c>
      <c r="B240" s="8" t="s">
        <v>166</v>
      </c>
      <c r="C240" s="8" t="s">
        <v>110</v>
      </c>
      <c r="D240" s="88" t="n">
        <v>42194</v>
      </c>
      <c r="E240" s="8" t="s">
        <v>112</v>
      </c>
      <c r="F240" s="8" t="n">
        <v>1</v>
      </c>
      <c r="G240" s="8" t="s">
        <v>78</v>
      </c>
      <c r="H240" s="8" t="s">
        <v>6</v>
      </c>
      <c r="I240" s="8" t="s">
        <v>6</v>
      </c>
      <c r="J240" s="8" t="s">
        <v>149</v>
      </c>
      <c r="K240" s="90" t="s">
        <v>4</v>
      </c>
      <c r="L240" s="90" t="s">
        <v>5</v>
      </c>
    </row>
    <row r="241" customFormat="false" ht="12.75" hidden="false" customHeight="false" outlineLevel="0" collapsed="false">
      <c r="A241" s="8" t="n">
        <v>36</v>
      </c>
      <c r="B241" s="8" t="s">
        <v>166</v>
      </c>
      <c r="C241" s="8" t="s">
        <v>136</v>
      </c>
      <c r="D241" s="88" t="n">
        <v>42170</v>
      </c>
      <c r="E241" s="8" t="s">
        <v>112</v>
      </c>
      <c r="F241" s="8" t="n">
        <v>5</v>
      </c>
      <c r="G241" s="8" t="s">
        <v>78</v>
      </c>
      <c r="H241" s="8" t="s">
        <v>6</v>
      </c>
      <c r="I241" s="8" t="s">
        <v>6</v>
      </c>
      <c r="J241" s="8" t="s">
        <v>149</v>
      </c>
      <c r="K241" s="90" t="s">
        <v>4</v>
      </c>
      <c r="L241" s="90" t="s">
        <v>5</v>
      </c>
    </row>
    <row r="242" customFormat="false" ht="12.75" hidden="false" customHeight="false" outlineLevel="0" collapsed="false">
      <c r="A242" s="8" t="n">
        <v>36</v>
      </c>
      <c r="B242" s="8" t="s">
        <v>166</v>
      </c>
      <c r="C242" s="8" t="s">
        <v>136</v>
      </c>
      <c r="D242" s="88" t="n">
        <v>42173</v>
      </c>
      <c r="E242" s="8" t="s">
        <v>112</v>
      </c>
      <c r="F242" s="8" t="n">
        <v>1</v>
      </c>
      <c r="G242" s="8" t="s">
        <v>78</v>
      </c>
      <c r="H242" s="8" t="s">
        <v>6</v>
      </c>
      <c r="I242" s="8" t="s">
        <v>6</v>
      </c>
      <c r="J242" s="8" t="s">
        <v>149</v>
      </c>
      <c r="K242" s="90" t="s">
        <v>4</v>
      </c>
      <c r="L242" s="90" t="s">
        <v>5</v>
      </c>
    </row>
    <row r="243" customFormat="false" ht="12.75" hidden="false" customHeight="false" outlineLevel="0" collapsed="false">
      <c r="A243" s="8" t="n">
        <v>41</v>
      </c>
      <c r="B243" s="8" t="s">
        <v>166</v>
      </c>
      <c r="C243" s="8" t="s">
        <v>136</v>
      </c>
      <c r="D243" s="88" t="n">
        <v>42184</v>
      </c>
      <c r="E243" s="8" t="s">
        <v>112</v>
      </c>
      <c r="F243" s="8" t="n">
        <v>1</v>
      </c>
      <c r="G243" s="8" t="s">
        <v>78</v>
      </c>
      <c r="H243" s="8" t="s">
        <v>6</v>
      </c>
      <c r="I243" s="8" t="s">
        <v>6</v>
      </c>
      <c r="J243" s="8" t="s">
        <v>149</v>
      </c>
      <c r="K243" s="90" t="s">
        <v>4</v>
      </c>
      <c r="L243" s="90" t="s">
        <v>5</v>
      </c>
    </row>
    <row r="244" customFormat="false" ht="12.75" hidden="false" customHeight="false" outlineLevel="0" collapsed="false">
      <c r="A244" s="8" t="n">
        <v>41</v>
      </c>
      <c r="B244" s="8" t="s">
        <v>195</v>
      </c>
      <c r="C244" s="8" t="s">
        <v>136</v>
      </c>
      <c r="D244" s="88" t="n">
        <v>42177</v>
      </c>
      <c r="E244" s="8" t="s">
        <v>112</v>
      </c>
      <c r="F244" s="8" t="n">
        <v>1</v>
      </c>
      <c r="G244" s="8" t="s">
        <v>78</v>
      </c>
      <c r="H244" s="8" t="s">
        <v>6</v>
      </c>
      <c r="I244" s="8" t="s">
        <v>6</v>
      </c>
      <c r="J244" s="8" t="s">
        <v>149</v>
      </c>
      <c r="K244" s="90" t="s">
        <v>4</v>
      </c>
      <c r="L244" s="90" t="s">
        <v>5</v>
      </c>
    </row>
    <row r="245" customFormat="false" ht="12.75" hidden="false" customHeight="false" outlineLevel="0" collapsed="false">
      <c r="A245" s="8" t="n">
        <v>41</v>
      </c>
      <c r="B245" s="8" t="s">
        <v>195</v>
      </c>
      <c r="C245" s="8" t="s">
        <v>144</v>
      </c>
      <c r="D245" s="88" t="n">
        <v>42178</v>
      </c>
      <c r="E245" s="8" t="s">
        <v>112</v>
      </c>
      <c r="F245" s="8" t="n">
        <v>1</v>
      </c>
      <c r="G245" s="8" t="s">
        <v>78</v>
      </c>
      <c r="H245" s="8" t="s">
        <v>6</v>
      </c>
      <c r="I245" s="8" t="s">
        <v>6</v>
      </c>
      <c r="J245" s="8" t="s">
        <v>149</v>
      </c>
      <c r="K245" s="90" t="s">
        <v>4</v>
      </c>
      <c r="L245" s="90" t="s">
        <v>5</v>
      </c>
    </row>
    <row r="246" customFormat="false" ht="12.75" hidden="false" customHeight="false" outlineLevel="0" collapsed="false">
      <c r="A246" s="8" t="n">
        <v>41</v>
      </c>
      <c r="B246" s="8" t="s">
        <v>208</v>
      </c>
      <c r="C246" s="8" t="s">
        <v>110</v>
      </c>
      <c r="D246" s="88" t="n">
        <v>42183</v>
      </c>
      <c r="E246" s="8" t="s">
        <v>112</v>
      </c>
      <c r="F246" s="8" t="n">
        <v>1</v>
      </c>
      <c r="G246" s="8" t="s">
        <v>78</v>
      </c>
      <c r="H246" s="8" t="s">
        <v>6</v>
      </c>
      <c r="I246" s="8" t="s">
        <v>6</v>
      </c>
      <c r="J246" s="8" t="s">
        <v>149</v>
      </c>
      <c r="K246" s="90" t="s">
        <v>4</v>
      </c>
      <c r="L246" s="90" t="s">
        <v>5</v>
      </c>
    </row>
    <row r="247" customFormat="false" ht="12.75" hidden="false" customHeight="false" outlineLevel="0" collapsed="false">
      <c r="A247" s="8" t="n">
        <v>41</v>
      </c>
      <c r="B247" s="8" t="s">
        <v>208</v>
      </c>
      <c r="C247" s="8" t="s">
        <v>110</v>
      </c>
      <c r="D247" s="88" t="n">
        <v>42199</v>
      </c>
      <c r="E247" s="8" t="s">
        <v>112</v>
      </c>
      <c r="F247" s="8" t="n">
        <v>1</v>
      </c>
      <c r="G247" s="8" t="s">
        <v>78</v>
      </c>
      <c r="H247" s="8" t="s">
        <v>6</v>
      </c>
      <c r="I247" s="8" t="s">
        <v>6</v>
      </c>
      <c r="J247" s="8" t="s">
        <v>149</v>
      </c>
      <c r="K247" s="90" t="s">
        <v>4</v>
      </c>
      <c r="L247" s="90" t="s">
        <v>5</v>
      </c>
    </row>
    <row r="248" customFormat="false" ht="12.75" hidden="false" customHeight="false" outlineLevel="0" collapsed="false">
      <c r="A248" s="8" t="n">
        <v>41</v>
      </c>
      <c r="B248" s="8" t="s">
        <v>208</v>
      </c>
      <c r="C248" s="8" t="s">
        <v>136</v>
      </c>
      <c r="D248" s="88" t="n">
        <v>42170</v>
      </c>
      <c r="E248" s="8" t="s">
        <v>112</v>
      </c>
      <c r="F248" s="8" t="n">
        <v>1</v>
      </c>
      <c r="G248" s="8" t="s">
        <v>78</v>
      </c>
      <c r="H248" s="8" t="s">
        <v>6</v>
      </c>
      <c r="I248" s="8" t="s">
        <v>6</v>
      </c>
      <c r="J248" s="8" t="s">
        <v>149</v>
      </c>
      <c r="K248" s="90" t="s">
        <v>4</v>
      </c>
      <c r="L248" s="90" t="s">
        <v>5</v>
      </c>
    </row>
    <row r="249" customFormat="false" ht="12.75" hidden="false" customHeight="false" outlineLevel="0" collapsed="false">
      <c r="A249" s="8" t="n">
        <v>46</v>
      </c>
      <c r="B249" s="8" t="s">
        <v>208</v>
      </c>
      <c r="C249" s="8" t="s">
        <v>136</v>
      </c>
      <c r="D249" s="88" t="n">
        <v>42173</v>
      </c>
      <c r="E249" s="8" t="s">
        <v>112</v>
      </c>
      <c r="F249" s="8" t="n">
        <v>1</v>
      </c>
      <c r="G249" s="8" t="s">
        <v>78</v>
      </c>
      <c r="H249" s="8" t="s">
        <v>6</v>
      </c>
      <c r="I249" s="8" t="s">
        <v>6</v>
      </c>
      <c r="J249" s="8" t="s">
        <v>149</v>
      </c>
      <c r="K249" s="90" t="s">
        <v>4</v>
      </c>
      <c r="L249" s="90" t="s">
        <v>5</v>
      </c>
    </row>
    <row r="250" customFormat="false" ht="12.75" hidden="false" customHeight="false" outlineLevel="0" collapsed="false">
      <c r="A250" s="8" t="n">
        <v>46</v>
      </c>
      <c r="B250" s="8" t="s">
        <v>208</v>
      </c>
      <c r="C250" s="8" t="s">
        <v>144</v>
      </c>
      <c r="D250" s="88" t="n">
        <v>42173</v>
      </c>
      <c r="E250" s="8" t="s">
        <v>112</v>
      </c>
      <c r="F250" s="8" t="n">
        <v>1</v>
      </c>
      <c r="G250" s="8" t="s">
        <v>78</v>
      </c>
      <c r="H250" s="8" t="s">
        <v>6</v>
      </c>
      <c r="I250" s="8" t="s">
        <v>6</v>
      </c>
      <c r="J250" s="8" t="s">
        <v>149</v>
      </c>
      <c r="K250" s="90" t="s">
        <v>4</v>
      </c>
      <c r="L250" s="90" t="s">
        <v>5</v>
      </c>
    </row>
    <row r="251" customFormat="false" ht="12.75" hidden="false" customHeight="false" outlineLevel="0" collapsed="false">
      <c r="A251" s="8" t="n">
        <v>46</v>
      </c>
      <c r="B251" s="8" t="s">
        <v>208</v>
      </c>
      <c r="C251" s="8" t="s">
        <v>144</v>
      </c>
      <c r="D251" s="88" t="n">
        <v>42183</v>
      </c>
      <c r="E251" s="8" t="s">
        <v>112</v>
      </c>
      <c r="F251" s="8" t="n">
        <v>1</v>
      </c>
      <c r="G251" s="8" t="s">
        <v>78</v>
      </c>
      <c r="H251" s="8" t="s">
        <v>6</v>
      </c>
      <c r="I251" s="8" t="s">
        <v>6</v>
      </c>
      <c r="J251" s="8" t="s">
        <v>149</v>
      </c>
      <c r="K251" s="90" t="s">
        <v>4</v>
      </c>
      <c r="L251" s="90" t="s">
        <v>5</v>
      </c>
    </row>
    <row r="252" customFormat="false" ht="12.75" hidden="false" customHeight="false" outlineLevel="0" collapsed="false">
      <c r="A252" s="8" t="n">
        <v>46</v>
      </c>
      <c r="B252" s="8" t="s">
        <v>234</v>
      </c>
      <c r="C252" s="8" t="s">
        <v>136</v>
      </c>
      <c r="D252" s="88" t="n">
        <v>42183</v>
      </c>
      <c r="E252" s="8" t="s">
        <v>112</v>
      </c>
      <c r="F252" s="8" t="n">
        <v>1</v>
      </c>
      <c r="G252" s="8" t="s">
        <v>78</v>
      </c>
      <c r="H252" s="8" t="s">
        <v>6</v>
      </c>
      <c r="I252" s="8" t="s">
        <v>6</v>
      </c>
      <c r="J252" s="8" t="s">
        <v>149</v>
      </c>
      <c r="K252" s="90" t="s">
        <v>4</v>
      </c>
      <c r="L252" s="90" t="s">
        <v>5</v>
      </c>
    </row>
    <row r="253" customFormat="false" ht="12.75" hidden="false" customHeight="false" outlineLevel="0" collapsed="false">
      <c r="A253" s="8" t="n">
        <v>55</v>
      </c>
      <c r="B253" s="8" t="s">
        <v>243</v>
      </c>
      <c r="C253" s="8" t="s">
        <v>110</v>
      </c>
      <c r="D253" s="88" t="n">
        <v>42177</v>
      </c>
      <c r="E253" s="8" t="s">
        <v>112</v>
      </c>
      <c r="F253" s="8" t="n">
        <v>2</v>
      </c>
      <c r="G253" s="8" t="s">
        <v>78</v>
      </c>
      <c r="H253" s="8" t="s">
        <v>6</v>
      </c>
      <c r="I253" s="8" t="s">
        <v>6</v>
      </c>
      <c r="J253" s="8" t="s">
        <v>149</v>
      </c>
      <c r="K253" s="90" t="s">
        <v>4</v>
      </c>
      <c r="L253" s="90" t="s">
        <v>5</v>
      </c>
    </row>
    <row r="254" customFormat="false" ht="12.75" hidden="false" customHeight="false" outlineLevel="0" collapsed="false">
      <c r="A254" s="8" t="n">
        <v>55</v>
      </c>
      <c r="B254" s="8" t="s">
        <v>243</v>
      </c>
      <c r="C254" s="8" t="s">
        <v>110</v>
      </c>
      <c r="D254" s="88" t="n">
        <v>42183</v>
      </c>
      <c r="E254" s="8" t="s">
        <v>112</v>
      </c>
      <c r="F254" s="8" t="n">
        <v>1</v>
      </c>
      <c r="G254" s="8" t="s">
        <v>78</v>
      </c>
      <c r="H254" s="8" t="s">
        <v>6</v>
      </c>
      <c r="I254" s="8" t="s">
        <v>6</v>
      </c>
      <c r="J254" s="8" t="s">
        <v>149</v>
      </c>
      <c r="K254" s="90" t="s">
        <v>4</v>
      </c>
      <c r="L254" s="90" t="s">
        <v>5</v>
      </c>
    </row>
    <row r="255" customFormat="false" ht="12.75" hidden="false" customHeight="false" outlineLevel="0" collapsed="false">
      <c r="A255" s="8" t="n">
        <v>55</v>
      </c>
      <c r="B255" s="8" t="s">
        <v>243</v>
      </c>
      <c r="C255" s="8" t="s">
        <v>136</v>
      </c>
      <c r="D255" s="88" t="n">
        <v>42173</v>
      </c>
      <c r="E255" s="8" t="s">
        <v>112</v>
      </c>
      <c r="F255" s="8" t="n">
        <v>5</v>
      </c>
      <c r="G255" s="8" t="s">
        <v>78</v>
      </c>
      <c r="H255" s="8" t="s">
        <v>6</v>
      </c>
      <c r="I255" s="8" t="s">
        <v>6</v>
      </c>
      <c r="J255" s="8" t="s">
        <v>149</v>
      </c>
      <c r="K255" s="90" t="s">
        <v>4</v>
      </c>
      <c r="L255" s="90" t="s">
        <v>5</v>
      </c>
    </row>
    <row r="256" customFormat="false" ht="12.75" hidden="false" customHeight="false" outlineLevel="0" collapsed="false">
      <c r="A256" s="8" t="n">
        <v>55</v>
      </c>
      <c r="B256" s="8" t="s">
        <v>243</v>
      </c>
      <c r="C256" s="8" t="s">
        <v>136</v>
      </c>
      <c r="D256" s="88" t="n">
        <v>42177</v>
      </c>
      <c r="E256" s="8" t="s">
        <v>112</v>
      </c>
      <c r="F256" s="8" t="n">
        <v>5</v>
      </c>
      <c r="G256" s="8" t="s">
        <v>78</v>
      </c>
      <c r="H256" s="8" t="s">
        <v>6</v>
      </c>
      <c r="I256" s="8" t="s">
        <v>6</v>
      </c>
      <c r="J256" s="8" t="s">
        <v>149</v>
      </c>
      <c r="K256" s="90" t="s">
        <v>4</v>
      </c>
      <c r="L256" s="90" t="s">
        <v>5</v>
      </c>
    </row>
    <row r="257" customFormat="false" ht="12.75" hidden="false" customHeight="false" outlineLevel="0" collapsed="false">
      <c r="A257" s="8" t="n">
        <v>65</v>
      </c>
      <c r="B257" s="8" t="s">
        <v>243</v>
      </c>
      <c r="C257" s="8" t="s">
        <v>136</v>
      </c>
      <c r="D257" s="88" t="n">
        <v>42183</v>
      </c>
      <c r="E257" s="8" t="s">
        <v>112</v>
      </c>
      <c r="F257" s="8" t="n">
        <v>1</v>
      </c>
      <c r="G257" s="8" t="s">
        <v>78</v>
      </c>
      <c r="H257" s="8" t="s">
        <v>6</v>
      </c>
      <c r="I257" s="8" t="s">
        <v>6</v>
      </c>
      <c r="J257" s="8" t="s">
        <v>149</v>
      </c>
      <c r="K257" s="90" t="s">
        <v>4</v>
      </c>
      <c r="L257" s="90" t="s">
        <v>5</v>
      </c>
    </row>
    <row r="258" customFormat="false" ht="12.75" hidden="false" customHeight="false" outlineLevel="0" collapsed="false">
      <c r="A258" s="8" t="n">
        <v>65</v>
      </c>
      <c r="B258" s="8" t="s">
        <v>243</v>
      </c>
      <c r="C258" s="8" t="s">
        <v>136</v>
      </c>
      <c r="D258" s="88" t="n">
        <v>42184</v>
      </c>
      <c r="E258" s="8" t="s">
        <v>112</v>
      </c>
      <c r="F258" s="8" t="n">
        <v>3</v>
      </c>
      <c r="G258" s="8" t="s">
        <v>78</v>
      </c>
      <c r="H258" s="8" t="s">
        <v>6</v>
      </c>
      <c r="I258" s="8" t="s">
        <v>6</v>
      </c>
      <c r="J258" s="8" t="s">
        <v>149</v>
      </c>
      <c r="K258" s="90" t="s">
        <v>4</v>
      </c>
      <c r="L258" s="90" t="s">
        <v>5</v>
      </c>
    </row>
    <row r="259" customFormat="false" ht="12.75" hidden="false" customHeight="false" outlineLevel="0" collapsed="false">
      <c r="A259" s="8" t="s">
        <v>329</v>
      </c>
      <c r="B259" s="8" t="s">
        <v>243</v>
      </c>
      <c r="C259" s="8" t="s">
        <v>144</v>
      </c>
      <c r="D259" s="88" t="n">
        <v>42175</v>
      </c>
      <c r="E259" s="8" t="s">
        <v>112</v>
      </c>
      <c r="F259" s="8" t="n">
        <v>1</v>
      </c>
      <c r="G259" s="8" t="s">
        <v>78</v>
      </c>
      <c r="H259" s="8" t="s">
        <v>6</v>
      </c>
      <c r="I259" s="8" t="s">
        <v>6</v>
      </c>
      <c r="J259" s="8" t="s">
        <v>149</v>
      </c>
      <c r="K259" s="90" t="s">
        <v>4</v>
      </c>
      <c r="L259" s="90" t="s">
        <v>5</v>
      </c>
    </row>
    <row r="260" customFormat="false" ht="12.75" hidden="false" customHeight="false" outlineLevel="0" collapsed="false">
      <c r="A260" s="8" t="s">
        <v>329</v>
      </c>
      <c r="B260" s="8" t="s">
        <v>243</v>
      </c>
      <c r="C260" s="8" t="s">
        <v>144</v>
      </c>
      <c r="D260" s="88" t="n">
        <v>42178</v>
      </c>
      <c r="E260" s="8" t="s">
        <v>112</v>
      </c>
      <c r="F260" s="8" t="n">
        <v>1</v>
      </c>
      <c r="G260" s="8" t="s">
        <v>78</v>
      </c>
      <c r="H260" s="8" t="s">
        <v>6</v>
      </c>
      <c r="I260" s="8" t="s">
        <v>6</v>
      </c>
      <c r="J260" s="8" t="s">
        <v>149</v>
      </c>
      <c r="K260" s="90" t="s">
        <v>4</v>
      </c>
      <c r="L260" s="90" t="s">
        <v>5</v>
      </c>
    </row>
    <row r="261" customFormat="false" ht="12.75" hidden="false" customHeight="false" outlineLevel="0" collapsed="false">
      <c r="A261" s="8" t="n">
        <v>7</v>
      </c>
      <c r="B261" s="8" t="s">
        <v>255</v>
      </c>
      <c r="C261" s="8" t="s">
        <v>110</v>
      </c>
      <c r="D261" s="88" t="n">
        <v>42177</v>
      </c>
      <c r="E261" s="8" t="s">
        <v>112</v>
      </c>
      <c r="F261" s="8" t="n">
        <v>2</v>
      </c>
      <c r="G261" s="8" t="s">
        <v>78</v>
      </c>
      <c r="H261" s="8" t="s">
        <v>6</v>
      </c>
      <c r="I261" s="8" t="s">
        <v>6</v>
      </c>
      <c r="J261" s="8" t="s">
        <v>149</v>
      </c>
      <c r="K261" s="90" t="s">
        <v>4</v>
      </c>
      <c r="L261" s="90" t="s">
        <v>5</v>
      </c>
    </row>
    <row r="262" customFormat="false" ht="12.75" hidden="false" customHeight="false" outlineLevel="0" collapsed="false">
      <c r="A262" s="8" t="n">
        <v>4</v>
      </c>
      <c r="B262" s="8" t="s">
        <v>109</v>
      </c>
      <c r="C262" s="8" t="s">
        <v>136</v>
      </c>
      <c r="D262" s="88" t="n">
        <v>42163</v>
      </c>
      <c r="E262" s="8" t="s">
        <v>119</v>
      </c>
      <c r="F262" s="8" t="n">
        <v>1</v>
      </c>
      <c r="G262" s="8" t="s">
        <v>78</v>
      </c>
      <c r="H262" s="8" t="s">
        <v>74</v>
      </c>
      <c r="I262" s="8" t="s">
        <v>74</v>
      </c>
      <c r="J262" s="8" t="s">
        <v>142</v>
      </c>
      <c r="K262" s="89" t="s">
        <v>37</v>
      </c>
      <c r="L262" s="89" t="s">
        <v>38</v>
      </c>
    </row>
    <row r="263" customFormat="false" ht="12.75" hidden="false" customHeight="false" outlineLevel="0" collapsed="false">
      <c r="A263" s="8" t="n">
        <v>5</v>
      </c>
      <c r="B263" s="8" t="s">
        <v>166</v>
      </c>
      <c r="C263" s="8" t="s">
        <v>124</v>
      </c>
      <c r="D263" s="88" t="n">
        <v>42153</v>
      </c>
      <c r="E263" s="8" t="s">
        <v>119</v>
      </c>
      <c r="F263" s="8" t="n">
        <v>1</v>
      </c>
      <c r="G263" s="8" t="s">
        <v>78</v>
      </c>
      <c r="H263" s="8" t="s">
        <v>74</v>
      </c>
      <c r="I263" s="8" t="s">
        <v>74</v>
      </c>
      <c r="J263" s="8" t="s">
        <v>142</v>
      </c>
      <c r="K263" s="89" t="s">
        <v>37</v>
      </c>
      <c r="L263" s="89" t="s">
        <v>38</v>
      </c>
    </row>
    <row r="264" customFormat="false" ht="12.75" hidden="false" customHeight="false" outlineLevel="0" collapsed="false">
      <c r="A264" s="8" t="n">
        <v>18</v>
      </c>
      <c r="B264" s="8" t="s">
        <v>166</v>
      </c>
      <c r="C264" s="8" t="s">
        <v>124</v>
      </c>
      <c r="D264" s="88" t="n">
        <v>42157</v>
      </c>
      <c r="E264" s="8" t="s">
        <v>119</v>
      </c>
      <c r="F264" s="8" t="n">
        <v>2</v>
      </c>
      <c r="G264" s="8" t="s">
        <v>78</v>
      </c>
      <c r="H264" s="8" t="s">
        <v>74</v>
      </c>
      <c r="I264" s="8" t="s">
        <v>74</v>
      </c>
      <c r="J264" s="8" t="s">
        <v>142</v>
      </c>
      <c r="K264" s="89" t="s">
        <v>37</v>
      </c>
      <c r="L264" s="89" t="s">
        <v>38</v>
      </c>
    </row>
    <row r="265" customFormat="false" ht="12.75" hidden="false" customHeight="false" outlineLevel="0" collapsed="false">
      <c r="A265" s="8" t="n">
        <v>19</v>
      </c>
      <c r="B265" s="8" t="s">
        <v>166</v>
      </c>
      <c r="C265" s="8" t="s">
        <v>124</v>
      </c>
      <c r="D265" s="88" t="n">
        <v>42162</v>
      </c>
      <c r="E265" s="8" t="s">
        <v>119</v>
      </c>
      <c r="F265" s="8" t="n">
        <v>1</v>
      </c>
      <c r="G265" s="8" t="s">
        <v>78</v>
      </c>
      <c r="H265" s="8" t="s">
        <v>74</v>
      </c>
      <c r="I265" s="8" t="s">
        <v>74</v>
      </c>
      <c r="J265" s="8" t="s">
        <v>142</v>
      </c>
      <c r="K265" s="89" t="s">
        <v>37</v>
      </c>
      <c r="L265" s="89" t="s">
        <v>38</v>
      </c>
    </row>
    <row r="266" customFormat="false" ht="12.75" hidden="false" customHeight="false" outlineLevel="0" collapsed="false">
      <c r="A266" s="8" t="n">
        <v>14</v>
      </c>
      <c r="B266" s="8" t="s">
        <v>166</v>
      </c>
      <c r="C266" s="8" t="s">
        <v>110</v>
      </c>
      <c r="D266" s="88" t="n">
        <v>42156</v>
      </c>
      <c r="E266" s="8" t="s">
        <v>119</v>
      </c>
      <c r="F266" s="8" t="n">
        <v>6</v>
      </c>
      <c r="G266" s="8" t="s">
        <v>78</v>
      </c>
      <c r="H266" s="8" t="s">
        <v>74</v>
      </c>
      <c r="I266" s="8" t="s">
        <v>74</v>
      </c>
      <c r="J266" s="8" t="s">
        <v>142</v>
      </c>
      <c r="K266" s="89" t="s">
        <v>37</v>
      </c>
      <c r="L266" s="89" t="s">
        <v>38</v>
      </c>
    </row>
    <row r="267" customFormat="false" ht="12.75" hidden="false" customHeight="false" outlineLevel="0" collapsed="false">
      <c r="A267" s="8" t="n">
        <v>33</v>
      </c>
      <c r="B267" s="8" t="s">
        <v>166</v>
      </c>
      <c r="C267" s="8" t="s">
        <v>110</v>
      </c>
      <c r="D267" s="88" t="n">
        <v>42159</v>
      </c>
      <c r="E267" s="8" t="s">
        <v>119</v>
      </c>
      <c r="F267" s="8" t="n">
        <v>1</v>
      </c>
      <c r="G267" s="8" t="s">
        <v>78</v>
      </c>
      <c r="H267" s="8" t="s">
        <v>74</v>
      </c>
      <c r="I267" s="8" t="s">
        <v>74</v>
      </c>
      <c r="J267" s="8" t="s">
        <v>142</v>
      </c>
      <c r="K267" s="89" t="s">
        <v>37</v>
      </c>
      <c r="L267" s="89" t="s">
        <v>38</v>
      </c>
    </row>
    <row r="268" customFormat="false" ht="12.75" hidden="false" customHeight="false" outlineLevel="0" collapsed="false">
      <c r="A268" s="8" t="n">
        <v>36</v>
      </c>
      <c r="B268" s="8" t="s">
        <v>166</v>
      </c>
      <c r="C268" s="8" t="s">
        <v>136</v>
      </c>
      <c r="D268" s="88" t="n">
        <v>42151</v>
      </c>
      <c r="E268" s="8" t="s">
        <v>119</v>
      </c>
      <c r="F268" s="8" t="n">
        <v>7</v>
      </c>
      <c r="G268" s="8" t="s">
        <v>78</v>
      </c>
      <c r="H268" s="8" t="s">
        <v>74</v>
      </c>
      <c r="I268" s="8" t="s">
        <v>74</v>
      </c>
      <c r="J268" s="8" t="s">
        <v>142</v>
      </c>
      <c r="K268" s="89" t="s">
        <v>37</v>
      </c>
      <c r="L268" s="89" t="s">
        <v>38</v>
      </c>
    </row>
    <row r="269" customFormat="false" ht="12.75" hidden="false" customHeight="false" outlineLevel="0" collapsed="false">
      <c r="A269" s="8" t="n">
        <v>46</v>
      </c>
      <c r="B269" s="8" t="s">
        <v>166</v>
      </c>
      <c r="C269" s="8" t="s">
        <v>136</v>
      </c>
      <c r="D269" s="88" t="n">
        <v>42155</v>
      </c>
      <c r="E269" s="8" t="s">
        <v>119</v>
      </c>
      <c r="F269" s="8" t="n">
        <v>4</v>
      </c>
      <c r="G269" s="8" t="s">
        <v>78</v>
      </c>
      <c r="H269" s="8" t="s">
        <v>74</v>
      </c>
      <c r="I269" s="8" t="s">
        <v>74</v>
      </c>
      <c r="J269" s="8" t="s">
        <v>142</v>
      </c>
      <c r="K269" s="89" t="s">
        <v>37</v>
      </c>
      <c r="L269" s="89" t="s">
        <v>38</v>
      </c>
    </row>
    <row r="270" customFormat="false" ht="12.75" hidden="false" customHeight="false" outlineLevel="0" collapsed="false">
      <c r="A270" s="8" t="n">
        <v>52</v>
      </c>
      <c r="B270" s="8" t="s">
        <v>166</v>
      </c>
      <c r="C270" s="8" t="s">
        <v>136</v>
      </c>
      <c r="D270" s="88" t="n">
        <v>42157</v>
      </c>
      <c r="E270" s="8" t="s">
        <v>119</v>
      </c>
      <c r="F270" s="8" t="n">
        <v>9</v>
      </c>
      <c r="G270" s="8" t="s">
        <v>78</v>
      </c>
      <c r="H270" s="8" t="s">
        <v>74</v>
      </c>
      <c r="I270" s="8" t="s">
        <v>74</v>
      </c>
      <c r="J270" s="8" t="s">
        <v>142</v>
      </c>
      <c r="K270" s="89" t="s">
        <v>37</v>
      </c>
      <c r="L270" s="89" t="s">
        <v>38</v>
      </c>
    </row>
    <row r="271" customFormat="false" ht="12.75" hidden="false" customHeight="false" outlineLevel="0" collapsed="false">
      <c r="A271" s="8" t="n">
        <v>62</v>
      </c>
      <c r="B271" s="8" t="s">
        <v>166</v>
      </c>
      <c r="C271" s="8" t="s">
        <v>139</v>
      </c>
      <c r="D271" s="88" t="n">
        <v>42162</v>
      </c>
      <c r="E271" s="8" t="s">
        <v>119</v>
      </c>
      <c r="F271" s="8" t="n">
        <v>1</v>
      </c>
      <c r="G271" s="8" t="s">
        <v>78</v>
      </c>
      <c r="H271" s="8" t="s">
        <v>74</v>
      </c>
      <c r="I271" s="8" t="s">
        <v>74</v>
      </c>
      <c r="J271" s="8" t="s">
        <v>142</v>
      </c>
      <c r="K271" s="89" t="s">
        <v>37</v>
      </c>
      <c r="L271" s="89" t="s">
        <v>38</v>
      </c>
    </row>
    <row r="272" customFormat="false" ht="12.75" hidden="false" customHeight="false" outlineLevel="0" collapsed="false">
      <c r="A272" s="8" t="n">
        <v>60</v>
      </c>
      <c r="B272" s="8" t="s">
        <v>166</v>
      </c>
      <c r="C272" s="8" t="s">
        <v>139</v>
      </c>
      <c r="D272" s="88" t="n">
        <v>42172</v>
      </c>
      <c r="E272" s="8" t="s">
        <v>118</v>
      </c>
      <c r="F272" s="8" t="n">
        <v>1</v>
      </c>
      <c r="G272" s="8" t="s">
        <v>78</v>
      </c>
      <c r="H272" s="8" t="s">
        <v>74</v>
      </c>
      <c r="I272" s="8" t="s">
        <v>74</v>
      </c>
      <c r="J272" s="8" t="s">
        <v>143</v>
      </c>
      <c r="K272" s="89" t="s">
        <v>37</v>
      </c>
      <c r="L272" s="89" t="s">
        <v>38</v>
      </c>
    </row>
    <row r="273" customFormat="false" ht="12.75" hidden="false" customHeight="false" outlineLevel="0" collapsed="false">
      <c r="A273" s="8" t="n">
        <v>65</v>
      </c>
      <c r="B273" s="8" t="s">
        <v>166</v>
      </c>
      <c r="C273" s="8" t="s">
        <v>144</v>
      </c>
      <c r="D273" s="88" t="n">
        <v>42152</v>
      </c>
      <c r="E273" s="8" t="s">
        <v>119</v>
      </c>
      <c r="F273" s="8" t="n">
        <v>8</v>
      </c>
      <c r="G273" s="8" t="s">
        <v>78</v>
      </c>
      <c r="H273" s="8" t="s">
        <v>74</v>
      </c>
      <c r="I273" s="8" t="s">
        <v>74</v>
      </c>
      <c r="J273" s="8" t="s">
        <v>142</v>
      </c>
      <c r="K273" s="89" t="s">
        <v>37</v>
      </c>
      <c r="L273" s="89" t="s">
        <v>38</v>
      </c>
    </row>
    <row r="274" customFormat="false" ht="12.75" hidden="false" customHeight="false" outlineLevel="0" collapsed="false">
      <c r="A274" s="8" t="n">
        <v>10</v>
      </c>
      <c r="B274" s="8" t="s">
        <v>166</v>
      </c>
      <c r="C274" s="8" t="s">
        <v>144</v>
      </c>
      <c r="D274" s="88" t="n">
        <v>42155</v>
      </c>
      <c r="E274" s="8" t="s">
        <v>119</v>
      </c>
      <c r="F274" s="8" t="n">
        <v>4</v>
      </c>
      <c r="G274" s="8" t="s">
        <v>78</v>
      </c>
      <c r="H274" s="8" t="s">
        <v>74</v>
      </c>
      <c r="I274" s="8" t="s">
        <v>74</v>
      </c>
      <c r="J274" s="8" t="s">
        <v>142</v>
      </c>
      <c r="K274" s="89" t="s">
        <v>37</v>
      </c>
      <c r="L274" s="89" t="s">
        <v>38</v>
      </c>
    </row>
    <row r="275" customFormat="false" ht="12.75" hidden="false" customHeight="false" outlineLevel="0" collapsed="false">
      <c r="A275" s="8" t="n">
        <v>6</v>
      </c>
      <c r="B275" s="8" t="s">
        <v>166</v>
      </c>
      <c r="C275" s="8" t="s">
        <v>144</v>
      </c>
      <c r="D275" s="88" t="n">
        <v>42157</v>
      </c>
      <c r="E275" s="8" t="s">
        <v>119</v>
      </c>
      <c r="F275" s="8" t="n">
        <v>3</v>
      </c>
      <c r="G275" s="8" t="s">
        <v>78</v>
      </c>
      <c r="H275" s="8" t="s">
        <v>74</v>
      </c>
      <c r="I275" s="8" t="s">
        <v>74</v>
      </c>
      <c r="J275" s="8" t="s">
        <v>142</v>
      </c>
      <c r="K275" s="89" t="s">
        <v>37</v>
      </c>
      <c r="L275" s="89" t="s">
        <v>38</v>
      </c>
    </row>
    <row r="276" customFormat="false" ht="12.75" hidden="false" customHeight="false" outlineLevel="0" collapsed="false">
      <c r="A276" s="8" t="n">
        <v>24</v>
      </c>
      <c r="B276" s="8" t="s">
        <v>166</v>
      </c>
      <c r="C276" s="8" t="s">
        <v>144</v>
      </c>
      <c r="D276" s="88" t="n">
        <v>42159</v>
      </c>
      <c r="E276" s="8" t="s">
        <v>119</v>
      </c>
      <c r="F276" s="8" t="n">
        <v>3</v>
      </c>
      <c r="G276" s="8" t="s">
        <v>78</v>
      </c>
      <c r="H276" s="8" t="s">
        <v>74</v>
      </c>
      <c r="I276" s="8" t="s">
        <v>74</v>
      </c>
      <c r="J276" s="8" t="s">
        <v>142</v>
      </c>
      <c r="K276" s="89" t="s">
        <v>37</v>
      </c>
      <c r="L276" s="89" t="s">
        <v>38</v>
      </c>
    </row>
    <row r="277" customFormat="false" ht="12.75" hidden="false" customHeight="false" outlineLevel="0" collapsed="false">
      <c r="A277" s="8" t="n">
        <v>25</v>
      </c>
      <c r="B277" s="8" t="s">
        <v>166</v>
      </c>
      <c r="C277" s="8" t="s">
        <v>144</v>
      </c>
      <c r="D277" s="88" t="n">
        <v>42163</v>
      </c>
      <c r="E277" s="8" t="s">
        <v>119</v>
      </c>
      <c r="F277" s="8" t="n">
        <v>4</v>
      </c>
      <c r="G277" s="8" t="s">
        <v>78</v>
      </c>
      <c r="H277" s="8" t="s">
        <v>74</v>
      </c>
      <c r="I277" s="8" t="s">
        <v>74</v>
      </c>
      <c r="J277" s="8" t="s">
        <v>142</v>
      </c>
      <c r="K277" s="89" t="s">
        <v>37</v>
      </c>
      <c r="L277" s="89" t="s">
        <v>38</v>
      </c>
    </row>
    <row r="278" customFormat="false" ht="12.75" hidden="false" customHeight="false" outlineLevel="0" collapsed="false">
      <c r="A278" s="8" t="n">
        <v>35</v>
      </c>
      <c r="B278" s="8" t="s">
        <v>166</v>
      </c>
      <c r="C278" s="8" t="s">
        <v>144</v>
      </c>
      <c r="D278" s="88" t="n">
        <v>42169</v>
      </c>
      <c r="E278" s="8" t="s">
        <v>119</v>
      </c>
      <c r="F278" s="8" t="n">
        <v>1</v>
      </c>
      <c r="G278" s="8" t="s">
        <v>78</v>
      </c>
      <c r="H278" s="8" t="s">
        <v>74</v>
      </c>
      <c r="I278" s="8" t="s">
        <v>74</v>
      </c>
      <c r="J278" s="8" t="s">
        <v>142</v>
      </c>
      <c r="K278" s="89" t="s">
        <v>37</v>
      </c>
      <c r="L278" s="89" t="s">
        <v>38</v>
      </c>
    </row>
    <row r="279" customFormat="false" ht="12.75" hidden="false" customHeight="false" outlineLevel="0" collapsed="false">
      <c r="A279" s="8" t="n">
        <v>39</v>
      </c>
      <c r="B279" s="8" t="s">
        <v>166</v>
      </c>
      <c r="C279" s="8" t="s">
        <v>154</v>
      </c>
      <c r="D279" s="88" t="n">
        <v>42154</v>
      </c>
      <c r="E279" s="8" t="s">
        <v>119</v>
      </c>
      <c r="F279" s="8" t="n">
        <v>3</v>
      </c>
      <c r="G279" s="8" t="s">
        <v>78</v>
      </c>
      <c r="H279" s="8" t="s">
        <v>74</v>
      </c>
      <c r="I279" s="8" t="s">
        <v>74</v>
      </c>
      <c r="J279" s="8" t="s">
        <v>142</v>
      </c>
      <c r="K279" s="89" t="s">
        <v>37</v>
      </c>
      <c r="L279" s="89" t="s">
        <v>38</v>
      </c>
    </row>
    <row r="280" customFormat="false" ht="12.75" hidden="false" customHeight="false" outlineLevel="0" collapsed="false">
      <c r="A280" s="8" t="n">
        <v>51</v>
      </c>
      <c r="B280" s="8" t="s">
        <v>166</v>
      </c>
      <c r="C280" s="8" t="s">
        <v>154</v>
      </c>
      <c r="D280" s="88" t="n">
        <v>42159</v>
      </c>
      <c r="E280" s="8" t="s">
        <v>119</v>
      </c>
      <c r="F280" s="8" t="n">
        <v>1</v>
      </c>
      <c r="G280" s="8" t="s">
        <v>78</v>
      </c>
      <c r="H280" s="8" t="s">
        <v>74</v>
      </c>
      <c r="I280" s="8" t="s">
        <v>74</v>
      </c>
      <c r="J280" s="8" t="s">
        <v>142</v>
      </c>
      <c r="K280" s="89" t="s">
        <v>37</v>
      </c>
      <c r="L280" s="89" t="s">
        <v>38</v>
      </c>
    </row>
    <row r="281" customFormat="false" ht="12.75" hidden="false" customHeight="false" outlineLevel="0" collapsed="false">
      <c r="A281" s="8" t="s">
        <v>123</v>
      </c>
      <c r="B281" s="8" t="s">
        <v>166</v>
      </c>
      <c r="C281" s="8" t="s">
        <v>154</v>
      </c>
      <c r="D281" s="88" t="n">
        <v>42163</v>
      </c>
      <c r="E281" s="8" t="s">
        <v>119</v>
      </c>
      <c r="F281" s="8" t="n">
        <v>1</v>
      </c>
      <c r="G281" s="8" t="s">
        <v>78</v>
      </c>
      <c r="H281" s="8" t="s">
        <v>74</v>
      </c>
      <c r="I281" s="8" t="s">
        <v>74</v>
      </c>
      <c r="J281" s="8" t="s">
        <v>142</v>
      </c>
      <c r="K281" s="89" t="s">
        <v>37</v>
      </c>
      <c r="L281" s="89" t="s">
        <v>38</v>
      </c>
    </row>
    <row r="282" customFormat="false" ht="12.75" hidden="false" customHeight="false" outlineLevel="0" collapsed="false">
      <c r="A282" s="8" t="s">
        <v>123</v>
      </c>
      <c r="B282" s="8" t="s">
        <v>166</v>
      </c>
      <c r="C282" s="8" t="s">
        <v>154</v>
      </c>
      <c r="D282" s="88" t="n">
        <v>42180</v>
      </c>
      <c r="E282" s="8" t="s">
        <v>118</v>
      </c>
      <c r="F282" s="8" t="n">
        <v>1</v>
      </c>
      <c r="G282" s="8" t="s">
        <v>78</v>
      </c>
      <c r="H282" s="8" t="s">
        <v>74</v>
      </c>
      <c r="I282" s="8" t="s">
        <v>74</v>
      </c>
      <c r="J282" s="8" t="s">
        <v>143</v>
      </c>
      <c r="K282" s="89" t="s">
        <v>37</v>
      </c>
      <c r="L282" s="89" t="s">
        <v>38</v>
      </c>
    </row>
    <row r="283" customFormat="false" ht="12.75" hidden="false" customHeight="false" outlineLevel="0" collapsed="false">
      <c r="A283" s="8" t="s">
        <v>123</v>
      </c>
      <c r="B283" s="8" t="s">
        <v>195</v>
      </c>
      <c r="C283" s="8" t="s">
        <v>110</v>
      </c>
      <c r="D283" s="88" t="n">
        <v>42156</v>
      </c>
      <c r="E283" s="8" t="s">
        <v>119</v>
      </c>
      <c r="F283" s="8" t="n">
        <v>1</v>
      </c>
      <c r="G283" s="8" t="s">
        <v>78</v>
      </c>
      <c r="H283" s="8" t="s">
        <v>74</v>
      </c>
      <c r="I283" s="8" t="s">
        <v>74</v>
      </c>
      <c r="J283" s="8" t="s">
        <v>142</v>
      </c>
      <c r="K283" s="89" t="s">
        <v>37</v>
      </c>
      <c r="L283" s="89" t="s">
        <v>38</v>
      </c>
    </row>
    <row r="284" customFormat="false" ht="12.75" hidden="false" customHeight="false" outlineLevel="0" collapsed="false">
      <c r="A284" s="8" t="s">
        <v>123</v>
      </c>
      <c r="B284" s="8" t="s">
        <v>195</v>
      </c>
      <c r="C284" s="8" t="s">
        <v>110</v>
      </c>
      <c r="D284" s="88" t="n">
        <v>42159</v>
      </c>
      <c r="E284" s="8" t="s">
        <v>119</v>
      </c>
      <c r="F284" s="8" t="n">
        <v>1</v>
      </c>
      <c r="G284" s="8" t="s">
        <v>78</v>
      </c>
      <c r="H284" s="8" t="s">
        <v>74</v>
      </c>
      <c r="I284" s="8" t="s">
        <v>74</v>
      </c>
      <c r="J284" s="8" t="s">
        <v>142</v>
      </c>
      <c r="K284" s="89" t="s">
        <v>37</v>
      </c>
      <c r="L284" s="89" t="s">
        <v>38</v>
      </c>
    </row>
    <row r="285" customFormat="false" ht="12.75" hidden="false" customHeight="false" outlineLevel="0" collapsed="false">
      <c r="A285" s="8" t="s">
        <v>123</v>
      </c>
      <c r="B285" s="8" t="s">
        <v>195</v>
      </c>
      <c r="C285" s="8" t="s">
        <v>110</v>
      </c>
      <c r="D285" s="88" t="n">
        <v>42165</v>
      </c>
      <c r="E285" s="8" t="s">
        <v>119</v>
      </c>
      <c r="F285" s="8" t="n">
        <v>1</v>
      </c>
      <c r="G285" s="8" t="s">
        <v>78</v>
      </c>
      <c r="H285" s="8" t="s">
        <v>74</v>
      </c>
      <c r="I285" s="8" t="s">
        <v>74</v>
      </c>
      <c r="J285" s="8" t="s">
        <v>142</v>
      </c>
      <c r="K285" s="89" t="s">
        <v>37</v>
      </c>
      <c r="L285" s="89" t="s">
        <v>38</v>
      </c>
    </row>
    <row r="286" customFormat="false" ht="12.75" hidden="false" customHeight="false" outlineLevel="0" collapsed="false">
      <c r="A286" s="8" t="s">
        <v>123</v>
      </c>
      <c r="B286" s="8" t="s">
        <v>195</v>
      </c>
      <c r="C286" s="8" t="s">
        <v>136</v>
      </c>
      <c r="D286" s="88" t="n">
        <v>42155</v>
      </c>
      <c r="E286" s="8" t="s">
        <v>119</v>
      </c>
      <c r="F286" s="8" t="n">
        <v>1</v>
      </c>
      <c r="G286" s="8" t="s">
        <v>78</v>
      </c>
      <c r="H286" s="8" t="s">
        <v>74</v>
      </c>
      <c r="I286" s="8" t="s">
        <v>74</v>
      </c>
      <c r="J286" s="8" t="s">
        <v>142</v>
      </c>
      <c r="K286" s="89" t="s">
        <v>37</v>
      </c>
      <c r="L286" s="89" t="s">
        <v>38</v>
      </c>
    </row>
    <row r="287" customFormat="false" ht="12.75" hidden="false" customHeight="false" outlineLevel="0" collapsed="false">
      <c r="A287" s="8" t="s">
        <v>123</v>
      </c>
      <c r="B287" s="8" t="s">
        <v>195</v>
      </c>
      <c r="C287" s="8" t="s">
        <v>136</v>
      </c>
      <c r="D287" s="88" t="n">
        <v>42157</v>
      </c>
      <c r="E287" s="8" t="s">
        <v>119</v>
      </c>
      <c r="F287" s="8" t="n">
        <v>1</v>
      </c>
      <c r="G287" s="8" t="s">
        <v>78</v>
      </c>
      <c r="H287" s="8" t="s">
        <v>74</v>
      </c>
      <c r="I287" s="8" t="s">
        <v>74</v>
      </c>
      <c r="J287" s="8" t="s">
        <v>142</v>
      </c>
      <c r="K287" s="89" t="s">
        <v>37</v>
      </c>
      <c r="L287" s="89" t="s">
        <v>38</v>
      </c>
    </row>
    <row r="288" customFormat="false" ht="12.75" hidden="false" customHeight="false" outlineLevel="0" collapsed="false">
      <c r="A288" s="8" t="s">
        <v>123</v>
      </c>
      <c r="B288" s="8" t="s">
        <v>195</v>
      </c>
      <c r="C288" s="8" t="s">
        <v>136</v>
      </c>
      <c r="D288" s="88" t="n">
        <v>42159</v>
      </c>
      <c r="E288" s="8" t="s">
        <v>119</v>
      </c>
      <c r="F288" s="8" t="n">
        <v>2</v>
      </c>
      <c r="G288" s="8" t="s">
        <v>78</v>
      </c>
      <c r="H288" s="8" t="s">
        <v>74</v>
      </c>
      <c r="I288" s="8" t="s">
        <v>74</v>
      </c>
      <c r="J288" s="8" t="s">
        <v>142</v>
      </c>
      <c r="K288" s="89" t="s">
        <v>37</v>
      </c>
      <c r="L288" s="89" t="s">
        <v>38</v>
      </c>
    </row>
    <row r="289" customFormat="false" ht="12.75" hidden="false" customHeight="false" outlineLevel="0" collapsed="false">
      <c r="A289" s="8" t="s">
        <v>123</v>
      </c>
      <c r="B289" s="8" t="s">
        <v>195</v>
      </c>
      <c r="C289" s="8" t="s">
        <v>139</v>
      </c>
      <c r="D289" s="88" t="n">
        <v>42157</v>
      </c>
      <c r="E289" s="8" t="s">
        <v>119</v>
      </c>
      <c r="F289" s="8" t="n">
        <v>1</v>
      </c>
      <c r="G289" s="8" t="s">
        <v>78</v>
      </c>
      <c r="H289" s="8" t="s">
        <v>74</v>
      </c>
      <c r="I289" s="8" t="s">
        <v>74</v>
      </c>
      <c r="J289" s="8" t="s">
        <v>142</v>
      </c>
      <c r="K289" s="89" t="s">
        <v>37</v>
      </c>
      <c r="L289" s="89" t="s">
        <v>38</v>
      </c>
    </row>
    <row r="290" customFormat="false" ht="12.75" hidden="false" customHeight="false" outlineLevel="0" collapsed="false">
      <c r="A290" s="8" t="s">
        <v>123</v>
      </c>
      <c r="B290" s="8" t="s">
        <v>195</v>
      </c>
      <c r="C290" s="8" t="s">
        <v>144</v>
      </c>
      <c r="D290" s="88" t="n">
        <v>42155</v>
      </c>
      <c r="E290" s="8" t="s">
        <v>119</v>
      </c>
      <c r="F290" s="8" t="n">
        <v>2</v>
      </c>
      <c r="G290" s="8" t="s">
        <v>78</v>
      </c>
      <c r="H290" s="8" t="s">
        <v>74</v>
      </c>
      <c r="I290" s="8" t="s">
        <v>74</v>
      </c>
      <c r="J290" s="8" t="s">
        <v>142</v>
      </c>
      <c r="K290" s="89" t="s">
        <v>37</v>
      </c>
      <c r="L290" s="89" t="s">
        <v>38</v>
      </c>
    </row>
    <row r="291" customFormat="false" ht="12.75" hidden="false" customHeight="false" outlineLevel="0" collapsed="false">
      <c r="A291" s="8" t="s">
        <v>123</v>
      </c>
      <c r="B291" s="8" t="s">
        <v>195</v>
      </c>
      <c r="C291" s="8" t="s">
        <v>144</v>
      </c>
      <c r="D291" s="88" t="n">
        <v>42157</v>
      </c>
      <c r="E291" s="8" t="s">
        <v>119</v>
      </c>
      <c r="F291" s="8" t="n">
        <v>2</v>
      </c>
      <c r="G291" s="8" t="s">
        <v>78</v>
      </c>
      <c r="H291" s="8" t="s">
        <v>74</v>
      </c>
      <c r="I291" s="8" t="s">
        <v>74</v>
      </c>
      <c r="J291" s="8" t="s">
        <v>142</v>
      </c>
      <c r="K291" s="89" t="s">
        <v>37</v>
      </c>
      <c r="L291" s="89" t="s">
        <v>38</v>
      </c>
    </row>
    <row r="292" customFormat="false" ht="12.75" hidden="false" customHeight="false" outlineLevel="0" collapsed="false">
      <c r="A292" s="8" t="s">
        <v>123</v>
      </c>
      <c r="B292" s="8" t="s">
        <v>208</v>
      </c>
      <c r="C292" s="8" t="s">
        <v>124</v>
      </c>
      <c r="D292" s="88" t="n">
        <v>42162</v>
      </c>
      <c r="E292" s="8" t="s">
        <v>119</v>
      </c>
      <c r="F292" s="8" t="n">
        <v>2</v>
      </c>
      <c r="G292" s="8" t="s">
        <v>78</v>
      </c>
      <c r="H292" s="8" t="s">
        <v>74</v>
      </c>
      <c r="I292" s="8" t="s">
        <v>74</v>
      </c>
      <c r="J292" s="8" t="s">
        <v>142</v>
      </c>
      <c r="K292" s="89" t="s">
        <v>37</v>
      </c>
      <c r="L292" s="89" t="s">
        <v>38</v>
      </c>
    </row>
    <row r="293" customFormat="false" ht="12.75" hidden="false" customHeight="false" outlineLevel="0" collapsed="false">
      <c r="A293" s="8" t="s">
        <v>123</v>
      </c>
      <c r="B293" s="8" t="s">
        <v>208</v>
      </c>
      <c r="C293" s="8" t="s">
        <v>124</v>
      </c>
      <c r="D293" s="88" t="n">
        <v>42181</v>
      </c>
      <c r="E293" s="8" t="s">
        <v>118</v>
      </c>
      <c r="F293" s="8" t="n">
        <v>1</v>
      </c>
      <c r="G293" s="8" t="s">
        <v>78</v>
      </c>
      <c r="H293" s="8" t="s">
        <v>74</v>
      </c>
      <c r="I293" s="8" t="s">
        <v>74</v>
      </c>
      <c r="J293" s="8" t="s">
        <v>143</v>
      </c>
      <c r="K293" s="89" t="s">
        <v>37</v>
      </c>
      <c r="L293" s="89" t="s">
        <v>38</v>
      </c>
    </row>
    <row r="294" customFormat="false" ht="12.75" hidden="false" customHeight="false" outlineLevel="0" collapsed="false">
      <c r="A294" s="8" t="s">
        <v>123</v>
      </c>
      <c r="B294" s="8" t="s">
        <v>208</v>
      </c>
      <c r="C294" s="8" t="s">
        <v>124</v>
      </c>
      <c r="D294" s="88" t="n">
        <v>42187</v>
      </c>
      <c r="E294" s="8" t="s">
        <v>118</v>
      </c>
      <c r="F294" s="8" t="n">
        <v>1</v>
      </c>
      <c r="G294" s="8" t="s">
        <v>78</v>
      </c>
      <c r="H294" s="8" t="s">
        <v>74</v>
      </c>
      <c r="I294" s="8" t="s">
        <v>74</v>
      </c>
      <c r="J294" s="8" t="s">
        <v>143</v>
      </c>
      <c r="K294" s="89" t="s">
        <v>37</v>
      </c>
      <c r="L294" s="89" t="s">
        <v>38</v>
      </c>
    </row>
    <row r="295" customFormat="false" ht="12.75" hidden="false" customHeight="false" outlineLevel="0" collapsed="false">
      <c r="A295" s="8" t="s">
        <v>123</v>
      </c>
      <c r="B295" s="8" t="s">
        <v>208</v>
      </c>
      <c r="C295" s="8" t="s">
        <v>124</v>
      </c>
      <c r="D295" s="88" t="n">
        <v>42195</v>
      </c>
      <c r="E295" s="8" t="s">
        <v>118</v>
      </c>
      <c r="F295" s="8" t="n">
        <v>2</v>
      </c>
      <c r="G295" s="8" t="s">
        <v>78</v>
      </c>
      <c r="H295" s="8" t="s">
        <v>74</v>
      </c>
      <c r="I295" s="8" t="s">
        <v>74</v>
      </c>
      <c r="J295" s="8" t="s">
        <v>143</v>
      </c>
      <c r="K295" s="89" t="s">
        <v>37</v>
      </c>
      <c r="L295" s="89" t="s">
        <v>38</v>
      </c>
    </row>
    <row r="296" customFormat="false" ht="12.75" hidden="false" customHeight="false" outlineLevel="0" collapsed="false">
      <c r="A296" s="8" t="s">
        <v>123</v>
      </c>
      <c r="B296" s="8" t="s">
        <v>208</v>
      </c>
      <c r="C296" s="8" t="s">
        <v>110</v>
      </c>
      <c r="D296" s="88" t="n">
        <v>42159</v>
      </c>
      <c r="E296" s="8" t="s">
        <v>119</v>
      </c>
      <c r="F296" s="8" t="n">
        <v>1</v>
      </c>
      <c r="G296" s="8" t="s">
        <v>78</v>
      </c>
      <c r="H296" s="8" t="s">
        <v>74</v>
      </c>
      <c r="I296" s="8" t="s">
        <v>74</v>
      </c>
      <c r="J296" s="8" t="s">
        <v>142</v>
      </c>
      <c r="K296" s="89" t="s">
        <v>37</v>
      </c>
      <c r="L296" s="89" t="s">
        <v>38</v>
      </c>
    </row>
    <row r="297" customFormat="false" ht="12.75" hidden="false" customHeight="false" outlineLevel="0" collapsed="false">
      <c r="A297" s="8" t="s">
        <v>123</v>
      </c>
      <c r="B297" s="8" t="s">
        <v>208</v>
      </c>
      <c r="C297" s="8" t="s">
        <v>136</v>
      </c>
      <c r="D297" s="88" t="n">
        <v>42157</v>
      </c>
      <c r="E297" s="8" t="s">
        <v>119</v>
      </c>
      <c r="F297" s="8" t="n">
        <v>2</v>
      </c>
      <c r="G297" s="8" t="s">
        <v>78</v>
      </c>
      <c r="H297" s="8" t="s">
        <v>74</v>
      </c>
      <c r="I297" s="8" t="s">
        <v>74</v>
      </c>
      <c r="J297" s="8" t="s">
        <v>142</v>
      </c>
      <c r="K297" s="89" t="s">
        <v>37</v>
      </c>
      <c r="L297" s="89" t="s">
        <v>38</v>
      </c>
    </row>
    <row r="298" customFormat="false" ht="12.75" hidden="false" customHeight="false" outlineLevel="0" collapsed="false">
      <c r="A298" s="8" t="s">
        <v>123</v>
      </c>
      <c r="B298" s="8" t="s">
        <v>208</v>
      </c>
      <c r="C298" s="8" t="s">
        <v>136</v>
      </c>
      <c r="D298" s="88" t="n">
        <v>42159</v>
      </c>
      <c r="E298" s="8" t="s">
        <v>119</v>
      </c>
      <c r="F298" s="8" t="n">
        <v>4</v>
      </c>
      <c r="G298" s="8" t="s">
        <v>78</v>
      </c>
      <c r="H298" s="8" t="s">
        <v>74</v>
      </c>
      <c r="I298" s="8" t="s">
        <v>74</v>
      </c>
      <c r="J298" s="8" t="s">
        <v>142</v>
      </c>
      <c r="K298" s="89" t="s">
        <v>37</v>
      </c>
      <c r="L298" s="89" t="s">
        <v>38</v>
      </c>
    </row>
    <row r="299" customFormat="false" ht="12.75" hidden="false" customHeight="false" outlineLevel="0" collapsed="false">
      <c r="A299" s="8" t="s">
        <v>123</v>
      </c>
      <c r="B299" s="8" t="s">
        <v>208</v>
      </c>
      <c r="C299" s="8" t="s">
        <v>136</v>
      </c>
      <c r="D299" s="88" t="n">
        <v>42163</v>
      </c>
      <c r="E299" s="8" t="s">
        <v>119</v>
      </c>
      <c r="F299" s="8" t="n">
        <v>3</v>
      </c>
      <c r="G299" s="8" t="s">
        <v>78</v>
      </c>
      <c r="H299" s="8" t="s">
        <v>74</v>
      </c>
      <c r="I299" s="8" t="s">
        <v>74</v>
      </c>
      <c r="J299" s="8" t="s">
        <v>142</v>
      </c>
      <c r="K299" s="89" t="s">
        <v>37</v>
      </c>
      <c r="L299" s="89" t="s">
        <v>38</v>
      </c>
    </row>
    <row r="300" customFormat="false" ht="12.75" hidden="false" customHeight="false" outlineLevel="0" collapsed="false">
      <c r="A300" s="8" t="s">
        <v>123</v>
      </c>
      <c r="B300" s="8" t="s">
        <v>208</v>
      </c>
      <c r="C300" s="8" t="s">
        <v>136</v>
      </c>
      <c r="D300" s="88" t="n">
        <v>42177</v>
      </c>
      <c r="E300" s="8" t="s">
        <v>118</v>
      </c>
      <c r="F300" s="8" t="n">
        <v>1</v>
      </c>
      <c r="G300" s="8" t="s">
        <v>78</v>
      </c>
      <c r="H300" s="8" t="s">
        <v>74</v>
      </c>
      <c r="I300" s="8" t="s">
        <v>74</v>
      </c>
      <c r="J300" s="8" t="s">
        <v>143</v>
      </c>
      <c r="K300" s="89" t="s">
        <v>37</v>
      </c>
      <c r="L300" s="89" t="s">
        <v>38</v>
      </c>
    </row>
    <row r="301" customFormat="false" ht="12.75" hidden="false" customHeight="false" outlineLevel="0" collapsed="false">
      <c r="A301" s="8" t="s">
        <v>123</v>
      </c>
      <c r="B301" s="8" t="s">
        <v>208</v>
      </c>
      <c r="C301" s="8" t="s">
        <v>136</v>
      </c>
      <c r="D301" s="88" t="n">
        <v>42183</v>
      </c>
      <c r="E301" s="8" t="s">
        <v>118</v>
      </c>
      <c r="F301" s="8" t="n">
        <v>1</v>
      </c>
      <c r="G301" s="8" t="s">
        <v>78</v>
      </c>
      <c r="H301" s="8" t="s">
        <v>74</v>
      </c>
      <c r="I301" s="8" t="s">
        <v>74</v>
      </c>
      <c r="J301" s="8" t="s">
        <v>143</v>
      </c>
      <c r="K301" s="89" t="s">
        <v>37</v>
      </c>
      <c r="L301" s="89" t="s">
        <v>38</v>
      </c>
    </row>
    <row r="302" customFormat="false" ht="12.75" hidden="false" customHeight="false" outlineLevel="0" collapsed="false">
      <c r="A302" s="8" t="s">
        <v>123</v>
      </c>
      <c r="B302" s="8" t="s">
        <v>208</v>
      </c>
      <c r="C302" s="8" t="s">
        <v>139</v>
      </c>
      <c r="D302" s="88" t="n">
        <v>42172</v>
      </c>
      <c r="E302" s="8" t="s">
        <v>118</v>
      </c>
      <c r="F302" s="8" t="n">
        <v>1</v>
      </c>
      <c r="G302" s="8" t="s">
        <v>78</v>
      </c>
      <c r="H302" s="8" t="s">
        <v>74</v>
      </c>
      <c r="I302" s="8" t="s">
        <v>74</v>
      </c>
      <c r="J302" s="8" t="s">
        <v>143</v>
      </c>
      <c r="K302" s="89" t="s">
        <v>37</v>
      </c>
      <c r="L302" s="89" t="s">
        <v>38</v>
      </c>
    </row>
    <row r="303" customFormat="false" ht="12.75" hidden="false" customHeight="false" outlineLevel="0" collapsed="false">
      <c r="A303" s="8" t="s">
        <v>123</v>
      </c>
      <c r="B303" s="8" t="s">
        <v>208</v>
      </c>
      <c r="C303" s="8" t="s">
        <v>139</v>
      </c>
      <c r="D303" s="88" t="n">
        <v>42192</v>
      </c>
      <c r="E303" s="8" t="s">
        <v>118</v>
      </c>
      <c r="F303" s="8" t="n">
        <v>1</v>
      </c>
      <c r="G303" s="8" t="s">
        <v>78</v>
      </c>
      <c r="H303" s="8" t="s">
        <v>74</v>
      </c>
      <c r="I303" s="8" t="s">
        <v>74</v>
      </c>
      <c r="J303" s="8" t="s">
        <v>143</v>
      </c>
      <c r="K303" s="89" t="s">
        <v>37</v>
      </c>
      <c r="L303" s="89" t="s">
        <v>38</v>
      </c>
    </row>
    <row r="304" customFormat="false" ht="12.75" hidden="false" customHeight="false" outlineLevel="0" collapsed="false">
      <c r="A304" s="8" t="s">
        <v>123</v>
      </c>
      <c r="B304" s="8" t="s">
        <v>208</v>
      </c>
      <c r="C304" s="8" t="s">
        <v>144</v>
      </c>
      <c r="D304" s="88" t="n">
        <v>42159</v>
      </c>
      <c r="E304" s="8" t="s">
        <v>119</v>
      </c>
      <c r="F304" s="8" t="n">
        <v>1</v>
      </c>
      <c r="G304" s="8" t="s">
        <v>78</v>
      </c>
      <c r="H304" s="8" t="s">
        <v>74</v>
      </c>
      <c r="I304" s="8" t="s">
        <v>74</v>
      </c>
      <c r="J304" s="8" t="s">
        <v>142</v>
      </c>
      <c r="K304" s="89" t="s">
        <v>37</v>
      </c>
      <c r="L304" s="89" t="s">
        <v>38</v>
      </c>
    </row>
    <row r="305" customFormat="false" ht="12.75" hidden="false" customHeight="false" outlineLevel="0" collapsed="false">
      <c r="A305" s="8" t="n">
        <v>4</v>
      </c>
      <c r="B305" s="8" t="s">
        <v>208</v>
      </c>
      <c r="C305" s="8" t="s">
        <v>144</v>
      </c>
      <c r="D305" s="88" t="n">
        <v>42163</v>
      </c>
      <c r="E305" s="8" t="s">
        <v>119</v>
      </c>
      <c r="F305" s="8" t="n">
        <v>4</v>
      </c>
      <c r="G305" s="8" t="s">
        <v>78</v>
      </c>
      <c r="H305" s="8" t="s">
        <v>74</v>
      </c>
      <c r="I305" s="8" t="s">
        <v>74</v>
      </c>
      <c r="J305" s="8" t="s">
        <v>142</v>
      </c>
      <c r="K305" s="89" t="s">
        <v>37</v>
      </c>
      <c r="L305" s="89" t="s">
        <v>38</v>
      </c>
    </row>
    <row r="306" customFormat="false" ht="12.75" hidden="false" customHeight="false" outlineLevel="0" collapsed="false">
      <c r="A306" s="8" t="n">
        <v>4</v>
      </c>
      <c r="B306" s="8" t="s">
        <v>208</v>
      </c>
      <c r="C306" s="8" t="s">
        <v>154</v>
      </c>
      <c r="D306" s="88" t="n">
        <v>42163</v>
      </c>
      <c r="E306" s="8" t="s">
        <v>119</v>
      </c>
      <c r="F306" s="8" t="n">
        <v>1</v>
      </c>
      <c r="G306" s="8" t="s">
        <v>78</v>
      </c>
      <c r="H306" s="8" t="s">
        <v>74</v>
      </c>
      <c r="I306" s="8" t="s">
        <v>74</v>
      </c>
      <c r="J306" s="8" t="s">
        <v>142</v>
      </c>
      <c r="K306" s="89" t="s">
        <v>37</v>
      </c>
      <c r="L306" s="89" t="s">
        <v>38</v>
      </c>
    </row>
    <row r="307" customFormat="false" ht="12.75" hidden="false" customHeight="false" outlineLevel="0" collapsed="false">
      <c r="A307" s="8" t="n">
        <v>4</v>
      </c>
      <c r="B307" s="8" t="s">
        <v>208</v>
      </c>
      <c r="C307" s="8" t="s">
        <v>154</v>
      </c>
      <c r="D307" s="88" t="n">
        <v>42168</v>
      </c>
      <c r="E307" s="8" t="s">
        <v>119</v>
      </c>
      <c r="F307" s="8" t="n">
        <v>1</v>
      </c>
      <c r="G307" s="8" t="s">
        <v>78</v>
      </c>
      <c r="H307" s="8" t="s">
        <v>74</v>
      </c>
      <c r="I307" s="8" t="s">
        <v>74</v>
      </c>
      <c r="J307" s="8" t="s">
        <v>142</v>
      </c>
      <c r="K307" s="89" t="s">
        <v>37</v>
      </c>
      <c r="L307" s="89" t="s">
        <v>38</v>
      </c>
    </row>
    <row r="308" customFormat="false" ht="12.75" hidden="false" customHeight="false" outlineLevel="0" collapsed="false">
      <c r="A308" s="8" t="s">
        <v>123</v>
      </c>
      <c r="B308" s="8" t="s">
        <v>208</v>
      </c>
      <c r="C308" s="8" t="s">
        <v>154</v>
      </c>
      <c r="D308" s="88" t="n">
        <v>42176</v>
      </c>
      <c r="E308" s="8" t="s">
        <v>118</v>
      </c>
      <c r="F308" s="8" t="n">
        <v>1</v>
      </c>
      <c r="G308" s="8" t="s">
        <v>78</v>
      </c>
      <c r="H308" s="8" t="s">
        <v>74</v>
      </c>
      <c r="I308" s="8" t="s">
        <v>74</v>
      </c>
      <c r="J308" s="8" t="s">
        <v>143</v>
      </c>
      <c r="K308" s="89" t="s">
        <v>37</v>
      </c>
      <c r="L308" s="89" t="s">
        <v>38</v>
      </c>
    </row>
    <row r="309" customFormat="false" ht="12.75" hidden="false" customHeight="false" outlineLevel="0" collapsed="false">
      <c r="A309" s="8" t="s">
        <v>123</v>
      </c>
      <c r="B309" s="8" t="s">
        <v>208</v>
      </c>
      <c r="C309" s="8" t="s">
        <v>154</v>
      </c>
      <c r="D309" s="88" t="n">
        <v>42180</v>
      </c>
      <c r="E309" s="8" t="s">
        <v>118</v>
      </c>
      <c r="F309" s="8" t="n">
        <v>1</v>
      </c>
      <c r="G309" s="8" t="s">
        <v>78</v>
      </c>
      <c r="H309" s="8" t="s">
        <v>74</v>
      </c>
      <c r="I309" s="8" t="s">
        <v>74</v>
      </c>
      <c r="J309" s="8" t="s">
        <v>143</v>
      </c>
      <c r="K309" s="89" t="s">
        <v>37</v>
      </c>
      <c r="L309" s="89" t="s">
        <v>38</v>
      </c>
    </row>
    <row r="310" customFormat="false" ht="12.75" hidden="false" customHeight="false" outlineLevel="0" collapsed="false">
      <c r="A310" s="8" t="s">
        <v>123</v>
      </c>
      <c r="B310" s="8" t="s">
        <v>208</v>
      </c>
      <c r="C310" s="8" t="s">
        <v>154</v>
      </c>
      <c r="D310" s="88" t="n">
        <v>42185</v>
      </c>
      <c r="E310" s="8" t="s">
        <v>118</v>
      </c>
      <c r="F310" s="8" t="n">
        <v>2</v>
      </c>
      <c r="G310" s="8" t="s">
        <v>78</v>
      </c>
      <c r="H310" s="8" t="s">
        <v>74</v>
      </c>
      <c r="I310" s="8" t="s">
        <v>74</v>
      </c>
      <c r="J310" s="8" t="s">
        <v>143</v>
      </c>
      <c r="K310" s="89" t="s">
        <v>37</v>
      </c>
      <c r="L310" s="89" t="s">
        <v>38</v>
      </c>
    </row>
    <row r="311" customFormat="false" ht="12.75" hidden="false" customHeight="false" outlineLevel="0" collapsed="false">
      <c r="A311" s="8" t="s">
        <v>123</v>
      </c>
      <c r="B311" s="8" t="s">
        <v>228</v>
      </c>
      <c r="C311" s="8" t="s">
        <v>154</v>
      </c>
      <c r="D311" s="88" t="n">
        <v>42185</v>
      </c>
      <c r="E311" s="8" t="s">
        <v>118</v>
      </c>
      <c r="F311" s="8" t="n">
        <v>1</v>
      </c>
      <c r="G311" s="8" t="s">
        <v>78</v>
      </c>
      <c r="H311" s="8" t="s">
        <v>74</v>
      </c>
      <c r="I311" s="8" t="s">
        <v>74</v>
      </c>
      <c r="J311" s="8" t="s">
        <v>143</v>
      </c>
      <c r="K311" s="89" t="s">
        <v>37</v>
      </c>
      <c r="L311" s="89" t="s">
        <v>38</v>
      </c>
    </row>
    <row r="312" customFormat="false" ht="12.75" hidden="false" customHeight="false" outlineLevel="0" collapsed="false">
      <c r="A312" s="8" t="s">
        <v>123</v>
      </c>
      <c r="B312" s="8" t="s">
        <v>234</v>
      </c>
      <c r="C312" s="8" t="s">
        <v>136</v>
      </c>
      <c r="D312" s="88" t="n">
        <v>42159</v>
      </c>
      <c r="E312" s="8" t="s">
        <v>119</v>
      </c>
      <c r="F312" s="8" t="n">
        <v>1</v>
      </c>
      <c r="G312" s="8" t="s">
        <v>78</v>
      </c>
      <c r="H312" s="8" t="s">
        <v>74</v>
      </c>
      <c r="I312" s="8" t="s">
        <v>74</v>
      </c>
      <c r="J312" s="8" t="s">
        <v>142</v>
      </c>
      <c r="K312" s="89" t="s">
        <v>37</v>
      </c>
      <c r="L312" s="89" t="s">
        <v>38</v>
      </c>
    </row>
    <row r="313" customFormat="false" ht="12.75" hidden="false" customHeight="false" outlineLevel="0" collapsed="false">
      <c r="A313" s="8" t="s">
        <v>123</v>
      </c>
      <c r="B313" s="8" t="s">
        <v>234</v>
      </c>
      <c r="C313" s="8" t="s">
        <v>139</v>
      </c>
      <c r="D313" s="88" t="n">
        <v>42192</v>
      </c>
      <c r="E313" s="8" t="s">
        <v>118</v>
      </c>
      <c r="F313" s="8" t="n">
        <v>2</v>
      </c>
      <c r="G313" s="8" t="s">
        <v>78</v>
      </c>
      <c r="H313" s="8" t="s">
        <v>74</v>
      </c>
      <c r="I313" s="8" t="s">
        <v>74</v>
      </c>
      <c r="J313" s="8" t="s">
        <v>143</v>
      </c>
      <c r="K313" s="89" t="s">
        <v>37</v>
      </c>
      <c r="L313" s="89" t="s">
        <v>38</v>
      </c>
    </row>
    <row r="314" customFormat="false" ht="12.75" hidden="false" customHeight="false" outlineLevel="0" collapsed="false">
      <c r="A314" s="8" t="s">
        <v>123</v>
      </c>
      <c r="B314" s="8" t="s">
        <v>243</v>
      </c>
      <c r="C314" s="8" t="s">
        <v>110</v>
      </c>
      <c r="D314" s="88" t="n">
        <v>42159</v>
      </c>
      <c r="E314" s="8" t="s">
        <v>119</v>
      </c>
      <c r="F314" s="8" t="n">
        <v>1</v>
      </c>
      <c r="G314" s="8" t="s">
        <v>78</v>
      </c>
      <c r="H314" s="8" t="s">
        <v>74</v>
      </c>
      <c r="I314" s="8" t="s">
        <v>74</v>
      </c>
      <c r="J314" s="8" t="s">
        <v>142</v>
      </c>
      <c r="K314" s="89" t="s">
        <v>37</v>
      </c>
      <c r="L314" s="89" t="s">
        <v>38</v>
      </c>
    </row>
    <row r="315" customFormat="false" ht="12.75" hidden="false" customHeight="false" outlineLevel="0" collapsed="false">
      <c r="A315" s="8" t="s">
        <v>123</v>
      </c>
      <c r="B315" s="8" t="s">
        <v>243</v>
      </c>
      <c r="C315" s="8" t="s">
        <v>136</v>
      </c>
      <c r="D315" s="88" t="n">
        <v>42157</v>
      </c>
      <c r="E315" s="8" t="s">
        <v>119</v>
      </c>
      <c r="F315" s="8" t="n">
        <v>1</v>
      </c>
      <c r="G315" s="8" t="s">
        <v>78</v>
      </c>
      <c r="H315" s="8" t="s">
        <v>74</v>
      </c>
      <c r="I315" s="8" t="s">
        <v>74</v>
      </c>
      <c r="J315" s="8" t="s">
        <v>142</v>
      </c>
      <c r="K315" s="89" t="s">
        <v>37</v>
      </c>
      <c r="L315" s="89" t="s">
        <v>38</v>
      </c>
    </row>
    <row r="316" customFormat="false" ht="12.75" hidden="false" customHeight="false" outlineLevel="0" collapsed="false">
      <c r="A316" s="8" t="s">
        <v>123</v>
      </c>
      <c r="B316" s="8" t="s">
        <v>243</v>
      </c>
      <c r="C316" s="8" t="s">
        <v>136</v>
      </c>
      <c r="D316" s="88" t="n">
        <v>42163</v>
      </c>
      <c r="E316" s="8" t="s">
        <v>119</v>
      </c>
      <c r="F316" s="8" t="n">
        <v>1</v>
      </c>
      <c r="G316" s="8" t="s">
        <v>78</v>
      </c>
      <c r="H316" s="8" t="s">
        <v>74</v>
      </c>
      <c r="I316" s="8" t="s">
        <v>74</v>
      </c>
      <c r="J316" s="8" t="s">
        <v>142</v>
      </c>
      <c r="K316" s="89" t="s">
        <v>37</v>
      </c>
      <c r="L316" s="89" t="s">
        <v>38</v>
      </c>
    </row>
    <row r="317" customFormat="false" ht="12.75" hidden="false" customHeight="false" outlineLevel="0" collapsed="false">
      <c r="A317" s="8" t="s">
        <v>123</v>
      </c>
      <c r="B317" s="8" t="s">
        <v>243</v>
      </c>
      <c r="C317" s="8" t="s">
        <v>139</v>
      </c>
      <c r="D317" s="88" t="n">
        <v>42162</v>
      </c>
      <c r="E317" s="8" t="s">
        <v>119</v>
      </c>
      <c r="F317" s="8" t="n">
        <v>1</v>
      </c>
      <c r="G317" s="8" t="s">
        <v>78</v>
      </c>
      <c r="H317" s="8" t="s">
        <v>74</v>
      </c>
      <c r="I317" s="8" t="s">
        <v>74</v>
      </c>
      <c r="J317" s="8" t="s">
        <v>142</v>
      </c>
      <c r="K317" s="89" t="s">
        <v>37</v>
      </c>
      <c r="L317" s="89" t="s">
        <v>38</v>
      </c>
    </row>
    <row r="318" customFormat="false" ht="12.75" hidden="false" customHeight="false" outlineLevel="0" collapsed="false">
      <c r="A318" s="8" t="n">
        <v>3</v>
      </c>
      <c r="B318" s="8" t="s">
        <v>243</v>
      </c>
      <c r="C318" s="8" t="s">
        <v>144</v>
      </c>
      <c r="D318" s="88" t="n">
        <v>42159</v>
      </c>
      <c r="E318" s="8" t="s">
        <v>119</v>
      </c>
      <c r="F318" s="8" t="n">
        <v>1</v>
      </c>
      <c r="G318" s="8" t="s">
        <v>78</v>
      </c>
      <c r="H318" s="8" t="s">
        <v>74</v>
      </c>
      <c r="I318" s="8" t="s">
        <v>74</v>
      </c>
      <c r="J318" s="8" t="s">
        <v>142</v>
      </c>
      <c r="K318" s="89" t="s">
        <v>37</v>
      </c>
      <c r="L318" s="89" t="s">
        <v>38</v>
      </c>
    </row>
    <row r="319" customFormat="false" ht="12.75" hidden="false" customHeight="false" outlineLevel="0" collapsed="false">
      <c r="A319" s="8" t="n">
        <v>3</v>
      </c>
      <c r="B319" s="8" t="s">
        <v>243</v>
      </c>
      <c r="C319" s="8" t="s">
        <v>154</v>
      </c>
      <c r="D319" s="88" t="n">
        <v>42168</v>
      </c>
      <c r="E319" s="8" t="s">
        <v>119</v>
      </c>
      <c r="F319" s="8" t="n">
        <v>1</v>
      </c>
      <c r="G319" s="8" t="s">
        <v>78</v>
      </c>
      <c r="H319" s="8" t="s">
        <v>74</v>
      </c>
      <c r="I319" s="8" t="s">
        <v>74</v>
      </c>
      <c r="J319" s="8" t="s">
        <v>142</v>
      </c>
      <c r="K319" s="89" t="s">
        <v>37</v>
      </c>
      <c r="L319" s="89" t="s">
        <v>38</v>
      </c>
    </row>
    <row r="320" customFormat="false" ht="12.75" hidden="false" customHeight="false" outlineLevel="0" collapsed="false">
      <c r="A320" s="8" t="n">
        <v>3</v>
      </c>
      <c r="B320" s="8" t="s">
        <v>243</v>
      </c>
      <c r="C320" s="8" t="s">
        <v>154</v>
      </c>
      <c r="D320" s="88" t="n">
        <v>42180</v>
      </c>
      <c r="E320" s="8" t="s">
        <v>118</v>
      </c>
      <c r="F320" s="8" t="n">
        <v>2</v>
      </c>
      <c r="G320" s="8" t="s">
        <v>78</v>
      </c>
      <c r="H320" s="8" t="s">
        <v>74</v>
      </c>
      <c r="I320" s="8" t="s">
        <v>74</v>
      </c>
      <c r="J320" s="8" t="s">
        <v>143</v>
      </c>
      <c r="K320" s="89" t="s">
        <v>37</v>
      </c>
      <c r="L320" s="89" t="s">
        <v>38</v>
      </c>
    </row>
    <row r="321" customFormat="false" ht="12.75" hidden="false" customHeight="false" outlineLevel="0" collapsed="false">
      <c r="A321" s="8" t="n">
        <v>6</v>
      </c>
      <c r="B321" s="8" t="s">
        <v>243</v>
      </c>
      <c r="C321" s="8" t="s">
        <v>154</v>
      </c>
      <c r="D321" s="88" t="n">
        <v>42185</v>
      </c>
      <c r="E321" s="8" t="s">
        <v>118</v>
      </c>
      <c r="F321" s="8" t="n">
        <v>1</v>
      </c>
      <c r="G321" s="8" t="s">
        <v>78</v>
      </c>
      <c r="H321" s="8" t="s">
        <v>74</v>
      </c>
      <c r="I321" s="8" t="s">
        <v>74</v>
      </c>
      <c r="J321" s="8" t="s">
        <v>143</v>
      </c>
      <c r="K321" s="89" t="s">
        <v>37</v>
      </c>
      <c r="L321" s="89" t="s">
        <v>38</v>
      </c>
    </row>
    <row r="322" customFormat="false" ht="12.75" hidden="false" customHeight="false" outlineLevel="0" collapsed="false">
      <c r="A322" s="8" t="n">
        <v>6</v>
      </c>
      <c r="B322" s="8" t="s">
        <v>243</v>
      </c>
      <c r="C322" s="8" t="s">
        <v>154</v>
      </c>
      <c r="D322" s="88" t="n">
        <v>42198</v>
      </c>
      <c r="E322" s="8" t="s">
        <v>118</v>
      </c>
      <c r="F322" s="8" t="n">
        <v>1</v>
      </c>
      <c r="G322" s="8" t="s">
        <v>78</v>
      </c>
      <c r="H322" s="8" t="s">
        <v>74</v>
      </c>
      <c r="I322" s="8" t="s">
        <v>74</v>
      </c>
      <c r="J322" s="8" t="s">
        <v>143</v>
      </c>
      <c r="K322" s="89" t="s">
        <v>37</v>
      </c>
      <c r="L322" s="89" t="s">
        <v>38</v>
      </c>
    </row>
    <row r="323" customFormat="false" ht="12.75" hidden="false" customHeight="false" outlineLevel="0" collapsed="false">
      <c r="A323" s="8" t="n">
        <v>6</v>
      </c>
      <c r="B323" s="8" t="s">
        <v>254</v>
      </c>
      <c r="C323" s="8" t="s">
        <v>144</v>
      </c>
      <c r="D323" s="88" t="n">
        <v>42159</v>
      </c>
      <c r="E323" s="8" t="s">
        <v>119</v>
      </c>
      <c r="F323" s="8" t="n">
        <v>1</v>
      </c>
      <c r="G323" s="8" t="s">
        <v>78</v>
      </c>
      <c r="H323" s="8" t="s">
        <v>74</v>
      </c>
      <c r="I323" s="8" t="s">
        <v>74</v>
      </c>
      <c r="J323" s="8" t="s">
        <v>142</v>
      </c>
      <c r="K323" s="89" t="s">
        <v>37</v>
      </c>
      <c r="L323" s="89" t="s">
        <v>38</v>
      </c>
    </row>
    <row r="324" customFormat="false" ht="12.75" hidden="false" customHeight="false" outlineLevel="0" collapsed="false">
      <c r="A324" s="8" t="s">
        <v>123</v>
      </c>
      <c r="B324" s="8" t="s">
        <v>254</v>
      </c>
      <c r="C324" s="8" t="s">
        <v>144</v>
      </c>
      <c r="D324" s="88" t="n">
        <v>42169</v>
      </c>
      <c r="E324" s="8" t="s">
        <v>119</v>
      </c>
      <c r="F324" s="8" t="n">
        <v>1</v>
      </c>
      <c r="G324" s="8" t="s">
        <v>78</v>
      </c>
      <c r="H324" s="8" t="s">
        <v>74</v>
      </c>
      <c r="I324" s="8" t="s">
        <v>74</v>
      </c>
      <c r="J324" s="8" t="s">
        <v>142</v>
      </c>
      <c r="K324" s="89" t="s">
        <v>37</v>
      </c>
      <c r="L324" s="89" t="s">
        <v>38</v>
      </c>
    </row>
    <row r="325" customFormat="false" ht="12.75" hidden="false" customHeight="false" outlineLevel="0" collapsed="false">
      <c r="A325" s="8" t="n">
        <v>9</v>
      </c>
      <c r="B325" s="8" t="s">
        <v>255</v>
      </c>
      <c r="C325" s="8" t="s">
        <v>154</v>
      </c>
      <c r="D325" s="88" t="n">
        <v>42173</v>
      </c>
      <c r="E325" s="8" t="s">
        <v>118</v>
      </c>
      <c r="F325" s="8" t="n">
        <v>1</v>
      </c>
      <c r="G325" s="8" t="s">
        <v>78</v>
      </c>
      <c r="H325" s="8" t="s">
        <v>74</v>
      </c>
      <c r="I325" s="8" t="s">
        <v>74</v>
      </c>
      <c r="J325" s="8" t="s">
        <v>143</v>
      </c>
      <c r="K325" s="89" t="s">
        <v>37</v>
      </c>
      <c r="L325" s="89" t="s">
        <v>38</v>
      </c>
    </row>
    <row r="326" customFormat="false" ht="12.75" hidden="false" customHeight="false" outlineLevel="0" collapsed="false">
      <c r="A326" s="8" t="n">
        <v>9</v>
      </c>
      <c r="B326" s="8" t="s">
        <v>255</v>
      </c>
      <c r="C326" s="8" t="s">
        <v>154</v>
      </c>
      <c r="D326" s="88" t="n">
        <v>42176</v>
      </c>
      <c r="E326" s="8" t="s">
        <v>118</v>
      </c>
      <c r="F326" s="8" t="n">
        <v>1</v>
      </c>
      <c r="G326" s="8" t="s">
        <v>78</v>
      </c>
      <c r="H326" s="8" t="s">
        <v>74</v>
      </c>
      <c r="I326" s="8" t="s">
        <v>74</v>
      </c>
      <c r="J326" s="8" t="s">
        <v>143</v>
      </c>
      <c r="K326" s="89" t="s">
        <v>37</v>
      </c>
      <c r="L326" s="89" t="s">
        <v>38</v>
      </c>
    </row>
    <row r="327" customFormat="false" ht="12.75" hidden="false" customHeight="false" outlineLevel="0" collapsed="false">
      <c r="A327" s="8" t="n">
        <v>9</v>
      </c>
      <c r="B327" s="8" t="s">
        <v>109</v>
      </c>
      <c r="C327" s="8" t="s">
        <v>110</v>
      </c>
      <c r="D327" s="88" t="n">
        <v>42199</v>
      </c>
      <c r="E327" s="8" t="s">
        <v>157</v>
      </c>
      <c r="F327" s="8" t="n">
        <v>1</v>
      </c>
      <c r="G327" s="8" t="s">
        <v>78</v>
      </c>
      <c r="H327" s="8" t="s">
        <v>75</v>
      </c>
      <c r="I327" s="8" t="s">
        <v>75</v>
      </c>
      <c r="J327" s="8" t="s">
        <v>158</v>
      </c>
      <c r="K327" s="90" t="s">
        <v>46</v>
      </c>
      <c r="L327" s="90" t="s">
        <v>44</v>
      </c>
    </row>
    <row r="328" customFormat="false" ht="12.75" hidden="false" customHeight="false" outlineLevel="0" collapsed="false">
      <c r="A328" s="8" t="s">
        <v>123</v>
      </c>
      <c r="B328" s="8" t="s">
        <v>109</v>
      </c>
      <c r="C328" s="8" t="s">
        <v>110</v>
      </c>
      <c r="D328" s="88" t="n">
        <v>42208</v>
      </c>
      <c r="E328" s="8" t="s">
        <v>164</v>
      </c>
      <c r="F328" s="8" t="n">
        <v>2</v>
      </c>
      <c r="G328" s="8" t="s">
        <v>78</v>
      </c>
      <c r="H328" s="8" t="s">
        <v>75</v>
      </c>
      <c r="I328" s="8" t="s">
        <v>75</v>
      </c>
      <c r="J328" s="8" t="s">
        <v>165</v>
      </c>
      <c r="K328" s="90" t="s">
        <v>46</v>
      </c>
      <c r="L328" s="90" t="s">
        <v>44</v>
      </c>
    </row>
    <row r="329" customFormat="false" ht="12.75" hidden="false" customHeight="false" outlineLevel="0" collapsed="false">
      <c r="A329" s="8" t="s">
        <v>123</v>
      </c>
      <c r="B329" s="8" t="s">
        <v>195</v>
      </c>
      <c r="C329" s="8" t="s">
        <v>110</v>
      </c>
      <c r="D329" s="88" t="n">
        <v>42183</v>
      </c>
      <c r="E329" s="8" t="s">
        <v>164</v>
      </c>
      <c r="F329" s="8" t="n">
        <v>1</v>
      </c>
      <c r="G329" s="8" t="s">
        <v>78</v>
      </c>
      <c r="H329" s="8" t="s">
        <v>75</v>
      </c>
      <c r="I329" s="8" t="s">
        <v>75</v>
      </c>
      <c r="J329" s="8" t="s">
        <v>165</v>
      </c>
      <c r="K329" s="90" t="s">
        <v>46</v>
      </c>
      <c r="L329" s="90" t="s">
        <v>44</v>
      </c>
    </row>
    <row r="330" customFormat="false" ht="12.75" hidden="false" customHeight="false" outlineLevel="0" collapsed="false">
      <c r="A330" s="8" t="s">
        <v>123</v>
      </c>
      <c r="B330" s="8" t="s">
        <v>208</v>
      </c>
      <c r="C330" s="8" t="s">
        <v>154</v>
      </c>
      <c r="D330" s="88" t="n">
        <v>42173</v>
      </c>
      <c r="E330" s="8" t="s">
        <v>268</v>
      </c>
      <c r="F330" s="8" t="n">
        <v>1</v>
      </c>
      <c r="G330" s="8" t="s">
        <v>78</v>
      </c>
      <c r="H330" s="8" t="s">
        <v>33</v>
      </c>
      <c r="I330" s="8" t="s">
        <v>33</v>
      </c>
      <c r="J330" s="8" t="s">
        <v>269</v>
      </c>
      <c r="K330" s="90" t="s">
        <v>9</v>
      </c>
      <c r="L330" s="90" t="s">
        <v>10</v>
      </c>
    </row>
    <row r="331" customFormat="false" ht="12.75" hidden="false" customHeight="false" outlineLevel="0" collapsed="false">
      <c r="A331" s="8" t="s">
        <v>123</v>
      </c>
      <c r="B331" s="8" t="s">
        <v>208</v>
      </c>
      <c r="C331" s="8" t="s">
        <v>154</v>
      </c>
      <c r="D331" s="88" t="n">
        <v>42180</v>
      </c>
      <c r="E331" s="8" t="s">
        <v>268</v>
      </c>
      <c r="F331" s="8" t="n">
        <v>1</v>
      </c>
      <c r="G331" s="8" t="s">
        <v>78</v>
      </c>
      <c r="H331" s="8" t="s">
        <v>33</v>
      </c>
      <c r="I331" s="8" t="s">
        <v>33</v>
      </c>
      <c r="J331" s="8" t="s">
        <v>269</v>
      </c>
      <c r="K331" s="90" t="s">
        <v>9</v>
      </c>
      <c r="L331" s="90" t="s">
        <v>10</v>
      </c>
    </row>
    <row r="332" customFormat="false" ht="12.75" hidden="false" customHeight="false" outlineLevel="0" collapsed="false">
      <c r="A332" s="8" t="s">
        <v>123</v>
      </c>
      <c r="B332" s="8" t="s">
        <v>166</v>
      </c>
      <c r="C332" s="8" t="s">
        <v>139</v>
      </c>
      <c r="D332" s="88" t="n">
        <v>42153</v>
      </c>
      <c r="E332" s="8" t="s">
        <v>250</v>
      </c>
      <c r="F332" s="8" t="n">
        <v>2</v>
      </c>
      <c r="G332" s="8" t="s">
        <v>78</v>
      </c>
      <c r="H332" s="8" t="s">
        <v>61</v>
      </c>
      <c r="I332" s="8" t="s">
        <v>61</v>
      </c>
      <c r="J332" s="8" t="s">
        <v>251</v>
      </c>
      <c r="K332" s="89" t="s">
        <v>62</v>
      </c>
      <c r="L332" s="89" t="s">
        <v>63</v>
      </c>
    </row>
    <row r="333" customFormat="false" ht="12.75" hidden="false" customHeight="false" outlineLevel="0" collapsed="false">
      <c r="A333" s="8" t="s">
        <v>123</v>
      </c>
      <c r="B333" s="8" t="s">
        <v>166</v>
      </c>
      <c r="C333" s="8" t="s">
        <v>124</v>
      </c>
      <c r="D333" s="88" t="n">
        <v>42212</v>
      </c>
      <c r="E333" s="8" t="s">
        <v>217</v>
      </c>
      <c r="F333" s="8" t="n">
        <v>1</v>
      </c>
      <c r="G333" s="8" t="s">
        <v>78</v>
      </c>
      <c r="H333" s="8" t="s">
        <v>18</v>
      </c>
      <c r="I333" s="8" t="s">
        <v>18</v>
      </c>
      <c r="J333" s="8" t="s">
        <v>218</v>
      </c>
      <c r="K333" s="90" t="s">
        <v>16</v>
      </c>
      <c r="L333" s="92" t="s">
        <v>17</v>
      </c>
    </row>
    <row r="334" customFormat="false" ht="12.75" hidden="false" customHeight="false" outlineLevel="0" collapsed="false">
      <c r="A334" s="8" t="n">
        <v>24</v>
      </c>
      <c r="B334" s="8" t="s">
        <v>166</v>
      </c>
      <c r="C334" s="8" t="s">
        <v>110</v>
      </c>
      <c r="D334" s="88" t="n">
        <v>42208</v>
      </c>
      <c r="E334" s="8" t="s">
        <v>217</v>
      </c>
      <c r="F334" s="8" t="n">
        <v>1</v>
      </c>
      <c r="G334" s="8" t="s">
        <v>78</v>
      </c>
      <c r="H334" s="8" t="s">
        <v>18</v>
      </c>
      <c r="I334" s="8" t="s">
        <v>18</v>
      </c>
      <c r="J334" s="8" t="s">
        <v>218</v>
      </c>
      <c r="K334" s="90" t="s">
        <v>16</v>
      </c>
      <c r="L334" s="92" t="s">
        <v>17</v>
      </c>
    </row>
    <row r="335" customFormat="false" ht="12.75" hidden="false" customHeight="false" outlineLevel="0" collapsed="false">
      <c r="A335" s="8" t="n">
        <v>24</v>
      </c>
      <c r="B335" s="8" t="s">
        <v>166</v>
      </c>
      <c r="C335" s="8" t="s">
        <v>136</v>
      </c>
      <c r="D335" s="88" t="n">
        <v>42173</v>
      </c>
      <c r="E335" s="8" t="s">
        <v>241</v>
      </c>
      <c r="F335" s="8" t="n">
        <v>3</v>
      </c>
      <c r="G335" s="8" t="s">
        <v>78</v>
      </c>
      <c r="H335" s="8" t="s">
        <v>18</v>
      </c>
      <c r="I335" s="8" t="s">
        <v>18</v>
      </c>
      <c r="J335" s="8" t="s">
        <v>242</v>
      </c>
      <c r="K335" s="90" t="s">
        <v>16</v>
      </c>
      <c r="L335" s="92" t="s">
        <v>17</v>
      </c>
    </row>
    <row r="336" customFormat="false" ht="12.75" hidden="false" customHeight="false" outlineLevel="0" collapsed="false">
      <c r="A336" s="8" t="n">
        <v>24</v>
      </c>
      <c r="B336" s="8" t="s">
        <v>166</v>
      </c>
      <c r="C336" s="8" t="s">
        <v>139</v>
      </c>
      <c r="D336" s="88" t="n">
        <v>42174</v>
      </c>
      <c r="E336" s="8" t="s">
        <v>241</v>
      </c>
      <c r="F336" s="8" t="n">
        <v>1</v>
      </c>
      <c r="G336" s="8" t="s">
        <v>78</v>
      </c>
      <c r="H336" s="8" t="s">
        <v>18</v>
      </c>
      <c r="I336" s="8" t="s">
        <v>18</v>
      </c>
      <c r="J336" s="8" t="s">
        <v>242</v>
      </c>
      <c r="K336" s="90" t="s">
        <v>16</v>
      </c>
      <c r="L336" s="92" t="s">
        <v>17</v>
      </c>
    </row>
    <row r="337" customFormat="false" ht="12.75" hidden="false" customHeight="false" outlineLevel="0" collapsed="false">
      <c r="A337" s="8" t="n">
        <v>25</v>
      </c>
      <c r="B337" s="8" t="s">
        <v>208</v>
      </c>
      <c r="C337" s="8" t="s">
        <v>124</v>
      </c>
      <c r="D337" s="88" t="n">
        <v>42212</v>
      </c>
      <c r="E337" s="8" t="s">
        <v>217</v>
      </c>
      <c r="F337" s="8" t="n">
        <v>1</v>
      </c>
      <c r="G337" s="8" t="s">
        <v>78</v>
      </c>
      <c r="H337" s="8" t="s">
        <v>18</v>
      </c>
      <c r="I337" s="8" t="s">
        <v>18</v>
      </c>
      <c r="J337" s="8" t="s">
        <v>218</v>
      </c>
      <c r="K337" s="90" t="s">
        <v>16</v>
      </c>
      <c r="L337" s="92" t="s">
        <v>17</v>
      </c>
    </row>
    <row r="338" customFormat="false" ht="12.75" hidden="false" customHeight="false" outlineLevel="0" collapsed="false">
      <c r="A338" s="8" t="n">
        <v>25</v>
      </c>
      <c r="B338" s="8" t="s">
        <v>255</v>
      </c>
      <c r="C338" s="8" t="s">
        <v>136</v>
      </c>
      <c r="D338" s="88" t="n">
        <v>42170</v>
      </c>
      <c r="E338" s="8" t="s">
        <v>241</v>
      </c>
      <c r="F338" s="8" t="n">
        <v>1</v>
      </c>
      <c r="G338" s="8" t="s">
        <v>78</v>
      </c>
      <c r="H338" s="8" t="s">
        <v>18</v>
      </c>
      <c r="I338" s="8" t="s">
        <v>18</v>
      </c>
      <c r="J338" s="8" t="s">
        <v>242</v>
      </c>
      <c r="K338" s="90" t="s">
        <v>16</v>
      </c>
      <c r="L338" s="92" t="s">
        <v>17</v>
      </c>
    </row>
    <row r="339" customFormat="false" ht="12.75" hidden="false" customHeight="false" outlineLevel="0" collapsed="false">
      <c r="A339" s="8" t="n">
        <v>25</v>
      </c>
      <c r="B339" s="8" t="s">
        <v>166</v>
      </c>
      <c r="C339" s="8" t="s">
        <v>110</v>
      </c>
      <c r="D339" s="88" t="n">
        <v>42159</v>
      </c>
      <c r="E339" s="8" t="s">
        <v>116</v>
      </c>
      <c r="F339" s="8" t="n">
        <v>1</v>
      </c>
      <c r="G339" s="8" t="s">
        <v>78</v>
      </c>
      <c r="H339" s="8" t="s">
        <v>22</v>
      </c>
      <c r="I339" s="8" t="s">
        <v>22</v>
      </c>
      <c r="J339" s="8" t="s">
        <v>146</v>
      </c>
      <c r="K339" s="90" t="s">
        <v>16</v>
      </c>
      <c r="L339" s="92" t="s">
        <v>17</v>
      </c>
    </row>
    <row r="340" customFormat="false" ht="12.75" hidden="false" customHeight="false" outlineLevel="0" collapsed="false">
      <c r="A340" s="8" t="n">
        <v>23</v>
      </c>
      <c r="B340" s="8" t="s">
        <v>166</v>
      </c>
      <c r="C340" s="8" t="s">
        <v>136</v>
      </c>
      <c r="D340" s="88" t="n">
        <v>42167</v>
      </c>
      <c r="E340" s="8" t="s">
        <v>116</v>
      </c>
      <c r="F340" s="8" t="n">
        <v>1</v>
      </c>
      <c r="G340" s="8" t="s">
        <v>78</v>
      </c>
      <c r="H340" s="8" t="s">
        <v>22</v>
      </c>
      <c r="I340" s="8" t="s">
        <v>22</v>
      </c>
      <c r="J340" s="8" t="s">
        <v>146</v>
      </c>
      <c r="K340" s="90" t="s">
        <v>16</v>
      </c>
      <c r="L340" s="92" t="s">
        <v>17</v>
      </c>
    </row>
    <row r="341" customFormat="false" ht="12.75" hidden="false" customHeight="false" outlineLevel="0" collapsed="false">
      <c r="A341" s="8" t="n">
        <v>23</v>
      </c>
      <c r="B341" s="8" t="s">
        <v>166</v>
      </c>
      <c r="C341" s="8" t="s">
        <v>139</v>
      </c>
      <c r="D341" s="88" t="n">
        <v>42153</v>
      </c>
      <c r="E341" s="8" t="s">
        <v>116</v>
      </c>
      <c r="F341" s="8" t="n">
        <v>2</v>
      </c>
      <c r="G341" s="8" t="s">
        <v>78</v>
      </c>
      <c r="H341" s="8" t="s">
        <v>22</v>
      </c>
      <c r="I341" s="8" t="s">
        <v>22</v>
      </c>
      <c r="J341" s="8" t="s">
        <v>146</v>
      </c>
      <c r="K341" s="90" t="s">
        <v>16</v>
      </c>
      <c r="L341" s="92" t="s">
        <v>17</v>
      </c>
    </row>
    <row r="342" customFormat="false" ht="12.75" hidden="false" customHeight="false" outlineLevel="0" collapsed="false">
      <c r="A342" s="8" t="n">
        <v>23</v>
      </c>
      <c r="B342" s="8" t="s">
        <v>166</v>
      </c>
      <c r="C342" s="8" t="s">
        <v>139</v>
      </c>
      <c r="D342" s="88" t="n">
        <v>42157</v>
      </c>
      <c r="E342" s="8" t="s">
        <v>116</v>
      </c>
      <c r="F342" s="8" t="n">
        <v>2</v>
      </c>
      <c r="G342" s="8" t="s">
        <v>78</v>
      </c>
      <c r="H342" s="8" t="s">
        <v>22</v>
      </c>
      <c r="I342" s="8" t="s">
        <v>22</v>
      </c>
      <c r="J342" s="8" t="s">
        <v>146</v>
      </c>
      <c r="K342" s="90" t="s">
        <v>16</v>
      </c>
      <c r="L342" s="92" t="s">
        <v>17</v>
      </c>
    </row>
    <row r="343" customFormat="false" ht="12.75" hidden="false" customHeight="false" outlineLevel="0" collapsed="false">
      <c r="A343" s="8" t="n">
        <v>26</v>
      </c>
      <c r="B343" s="8" t="s">
        <v>166</v>
      </c>
      <c r="C343" s="8" t="s">
        <v>139</v>
      </c>
      <c r="D343" s="88" t="n">
        <v>42162</v>
      </c>
      <c r="E343" s="8" t="s">
        <v>116</v>
      </c>
      <c r="F343" s="8" t="n">
        <v>9</v>
      </c>
      <c r="G343" s="8" t="s">
        <v>78</v>
      </c>
      <c r="H343" s="8" t="s">
        <v>22</v>
      </c>
      <c r="I343" s="8" t="s">
        <v>22</v>
      </c>
      <c r="J343" s="8" t="s">
        <v>146</v>
      </c>
      <c r="K343" s="90" t="s">
        <v>16</v>
      </c>
      <c r="L343" s="92" t="s">
        <v>17</v>
      </c>
    </row>
    <row r="344" customFormat="false" ht="12.75" hidden="false" customHeight="false" outlineLevel="0" collapsed="false">
      <c r="A344" s="8" t="n">
        <v>26</v>
      </c>
      <c r="B344" s="8" t="s">
        <v>166</v>
      </c>
      <c r="C344" s="8" t="s">
        <v>139</v>
      </c>
      <c r="D344" s="88" t="n">
        <v>42172</v>
      </c>
      <c r="E344" s="8" t="s">
        <v>116</v>
      </c>
      <c r="F344" s="8" t="n">
        <v>5</v>
      </c>
      <c r="G344" s="8" t="s">
        <v>78</v>
      </c>
      <c r="H344" s="8" t="s">
        <v>22</v>
      </c>
      <c r="I344" s="8" t="s">
        <v>22</v>
      </c>
      <c r="J344" s="8" t="s">
        <v>146</v>
      </c>
      <c r="K344" s="90" t="s">
        <v>16</v>
      </c>
      <c r="L344" s="92" t="s">
        <v>17</v>
      </c>
    </row>
    <row r="345" customFormat="false" ht="12.75" hidden="false" customHeight="false" outlineLevel="0" collapsed="false">
      <c r="A345" s="8" t="n">
        <v>26</v>
      </c>
      <c r="B345" s="8" t="s">
        <v>166</v>
      </c>
      <c r="C345" s="8" t="s">
        <v>154</v>
      </c>
      <c r="D345" s="88" t="n">
        <v>42168</v>
      </c>
      <c r="E345" s="8" t="s">
        <v>116</v>
      </c>
      <c r="F345" s="8" t="n">
        <v>1</v>
      </c>
      <c r="G345" s="8" t="s">
        <v>78</v>
      </c>
      <c r="H345" s="8" t="s">
        <v>22</v>
      </c>
      <c r="I345" s="8" t="s">
        <v>22</v>
      </c>
      <c r="J345" s="8" t="s">
        <v>146</v>
      </c>
      <c r="K345" s="90" t="s">
        <v>16</v>
      </c>
      <c r="L345" s="92" t="s">
        <v>17</v>
      </c>
    </row>
    <row r="346" customFormat="false" ht="12.75" hidden="false" customHeight="false" outlineLevel="0" collapsed="false">
      <c r="A346" s="8" t="s">
        <v>123</v>
      </c>
      <c r="B346" s="8" t="s">
        <v>195</v>
      </c>
      <c r="C346" s="8" t="s">
        <v>136</v>
      </c>
      <c r="D346" s="88" t="n">
        <v>42163</v>
      </c>
      <c r="E346" s="8" t="s">
        <v>116</v>
      </c>
      <c r="F346" s="8" t="n">
        <v>1</v>
      </c>
      <c r="G346" s="8" t="s">
        <v>78</v>
      </c>
      <c r="H346" s="8" t="s">
        <v>22</v>
      </c>
      <c r="I346" s="8" t="s">
        <v>22</v>
      </c>
      <c r="J346" s="8" t="s">
        <v>146</v>
      </c>
      <c r="K346" s="90" t="s">
        <v>16</v>
      </c>
      <c r="L346" s="92" t="s">
        <v>17</v>
      </c>
    </row>
    <row r="347" customFormat="false" ht="12.75" hidden="false" customHeight="false" outlineLevel="0" collapsed="false">
      <c r="A347" s="8" t="n">
        <v>27</v>
      </c>
      <c r="B347" s="8" t="s">
        <v>208</v>
      </c>
      <c r="C347" s="8" t="s">
        <v>154</v>
      </c>
      <c r="D347" s="88" t="n">
        <v>42168</v>
      </c>
      <c r="E347" s="8" t="s">
        <v>116</v>
      </c>
      <c r="F347" s="8" t="n">
        <v>1</v>
      </c>
      <c r="G347" s="8" t="s">
        <v>78</v>
      </c>
      <c r="H347" s="8" t="s">
        <v>22</v>
      </c>
      <c r="I347" s="8" t="s">
        <v>22</v>
      </c>
      <c r="J347" s="8" t="s">
        <v>146</v>
      </c>
      <c r="K347" s="90" t="s">
        <v>16</v>
      </c>
      <c r="L347" s="92" t="s">
        <v>17</v>
      </c>
    </row>
    <row r="348" customFormat="false" ht="12.75" hidden="false" customHeight="false" outlineLevel="0" collapsed="false">
      <c r="A348" s="8" t="n">
        <v>27</v>
      </c>
      <c r="B348" s="8" t="s">
        <v>227</v>
      </c>
      <c r="C348" s="8" t="s">
        <v>136</v>
      </c>
      <c r="D348" s="88" t="n">
        <v>42167</v>
      </c>
      <c r="E348" s="8" t="s">
        <v>116</v>
      </c>
      <c r="F348" s="8" t="n">
        <v>1</v>
      </c>
      <c r="G348" s="8" t="s">
        <v>78</v>
      </c>
      <c r="H348" s="8" t="s">
        <v>22</v>
      </c>
      <c r="I348" s="8" t="s">
        <v>22</v>
      </c>
      <c r="J348" s="8" t="s">
        <v>146</v>
      </c>
      <c r="K348" s="90" t="s">
        <v>16</v>
      </c>
      <c r="L348" s="92" t="s">
        <v>17</v>
      </c>
    </row>
    <row r="349" customFormat="false" ht="12.75" hidden="false" customHeight="false" outlineLevel="0" collapsed="false">
      <c r="A349" s="8" t="n">
        <v>27</v>
      </c>
      <c r="B349" s="8" t="s">
        <v>243</v>
      </c>
      <c r="C349" s="8" t="s">
        <v>136</v>
      </c>
      <c r="D349" s="88" t="n">
        <v>42167</v>
      </c>
      <c r="E349" s="8" t="s">
        <v>116</v>
      </c>
      <c r="F349" s="8" t="n">
        <v>1</v>
      </c>
      <c r="G349" s="8" t="s">
        <v>78</v>
      </c>
      <c r="H349" s="8" t="s">
        <v>22</v>
      </c>
      <c r="I349" s="8" t="s">
        <v>22</v>
      </c>
      <c r="J349" s="8" t="s">
        <v>146</v>
      </c>
      <c r="K349" s="90" t="s">
        <v>16</v>
      </c>
      <c r="L349" s="92" t="s">
        <v>17</v>
      </c>
    </row>
    <row r="350" customFormat="false" ht="12.75" hidden="false" customHeight="false" outlineLevel="0" collapsed="false">
      <c r="A350" s="8" t="n">
        <v>28</v>
      </c>
      <c r="B350" s="8" t="s">
        <v>243</v>
      </c>
      <c r="C350" s="8" t="s">
        <v>139</v>
      </c>
      <c r="D350" s="88" t="n">
        <v>42157</v>
      </c>
      <c r="E350" s="8" t="s">
        <v>116</v>
      </c>
      <c r="F350" s="8" t="n">
        <v>1</v>
      </c>
      <c r="G350" s="8" t="s">
        <v>78</v>
      </c>
      <c r="H350" s="8" t="s">
        <v>22</v>
      </c>
      <c r="I350" s="8" t="s">
        <v>22</v>
      </c>
      <c r="J350" s="8" t="s">
        <v>146</v>
      </c>
      <c r="K350" s="90" t="s">
        <v>16</v>
      </c>
      <c r="L350" s="92" t="s">
        <v>17</v>
      </c>
    </row>
    <row r="351" customFormat="false" ht="12.75" hidden="false" customHeight="false" outlineLevel="0" collapsed="false">
      <c r="A351" s="8" t="n">
        <v>28</v>
      </c>
      <c r="B351" s="8" t="s">
        <v>255</v>
      </c>
      <c r="C351" s="8" t="s">
        <v>139</v>
      </c>
      <c r="D351" s="88" t="n">
        <v>42162</v>
      </c>
      <c r="E351" s="8" t="s">
        <v>116</v>
      </c>
      <c r="F351" s="8" t="n">
        <v>1</v>
      </c>
      <c r="G351" s="8" t="s">
        <v>78</v>
      </c>
      <c r="H351" s="8" t="s">
        <v>22</v>
      </c>
      <c r="I351" s="8" t="s">
        <v>22</v>
      </c>
      <c r="J351" s="8" t="s">
        <v>146</v>
      </c>
      <c r="K351" s="90" t="s">
        <v>16</v>
      </c>
      <c r="L351" s="92" t="s">
        <v>17</v>
      </c>
    </row>
    <row r="352" customFormat="false" ht="12.75" hidden="false" customHeight="false" outlineLevel="0" collapsed="false">
      <c r="A352" s="8" t="n">
        <v>28</v>
      </c>
      <c r="B352" s="8" t="s">
        <v>255</v>
      </c>
      <c r="C352" s="8" t="s">
        <v>139</v>
      </c>
      <c r="D352" s="88" t="n">
        <v>42172</v>
      </c>
      <c r="E352" s="8" t="s">
        <v>116</v>
      </c>
      <c r="F352" s="8" t="n">
        <v>2</v>
      </c>
      <c r="G352" s="8" t="s">
        <v>78</v>
      </c>
      <c r="H352" s="8" t="s">
        <v>22</v>
      </c>
      <c r="I352" s="8" t="s">
        <v>22</v>
      </c>
      <c r="J352" s="8" t="s">
        <v>146</v>
      </c>
      <c r="K352" s="90" t="s">
        <v>16</v>
      </c>
      <c r="L352" s="92" t="s">
        <v>17</v>
      </c>
    </row>
    <row r="353" customFormat="false" ht="12.75" hidden="false" customHeight="false" outlineLevel="0" collapsed="false">
      <c r="A353" s="8" t="n">
        <v>29</v>
      </c>
      <c r="B353" s="8" t="s">
        <v>255</v>
      </c>
      <c r="C353" s="8" t="s">
        <v>139</v>
      </c>
      <c r="D353" s="88" t="n">
        <v>42181</v>
      </c>
      <c r="E353" s="8" t="s">
        <v>116</v>
      </c>
      <c r="F353" s="8" t="n">
        <v>1</v>
      </c>
      <c r="G353" s="8" t="s">
        <v>78</v>
      </c>
      <c r="H353" s="8" t="s">
        <v>22</v>
      </c>
      <c r="I353" s="8" t="s">
        <v>22</v>
      </c>
      <c r="J353" s="8" t="s">
        <v>146</v>
      </c>
      <c r="K353" s="90" t="s">
        <v>16</v>
      </c>
      <c r="L353" s="92" t="s">
        <v>17</v>
      </c>
    </row>
    <row r="354" customFormat="false" ht="14.25" hidden="false" customHeight="false" outlineLevel="0" collapsed="false">
      <c r="A354" s="8" t="n">
        <v>29</v>
      </c>
      <c r="B354" s="8" t="s">
        <v>208</v>
      </c>
      <c r="C354" s="8" t="s">
        <v>154</v>
      </c>
      <c r="D354" s="88" t="n">
        <v>42185</v>
      </c>
      <c r="E354" s="8" t="s">
        <v>295</v>
      </c>
      <c r="F354" s="8" t="n">
        <v>1</v>
      </c>
      <c r="G354" s="8" t="s">
        <v>78</v>
      </c>
      <c r="H354" s="8" t="s">
        <v>181</v>
      </c>
      <c r="I354" s="8" t="s">
        <v>181</v>
      </c>
      <c r="J354" s="8" t="s">
        <v>133</v>
      </c>
      <c r="K354" s="2" t="s">
        <v>54</v>
      </c>
      <c r="L354" s="2" t="s">
        <v>52</v>
      </c>
    </row>
    <row r="355" customFormat="false" ht="14.25" hidden="false" customHeight="false" outlineLevel="0" collapsed="false">
      <c r="A355" s="8" t="n">
        <v>29</v>
      </c>
      <c r="B355" s="8" t="s">
        <v>243</v>
      </c>
      <c r="C355" s="8" t="s">
        <v>139</v>
      </c>
      <c r="D355" s="88" t="n">
        <v>42172</v>
      </c>
      <c r="E355" s="8" t="s">
        <v>304</v>
      </c>
      <c r="F355" s="8" t="n">
        <v>1</v>
      </c>
      <c r="G355" s="8" t="s">
        <v>78</v>
      </c>
      <c r="H355" s="8" t="s">
        <v>305</v>
      </c>
      <c r="I355" s="8" t="s">
        <v>305</v>
      </c>
      <c r="J355" s="8" t="s">
        <v>306</v>
      </c>
      <c r="K355" s="2" t="s">
        <v>317</v>
      </c>
      <c r="L355" s="2" t="s">
        <v>314</v>
      </c>
    </row>
    <row r="356" customFormat="false" ht="14.25" hidden="false" customHeight="false" outlineLevel="0" collapsed="false">
      <c r="A356" s="8" t="s">
        <v>123</v>
      </c>
      <c r="B356" s="8" t="s">
        <v>255</v>
      </c>
      <c r="C356" s="8" t="s">
        <v>110</v>
      </c>
      <c r="D356" s="88" t="n">
        <v>42170</v>
      </c>
      <c r="E356" s="8" t="s">
        <v>304</v>
      </c>
      <c r="F356" s="8" t="n">
        <v>1</v>
      </c>
      <c r="G356" s="8" t="s">
        <v>78</v>
      </c>
      <c r="H356" s="8" t="s">
        <v>305</v>
      </c>
      <c r="I356" s="8" t="s">
        <v>305</v>
      </c>
      <c r="J356" s="8" t="s">
        <v>306</v>
      </c>
      <c r="K356" s="2" t="s">
        <v>317</v>
      </c>
      <c r="L356" s="2" t="s">
        <v>314</v>
      </c>
    </row>
    <row r="357" customFormat="false" ht="12.75" hidden="false" customHeight="false" outlineLevel="0" collapsed="false">
      <c r="A357" s="8" t="s">
        <v>123</v>
      </c>
      <c r="B357" s="8" t="s">
        <v>109</v>
      </c>
      <c r="C357" s="8" t="s">
        <v>124</v>
      </c>
      <c r="D357" s="88" t="n">
        <v>42187</v>
      </c>
      <c r="E357" s="8" t="s">
        <v>134</v>
      </c>
      <c r="F357" s="8" t="n">
        <v>3</v>
      </c>
      <c r="G357" s="8" t="s">
        <v>78</v>
      </c>
      <c r="H357" s="8" t="s">
        <v>32</v>
      </c>
      <c r="I357" s="8" t="s">
        <v>32</v>
      </c>
      <c r="J357" s="8" t="s">
        <v>135</v>
      </c>
      <c r="K357" s="90" t="s">
        <v>4</v>
      </c>
      <c r="L357" s="90" t="s">
        <v>5</v>
      </c>
    </row>
    <row r="358" customFormat="false" ht="12.75" hidden="false" customHeight="false" outlineLevel="0" collapsed="false">
      <c r="A358" s="8" t="s">
        <v>123</v>
      </c>
      <c r="B358" s="8" t="s">
        <v>109</v>
      </c>
      <c r="C358" s="8" t="s">
        <v>124</v>
      </c>
      <c r="D358" s="88" t="n">
        <v>42195</v>
      </c>
      <c r="E358" s="8" t="s">
        <v>134</v>
      </c>
      <c r="F358" s="8" t="n">
        <v>1</v>
      </c>
      <c r="G358" s="8" t="s">
        <v>78</v>
      </c>
      <c r="H358" s="8" t="s">
        <v>32</v>
      </c>
      <c r="I358" s="8" t="s">
        <v>32</v>
      </c>
      <c r="J358" s="8" t="s">
        <v>135</v>
      </c>
      <c r="K358" s="90" t="s">
        <v>4</v>
      </c>
      <c r="L358" s="90" t="s">
        <v>5</v>
      </c>
    </row>
    <row r="359" customFormat="false" ht="12.75" hidden="false" customHeight="false" outlineLevel="0" collapsed="false">
      <c r="A359" s="8" t="s">
        <v>123</v>
      </c>
      <c r="B359" s="8" t="s">
        <v>109</v>
      </c>
      <c r="C359" s="8" t="s">
        <v>124</v>
      </c>
      <c r="D359" s="88" t="n">
        <v>42201</v>
      </c>
      <c r="E359" s="8" t="s">
        <v>134</v>
      </c>
      <c r="F359" s="8" t="n">
        <v>1</v>
      </c>
      <c r="G359" s="8" t="s">
        <v>78</v>
      </c>
      <c r="H359" s="8" t="s">
        <v>32</v>
      </c>
      <c r="I359" s="8" t="s">
        <v>32</v>
      </c>
      <c r="J359" s="8" t="s">
        <v>135</v>
      </c>
      <c r="K359" s="90" t="s">
        <v>4</v>
      </c>
      <c r="L359" s="90" t="s">
        <v>5</v>
      </c>
    </row>
    <row r="360" customFormat="false" ht="12.75" hidden="false" customHeight="false" outlineLevel="0" collapsed="false">
      <c r="A360" s="8" t="n">
        <v>30</v>
      </c>
      <c r="B360" s="8" t="s">
        <v>109</v>
      </c>
      <c r="C360" s="8" t="s">
        <v>110</v>
      </c>
      <c r="D360" s="88" t="n">
        <v>42184</v>
      </c>
      <c r="E360" s="8" t="s">
        <v>134</v>
      </c>
      <c r="F360" s="8" t="n">
        <v>2</v>
      </c>
      <c r="G360" s="8" t="s">
        <v>78</v>
      </c>
      <c r="H360" s="8" t="s">
        <v>32</v>
      </c>
      <c r="I360" s="8" t="s">
        <v>32</v>
      </c>
      <c r="J360" s="8" t="s">
        <v>135</v>
      </c>
      <c r="K360" s="90" t="s">
        <v>4</v>
      </c>
      <c r="L360" s="90" t="s">
        <v>5</v>
      </c>
    </row>
    <row r="361" customFormat="false" ht="12.75" hidden="false" customHeight="false" outlineLevel="0" collapsed="false">
      <c r="A361" s="8" t="n">
        <v>30</v>
      </c>
      <c r="B361" s="8" t="s">
        <v>109</v>
      </c>
      <c r="C361" s="8" t="s">
        <v>110</v>
      </c>
      <c r="D361" s="88" t="n">
        <v>42194</v>
      </c>
      <c r="E361" s="8" t="s">
        <v>134</v>
      </c>
      <c r="F361" s="8" t="n">
        <v>1</v>
      </c>
      <c r="G361" s="8" t="s">
        <v>78</v>
      </c>
      <c r="H361" s="8" t="s">
        <v>32</v>
      </c>
      <c r="I361" s="8" t="s">
        <v>32</v>
      </c>
      <c r="J361" s="8" t="s">
        <v>135</v>
      </c>
      <c r="K361" s="90" t="s">
        <v>4</v>
      </c>
      <c r="L361" s="90" t="s">
        <v>5</v>
      </c>
    </row>
    <row r="362" customFormat="false" ht="12.75" hidden="false" customHeight="false" outlineLevel="0" collapsed="false">
      <c r="A362" s="8" t="n">
        <v>30</v>
      </c>
      <c r="B362" s="8" t="s">
        <v>109</v>
      </c>
      <c r="C362" s="8" t="s">
        <v>144</v>
      </c>
      <c r="D362" s="88" t="n">
        <v>42185</v>
      </c>
      <c r="E362" s="8" t="s">
        <v>134</v>
      </c>
      <c r="F362" s="8" t="n">
        <v>3</v>
      </c>
      <c r="G362" s="8" t="s">
        <v>78</v>
      </c>
      <c r="H362" s="8" t="s">
        <v>32</v>
      </c>
      <c r="I362" s="8" t="s">
        <v>32</v>
      </c>
      <c r="J362" s="8" t="s">
        <v>135</v>
      </c>
      <c r="K362" s="90" t="s">
        <v>4</v>
      </c>
      <c r="L362" s="90" t="s">
        <v>5</v>
      </c>
    </row>
    <row r="363" customFormat="false" ht="12.75" hidden="false" customHeight="false" outlineLevel="0" collapsed="false">
      <c r="A363" s="8" t="s">
        <v>123</v>
      </c>
      <c r="B363" s="8" t="s">
        <v>109</v>
      </c>
      <c r="C363" s="8" t="s">
        <v>144</v>
      </c>
      <c r="D363" s="88" t="n">
        <v>42200</v>
      </c>
      <c r="E363" s="8" t="s">
        <v>134</v>
      </c>
      <c r="F363" s="8" t="n">
        <v>1</v>
      </c>
      <c r="G363" s="8" t="s">
        <v>78</v>
      </c>
      <c r="H363" s="8" t="s">
        <v>32</v>
      </c>
      <c r="I363" s="8" t="s">
        <v>32</v>
      </c>
      <c r="J363" s="8" t="s">
        <v>135</v>
      </c>
      <c r="K363" s="90" t="s">
        <v>4</v>
      </c>
      <c r="L363" s="90" t="s">
        <v>5</v>
      </c>
    </row>
    <row r="364" customFormat="false" ht="12.75" hidden="false" customHeight="false" outlineLevel="0" collapsed="false">
      <c r="A364" s="8" t="s">
        <v>123</v>
      </c>
      <c r="B364" s="8" t="s">
        <v>195</v>
      </c>
      <c r="C364" s="8" t="s">
        <v>139</v>
      </c>
      <c r="D364" s="88" t="n">
        <v>42192</v>
      </c>
      <c r="E364" s="8" t="s">
        <v>134</v>
      </c>
      <c r="F364" s="8" t="n">
        <v>1</v>
      </c>
      <c r="G364" s="8" t="s">
        <v>78</v>
      </c>
      <c r="H364" s="8" t="s">
        <v>32</v>
      </c>
      <c r="I364" s="8" t="s">
        <v>32</v>
      </c>
      <c r="J364" s="8" t="s">
        <v>135</v>
      </c>
      <c r="K364" s="90" t="s">
        <v>4</v>
      </c>
      <c r="L364" s="90" t="s">
        <v>5</v>
      </c>
    </row>
    <row r="365" customFormat="false" ht="12.75" hidden="false" customHeight="false" outlineLevel="0" collapsed="false">
      <c r="A365" s="8" t="s">
        <v>123</v>
      </c>
      <c r="B365" s="8" t="s">
        <v>208</v>
      </c>
      <c r="C365" s="8" t="s">
        <v>124</v>
      </c>
      <c r="D365" s="88" t="n">
        <v>42195</v>
      </c>
      <c r="E365" s="8" t="s">
        <v>134</v>
      </c>
      <c r="F365" s="8" t="n">
        <v>3</v>
      </c>
      <c r="G365" s="8" t="s">
        <v>78</v>
      </c>
      <c r="H365" s="8" t="s">
        <v>32</v>
      </c>
      <c r="I365" s="8" t="s">
        <v>32</v>
      </c>
      <c r="J365" s="8" t="s">
        <v>135</v>
      </c>
      <c r="K365" s="90" t="s">
        <v>4</v>
      </c>
      <c r="L365" s="90" t="s">
        <v>5</v>
      </c>
    </row>
    <row r="366" customFormat="false" ht="12.75" hidden="false" customHeight="false" outlineLevel="0" collapsed="false">
      <c r="A366" s="8" t="s">
        <v>123</v>
      </c>
      <c r="B366" s="8" t="s">
        <v>208</v>
      </c>
      <c r="C366" s="8" t="s">
        <v>124</v>
      </c>
      <c r="D366" s="88" t="n">
        <v>42201</v>
      </c>
      <c r="E366" s="8" t="s">
        <v>134</v>
      </c>
      <c r="F366" s="8" t="n">
        <v>2</v>
      </c>
      <c r="G366" s="8" t="s">
        <v>78</v>
      </c>
      <c r="H366" s="8" t="s">
        <v>32</v>
      </c>
      <c r="I366" s="8" t="s">
        <v>32</v>
      </c>
      <c r="J366" s="8" t="s">
        <v>135</v>
      </c>
      <c r="K366" s="90" t="s">
        <v>4</v>
      </c>
      <c r="L366" s="90" t="s">
        <v>5</v>
      </c>
    </row>
    <row r="367" customFormat="false" ht="12.75" hidden="false" customHeight="false" outlineLevel="0" collapsed="false">
      <c r="A367" s="8" t="s">
        <v>123</v>
      </c>
      <c r="B367" s="8" t="s">
        <v>208</v>
      </c>
      <c r="C367" s="8" t="s">
        <v>110</v>
      </c>
      <c r="D367" s="88" t="n">
        <v>42194</v>
      </c>
      <c r="E367" s="8" t="s">
        <v>134</v>
      </c>
      <c r="F367" s="8" t="n">
        <v>1</v>
      </c>
      <c r="G367" s="8" t="s">
        <v>78</v>
      </c>
      <c r="H367" s="8" t="s">
        <v>32</v>
      </c>
      <c r="I367" s="8" t="s">
        <v>32</v>
      </c>
      <c r="J367" s="8" t="s">
        <v>135</v>
      </c>
      <c r="K367" s="90" t="s">
        <v>4</v>
      </c>
      <c r="L367" s="90" t="s">
        <v>5</v>
      </c>
    </row>
    <row r="368" customFormat="false" ht="12.75" hidden="false" customHeight="false" outlineLevel="0" collapsed="false">
      <c r="A368" s="8" t="s">
        <v>123</v>
      </c>
      <c r="B368" s="8" t="s">
        <v>208</v>
      </c>
      <c r="C368" s="8" t="s">
        <v>110</v>
      </c>
      <c r="D368" s="88" t="n">
        <v>42199</v>
      </c>
      <c r="E368" s="8" t="s">
        <v>134</v>
      </c>
      <c r="F368" s="8" t="n">
        <v>1</v>
      </c>
      <c r="G368" s="8" t="s">
        <v>78</v>
      </c>
      <c r="H368" s="8" t="s">
        <v>32</v>
      </c>
      <c r="I368" s="8" t="s">
        <v>32</v>
      </c>
      <c r="J368" s="8" t="s">
        <v>135</v>
      </c>
      <c r="K368" s="90" t="s">
        <v>4</v>
      </c>
      <c r="L368" s="90" t="s">
        <v>5</v>
      </c>
    </row>
    <row r="369" customFormat="false" ht="12.75" hidden="false" customHeight="false" outlineLevel="0" collapsed="false">
      <c r="A369" s="8" t="s">
        <v>123</v>
      </c>
      <c r="B369" s="8" t="s">
        <v>208</v>
      </c>
      <c r="C369" s="8" t="s">
        <v>136</v>
      </c>
      <c r="D369" s="88" t="n">
        <v>42200</v>
      </c>
      <c r="E369" s="8" t="s">
        <v>134</v>
      </c>
      <c r="F369" s="8" t="n">
        <v>1</v>
      </c>
      <c r="G369" s="8" t="s">
        <v>78</v>
      </c>
      <c r="H369" s="8" t="s">
        <v>32</v>
      </c>
      <c r="I369" s="8" t="s">
        <v>32</v>
      </c>
      <c r="J369" s="8" t="s">
        <v>135</v>
      </c>
      <c r="K369" s="90" t="s">
        <v>4</v>
      </c>
      <c r="L369" s="90" t="s">
        <v>5</v>
      </c>
    </row>
    <row r="370" customFormat="false" ht="12.75" hidden="false" customHeight="false" outlineLevel="0" collapsed="false">
      <c r="A370" s="8" t="s">
        <v>123</v>
      </c>
      <c r="B370" s="8" t="s">
        <v>208</v>
      </c>
      <c r="C370" s="8" t="s">
        <v>139</v>
      </c>
      <c r="D370" s="88" t="n">
        <v>42192</v>
      </c>
      <c r="E370" s="8" t="s">
        <v>134</v>
      </c>
      <c r="F370" s="8" t="n">
        <v>1</v>
      </c>
      <c r="G370" s="8" t="s">
        <v>78</v>
      </c>
      <c r="H370" s="8" t="s">
        <v>32</v>
      </c>
      <c r="I370" s="8" t="s">
        <v>32</v>
      </c>
      <c r="J370" s="8" t="s">
        <v>135</v>
      </c>
      <c r="K370" s="90" t="s">
        <v>4</v>
      </c>
      <c r="L370" s="90" t="s">
        <v>5</v>
      </c>
    </row>
    <row r="371" customFormat="false" ht="12.75" hidden="false" customHeight="false" outlineLevel="0" collapsed="false">
      <c r="A371" s="8" t="s">
        <v>123</v>
      </c>
      <c r="B371" s="8" t="s">
        <v>208</v>
      </c>
      <c r="C371" s="8" t="s">
        <v>139</v>
      </c>
      <c r="D371" s="88" t="n">
        <v>42195</v>
      </c>
      <c r="E371" s="8" t="s">
        <v>134</v>
      </c>
      <c r="F371" s="8" t="n">
        <v>2</v>
      </c>
      <c r="G371" s="8" t="s">
        <v>78</v>
      </c>
      <c r="H371" s="8" t="s">
        <v>32</v>
      </c>
      <c r="I371" s="8" t="s">
        <v>32</v>
      </c>
      <c r="J371" s="8" t="s">
        <v>135</v>
      </c>
      <c r="K371" s="90" t="s">
        <v>4</v>
      </c>
      <c r="L371" s="90" t="s">
        <v>5</v>
      </c>
    </row>
    <row r="372" customFormat="false" ht="12.75" hidden="false" customHeight="false" outlineLevel="0" collapsed="false">
      <c r="A372" s="8" t="s">
        <v>123</v>
      </c>
      <c r="B372" s="8" t="s">
        <v>208</v>
      </c>
      <c r="C372" s="8" t="s">
        <v>144</v>
      </c>
      <c r="D372" s="88" t="n">
        <v>42185</v>
      </c>
      <c r="E372" s="8" t="s">
        <v>134</v>
      </c>
      <c r="F372" s="8" t="n">
        <v>1</v>
      </c>
      <c r="G372" s="8" t="s">
        <v>78</v>
      </c>
      <c r="H372" s="8" t="s">
        <v>32</v>
      </c>
      <c r="I372" s="8" t="s">
        <v>32</v>
      </c>
      <c r="J372" s="8" t="s">
        <v>135</v>
      </c>
      <c r="K372" s="90" t="s">
        <v>4</v>
      </c>
      <c r="L372" s="90" t="s">
        <v>5</v>
      </c>
    </row>
    <row r="373" customFormat="false" ht="12.75" hidden="false" customHeight="false" outlineLevel="0" collapsed="false">
      <c r="A373" s="8" t="n">
        <v>32</v>
      </c>
      <c r="B373" s="8" t="s">
        <v>208</v>
      </c>
      <c r="C373" s="8" t="s">
        <v>144</v>
      </c>
      <c r="D373" s="88" t="n">
        <v>42194</v>
      </c>
      <c r="E373" s="8" t="s">
        <v>134</v>
      </c>
      <c r="F373" s="8" t="n">
        <v>1</v>
      </c>
      <c r="G373" s="8" t="s">
        <v>78</v>
      </c>
      <c r="H373" s="8" t="s">
        <v>32</v>
      </c>
      <c r="I373" s="8" t="s">
        <v>32</v>
      </c>
      <c r="J373" s="8" t="s">
        <v>135</v>
      </c>
      <c r="K373" s="90" t="s">
        <v>4</v>
      </c>
      <c r="L373" s="90" t="s">
        <v>5</v>
      </c>
    </row>
    <row r="374" customFormat="false" ht="12.75" hidden="false" customHeight="false" outlineLevel="0" collapsed="false">
      <c r="A374" s="8" t="n">
        <v>32</v>
      </c>
      <c r="B374" s="8" t="s">
        <v>208</v>
      </c>
      <c r="C374" s="8" t="s">
        <v>154</v>
      </c>
      <c r="D374" s="88" t="n">
        <v>42201</v>
      </c>
      <c r="E374" s="8" t="s">
        <v>134</v>
      </c>
      <c r="F374" s="8" t="n">
        <v>1</v>
      </c>
      <c r="G374" s="8" t="s">
        <v>78</v>
      </c>
      <c r="H374" s="8" t="s">
        <v>32</v>
      </c>
      <c r="I374" s="8" t="s">
        <v>32</v>
      </c>
      <c r="J374" s="8" t="s">
        <v>135</v>
      </c>
      <c r="K374" s="90" t="s">
        <v>4</v>
      </c>
      <c r="L374" s="90" t="s">
        <v>5</v>
      </c>
    </row>
    <row r="375" customFormat="false" ht="12.75" hidden="false" customHeight="false" outlineLevel="0" collapsed="false">
      <c r="A375" s="8" t="n">
        <v>32</v>
      </c>
      <c r="B375" s="8" t="s">
        <v>243</v>
      </c>
      <c r="C375" s="8" t="s">
        <v>154</v>
      </c>
      <c r="D375" s="88" t="n">
        <v>42201</v>
      </c>
      <c r="E375" s="8" t="s">
        <v>134</v>
      </c>
      <c r="F375" s="8" t="n">
        <v>1</v>
      </c>
      <c r="G375" s="8" t="s">
        <v>78</v>
      </c>
      <c r="H375" s="8" t="s">
        <v>32</v>
      </c>
      <c r="I375" s="8" t="s">
        <v>32</v>
      </c>
      <c r="J375" s="8" t="s">
        <v>135</v>
      </c>
      <c r="K375" s="90" t="s">
        <v>4</v>
      </c>
      <c r="L375" s="90" t="s">
        <v>5</v>
      </c>
    </row>
    <row r="376" customFormat="false" ht="14.25" hidden="false" customHeight="false" outlineLevel="0" collapsed="false">
      <c r="A376" s="8" t="n">
        <v>35</v>
      </c>
      <c r="B376" s="8" t="s">
        <v>255</v>
      </c>
      <c r="C376" s="8" t="s">
        <v>110</v>
      </c>
      <c r="D376" s="88" t="n">
        <v>42163</v>
      </c>
      <c r="E376" s="8" t="s">
        <v>307</v>
      </c>
      <c r="F376" s="8" t="n">
        <v>1</v>
      </c>
      <c r="G376" s="8" t="s">
        <v>78</v>
      </c>
      <c r="H376" s="8" t="s">
        <v>188</v>
      </c>
      <c r="I376" s="8" t="s">
        <v>188</v>
      </c>
      <c r="J376" s="8" t="s">
        <v>308</v>
      </c>
      <c r="K376" s="2" t="s">
        <v>324</v>
      </c>
      <c r="L376" s="2" t="s">
        <v>63</v>
      </c>
    </row>
    <row r="377" customFormat="false" ht="12.75" hidden="false" customHeight="false" outlineLevel="0" collapsed="false">
      <c r="A377" s="8" t="n">
        <v>35</v>
      </c>
      <c r="B377" s="8" t="s">
        <v>227</v>
      </c>
      <c r="C377" s="8" t="s">
        <v>144</v>
      </c>
      <c r="D377" s="88" t="n">
        <v>42200</v>
      </c>
      <c r="E377" s="8" t="s">
        <v>296</v>
      </c>
      <c r="F377" s="8" t="n">
        <v>1</v>
      </c>
      <c r="G377" s="8" t="s">
        <v>78</v>
      </c>
      <c r="H377" s="8" t="s">
        <v>20</v>
      </c>
      <c r="I377" s="8" t="s">
        <v>20</v>
      </c>
      <c r="J377" s="8" t="s">
        <v>297</v>
      </c>
      <c r="K377" s="90" t="s">
        <v>16</v>
      </c>
      <c r="L377" s="92" t="s">
        <v>17</v>
      </c>
    </row>
    <row r="378" customFormat="false" ht="12.75" hidden="false" customHeight="false" outlineLevel="0" collapsed="false">
      <c r="A378" s="8" t="n">
        <v>35</v>
      </c>
      <c r="E378" s="90" t="s">
        <v>3</v>
      </c>
      <c r="G378" s="90" t="s">
        <v>81</v>
      </c>
      <c r="H378" s="90" t="s">
        <v>3</v>
      </c>
      <c r="I378" s="90" t="s">
        <v>8</v>
      </c>
      <c r="K378" s="90" t="s">
        <v>9</v>
      </c>
      <c r="L378" s="90" t="s">
        <v>10</v>
      </c>
    </row>
    <row r="379" customFormat="false" ht="12.75" hidden="false" customHeight="false" outlineLevel="0" collapsed="false">
      <c r="A379" s="8" t="s">
        <v>123</v>
      </c>
      <c r="E379" s="90" t="s">
        <v>3</v>
      </c>
      <c r="G379" s="90" t="s">
        <v>81</v>
      </c>
      <c r="H379" s="90" t="s">
        <v>3</v>
      </c>
      <c r="I379" s="90" t="s">
        <v>7</v>
      </c>
      <c r="K379" s="90" t="s">
        <v>4</v>
      </c>
      <c r="L379" s="90" t="s">
        <v>5</v>
      </c>
    </row>
    <row r="380" customFormat="false" ht="12.75" hidden="false" customHeight="false" outlineLevel="0" collapsed="false">
      <c r="A380" s="8" t="s">
        <v>123</v>
      </c>
      <c r="E380" s="90" t="s">
        <v>3</v>
      </c>
      <c r="G380" s="90" t="s">
        <v>81</v>
      </c>
      <c r="H380" s="90" t="s">
        <v>3</v>
      </c>
      <c r="I380" s="90" t="s">
        <v>6</v>
      </c>
      <c r="K380" s="90" t="s">
        <v>4</v>
      </c>
      <c r="L380" s="90" t="s">
        <v>5</v>
      </c>
    </row>
    <row r="381" customFormat="false" ht="12.75" hidden="false" customHeight="false" outlineLevel="0" collapsed="false">
      <c r="A381" s="8" t="n">
        <v>33</v>
      </c>
      <c r="B381" s="8" t="s">
        <v>166</v>
      </c>
      <c r="C381" s="8" t="s">
        <v>136</v>
      </c>
      <c r="D381" s="88" t="n">
        <v>42170</v>
      </c>
      <c r="E381" s="8" t="s">
        <v>3</v>
      </c>
      <c r="F381" s="8" t="n">
        <v>577</v>
      </c>
      <c r="G381" s="8" t="s">
        <v>81</v>
      </c>
      <c r="H381" s="8" t="s">
        <v>3</v>
      </c>
      <c r="I381" s="8" t="s">
        <v>6</v>
      </c>
      <c r="J381" s="8" t="s">
        <v>96</v>
      </c>
      <c r="K381" s="90" t="s">
        <v>4</v>
      </c>
      <c r="L381" s="90" t="s">
        <v>5</v>
      </c>
    </row>
    <row r="382" customFormat="false" ht="12.75" hidden="false" customHeight="false" outlineLevel="0" collapsed="false">
      <c r="A382" s="8" t="n">
        <v>33</v>
      </c>
      <c r="B382" s="8" t="s">
        <v>166</v>
      </c>
      <c r="C382" s="8" t="s">
        <v>136</v>
      </c>
      <c r="D382" s="88" t="n">
        <v>42173</v>
      </c>
      <c r="E382" s="8" t="s">
        <v>3</v>
      </c>
      <c r="F382" s="8" t="n">
        <v>14</v>
      </c>
      <c r="G382" s="8" t="s">
        <v>81</v>
      </c>
      <c r="H382" s="8" t="s">
        <v>3</v>
      </c>
      <c r="I382" s="8" t="s">
        <v>6</v>
      </c>
      <c r="J382" s="8" t="s">
        <v>96</v>
      </c>
      <c r="K382" s="90" t="s">
        <v>4</v>
      </c>
      <c r="L382" s="90" t="s">
        <v>5</v>
      </c>
    </row>
    <row r="383" customFormat="false" ht="12.75" hidden="false" customHeight="false" outlineLevel="0" collapsed="false">
      <c r="A383" s="8" t="n">
        <v>36</v>
      </c>
      <c r="B383" s="8" t="s">
        <v>166</v>
      </c>
      <c r="C383" s="8" t="s">
        <v>139</v>
      </c>
      <c r="D383" s="88" t="n">
        <v>42169</v>
      </c>
      <c r="E383" s="8" t="s">
        <v>3</v>
      </c>
      <c r="F383" s="8" t="n">
        <v>158</v>
      </c>
      <c r="G383" s="8" t="s">
        <v>81</v>
      </c>
      <c r="H383" s="8" t="s">
        <v>3</v>
      </c>
      <c r="I383" s="8" t="s">
        <v>6</v>
      </c>
      <c r="J383" s="8" t="s">
        <v>96</v>
      </c>
      <c r="K383" s="90" t="s">
        <v>4</v>
      </c>
      <c r="L383" s="90" t="s">
        <v>5</v>
      </c>
    </row>
    <row r="384" customFormat="false" ht="12.75" hidden="false" customHeight="false" outlineLevel="0" collapsed="false">
      <c r="A384" s="8" t="n">
        <v>36</v>
      </c>
      <c r="B384" s="8" t="s">
        <v>166</v>
      </c>
      <c r="C384" s="8" t="s">
        <v>123</v>
      </c>
      <c r="D384" s="88" t="n">
        <v>42170</v>
      </c>
      <c r="E384" s="8" t="s">
        <v>3</v>
      </c>
      <c r="F384" s="8" t="n">
        <v>228</v>
      </c>
      <c r="G384" s="8" t="s">
        <v>81</v>
      </c>
      <c r="H384" s="8" t="s">
        <v>3</v>
      </c>
      <c r="I384" s="8" t="s">
        <v>6</v>
      </c>
      <c r="J384" s="8" t="s">
        <v>96</v>
      </c>
      <c r="K384" s="90" t="s">
        <v>4</v>
      </c>
      <c r="L384" s="90" t="s">
        <v>5</v>
      </c>
    </row>
    <row r="385" customFormat="false" ht="12.75" hidden="false" customHeight="false" outlineLevel="0" collapsed="false">
      <c r="A385" s="8" t="s">
        <v>123</v>
      </c>
      <c r="B385" s="8" t="s">
        <v>195</v>
      </c>
      <c r="C385" s="8" t="s">
        <v>110</v>
      </c>
      <c r="D385" s="88" t="n">
        <v>42167</v>
      </c>
      <c r="E385" s="8" t="s">
        <v>3</v>
      </c>
      <c r="F385" s="8" t="n">
        <v>1</v>
      </c>
      <c r="G385" s="8" t="s">
        <v>81</v>
      </c>
      <c r="H385" s="8" t="s">
        <v>3</v>
      </c>
      <c r="I385" s="8" t="s">
        <v>6</v>
      </c>
      <c r="J385" s="8" t="s">
        <v>96</v>
      </c>
      <c r="K385" s="90" t="s">
        <v>4</v>
      </c>
      <c r="L385" s="90" t="s">
        <v>5</v>
      </c>
    </row>
    <row r="386" customFormat="false" ht="12.75" hidden="false" customHeight="false" outlineLevel="0" collapsed="false">
      <c r="A386" s="8" t="s">
        <v>123</v>
      </c>
      <c r="B386" s="8" t="s">
        <v>195</v>
      </c>
      <c r="C386" s="8" t="s">
        <v>110</v>
      </c>
      <c r="D386" s="88" t="n">
        <v>42169</v>
      </c>
      <c r="E386" s="8" t="s">
        <v>3</v>
      </c>
      <c r="F386" s="8" t="n">
        <v>1</v>
      </c>
      <c r="G386" s="8" t="s">
        <v>81</v>
      </c>
      <c r="H386" s="8" t="s">
        <v>3</v>
      </c>
      <c r="I386" s="8" t="s">
        <v>6</v>
      </c>
      <c r="J386" s="8" t="s">
        <v>96</v>
      </c>
      <c r="K386" s="90" t="s">
        <v>4</v>
      </c>
      <c r="L386" s="90" t="s">
        <v>5</v>
      </c>
    </row>
    <row r="387" customFormat="false" ht="12.75" hidden="false" customHeight="false" outlineLevel="0" collapsed="false">
      <c r="A387" s="8" t="s">
        <v>123</v>
      </c>
      <c r="B387" s="8" t="s">
        <v>195</v>
      </c>
      <c r="C387" s="8" t="s">
        <v>110</v>
      </c>
      <c r="D387" s="88" t="n">
        <v>42169</v>
      </c>
      <c r="E387" s="8" t="s">
        <v>3</v>
      </c>
      <c r="F387" s="8" t="n">
        <v>2</v>
      </c>
      <c r="G387" s="8" t="s">
        <v>81</v>
      </c>
      <c r="H387" s="8" t="s">
        <v>3</v>
      </c>
      <c r="I387" s="8" t="s">
        <v>6</v>
      </c>
      <c r="J387" s="8" t="s">
        <v>96</v>
      </c>
      <c r="K387" s="90" t="s">
        <v>4</v>
      </c>
      <c r="L387" s="90" t="s">
        <v>5</v>
      </c>
    </row>
    <row r="388" customFormat="false" ht="12.75" hidden="false" customHeight="false" outlineLevel="0" collapsed="false">
      <c r="A388" s="8" t="s">
        <v>123</v>
      </c>
      <c r="B388" s="8" t="s">
        <v>195</v>
      </c>
      <c r="C388" s="8" t="s">
        <v>110</v>
      </c>
      <c r="D388" s="88" t="n">
        <v>42170</v>
      </c>
      <c r="E388" s="8" t="s">
        <v>3</v>
      </c>
      <c r="F388" s="8" t="n">
        <v>14</v>
      </c>
      <c r="G388" s="8" t="s">
        <v>81</v>
      </c>
      <c r="H388" s="8" t="s">
        <v>3</v>
      </c>
      <c r="I388" s="8" t="s">
        <v>6</v>
      </c>
      <c r="J388" s="8" t="s">
        <v>96</v>
      </c>
      <c r="K388" s="90" t="s">
        <v>4</v>
      </c>
      <c r="L388" s="90" t="s">
        <v>5</v>
      </c>
    </row>
    <row r="389" customFormat="false" ht="12.75" hidden="false" customHeight="false" outlineLevel="0" collapsed="false">
      <c r="A389" s="8" t="n">
        <v>42</v>
      </c>
      <c r="B389" s="8" t="s">
        <v>208</v>
      </c>
      <c r="C389" s="8" t="s">
        <v>110</v>
      </c>
      <c r="D389" s="88" t="n">
        <v>42170</v>
      </c>
      <c r="E389" s="8" t="s">
        <v>3</v>
      </c>
      <c r="F389" s="8" t="n">
        <v>52</v>
      </c>
      <c r="G389" s="8" t="s">
        <v>81</v>
      </c>
      <c r="H389" s="8" t="s">
        <v>3</v>
      </c>
      <c r="I389" s="8" t="s">
        <v>6</v>
      </c>
      <c r="J389" s="8" t="s">
        <v>96</v>
      </c>
      <c r="K389" s="90" t="s">
        <v>4</v>
      </c>
      <c r="L389" s="90" t="s">
        <v>5</v>
      </c>
    </row>
    <row r="390" customFormat="false" ht="12.75" hidden="false" customHeight="false" outlineLevel="0" collapsed="false">
      <c r="A390" s="8" t="n">
        <v>42</v>
      </c>
      <c r="B390" s="8" t="s">
        <v>208</v>
      </c>
      <c r="C390" s="8" t="s">
        <v>110</v>
      </c>
      <c r="D390" s="88" t="n">
        <v>42177</v>
      </c>
      <c r="E390" s="8" t="s">
        <v>3</v>
      </c>
      <c r="F390" s="8" t="n">
        <v>98</v>
      </c>
      <c r="G390" s="8" t="s">
        <v>81</v>
      </c>
      <c r="H390" s="8" t="s">
        <v>3</v>
      </c>
      <c r="I390" s="8" t="s">
        <v>6</v>
      </c>
      <c r="J390" s="8" t="s">
        <v>96</v>
      </c>
      <c r="K390" s="90" t="s">
        <v>4</v>
      </c>
      <c r="L390" s="90" t="s">
        <v>5</v>
      </c>
    </row>
    <row r="391" customFormat="false" ht="12.75" hidden="false" customHeight="false" outlineLevel="0" collapsed="false">
      <c r="A391" s="8" t="n">
        <v>42</v>
      </c>
      <c r="B391" s="8" t="s">
        <v>208</v>
      </c>
      <c r="C391" s="8" t="s">
        <v>136</v>
      </c>
      <c r="D391" s="88" t="n">
        <v>42166</v>
      </c>
      <c r="E391" s="8" t="s">
        <v>3</v>
      </c>
      <c r="F391" s="8" t="n">
        <v>327</v>
      </c>
      <c r="G391" s="8" t="s">
        <v>81</v>
      </c>
      <c r="H391" s="8" t="s">
        <v>3</v>
      </c>
      <c r="I391" s="8" t="s">
        <v>6</v>
      </c>
      <c r="J391" s="8" t="s">
        <v>96</v>
      </c>
      <c r="K391" s="90" t="s">
        <v>4</v>
      </c>
      <c r="L391" s="90" t="s">
        <v>5</v>
      </c>
    </row>
    <row r="392" customFormat="false" ht="12.75" hidden="false" customHeight="false" outlineLevel="0" collapsed="false">
      <c r="A392" s="8" t="s">
        <v>123</v>
      </c>
      <c r="B392" s="8" t="s">
        <v>208</v>
      </c>
      <c r="C392" s="8" t="s">
        <v>136</v>
      </c>
      <c r="D392" s="88" t="n">
        <v>42183</v>
      </c>
      <c r="E392" s="8" t="s">
        <v>3</v>
      </c>
      <c r="F392" s="8" t="n">
        <v>1</v>
      </c>
      <c r="G392" s="8" t="s">
        <v>81</v>
      </c>
      <c r="H392" s="8" t="s">
        <v>3</v>
      </c>
      <c r="I392" s="8" t="s">
        <v>6</v>
      </c>
      <c r="J392" s="8" t="s">
        <v>96</v>
      </c>
      <c r="K392" s="90" t="s">
        <v>4</v>
      </c>
      <c r="L392" s="90" t="s">
        <v>5</v>
      </c>
    </row>
    <row r="393" customFormat="false" ht="12.75" hidden="false" customHeight="false" outlineLevel="0" collapsed="false">
      <c r="A393" s="8" t="n">
        <v>39</v>
      </c>
      <c r="B393" s="8" t="s">
        <v>208</v>
      </c>
      <c r="C393" s="8" t="s">
        <v>144</v>
      </c>
      <c r="D393" s="88" t="n">
        <v>42183</v>
      </c>
      <c r="E393" s="8" t="s">
        <v>3</v>
      </c>
      <c r="F393" s="8" t="n">
        <v>247</v>
      </c>
      <c r="G393" s="8" t="s">
        <v>81</v>
      </c>
      <c r="H393" s="8" t="s">
        <v>3</v>
      </c>
      <c r="I393" s="8" t="s">
        <v>6</v>
      </c>
      <c r="J393" s="8" t="s">
        <v>96</v>
      </c>
      <c r="K393" s="90" t="s">
        <v>4</v>
      </c>
      <c r="L393" s="90" t="s">
        <v>5</v>
      </c>
    </row>
    <row r="394" customFormat="false" ht="12.75" hidden="false" customHeight="false" outlineLevel="0" collapsed="false">
      <c r="A394" s="8" t="n">
        <v>39</v>
      </c>
      <c r="B394" s="8" t="s">
        <v>228</v>
      </c>
      <c r="C394" s="8" t="s">
        <v>154</v>
      </c>
      <c r="D394" s="88" t="n">
        <v>42185</v>
      </c>
      <c r="E394" s="8" t="s">
        <v>3</v>
      </c>
      <c r="F394" s="8" t="n">
        <v>1</v>
      </c>
      <c r="G394" s="8" t="s">
        <v>81</v>
      </c>
      <c r="H394" s="8" t="s">
        <v>3</v>
      </c>
      <c r="I394" s="8" t="s">
        <v>6</v>
      </c>
      <c r="J394" s="8" t="s">
        <v>96</v>
      </c>
      <c r="K394" s="90" t="s">
        <v>4</v>
      </c>
      <c r="L394" s="90" t="s">
        <v>5</v>
      </c>
    </row>
    <row r="395" customFormat="false" ht="12.75" hidden="false" customHeight="false" outlineLevel="0" collapsed="false">
      <c r="A395" s="8" t="n">
        <v>39</v>
      </c>
      <c r="B395" s="8" t="s">
        <v>234</v>
      </c>
      <c r="C395" s="8" t="s">
        <v>136</v>
      </c>
      <c r="D395" s="88" t="n">
        <v>42194</v>
      </c>
      <c r="E395" s="8" t="s">
        <v>3</v>
      </c>
      <c r="F395" s="8" t="n">
        <v>1</v>
      </c>
      <c r="G395" s="8" t="s">
        <v>81</v>
      </c>
      <c r="H395" s="8" t="s">
        <v>3</v>
      </c>
      <c r="I395" s="8" t="s">
        <v>6</v>
      </c>
      <c r="J395" s="8" t="s">
        <v>96</v>
      </c>
      <c r="K395" s="90" t="s">
        <v>4</v>
      </c>
      <c r="L395" s="90" t="s">
        <v>5</v>
      </c>
    </row>
    <row r="396" customFormat="false" ht="12.75" hidden="false" customHeight="false" outlineLevel="0" collapsed="false">
      <c r="A396" s="8" t="s">
        <v>123</v>
      </c>
      <c r="B396" s="8" t="s">
        <v>234</v>
      </c>
      <c r="C396" s="8" t="s">
        <v>136</v>
      </c>
      <c r="D396" s="88" t="n">
        <v>42200</v>
      </c>
      <c r="E396" s="8" t="s">
        <v>3</v>
      </c>
      <c r="F396" s="8" t="n">
        <v>263</v>
      </c>
      <c r="G396" s="8" t="s">
        <v>81</v>
      </c>
      <c r="H396" s="8" t="s">
        <v>3</v>
      </c>
      <c r="I396" s="8" t="s">
        <v>6</v>
      </c>
      <c r="J396" s="8" t="s">
        <v>96</v>
      </c>
      <c r="K396" s="90" t="s">
        <v>4</v>
      </c>
      <c r="L396" s="90" t="s">
        <v>5</v>
      </c>
    </row>
    <row r="397" customFormat="false" ht="12.75" hidden="false" customHeight="false" outlineLevel="0" collapsed="false">
      <c r="A397" s="8" t="s">
        <v>123</v>
      </c>
      <c r="E397" s="90" t="s">
        <v>3</v>
      </c>
      <c r="G397" s="90" t="s">
        <v>81</v>
      </c>
      <c r="H397" s="90" t="s">
        <v>3</v>
      </c>
      <c r="I397" s="90" t="s">
        <v>11</v>
      </c>
      <c r="K397" s="90" t="s">
        <v>12</v>
      </c>
      <c r="L397" s="90" t="s">
        <v>13</v>
      </c>
    </row>
    <row r="398" customFormat="false" ht="12.75" hidden="false" customHeight="false" outlineLevel="0" collapsed="false">
      <c r="A398" s="8" t="s">
        <v>123</v>
      </c>
      <c r="E398" s="90" t="s">
        <v>3</v>
      </c>
      <c r="G398" s="90" t="s">
        <v>81</v>
      </c>
      <c r="H398" s="90" t="s">
        <v>3</v>
      </c>
      <c r="I398" s="90" t="s">
        <v>2</v>
      </c>
      <c r="K398" s="90" t="s">
        <v>4</v>
      </c>
      <c r="L398" s="90" t="s">
        <v>5</v>
      </c>
    </row>
    <row r="399" customFormat="false" ht="12.75" hidden="false" customHeight="false" outlineLevel="0" collapsed="false">
      <c r="A399" s="8" t="s">
        <v>123</v>
      </c>
      <c r="B399" s="8" t="s">
        <v>234</v>
      </c>
      <c r="C399" s="8" t="s">
        <v>136</v>
      </c>
      <c r="D399" s="88" t="n">
        <v>42194</v>
      </c>
      <c r="E399" s="8" t="s">
        <v>82</v>
      </c>
      <c r="F399" s="8" t="n">
        <v>1</v>
      </c>
      <c r="G399" s="8" t="s">
        <v>81</v>
      </c>
      <c r="H399" s="8" t="s">
        <v>82</v>
      </c>
      <c r="I399" s="8" t="s">
        <v>82</v>
      </c>
      <c r="K399" s="8" t="s">
        <v>82</v>
      </c>
      <c r="L399" s="91" t="s">
        <v>335</v>
      </c>
    </row>
    <row r="400" customFormat="false" ht="12.75" hidden="false" customHeight="false" outlineLevel="0" collapsed="false">
      <c r="A400" s="8" t="s">
        <v>123</v>
      </c>
      <c r="B400" s="8" t="s">
        <v>109</v>
      </c>
      <c r="C400" s="8" t="s">
        <v>124</v>
      </c>
      <c r="D400" s="88" t="n">
        <v>42187</v>
      </c>
      <c r="E400" s="8" t="s">
        <v>83</v>
      </c>
      <c r="F400" s="8" t="n">
        <v>2</v>
      </c>
      <c r="G400" s="8" t="s">
        <v>81</v>
      </c>
      <c r="H400" s="8" t="s">
        <v>83</v>
      </c>
      <c r="I400" s="8" t="s">
        <v>83</v>
      </c>
      <c r="K400" s="90" t="s">
        <v>16</v>
      </c>
      <c r="L400" s="92" t="s">
        <v>17</v>
      </c>
    </row>
    <row r="401" customFormat="false" ht="12.75" hidden="false" customHeight="false" outlineLevel="0" collapsed="false">
      <c r="A401" s="8" t="s">
        <v>123</v>
      </c>
      <c r="B401" s="8" t="s">
        <v>109</v>
      </c>
      <c r="C401" s="8" t="s">
        <v>124</v>
      </c>
      <c r="D401" s="88" t="n">
        <v>42187</v>
      </c>
      <c r="E401" s="8" t="s">
        <v>83</v>
      </c>
      <c r="F401" s="8" t="n">
        <v>11</v>
      </c>
      <c r="G401" s="8" t="s">
        <v>81</v>
      </c>
      <c r="H401" s="8" t="s">
        <v>83</v>
      </c>
      <c r="I401" s="8" t="s">
        <v>83</v>
      </c>
      <c r="K401" s="90" t="s">
        <v>16</v>
      </c>
      <c r="L401" s="92" t="s">
        <v>17</v>
      </c>
    </row>
    <row r="402" customFormat="false" ht="12.75" hidden="false" customHeight="false" outlineLevel="0" collapsed="false">
      <c r="A402" s="8" t="s">
        <v>123</v>
      </c>
      <c r="B402" s="8" t="s">
        <v>109</v>
      </c>
      <c r="C402" s="8" t="s">
        <v>139</v>
      </c>
      <c r="D402" s="88" t="n">
        <v>42194</v>
      </c>
      <c r="E402" s="8" t="s">
        <v>83</v>
      </c>
      <c r="F402" s="8" t="n">
        <v>56</v>
      </c>
      <c r="G402" s="8" t="s">
        <v>81</v>
      </c>
      <c r="H402" s="8" t="s">
        <v>83</v>
      </c>
      <c r="I402" s="8" t="s">
        <v>83</v>
      </c>
      <c r="K402" s="90" t="s">
        <v>16</v>
      </c>
      <c r="L402" s="92" t="s">
        <v>17</v>
      </c>
    </row>
    <row r="403" customFormat="false" ht="13.5" hidden="false" customHeight="false" outlineLevel="0" collapsed="false">
      <c r="A403" s="8" t="s">
        <v>123</v>
      </c>
      <c r="B403" s="8" t="s">
        <v>166</v>
      </c>
      <c r="C403" s="8" t="s">
        <v>136</v>
      </c>
      <c r="D403" s="88" t="n">
        <v>42170</v>
      </c>
      <c r="E403" s="8" t="s">
        <v>83</v>
      </c>
      <c r="F403" s="8" t="n">
        <v>11</v>
      </c>
      <c r="G403" s="8" t="s">
        <v>81</v>
      </c>
      <c r="H403" s="8" t="s">
        <v>83</v>
      </c>
      <c r="I403" s="8" t="s">
        <v>83</v>
      </c>
      <c r="K403" s="90" t="s">
        <v>16</v>
      </c>
      <c r="L403" s="92" t="s">
        <v>17</v>
      </c>
    </row>
    <row r="404" customFormat="false" ht="15" hidden="false" customHeight="false" outlineLevel="0" collapsed="false">
      <c r="A404" s="8" t="s">
        <v>123</v>
      </c>
      <c r="B404" s="8" t="s">
        <v>166</v>
      </c>
      <c r="C404" s="8" t="s">
        <v>136</v>
      </c>
      <c r="D404" s="88" t="n">
        <v>42173</v>
      </c>
      <c r="E404" s="8" t="s">
        <v>83</v>
      </c>
      <c r="F404" s="8" t="n">
        <v>1</v>
      </c>
      <c r="G404" s="8" t="s">
        <v>81</v>
      </c>
      <c r="H404" s="8" t="s">
        <v>83</v>
      </c>
      <c r="I404" s="8" t="s">
        <v>83</v>
      </c>
      <c r="K404" s="93" t="s">
        <v>16</v>
      </c>
      <c r="L404" s="100" t="s">
        <v>17</v>
      </c>
      <c r="M404" s="99"/>
    </row>
    <row r="405" customFormat="false" ht="13.5" hidden="false" customHeight="false" outlineLevel="0" collapsed="false">
      <c r="A405" s="8" t="s">
        <v>123</v>
      </c>
      <c r="B405" s="8" t="s">
        <v>166</v>
      </c>
      <c r="C405" s="8" t="s">
        <v>139</v>
      </c>
      <c r="D405" s="88" t="n">
        <v>42169</v>
      </c>
      <c r="E405" s="8" t="s">
        <v>83</v>
      </c>
      <c r="F405" s="8" t="n">
        <v>1</v>
      </c>
      <c r="G405" s="8" t="s">
        <v>81</v>
      </c>
      <c r="H405" s="8" t="s">
        <v>83</v>
      </c>
      <c r="I405" s="8" t="s">
        <v>83</v>
      </c>
      <c r="K405" s="93" t="s">
        <v>16</v>
      </c>
      <c r="L405" s="100" t="s">
        <v>17</v>
      </c>
    </row>
    <row r="406" customFormat="false" ht="12.75" hidden="false" customHeight="false" outlineLevel="0" collapsed="false">
      <c r="A406" s="8" t="s">
        <v>123</v>
      </c>
      <c r="B406" s="8" t="s">
        <v>166</v>
      </c>
      <c r="C406" s="8" t="s">
        <v>139</v>
      </c>
      <c r="D406" s="88" t="n">
        <v>42169</v>
      </c>
      <c r="E406" s="8" t="s">
        <v>83</v>
      </c>
      <c r="F406" s="8" t="n">
        <v>1</v>
      </c>
      <c r="G406" s="8" t="s">
        <v>81</v>
      </c>
      <c r="H406" s="8" t="s">
        <v>83</v>
      </c>
      <c r="I406" s="8" t="s">
        <v>83</v>
      </c>
      <c r="K406" s="90" t="s">
        <v>16</v>
      </c>
      <c r="L406" s="92" t="s">
        <v>17</v>
      </c>
    </row>
    <row r="407" customFormat="false" ht="12.75" hidden="false" customHeight="false" outlineLevel="0" collapsed="false">
      <c r="A407" s="8" t="s">
        <v>123</v>
      </c>
      <c r="B407" s="8" t="s">
        <v>208</v>
      </c>
      <c r="C407" s="8" t="s">
        <v>124</v>
      </c>
      <c r="D407" s="88" t="n">
        <v>42174</v>
      </c>
      <c r="E407" s="8" t="s">
        <v>83</v>
      </c>
      <c r="F407" s="8" t="n">
        <v>1</v>
      </c>
      <c r="G407" s="8" t="s">
        <v>81</v>
      </c>
      <c r="H407" s="8" t="s">
        <v>83</v>
      </c>
      <c r="I407" s="8" t="s">
        <v>83</v>
      </c>
      <c r="K407" s="90" t="s">
        <v>16</v>
      </c>
      <c r="L407" s="92" t="s">
        <v>17</v>
      </c>
    </row>
    <row r="408" customFormat="false" ht="12.75" hidden="false" customHeight="false" outlineLevel="0" collapsed="false">
      <c r="A408" s="8" t="s">
        <v>123</v>
      </c>
      <c r="B408" s="8" t="s">
        <v>228</v>
      </c>
      <c r="C408" s="8" t="s">
        <v>154</v>
      </c>
      <c r="D408" s="88" t="n">
        <v>42185</v>
      </c>
      <c r="E408" s="8" t="s">
        <v>83</v>
      </c>
      <c r="F408" s="8" t="n">
        <v>1</v>
      </c>
      <c r="G408" s="8" t="s">
        <v>81</v>
      </c>
      <c r="H408" s="8" t="s">
        <v>83</v>
      </c>
      <c r="I408" s="8" t="s">
        <v>83</v>
      </c>
      <c r="K408" s="90" t="s">
        <v>16</v>
      </c>
      <c r="L408" s="92" t="s">
        <v>17</v>
      </c>
    </row>
    <row r="409" customFormat="false" ht="12.75" hidden="false" customHeight="false" outlineLevel="0" collapsed="false">
      <c r="A409" s="8" t="n">
        <v>44</v>
      </c>
      <c r="B409" s="8" t="s">
        <v>234</v>
      </c>
      <c r="C409" s="8" t="s">
        <v>136</v>
      </c>
      <c r="D409" s="88" t="n">
        <v>42200</v>
      </c>
      <c r="E409" s="8" t="s">
        <v>83</v>
      </c>
      <c r="F409" s="8" t="n">
        <v>1</v>
      </c>
      <c r="G409" s="8" t="s">
        <v>81</v>
      </c>
      <c r="H409" s="8" t="s">
        <v>83</v>
      </c>
      <c r="I409" s="8" t="s">
        <v>83</v>
      </c>
      <c r="K409" s="90" t="s">
        <v>16</v>
      </c>
      <c r="L409" s="92" t="s">
        <v>17</v>
      </c>
    </row>
    <row r="410" customFormat="false" ht="12.75" hidden="false" customHeight="false" outlineLevel="0" collapsed="false">
      <c r="A410" s="8" t="n">
        <v>44</v>
      </c>
      <c r="B410" s="8" t="s">
        <v>243</v>
      </c>
      <c r="C410" s="8" t="s">
        <v>136</v>
      </c>
      <c r="D410" s="88" t="n">
        <v>42173</v>
      </c>
      <c r="E410" s="8" t="s">
        <v>83</v>
      </c>
      <c r="F410" s="8" t="n">
        <v>1</v>
      </c>
      <c r="G410" s="8" t="s">
        <v>81</v>
      </c>
      <c r="H410" s="8" t="s">
        <v>83</v>
      </c>
      <c r="I410" s="8" t="s">
        <v>83</v>
      </c>
      <c r="K410" s="90" t="s">
        <v>16</v>
      </c>
      <c r="L410" s="92" t="s">
        <v>17</v>
      </c>
    </row>
    <row r="411" customFormat="false" ht="12.75" hidden="false" customHeight="false" outlineLevel="0" collapsed="false">
      <c r="A411" s="8" t="n">
        <v>44</v>
      </c>
      <c r="B411" s="8" t="s">
        <v>252</v>
      </c>
      <c r="C411" s="8" t="s">
        <v>136</v>
      </c>
      <c r="D411" s="88" t="n">
        <v>42173</v>
      </c>
      <c r="E411" s="8" t="s">
        <v>83</v>
      </c>
      <c r="F411" s="8" t="n">
        <v>1</v>
      </c>
      <c r="G411" s="8" t="s">
        <v>81</v>
      </c>
      <c r="H411" s="8" t="s">
        <v>83</v>
      </c>
      <c r="I411" s="8" t="s">
        <v>83</v>
      </c>
      <c r="K411" s="90" t="s">
        <v>16</v>
      </c>
      <c r="L411" s="92" t="s">
        <v>17</v>
      </c>
    </row>
    <row r="412" customFormat="false" ht="12.75" hidden="false" customHeight="false" outlineLevel="0" collapsed="false">
      <c r="A412" s="8" t="n">
        <v>52</v>
      </c>
      <c r="B412" s="8" t="s">
        <v>253</v>
      </c>
      <c r="C412" s="8" t="s">
        <v>136</v>
      </c>
      <c r="D412" s="88" t="n">
        <v>42177</v>
      </c>
      <c r="E412" s="8" t="s">
        <v>83</v>
      </c>
      <c r="F412" s="8" t="n">
        <v>1</v>
      </c>
      <c r="G412" s="8" t="s">
        <v>81</v>
      </c>
      <c r="H412" s="8" t="s">
        <v>83</v>
      </c>
      <c r="I412" s="8" t="s">
        <v>83</v>
      </c>
      <c r="K412" s="90" t="s">
        <v>16</v>
      </c>
      <c r="L412" s="92" t="s">
        <v>17</v>
      </c>
    </row>
    <row r="413" customFormat="false" ht="12.75" hidden="false" customHeight="false" outlineLevel="0" collapsed="false">
      <c r="A413" s="8" t="n">
        <v>52</v>
      </c>
      <c r="B413" s="8" t="s">
        <v>253</v>
      </c>
      <c r="C413" s="8" t="s">
        <v>136</v>
      </c>
      <c r="D413" s="88" t="n">
        <v>42184</v>
      </c>
      <c r="E413" s="8" t="s">
        <v>83</v>
      </c>
      <c r="F413" s="8" t="n">
        <v>28</v>
      </c>
      <c r="G413" s="8" t="s">
        <v>81</v>
      </c>
      <c r="H413" s="8" t="s">
        <v>83</v>
      </c>
      <c r="I413" s="8" t="s">
        <v>83</v>
      </c>
      <c r="K413" s="90" t="s">
        <v>16</v>
      </c>
      <c r="L413" s="92" t="s">
        <v>17</v>
      </c>
    </row>
    <row r="414" customFormat="false" ht="12.75" hidden="false" customHeight="false" outlineLevel="0" collapsed="false">
      <c r="A414" s="8" t="s">
        <v>123</v>
      </c>
      <c r="E414" s="90" t="s">
        <v>15</v>
      </c>
      <c r="G414" s="90" t="s">
        <v>81</v>
      </c>
      <c r="H414" s="90" t="s">
        <v>15</v>
      </c>
      <c r="I414" s="90" t="s">
        <v>14</v>
      </c>
      <c r="K414" s="90" t="s">
        <v>16</v>
      </c>
      <c r="L414" s="92" t="s">
        <v>17</v>
      </c>
    </row>
    <row r="415" customFormat="false" ht="12.75" hidden="false" customHeight="false" outlineLevel="0" collapsed="false">
      <c r="A415" s="8" t="n">
        <v>51</v>
      </c>
      <c r="E415" s="90" t="s">
        <v>15</v>
      </c>
      <c r="G415" s="90" t="s">
        <v>81</v>
      </c>
      <c r="H415" s="90" t="s">
        <v>15</v>
      </c>
      <c r="I415" s="90" t="s">
        <v>21</v>
      </c>
      <c r="K415" s="90" t="s">
        <v>16</v>
      </c>
      <c r="L415" s="92" t="s">
        <v>17</v>
      </c>
    </row>
    <row r="416" customFormat="false" ht="12.75" hidden="false" customHeight="false" outlineLevel="0" collapsed="false">
      <c r="A416" s="8" t="n">
        <v>51</v>
      </c>
      <c r="E416" s="90" t="s">
        <v>15</v>
      </c>
      <c r="G416" s="90" t="s">
        <v>81</v>
      </c>
      <c r="H416" s="90" t="s">
        <v>15</v>
      </c>
      <c r="I416" s="90" t="s">
        <v>18</v>
      </c>
      <c r="K416" s="90" t="s">
        <v>16</v>
      </c>
      <c r="L416" s="92" t="s">
        <v>17</v>
      </c>
    </row>
    <row r="417" customFormat="false" ht="12.75" hidden="false" customHeight="false" outlineLevel="0" collapsed="false">
      <c r="A417" s="8" t="n">
        <v>51</v>
      </c>
      <c r="E417" s="90" t="s">
        <v>15</v>
      </c>
      <c r="G417" s="90" t="s">
        <v>81</v>
      </c>
      <c r="H417" s="90" t="s">
        <v>15</v>
      </c>
      <c r="I417" s="90" t="s">
        <v>19</v>
      </c>
      <c r="K417" s="90" t="s">
        <v>16</v>
      </c>
      <c r="L417" s="92" t="s">
        <v>17</v>
      </c>
    </row>
    <row r="418" customFormat="false" ht="12.75" hidden="false" customHeight="false" outlineLevel="0" collapsed="false">
      <c r="A418" s="8" t="s">
        <v>123</v>
      </c>
      <c r="E418" s="90" t="s">
        <v>15</v>
      </c>
      <c r="G418" s="90" t="s">
        <v>81</v>
      </c>
      <c r="H418" s="90" t="s">
        <v>15</v>
      </c>
      <c r="I418" s="90" t="s">
        <v>20</v>
      </c>
      <c r="K418" s="90" t="s">
        <v>16</v>
      </c>
      <c r="L418" s="92" t="s">
        <v>17</v>
      </c>
    </row>
    <row r="419" customFormat="false" ht="12.75" hidden="false" customHeight="false" outlineLevel="0" collapsed="false">
      <c r="A419" s="8" t="s">
        <v>123</v>
      </c>
      <c r="E419" s="90" t="s">
        <v>23</v>
      </c>
      <c r="G419" s="90" t="s">
        <v>81</v>
      </c>
      <c r="H419" s="90" t="s">
        <v>23</v>
      </c>
      <c r="I419" s="90" t="s">
        <v>22</v>
      </c>
      <c r="K419" s="90" t="s">
        <v>16</v>
      </c>
      <c r="L419" s="92" t="s">
        <v>17</v>
      </c>
    </row>
    <row r="420" customFormat="false" ht="12.75" hidden="false" customHeight="false" outlineLevel="0" collapsed="false">
      <c r="A420" s="8" t="s">
        <v>123</v>
      </c>
      <c r="E420" s="90" t="s">
        <v>25</v>
      </c>
      <c r="G420" s="90" t="s">
        <v>81</v>
      </c>
      <c r="H420" s="90" t="s">
        <v>25</v>
      </c>
      <c r="I420" s="90" t="s">
        <v>28</v>
      </c>
      <c r="K420" s="90" t="s">
        <v>29</v>
      </c>
      <c r="L420" s="90" t="s">
        <v>30</v>
      </c>
    </row>
    <row r="421" customFormat="false" ht="12.75" hidden="false" customHeight="false" outlineLevel="0" collapsed="false">
      <c r="A421" s="8" t="n">
        <v>49</v>
      </c>
      <c r="E421" s="90" t="s">
        <v>25</v>
      </c>
      <c r="G421" s="90" t="s">
        <v>81</v>
      </c>
      <c r="H421" s="90" t="s">
        <v>25</v>
      </c>
      <c r="I421" s="90" t="s">
        <v>24</v>
      </c>
      <c r="K421" s="90" t="s">
        <v>26</v>
      </c>
      <c r="L421" s="90" t="s">
        <v>27</v>
      </c>
    </row>
    <row r="422" customFormat="false" ht="12.75" hidden="false" customHeight="false" outlineLevel="0" collapsed="false">
      <c r="A422" s="8" t="n">
        <v>49</v>
      </c>
      <c r="E422" s="90" t="s">
        <v>25</v>
      </c>
      <c r="G422" s="90" t="s">
        <v>81</v>
      </c>
      <c r="H422" s="90" t="s">
        <v>25</v>
      </c>
      <c r="I422" s="90" t="s">
        <v>34</v>
      </c>
      <c r="K422" s="90" t="s">
        <v>9</v>
      </c>
      <c r="L422" s="90" t="s">
        <v>10</v>
      </c>
    </row>
    <row r="423" customFormat="false" ht="12.75" hidden="false" customHeight="false" outlineLevel="0" collapsed="false">
      <c r="A423" s="8" t="n">
        <v>49</v>
      </c>
      <c r="E423" s="90" t="s">
        <v>25</v>
      </c>
      <c r="G423" s="90" t="s">
        <v>81</v>
      </c>
      <c r="H423" s="90" t="s">
        <v>25</v>
      </c>
      <c r="I423" s="90" t="s">
        <v>31</v>
      </c>
      <c r="K423" s="90" t="s">
        <v>4</v>
      </c>
      <c r="L423" s="90" t="s">
        <v>5</v>
      </c>
    </row>
    <row r="424" customFormat="false" ht="12.75" hidden="false" customHeight="false" outlineLevel="0" collapsed="false">
      <c r="A424" s="8" t="s">
        <v>123</v>
      </c>
      <c r="B424" s="8" t="s">
        <v>109</v>
      </c>
      <c r="C424" s="8" t="s">
        <v>124</v>
      </c>
      <c r="D424" s="88" t="n">
        <v>42187</v>
      </c>
      <c r="E424" s="8" t="s">
        <v>25</v>
      </c>
      <c r="F424" s="8" t="n">
        <v>64</v>
      </c>
      <c r="G424" s="8" t="s">
        <v>81</v>
      </c>
      <c r="H424" s="8" t="s">
        <v>25</v>
      </c>
      <c r="I424" s="8" t="s">
        <v>85</v>
      </c>
      <c r="J424" s="8" t="s">
        <v>96</v>
      </c>
      <c r="K424" s="90" t="s">
        <v>4</v>
      </c>
      <c r="L424" s="90" t="s">
        <v>5</v>
      </c>
    </row>
    <row r="425" customFormat="false" ht="12.75" hidden="false" customHeight="false" outlineLevel="0" collapsed="false">
      <c r="A425" s="8" t="s">
        <v>123</v>
      </c>
      <c r="B425" s="8" t="s">
        <v>109</v>
      </c>
      <c r="C425" s="8" t="s">
        <v>124</v>
      </c>
      <c r="D425" s="88" t="n">
        <v>42187</v>
      </c>
      <c r="E425" s="8" t="s">
        <v>25</v>
      </c>
      <c r="F425" s="8" t="n">
        <v>1344</v>
      </c>
      <c r="G425" s="8" t="s">
        <v>81</v>
      </c>
      <c r="H425" s="8" t="s">
        <v>25</v>
      </c>
      <c r="I425" s="8" t="s">
        <v>85</v>
      </c>
      <c r="J425" s="8" t="s">
        <v>96</v>
      </c>
      <c r="K425" s="90" t="s">
        <v>4</v>
      </c>
      <c r="L425" s="90" t="s">
        <v>5</v>
      </c>
    </row>
    <row r="426" customFormat="false" ht="12.75" hidden="false" customHeight="false" outlineLevel="0" collapsed="false">
      <c r="A426" s="8" t="s">
        <v>123</v>
      </c>
      <c r="B426" s="8" t="s">
        <v>109</v>
      </c>
      <c r="C426" s="8" t="s">
        <v>154</v>
      </c>
      <c r="D426" s="88" t="n">
        <v>42177</v>
      </c>
      <c r="E426" s="8" t="s">
        <v>25</v>
      </c>
      <c r="F426" s="8" t="n">
        <v>1</v>
      </c>
      <c r="G426" s="8" t="s">
        <v>81</v>
      </c>
      <c r="H426" s="8" t="s">
        <v>25</v>
      </c>
      <c r="I426" s="8" t="s">
        <v>85</v>
      </c>
      <c r="J426" s="8" t="s">
        <v>96</v>
      </c>
      <c r="K426" s="90" t="s">
        <v>4</v>
      </c>
      <c r="L426" s="90" t="s">
        <v>5</v>
      </c>
    </row>
    <row r="427" customFormat="false" ht="12.75" hidden="false" customHeight="false" outlineLevel="0" collapsed="false">
      <c r="A427" s="8" t="n">
        <v>55</v>
      </c>
      <c r="B427" s="8" t="s">
        <v>109</v>
      </c>
      <c r="C427" s="8" t="s">
        <v>154</v>
      </c>
      <c r="D427" s="88" t="n">
        <v>42180</v>
      </c>
      <c r="E427" s="8" t="s">
        <v>25</v>
      </c>
      <c r="F427" s="8" t="n">
        <v>234</v>
      </c>
      <c r="G427" s="8" t="s">
        <v>81</v>
      </c>
      <c r="H427" s="8" t="s">
        <v>25</v>
      </c>
      <c r="I427" s="8" t="s">
        <v>85</v>
      </c>
      <c r="J427" s="8" t="s">
        <v>96</v>
      </c>
      <c r="K427" s="90" t="s">
        <v>4</v>
      </c>
      <c r="L427" s="90" t="s">
        <v>5</v>
      </c>
    </row>
    <row r="428" customFormat="false" ht="12.75" hidden="false" customHeight="false" outlineLevel="0" collapsed="false">
      <c r="A428" s="8" t="n">
        <v>55</v>
      </c>
      <c r="B428" s="8" t="s">
        <v>195</v>
      </c>
      <c r="C428" s="8" t="s">
        <v>110</v>
      </c>
      <c r="D428" s="88" t="n">
        <v>42169</v>
      </c>
      <c r="E428" s="8" t="s">
        <v>25</v>
      </c>
      <c r="F428" s="8" t="n">
        <v>1</v>
      </c>
      <c r="G428" s="8" t="s">
        <v>81</v>
      </c>
      <c r="H428" s="8" t="s">
        <v>25</v>
      </c>
      <c r="I428" s="8" t="s">
        <v>85</v>
      </c>
      <c r="J428" s="8" t="s">
        <v>96</v>
      </c>
      <c r="K428" s="90" t="s">
        <v>4</v>
      </c>
      <c r="L428" s="90" t="s">
        <v>5</v>
      </c>
    </row>
    <row r="429" customFormat="false" ht="12.75" hidden="false" customHeight="false" outlineLevel="0" collapsed="false">
      <c r="A429" s="8" t="s">
        <v>123</v>
      </c>
      <c r="B429" s="8" t="s">
        <v>208</v>
      </c>
      <c r="C429" s="8" t="s">
        <v>124</v>
      </c>
      <c r="D429" s="88" t="n">
        <v>42174</v>
      </c>
      <c r="E429" s="8" t="s">
        <v>25</v>
      </c>
      <c r="F429" s="8" t="n">
        <v>1</v>
      </c>
      <c r="G429" s="8" t="s">
        <v>81</v>
      </c>
      <c r="H429" s="8" t="s">
        <v>25</v>
      </c>
      <c r="I429" s="8" t="s">
        <v>85</v>
      </c>
      <c r="J429" s="8" t="s">
        <v>96</v>
      </c>
      <c r="K429" s="90" t="s">
        <v>4</v>
      </c>
      <c r="L429" s="90" t="s">
        <v>5</v>
      </c>
    </row>
    <row r="430" customFormat="false" ht="12.75" hidden="false" customHeight="false" outlineLevel="0" collapsed="false">
      <c r="A430" s="8" t="s">
        <v>123</v>
      </c>
      <c r="B430" s="8" t="s">
        <v>208</v>
      </c>
      <c r="C430" s="8" t="s">
        <v>136</v>
      </c>
      <c r="D430" s="88" t="n">
        <v>42183</v>
      </c>
      <c r="E430" s="8" t="s">
        <v>25</v>
      </c>
      <c r="F430" s="8" t="n">
        <v>2</v>
      </c>
      <c r="G430" s="8" t="s">
        <v>81</v>
      </c>
      <c r="H430" s="8" t="s">
        <v>25</v>
      </c>
      <c r="I430" s="8" t="s">
        <v>85</v>
      </c>
      <c r="J430" s="8" t="s">
        <v>96</v>
      </c>
      <c r="K430" s="90" t="s">
        <v>4</v>
      </c>
      <c r="L430" s="90" t="s">
        <v>5</v>
      </c>
    </row>
    <row r="431" customFormat="false" ht="12.75" hidden="false" customHeight="false" outlineLevel="0" collapsed="false">
      <c r="A431" s="8" t="n">
        <v>10</v>
      </c>
      <c r="B431" s="8" t="s">
        <v>234</v>
      </c>
      <c r="C431" s="8" t="s">
        <v>124</v>
      </c>
      <c r="D431" s="88" t="n">
        <v>42167</v>
      </c>
      <c r="E431" s="8" t="s">
        <v>25</v>
      </c>
      <c r="F431" s="8" t="n">
        <v>1641</v>
      </c>
      <c r="G431" s="8" t="s">
        <v>81</v>
      </c>
      <c r="H431" s="8" t="s">
        <v>25</v>
      </c>
      <c r="I431" s="8" t="s">
        <v>85</v>
      </c>
      <c r="J431" s="8" t="s">
        <v>96</v>
      </c>
      <c r="K431" s="90" t="s">
        <v>4</v>
      </c>
      <c r="L431" s="90" t="s">
        <v>5</v>
      </c>
    </row>
    <row r="432" customFormat="false" ht="12.75" hidden="false" customHeight="false" outlineLevel="0" collapsed="false">
      <c r="A432" s="8" t="n">
        <v>3</v>
      </c>
      <c r="B432" s="8" t="s">
        <v>234</v>
      </c>
      <c r="C432" s="8" t="s">
        <v>110</v>
      </c>
      <c r="D432" s="88" t="n">
        <v>42170</v>
      </c>
      <c r="E432" s="8" t="s">
        <v>25</v>
      </c>
      <c r="F432" s="8" t="n">
        <v>27</v>
      </c>
      <c r="G432" s="8" t="s">
        <v>81</v>
      </c>
      <c r="H432" s="8" t="s">
        <v>25</v>
      </c>
      <c r="I432" s="8" t="s">
        <v>85</v>
      </c>
      <c r="J432" s="8" t="s">
        <v>96</v>
      </c>
      <c r="K432" s="90" t="s">
        <v>4</v>
      </c>
      <c r="L432" s="90" t="s">
        <v>5</v>
      </c>
    </row>
    <row r="433" customFormat="false" ht="12.75" hidden="false" customHeight="false" outlineLevel="0" collapsed="false">
      <c r="A433" s="8" t="n">
        <v>19</v>
      </c>
      <c r="B433" s="8" t="s">
        <v>234</v>
      </c>
      <c r="C433" s="8" t="s">
        <v>136</v>
      </c>
      <c r="D433" s="88" t="n">
        <v>42200</v>
      </c>
      <c r="E433" s="8" t="s">
        <v>25</v>
      </c>
      <c r="F433" s="8" t="n">
        <v>17</v>
      </c>
      <c r="G433" s="8" t="s">
        <v>81</v>
      </c>
      <c r="H433" s="8" t="s">
        <v>25</v>
      </c>
      <c r="I433" s="8" t="s">
        <v>85</v>
      </c>
      <c r="J433" s="8" t="s">
        <v>96</v>
      </c>
      <c r="K433" s="90" t="s">
        <v>4</v>
      </c>
      <c r="L433" s="90" t="s">
        <v>5</v>
      </c>
    </row>
    <row r="434" customFormat="false" ht="12.75" hidden="false" customHeight="false" outlineLevel="0" collapsed="false">
      <c r="A434" s="8" t="n">
        <v>15</v>
      </c>
      <c r="B434" s="8" t="s">
        <v>243</v>
      </c>
      <c r="C434" s="8" t="s">
        <v>136</v>
      </c>
      <c r="D434" s="88" t="n">
        <v>42173</v>
      </c>
      <c r="E434" s="8" t="s">
        <v>25</v>
      </c>
      <c r="F434" s="8" t="n">
        <v>760</v>
      </c>
      <c r="G434" s="8" t="s">
        <v>81</v>
      </c>
      <c r="H434" s="8" t="s">
        <v>25</v>
      </c>
      <c r="I434" s="8" t="s">
        <v>85</v>
      </c>
      <c r="J434" s="8" t="s">
        <v>96</v>
      </c>
      <c r="K434" s="90" t="s">
        <v>4</v>
      </c>
      <c r="L434" s="90" t="s">
        <v>5</v>
      </c>
    </row>
    <row r="435" customFormat="false" ht="12.75" hidden="false" customHeight="false" outlineLevel="0" collapsed="false">
      <c r="A435" s="8" t="n">
        <v>43</v>
      </c>
      <c r="B435" s="8" t="s">
        <v>252</v>
      </c>
      <c r="C435" s="8" t="s">
        <v>136</v>
      </c>
      <c r="D435" s="88" t="n">
        <v>42173</v>
      </c>
      <c r="E435" s="8" t="s">
        <v>25</v>
      </c>
      <c r="F435" s="8" t="n">
        <v>1180</v>
      </c>
      <c r="G435" s="8" t="s">
        <v>81</v>
      </c>
      <c r="H435" s="8" t="s">
        <v>25</v>
      </c>
      <c r="I435" s="8" t="s">
        <v>85</v>
      </c>
      <c r="J435" s="8" t="s">
        <v>96</v>
      </c>
      <c r="K435" s="90" t="s">
        <v>4</v>
      </c>
      <c r="L435" s="90" t="s">
        <v>5</v>
      </c>
    </row>
    <row r="436" customFormat="false" ht="12.75" hidden="false" customHeight="false" outlineLevel="0" collapsed="false">
      <c r="A436" s="8" t="n">
        <v>44</v>
      </c>
      <c r="B436" s="8" t="s">
        <v>252</v>
      </c>
      <c r="C436" s="8" t="s">
        <v>136</v>
      </c>
      <c r="D436" s="88" t="n">
        <v>42173</v>
      </c>
      <c r="E436" s="8" t="s">
        <v>25</v>
      </c>
      <c r="F436" s="8" t="n">
        <v>511</v>
      </c>
      <c r="G436" s="8" t="s">
        <v>81</v>
      </c>
      <c r="H436" s="8" t="s">
        <v>25</v>
      </c>
      <c r="I436" s="8" t="s">
        <v>85</v>
      </c>
      <c r="J436" s="8" t="s">
        <v>96</v>
      </c>
      <c r="K436" s="90" t="s">
        <v>4</v>
      </c>
      <c r="L436" s="90" t="s">
        <v>5</v>
      </c>
    </row>
    <row r="437" customFormat="false" ht="12.75" hidden="false" customHeight="false" outlineLevel="0" collapsed="false">
      <c r="A437" s="8" t="s">
        <v>329</v>
      </c>
      <c r="B437" s="8" t="s">
        <v>252</v>
      </c>
      <c r="C437" s="8" t="s">
        <v>136</v>
      </c>
      <c r="D437" s="88" t="n">
        <v>42177</v>
      </c>
      <c r="E437" s="8" t="s">
        <v>25</v>
      </c>
      <c r="F437" s="8" t="n">
        <v>816</v>
      </c>
      <c r="G437" s="8" t="s">
        <v>81</v>
      </c>
      <c r="H437" s="8" t="s">
        <v>25</v>
      </c>
      <c r="I437" s="8" t="s">
        <v>85</v>
      </c>
      <c r="J437" s="8" t="s">
        <v>96</v>
      </c>
      <c r="K437" s="90" t="s">
        <v>4</v>
      </c>
      <c r="L437" s="90" t="s">
        <v>5</v>
      </c>
    </row>
    <row r="438" customFormat="false" ht="12.75" hidden="false" customHeight="false" outlineLevel="0" collapsed="false">
      <c r="A438" s="8" t="s">
        <v>329</v>
      </c>
      <c r="B438" s="8" t="s">
        <v>252</v>
      </c>
      <c r="C438" s="8" t="s">
        <v>136</v>
      </c>
      <c r="D438" s="88" t="n">
        <v>42184</v>
      </c>
      <c r="E438" s="8" t="s">
        <v>25</v>
      </c>
      <c r="F438" s="8" t="n">
        <v>587</v>
      </c>
      <c r="G438" s="8" t="s">
        <v>81</v>
      </c>
      <c r="H438" s="8" t="s">
        <v>25</v>
      </c>
      <c r="I438" s="8" t="s">
        <v>85</v>
      </c>
      <c r="J438" s="8" t="s">
        <v>96</v>
      </c>
      <c r="K438" s="90" t="s">
        <v>4</v>
      </c>
      <c r="L438" s="90" t="s">
        <v>5</v>
      </c>
    </row>
    <row r="439" customFormat="false" ht="12.75" hidden="false" customHeight="false" outlineLevel="0" collapsed="false">
      <c r="A439" s="8" t="n">
        <v>18</v>
      </c>
      <c r="B439" s="8" t="s">
        <v>253</v>
      </c>
      <c r="C439" s="8" t="s">
        <v>136</v>
      </c>
      <c r="D439" s="88" t="n">
        <v>42170</v>
      </c>
      <c r="E439" s="8" t="s">
        <v>25</v>
      </c>
      <c r="F439" s="8" t="n">
        <v>7</v>
      </c>
      <c r="G439" s="8" t="s">
        <v>81</v>
      </c>
      <c r="H439" s="8" t="s">
        <v>25</v>
      </c>
      <c r="I439" s="8" t="s">
        <v>85</v>
      </c>
      <c r="J439" s="8" t="s">
        <v>96</v>
      </c>
      <c r="K439" s="90" t="s">
        <v>4</v>
      </c>
      <c r="L439" s="90" t="s">
        <v>5</v>
      </c>
    </row>
    <row r="440" customFormat="false" ht="12.75" hidden="false" customHeight="false" outlineLevel="0" collapsed="false">
      <c r="A440" s="8" t="n">
        <v>19</v>
      </c>
      <c r="B440" s="8" t="s">
        <v>253</v>
      </c>
      <c r="C440" s="8" t="s">
        <v>136</v>
      </c>
      <c r="D440" s="88" t="n">
        <v>42173</v>
      </c>
      <c r="E440" s="8" t="s">
        <v>25</v>
      </c>
      <c r="F440" s="8" t="n">
        <v>119</v>
      </c>
      <c r="G440" s="8" t="s">
        <v>81</v>
      </c>
      <c r="H440" s="8" t="s">
        <v>25</v>
      </c>
      <c r="I440" s="8" t="s">
        <v>85</v>
      </c>
      <c r="J440" s="8" t="s">
        <v>96</v>
      </c>
      <c r="K440" s="90" t="s">
        <v>4</v>
      </c>
      <c r="L440" s="90" t="s">
        <v>5</v>
      </c>
    </row>
    <row r="441" customFormat="false" ht="13.5" hidden="false" customHeight="false" outlineLevel="0" collapsed="false">
      <c r="A441" s="8" t="n">
        <v>26</v>
      </c>
      <c r="B441" s="8" t="s">
        <v>253</v>
      </c>
      <c r="C441" s="8" t="s">
        <v>136</v>
      </c>
      <c r="D441" s="88" t="n">
        <v>42177</v>
      </c>
      <c r="E441" s="8" t="s">
        <v>25</v>
      </c>
      <c r="F441" s="8" t="n">
        <v>671</v>
      </c>
      <c r="G441" s="8" t="s">
        <v>81</v>
      </c>
      <c r="H441" s="8" t="s">
        <v>25</v>
      </c>
      <c r="I441" s="8" t="s">
        <v>85</v>
      </c>
      <c r="J441" s="8" t="s">
        <v>96</v>
      </c>
      <c r="K441" s="90" t="s">
        <v>4</v>
      </c>
      <c r="L441" s="90" t="s">
        <v>5</v>
      </c>
    </row>
    <row r="442" customFormat="false" ht="15" hidden="false" customHeight="false" outlineLevel="0" collapsed="false">
      <c r="A442" s="8" t="n">
        <v>44</v>
      </c>
      <c r="B442" s="8" t="s">
        <v>253</v>
      </c>
      <c r="C442" s="8" t="s">
        <v>136</v>
      </c>
      <c r="D442" s="88" t="n">
        <v>42179</v>
      </c>
      <c r="E442" s="8" t="s">
        <v>25</v>
      </c>
      <c r="F442" s="8" t="n">
        <v>462</v>
      </c>
      <c r="G442" s="8" t="s">
        <v>81</v>
      </c>
      <c r="H442" s="8" t="s">
        <v>25</v>
      </c>
      <c r="I442" s="8" t="s">
        <v>85</v>
      </c>
      <c r="J442" s="8" t="s">
        <v>96</v>
      </c>
      <c r="K442" s="93" t="s">
        <v>4</v>
      </c>
      <c r="L442" s="94" t="s">
        <v>5</v>
      </c>
      <c r="M442" s="99"/>
    </row>
    <row r="443" customFormat="false" ht="13.5" hidden="false" customHeight="false" outlineLevel="0" collapsed="false">
      <c r="A443" s="8" t="n">
        <v>47</v>
      </c>
      <c r="B443" s="8" t="s">
        <v>253</v>
      </c>
      <c r="C443" s="8" t="s">
        <v>136</v>
      </c>
      <c r="D443" s="88" t="n">
        <v>42184</v>
      </c>
      <c r="E443" s="8" t="s">
        <v>25</v>
      </c>
      <c r="F443" s="8" t="n">
        <v>939</v>
      </c>
      <c r="G443" s="8" t="s">
        <v>81</v>
      </c>
      <c r="H443" s="8" t="s">
        <v>25</v>
      </c>
      <c r="I443" s="8" t="s">
        <v>85</v>
      </c>
      <c r="J443" s="8" t="s">
        <v>96</v>
      </c>
      <c r="K443" s="93" t="s">
        <v>4</v>
      </c>
      <c r="L443" s="94" t="s">
        <v>5</v>
      </c>
    </row>
    <row r="444" customFormat="false" ht="13.5" hidden="false" customHeight="false" outlineLevel="0" collapsed="false">
      <c r="A444" s="8" t="s">
        <v>329</v>
      </c>
      <c r="E444" s="90" t="s">
        <v>25</v>
      </c>
      <c r="G444" s="90" t="s">
        <v>81</v>
      </c>
      <c r="H444" s="90" t="s">
        <v>25</v>
      </c>
      <c r="I444" s="90" t="s">
        <v>6</v>
      </c>
      <c r="K444" s="93" t="s">
        <v>4</v>
      </c>
      <c r="L444" s="94" t="s">
        <v>5</v>
      </c>
    </row>
    <row r="445" customFormat="false" ht="13.5" hidden="false" customHeight="false" outlineLevel="0" collapsed="false">
      <c r="A445" s="8" t="n">
        <v>10</v>
      </c>
      <c r="E445" s="90" t="s">
        <v>25</v>
      </c>
      <c r="G445" s="90" t="s">
        <v>81</v>
      </c>
      <c r="H445" s="90" t="s">
        <v>25</v>
      </c>
      <c r="I445" s="90" t="s">
        <v>33</v>
      </c>
      <c r="K445" s="93" t="s">
        <v>9</v>
      </c>
      <c r="L445" s="94" t="s">
        <v>10</v>
      </c>
    </row>
    <row r="446" customFormat="false" ht="13.5" hidden="false" customHeight="false" outlineLevel="0" collapsed="false">
      <c r="A446" s="8" t="s">
        <v>123</v>
      </c>
      <c r="E446" s="90" t="s">
        <v>25</v>
      </c>
      <c r="G446" s="90" t="s">
        <v>81</v>
      </c>
      <c r="H446" s="90" t="s">
        <v>25</v>
      </c>
      <c r="I446" s="90" t="s">
        <v>32</v>
      </c>
      <c r="K446" s="93" t="s">
        <v>4</v>
      </c>
      <c r="L446" s="94" t="s">
        <v>5</v>
      </c>
    </row>
    <row r="447" customFormat="false" ht="13.5" hidden="false" customHeight="false" outlineLevel="0" collapsed="false">
      <c r="A447" s="8" t="n">
        <v>20</v>
      </c>
      <c r="E447" s="90" t="s">
        <v>36</v>
      </c>
      <c r="G447" s="90" t="s">
        <v>81</v>
      </c>
      <c r="H447" s="90" t="s">
        <v>36</v>
      </c>
      <c r="I447" s="90" t="s">
        <v>28</v>
      </c>
      <c r="K447" s="93" t="s">
        <v>29</v>
      </c>
      <c r="L447" s="94" t="s">
        <v>30</v>
      </c>
    </row>
    <row r="448" customFormat="false" ht="13.5" hidden="false" customHeight="false" outlineLevel="0" collapsed="false">
      <c r="A448" s="8" t="n">
        <v>21</v>
      </c>
      <c r="E448" s="90" t="s">
        <v>36</v>
      </c>
      <c r="G448" s="90" t="s">
        <v>81</v>
      </c>
      <c r="H448" s="90" t="s">
        <v>36</v>
      </c>
      <c r="I448" s="90" t="s">
        <v>55</v>
      </c>
      <c r="K448" s="97" t="s">
        <v>54</v>
      </c>
      <c r="L448" s="94" t="s">
        <v>52</v>
      </c>
    </row>
    <row r="449" customFormat="false" ht="13.5" hidden="false" customHeight="false" outlineLevel="0" collapsed="false">
      <c r="A449" s="8" t="n">
        <v>30</v>
      </c>
      <c r="E449" s="90" t="s">
        <v>36</v>
      </c>
      <c r="G449" s="90" t="s">
        <v>81</v>
      </c>
      <c r="H449" s="90" t="s">
        <v>36</v>
      </c>
      <c r="I449" s="90" t="s">
        <v>47</v>
      </c>
      <c r="K449" s="93" t="s">
        <v>46</v>
      </c>
      <c r="L449" s="94" t="s">
        <v>44</v>
      </c>
    </row>
    <row r="450" customFormat="false" ht="13.5" hidden="false" customHeight="false" outlineLevel="0" collapsed="false">
      <c r="A450" s="8" t="n">
        <v>43</v>
      </c>
      <c r="E450" s="90" t="s">
        <v>36</v>
      </c>
      <c r="G450" s="90" t="s">
        <v>81</v>
      </c>
      <c r="H450" s="90" t="s">
        <v>36</v>
      </c>
      <c r="I450" s="90" t="s">
        <v>53</v>
      </c>
      <c r="K450" s="93" t="s">
        <v>54</v>
      </c>
      <c r="L450" s="94" t="s">
        <v>52</v>
      </c>
    </row>
    <row r="451" customFormat="false" ht="13.5" hidden="false" customHeight="false" outlineLevel="0" collapsed="false">
      <c r="A451" s="8" t="n">
        <v>36</v>
      </c>
      <c r="E451" s="90" t="s">
        <v>36</v>
      </c>
      <c r="G451" s="90" t="s">
        <v>81</v>
      </c>
      <c r="H451" s="90" t="s">
        <v>36</v>
      </c>
      <c r="I451" s="90" t="s">
        <v>39</v>
      </c>
      <c r="K451" s="97" t="s">
        <v>40</v>
      </c>
      <c r="L451" s="98" t="s">
        <v>41</v>
      </c>
    </row>
    <row r="452" customFormat="false" ht="13.5" hidden="false" customHeight="false" outlineLevel="0" collapsed="false">
      <c r="A452" s="8" t="n">
        <v>41</v>
      </c>
      <c r="E452" s="90" t="s">
        <v>36</v>
      </c>
      <c r="G452" s="90" t="s">
        <v>81</v>
      </c>
      <c r="H452" s="90" t="s">
        <v>36</v>
      </c>
      <c r="I452" s="90" t="s">
        <v>35</v>
      </c>
      <c r="K452" s="97" t="s">
        <v>37</v>
      </c>
      <c r="L452" s="98" t="s">
        <v>38</v>
      </c>
    </row>
    <row r="453" customFormat="false" ht="13.5" hidden="false" customHeight="false" outlineLevel="0" collapsed="false">
      <c r="A453" s="8" t="n">
        <v>44</v>
      </c>
      <c r="E453" s="90" t="s">
        <v>36</v>
      </c>
      <c r="G453" s="90" t="s">
        <v>81</v>
      </c>
      <c r="H453" s="90" t="s">
        <v>36</v>
      </c>
      <c r="I453" s="90" t="s">
        <v>50</v>
      </c>
      <c r="K453" s="93" t="s">
        <v>51</v>
      </c>
      <c r="L453" s="94" t="s">
        <v>52</v>
      </c>
    </row>
    <row r="454" customFormat="false" ht="13.5" hidden="false" customHeight="false" outlineLevel="0" collapsed="false">
      <c r="A454" s="8" t="n">
        <v>45</v>
      </c>
      <c r="E454" s="90" t="s">
        <v>36</v>
      </c>
      <c r="G454" s="90" t="s">
        <v>81</v>
      </c>
      <c r="H454" s="90" t="s">
        <v>36</v>
      </c>
      <c r="I454" s="90" t="s">
        <v>58</v>
      </c>
      <c r="K454" s="93" t="s">
        <v>12</v>
      </c>
      <c r="L454" s="94" t="s">
        <v>13</v>
      </c>
    </row>
    <row r="455" customFormat="false" ht="13.5" hidden="false" customHeight="false" outlineLevel="0" collapsed="false">
      <c r="A455" s="8" t="n">
        <v>46</v>
      </c>
      <c r="E455" s="90" t="s">
        <v>36</v>
      </c>
      <c r="G455" s="90" t="s">
        <v>81</v>
      </c>
      <c r="H455" s="90" t="s">
        <v>36</v>
      </c>
      <c r="I455" s="90" t="s">
        <v>57</v>
      </c>
      <c r="K455" s="93" t="s">
        <v>12</v>
      </c>
      <c r="L455" s="94" t="s">
        <v>13</v>
      </c>
    </row>
    <row r="456" customFormat="false" ht="13.5" hidden="false" customHeight="false" outlineLevel="0" collapsed="false">
      <c r="A456" s="8" t="n">
        <v>52</v>
      </c>
      <c r="E456" s="90" t="s">
        <v>36</v>
      </c>
      <c r="G456" s="90" t="s">
        <v>81</v>
      </c>
      <c r="H456" s="90" t="s">
        <v>36</v>
      </c>
      <c r="I456" s="90" t="s">
        <v>45</v>
      </c>
      <c r="K456" s="93" t="s">
        <v>46</v>
      </c>
      <c r="L456" s="94" t="s">
        <v>44</v>
      </c>
    </row>
    <row r="457" customFormat="false" ht="13.5" hidden="false" customHeight="false" outlineLevel="0" collapsed="false">
      <c r="A457" s="8" t="n">
        <v>56</v>
      </c>
      <c r="E457" s="90" t="s">
        <v>36</v>
      </c>
      <c r="G457" s="90" t="s">
        <v>81</v>
      </c>
      <c r="H457" s="90" t="s">
        <v>36</v>
      </c>
      <c r="I457" s="90" t="s">
        <v>48</v>
      </c>
      <c r="K457" s="93" t="s">
        <v>49</v>
      </c>
      <c r="L457" s="94" t="s">
        <v>44</v>
      </c>
    </row>
    <row r="458" customFormat="false" ht="13.5" hidden="false" customHeight="false" outlineLevel="0" collapsed="false">
      <c r="A458" s="8" t="n">
        <v>60</v>
      </c>
      <c r="E458" s="90" t="s">
        <v>36</v>
      </c>
      <c r="G458" s="90" t="s">
        <v>81</v>
      </c>
      <c r="H458" s="90" t="s">
        <v>36</v>
      </c>
      <c r="I458" s="90" t="s">
        <v>56</v>
      </c>
      <c r="K458" s="93" t="s">
        <v>9</v>
      </c>
      <c r="L458" s="94" t="s">
        <v>10</v>
      </c>
    </row>
    <row r="459" customFormat="false" ht="13.5" hidden="false" customHeight="false" outlineLevel="0" collapsed="false">
      <c r="A459" s="8" t="n">
        <v>65</v>
      </c>
      <c r="B459" s="8" t="s">
        <v>109</v>
      </c>
      <c r="C459" s="8" t="s">
        <v>124</v>
      </c>
      <c r="D459" s="88" t="n">
        <v>42187</v>
      </c>
      <c r="E459" s="8" t="s">
        <v>36</v>
      </c>
      <c r="F459" s="8" t="n">
        <v>9860</v>
      </c>
      <c r="G459" s="8" t="s">
        <v>81</v>
      </c>
      <c r="H459" s="8" t="s">
        <v>36</v>
      </c>
      <c r="I459" s="8" t="s">
        <v>87</v>
      </c>
      <c r="J459" s="8" t="s">
        <v>96</v>
      </c>
      <c r="K459" s="103" t="s">
        <v>96</v>
      </c>
      <c r="L459" s="104" t="s">
        <v>96</v>
      </c>
    </row>
    <row r="460" customFormat="false" ht="13.5" hidden="false" customHeight="false" outlineLevel="0" collapsed="false">
      <c r="A460" s="8" t="s">
        <v>123</v>
      </c>
      <c r="B460" s="8" t="s">
        <v>109</v>
      </c>
      <c r="C460" s="8" t="s">
        <v>124</v>
      </c>
      <c r="D460" s="88" t="n">
        <v>42187</v>
      </c>
      <c r="E460" s="8" t="s">
        <v>36</v>
      </c>
      <c r="F460" s="8" t="n">
        <v>279</v>
      </c>
      <c r="G460" s="8" t="s">
        <v>81</v>
      </c>
      <c r="H460" s="8" t="s">
        <v>36</v>
      </c>
      <c r="I460" s="8" t="s">
        <v>87</v>
      </c>
      <c r="J460" s="8" t="s">
        <v>96</v>
      </c>
      <c r="K460" s="103" t="s">
        <v>96</v>
      </c>
      <c r="L460" s="104" t="s">
        <v>96</v>
      </c>
    </row>
    <row r="461" customFormat="false" ht="13.5" hidden="false" customHeight="false" outlineLevel="0" collapsed="false">
      <c r="A461" s="8" t="s">
        <v>123</v>
      </c>
      <c r="B461" s="8" t="s">
        <v>109</v>
      </c>
      <c r="C461" s="8" t="s">
        <v>110</v>
      </c>
      <c r="D461" s="88" t="n">
        <v>42169</v>
      </c>
      <c r="E461" s="8" t="s">
        <v>36</v>
      </c>
      <c r="F461" s="8" t="n">
        <v>163</v>
      </c>
      <c r="G461" s="8" t="s">
        <v>81</v>
      </c>
      <c r="H461" s="8" t="s">
        <v>36</v>
      </c>
      <c r="I461" s="8" t="s">
        <v>87</v>
      </c>
      <c r="J461" s="8" t="s">
        <v>96</v>
      </c>
      <c r="K461" s="103" t="s">
        <v>96</v>
      </c>
      <c r="L461" s="104" t="s">
        <v>96</v>
      </c>
    </row>
    <row r="462" customFormat="false" ht="15" hidden="false" customHeight="false" outlineLevel="0" collapsed="false">
      <c r="A462" s="8" t="s">
        <v>123</v>
      </c>
      <c r="B462" s="8" t="s">
        <v>109</v>
      </c>
      <c r="C462" s="8" t="s">
        <v>110</v>
      </c>
      <c r="D462" s="88" t="n">
        <v>42199</v>
      </c>
      <c r="E462" s="8" t="s">
        <v>36</v>
      </c>
      <c r="F462" s="8" t="n">
        <v>336</v>
      </c>
      <c r="G462" s="8" t="s">
        <v>81</v>
      </c>
      <c r="H462" s="8" t="s">
        <v>36</v>
      </c>
      <c r="I462" s="8" t="s">
        <v>87</v>
      </c>
      <c r="J462" s="8" t="s">
        <v>96</v>
      </c>
      <c r="K462" s="103" t="s">
        <v>96</v>
      </c>
      <c r="L462" s="104" t="s">
        <v>96</v>
      </c>
      <c r="O462" s="99"/>
    </row>
    <row r="463" customFormat="false" ht="13.5" hidden="false" customHeight="false" outlineLevel="0" collapsed="false">
      <c r="A463" s="8" t="s">
        <v>123</v>
      </c>
      <c r="B463" s="8" t="s">
        <v>109</v>
      </c>
      <c r="C463" s="8" t="s">
        <v>139</v>
      </c>
      <c r="D463" s="88" t="n">
        <v>42194</v>
      </c>
      <c r="E463" s="8" t="s">
        <v>36</v>
      </c>
      <c r="F463" s="8" t="n">
        <v>6</v>
      </c>
      <c r="G463" s="8" t="s">
        <v>81</v>
      </c>
      <c r="H463" s="8" t="s">
        <v>36</v>
      </c>
      <c r="I463" s="8" t="s">
        <v>87</v>
      </c>
      <c r="J463" s="8" t="s">
        <v>96</v>
      </c>
      <c r="K463" s="8" t="s">
        <v>96</v>
      </c>
      <c r="L463" s="8" t="s">
        <v>96</v>
      </c>
      <c r="N463" s="105" t="s">
        <v>327</v>
      </c>
    </row>
    <row r="464" customFormat="false" ht="12.75" hidden="false" customHeight="false" outlineLevel="0" collapsed="false">
      <c r="A464" s="8" t="s">
        <v>123</v>
      </c>
      <c r="B464" s="8" t="s">
        <v>109</v>
      </c>
      <c r="C464" s="8" t="s">
        <v>144</v>
      </c>
      <c r="D464" s="88" t="n">
        <v>42169</v>
      </c>
      <c r="E464" s="8" t="s">
        <v>36</v>
      </c>
      <c r="F464" s="8" t="n">
        <v>5403</v>
      </c>
      <c r="G464" s="8" t="s">
        <v>81</v>
      </c>
      <c r="H464" s="8" t="s">
        <v>36</v>
      </c>
      <c r="I464" s="8" t="s">
        <v>87</v>
      </c>
      <c r="J464" s="8" t="s">
        <v>96</v>
      </c>
      <c r="K464" s="8" t="s">
        <v>96</v>
      </c>
      <c r="L464" s="8" t="s">
        <v>96</v>
      </c>
    </row>
    <row r="465" customFormat="false" ht="12.75" hidden="false" customHeight="false" outlineLevel="0" collapsed="false">
      <c r="A465" s="8" t="s">
        <v>123</v>
      </c>
      <c r="B465" s="8" t="s">
        <v>109</v>
      </c>
      <c r="C465" s="8" t="s">
        <v>154</v>
      </c>
      <c r="D465" s="88" t="n">
        <v>42176</v>
      </c>
      <c r="E465" s="8" t="s">
        <v>36</v>
      </c>
      <c r="F465" s="8" t="n">
        <v>2707</v>
      </c>
      <c r="G465" s="8" t="s">
        <v>81</v>
      </c>
      <c r="H465" s="8" t="s">
        <v>36</v>
      </c>
      <c r="I465" s="8" t="s">
        <v>87</v>
      </c>
      <c r="J465" s="8" t="s">
        <v>96</v>
      </c>
      <c r="K465" s="8" t="s">
        <v>96</v>
      </c>
      <c r="L465" s="8" t="s">
        <v>96</v>
      </c>
    </row>
    <row r="466" customFormat="false" ht="12.75" hidden="false" customHeight="false" outlineLevel="0" collapsed="false">
      <c r="A466" s="8" t="s">
        <v>123</v>
      </c>
      <c r="B466" s="8" t="s">
        <v>109</v>
      </c>
      <c r="C466" s="8" t="s">
        <v>154</v>
      </c>
      <c r="D466" s="88" t="n">
        <v>42176</v>
      </c>
      <c r="E466" s="8" t="s">
        <v>36</v>
      </c>
      <c r="F466" s="8" t="n">
        <v>1130</v>
      </c>
      <c r="G466" s="8" t="s">
        <v>81</v>
      </c>
      <c r="H466" s="8" t="s">
        <v>36</v>
      </c>
      <c r="I466" s="8" t="s">
        <v>87</v>
      </c>
      <c r="J466" s="8" t="s">
        <v>96</v>
      </c>
      <c r="K466" s="8" t="s">
        <v>96</v>
      </c>
      <c r="L466" s="8" t="s">
        <v>96</v>
      </c>
    </row>
    <row r="467" customFormat="false" ht="12.75" hidden="false" customHeight="false" outlineLevel="0" collapsed="false">
      <c r="A467" s="8" t="s">
        <v>123</v>
      </c>
      <c r="B467" s="8" t="s">
        <v>109</v>
      </c>
      <c r="C467" s="8" t="s">
        <v>154</v>
      </c>
      <c r="D467" s="88" t="n">
        <v>42177</v>
      </c>
      <c r="E467" s="8" t="s">
        <v>36</v>
      </c>
      <c r="F467" s="8" t="n">
        <v>1584</v>
      </c>
      <c r="G467" s="8" t="s">
        <v>81</v>
      </c>
      <c r="H467" s="8" t="s">
        <v>36</v>
      </c>
      <c r="I467" s="8" t="s">
        <v>87</v>
      </c>
      <c r="J467" s="8" t="s">
        <v>96</v>
      </c>
      <c r="K467" s="8" t="s">
        <v>96</v>
      </c>
      <c r="L467" s="8" t="s">
        <v>96</v>
      </c>
    </row>
    <row r="468" customFormat="false" ht="12.75" hidden="false" customHeight="false" outlineLevel="0" collapsed="false">
      <c r="A468" s="8" t="s">
        <v>123</v>
      </c>
      <c r="B468" s="8" t="s">
        <v>109</v>
      </c>
      <c r="C468" s="8" t="s">
        <v>154</v>
      </c>
      <c r="D468" s="88" t="n">
        <v>42180</v>
      </c>
      <c r="E468" s="8" t="s">
        <v>36</v>
      </c>
      <c r="F468" s="8" t="n">
        <v>1514</v>
      </c>
      <c r="G468" s="8" t="s">
        <v>81</v>
      </c>
      <c r="H468" s="8" t="s">
        <v>36</v>
      </c>
      <c r="I468" s="8" t="s">
        <v>87</v>
      </c>
      <c r="J468" s="8" t="s">
        <v>96</v>
      </c>
      <c r="K468" s="8" t="s">
        <v>96</v>
      </c>
      <c r="L468" s="8" t="s">
        <v>96</v>
      </c>
    </row>
    <row r="469" customFormat="false" ht="12.75" hidden="false" customHeight="false" outlineLevel="0" collapsed="false">
      <c r="A469" s="8" t="s">
        <v>123</v>
      </c>
      <c r="B469" s="8" t="s">
        <v>166</v>
      </c>
      <c r="C469" s="8" t="s">
        <v>124</v>
      </c>
      <c r="D469" s="88" t="n">
        <v>42169</v>
      </c>
      <c r="E469" s="8" t="s">
        <v>36</v>
      </c>
      <c r="F469" s="8" t="n">
        <v>128</v>
      </c>
      <c r="G469" s="8" t="s">
        <v>81</v>
      </c>
      <c r="H469" s="8" t="s">
        <v>36</v>
      </c>
      <c r="I469" s="8" t="s">
        <v>87</v>
      </c>
      <c r="J469" s="8" t="s">
        <v>96</v>
      </c>
      <c r="K469" s="8" t="s">
        <v>96</v>
      </c>
      <c r="L469" s="8" t="s">
        <v>96</v>
      </c>
    </row>
    <row r="470" customFormat="false" ht="13.5" hidden="false" customHeight="false" outlineLevel="0" collapsed="false">
      <c r="A470" s="8" t="s">
        <v>123</v>
      </c>
      <c r="B470" s="8" t="s">
        <v>166</v>
      </c>
      <c r="C470" s="8" t="s">
        <v>110</v>
      </c>
      <c r="D470" s="88" t="n">
        <v>42169</v>
      </c>
      <c r="E470" s="8" t="s">
        <v>36</v>
      </c>
      <c r="F470" s="8" t="n">
        <v>1</v>
      </c>
      <c r="G470" s="8" t="s">
        <v>81</v>
      </c>
      <c r="H470" s="8" t="s">
        <v>36</v>
      </c>
      <c r="I470" s="8" t="s">
        <v>87</v>
      </c>
      <c r="J470" s="8" t="s">
        <v>96</v>
      </c>
      <c r="K470" s="8" t="s">
        <v>96</v>
      </c>
      <c r="L470" s="8" t="s">
        <v>96</v>
      </c>
    </row>
    <row r="471" customFormat="false" ht="13.5" hidden="false" customHeight="false" outlineLevel="0" collapsed="false">
      <c r="A471" s="8" t="s">
        <v>123</v>
      </c>
      <c r="B471" s="8" t="s">
        <v>166</v>
      </c>
      <c r="C471" s="8" t="s">
        <v>136</v>
      </c>
      <c r="D471" s="88" t="n">
        <v>42170</v>
      </c>
      <c r="E471" s="8" t="s">
        <v>36</v>
      </c>
      <c r="F471" s="8" t="n">
        <v>72</v>
      </c>
      <c r="G471" s="8" t="s">
        <v>81</v>
      </c>
      <c r="H471" s="8" t="s">
        <v>36</v>
      </c>
      <c r="I471" s="8" t="s">
        <v>87</v>
      </c>
      <c r="J471" s="8" t="s">
        <v>96</v>
      </c>
      <c r="K471" s="8" t="s">
        <v>96</v>
      </c>
      <c r="L471" s="106" t="s">
        <v>96</v>
      </c>
    </row>
    <row r="472" customFormat="false" ht="12.75" hidden="false" customHeight="false" outlineLevel="0" collapsed="false">
      <c r="A472" s="8" t="s">
        <v>123</v>
      </c>
      <c r="B472" s="8" t="s">
        <v>166</v>
      </c>
      <c r="C472" s="8" t="s">
        <v>136</v>
      </c>
      <c r="D472" s="88" t="n">
        <v>42173</v>
      </c>
      <c r="E472" s="8" t="s">
        <v>36</v>
      </c>
      <c r="F472" s="8" t="n">
        <v>1136</v>
      </c>
      <c r="G472" s="8" t="s">
        <v>81</v>
      </c>
      <c r="H472" s="8" t="s">
        <v>36</v>
      </c>
      <c r="I472" s="8" t="s">
        <v>87</v>
      </c>
      <c r="J472" s="8" t="s">
        <v>96</v>
      </c>
      <c r="K472" s="8" t="s">
        <v>96</v>
      </c>
      <c r="L472" s="8" t="s">
        <v>96</v>
      </c>
    </row>
    <row r="473" customFormat="false" ht="12.75" hidden="false" customHeight="false" outlineLevel="0" collapsed="false">
      <c r="A473" s="8" t="s">
        <v>123</v>
      </c>
      <c r="B473" s="8" t="s">
        <v>166</v>
      </c>
      <c r="C473" s="8" t="s">
        <v>139</v>
      </c>
      <c r="D473" s="88" t="n">
        <v>42169</v>
      </c>
      <c r="E473" s="8" t="s">
        <v>36</v>
      </c>
      <c r="F473" s="8" t="n">
        <v>3352</v>
      </c>
      <c r="G473" s="8" t="s">
        <v>81</v>
      </c>
      <c r="H473" s="8" t="s">
        <v>36</v>
      </c>
      <c r="I473" s="8" t="s">
        <v>87</v>
      </c>
      <c r="J473" s="8" t="s">
        <v>96</v>
      </c>
      <c r="K473" s="8" t="s">
        <v>96</v>
      </c>
      <c r="L473" s="8" t="s">
        <v>96</v>
      </c>
    </row>
    <row r="474" customFormat="false" ht="12.75" hidden="false" customHeight="false" outlineLevel="0" collapsed="false">
      <c r="A474" s="8" t="s">
        <v>123</v>
      </c>
      <c r="B474" s="8" t="s">
        <v>166</v>
      </c>
      <c r="C474" s="8" t="s">
        <v>139</v>
      </c>
      <c r="D474" s="88" t="n">
        <v>42169</v>
      </c>
      <c r="E474" s="8" t="s">
        <v>36</v>
      </c>
      <c r="F474" s="8" t="n">
        <v>35</v>
      </c>
      <c r="G474" s="8" t="s">
        <v>81</v>
      </c>
      <c r="H474" s="8" t="s">
        <v>36</v>
      </c>
      <c r="I474" s="8" t="s">
        <v>87</v>
      </c>
      <c r="J474" s="8" t="s">
        <v>96</v>
      </c>
      <c r="K474" s="8" t="s">
        <v>96</v>
      </c>
      <c r="L474" s="8" t="s">
        <v>96</v>
      </c>
    </row>
    <row r="475" customFormat="false" ht="12.75" hidden="false" customHeight="false" outlineLevel="0" collapsed="false">
      <c r="A475" s="8" t="s">
        <v>123</v>
      </c>
      <c r="B475" s="8" t="s">
        <v>166</v>
      </c>
      <c r="C475" s="8" t="s">
        <v>139</v>
      </c>
      <c r="D475" s="88" t="n">
        <v>42169</v>
      </c>
      <c r="E475" s="8" t="s">
        <v>36</v>
      </c>
      <c r="F475" s="8" t="n">
        <v>2707</v>
      </c>
      <c r="G475" s="8" t="s">
        <v>81</v>
      </c>
      <c r="H475" s="8" t="s">
        <v>36</v>
      </c>
      <c r="I475" s="8" t="s">
        <v>87</v>
      </c>
      <c r="J475" s="8" t="s">
        <v>96</v>
      </c>
      <c r="K475" s="8" t="s">
        <v>96</v>
      </c>
      <c r="L475" s="8" t="s">
        <v>96</v>
      </c>
    </row>
    <row r="476" customFormat="false" ht="12.75" hidden="false" customHeight="false" outlineLevel="0" collapsed="false">
      <c r="A476" s="8" t="s">
        <v>123</v>
      </c>
      <c r="B476" s="8" t="s">
        <v>166</v>
      </c>
      <c r="C476" s="8" t="s">
        <v>144</v>
      </c>
      <c r="D476" s="88" t="n">
        <v>42175</v>
      </c>
      <c r="E476" s="8" t="s">
        <v>36</v>
      </c>
      <c r="F476" s="8" t="n">
        <v>216</v>
      </c>
      <c r="G476" s="8" t="s">
        <v>81</v>
      </c>
      <c r="H476" s="8" t="s">
        <v>36</v>
      </c>
      <c r="I476" s="8" t="s">
        <v>87</v>
      </c>
      <c r="J476" s="8" t="s">
        <v>96</v>
      </c>
      <c r="K476" s="8" t="s">
        <v>96</v>
      </c>
      <c r="L476" s="8" t="s">
        <v>96</v>
      </c>
    </row>
    <row r="477" customFormat="false" ht="12.75" hidden="false" customHeight="false" outlineLevel="0" collapsed="false">
      <c r="A477" s="8" t="s">
        <v>123</v>
      </c>
      <c r="B477" s="8" t="s">
        <v>166</v>
      </c>
      <c r="C477" s="8" t="s">
        <v>123</v>
      </c>
      <c r="D477" s="88" t="n">
        <v>42170</v>
      </c>
      <c r="E477" s="8" t="s">
        <v>36</v>
      </c>
      <c r="F477" s="8" t="n">
        <v>1843</v>
      </c>
      <c r="G477" s="8" t="s">
        <v>81</v>
      </c>
      <c r="H477" s="8" t="s">
        <v>36</v>
      </c>
      <c r="I477" s="8" t="s">
        <v>87</v>
      </c>
      <c r="J477" s="8" t="s">
        <v>96</v>
      </c>
      <c r="K477" s="8" t="s">
        <v>96</v>
      </c>
      <c r="L477" s="8" t="s">
        <v>96</v>
      </c>
    </row>
    <row r="478" customFormat="false" ht="12.75" hidden="false" customHeight="false" outlineLevel="0" collapsed="false">
      <c r="A478" s="8" t="s">
        <v>123</v>
      </c>
      <c r="B478" s="8" t="s">
        <v>195</v>
      </c>
      <c r="C478" s="8" t="s">
        <v>110</v>
      </c>
      <c r="D478" s="88" t="n">
        <v>42167</v>
      </c>
      <c r="E478" s="8" t="s">
        <v>36</v>
      </c>
      <c r="F478" s="8" t="n">
        <v>3685</v>
      </c>
      <c r="G478" s="8" t="s">
        <v>81</v>
      </c>
      <c r="H478" s="8" t="s">
        <v>36</v>
      </c>
      <c r="I478" s="8" t="s">
        <v>87</v>
      </c>
      <c r="J478" s="8" t="s">
        <v>96</v>
      </c>
      <c r="K478" s="8" t="s">
        <v>96</v>
      </c>
      <c r="L478" s="8" t="s">
        <v>96</v>
      </c>
    </row>
    <row r="479" customFormat="false" ht="12.75" hidden="false" customHeight="false" outlineLevel="0" collapsed="false">
      <c r="A479" s="8" t="s">
        <v>123</v>
      </c>
      <c r="B479" s="8" t="s">
        <v>195</v>
      </c>
      <c r="C479" s="8" t="s">
        <v>110</v>
      </c>
      <c r="D479" s="88" t="n">
        <v>42167</v>
      </c>
      <c r="E479" s="8" t="s">
        <v>36</v>
      </c>
      <c r="F479" s="8" t="n">
        <v>2611</v>
      </c>
      <c r="G479" s="8" t="s">
        <v>81</v>
      </c>
      <c r="H479" s="8" t="s">
        <v>36</v>
      </c>
      <c r="I479" s="8" t="s">
        <v>87</v>
      </c>
      <c r="J479" s="8" t="s">
        <v>96</v>
      </c>
      <c r="K479" s="8" t="s">
        <v>96</v>
      </c>
      <c r="L479" s="8" t="s">
        <v>96</v>
      </c>
    </row>
    <row r="480" customFormat="false" ht="12.75" hidden="false" customHeight="false" outlineLevel="0" collapsed="false">
      <c r="A480" s="8" t="s">
        <v>123</v>
      </c>
      <c r="B480" s="8" t="s">
        <v>195</v>
      </c>
      <c r="C480" s="8" t="s">
        <v>110</v>
      </c>
      <c r="D480" s="88" t="n">
        <v>42169</v>
      </c>
      <c r="E480" s="8" t="s">
        <v>36</v>
      </c>
      <c r="F480" s="8" t="n">
        <v>1534</v>
      </c>
      <c r="G480" s="8" t="s">
        <v>81</v>
      </c>
      <c r="H480" s="8" t="s">
        <v>36</v>
      </c>
      <c r="I480" s="8" t="s">
        <v>87</v>
      </c>
      <c r="J480" s="8" t="s">
        <v>96</v>
      </c>
      <c r="K480" s="8" t="s">
        <v>96</v>
      </c>
      <c r="L480" s="8" t="s">
        <v>96</v>
      </c>
    </row>
    <row r="481" customFormat="false" ht="12.75" hidden="false" customHeight="false" outlineLevel="0" collapsed="false">
      <c r="A481" s="8" t="s">
        <v>123</v>
      </c>
      <c r="B481" s="8" t="s">
        <v>195</v>
      </c>
      <c r="C481" s="8" t="s">
        <v>110</v>
      </c>
      <c r="D481" s="88" t="n">
        <v>42169</v>
      </c>
      <c r="E481" s="8" t="s">
        <v>36</v>
      </c>
      <c r="F481" s="8" t="n">
        <v>865</v>
      </c>
      <c r="G481" s="8" t="s">
        <v>81</v>
      </c>
      <c r="H481" s="8" t="s">
        <v>36</v>
      </c>
      <c r="I481" s="8" t="s">
        <v>87</v>
      </c>
      <c r="J481" s="8" t="s">
        <v>96</v>
      </c>
      <c r="K481" s="8" t="s">
        <v>96</v>
      </c>
      <c r="L481" s="8" t="s">
        <v>96</v>
      </c>
    </row>
    <row r="482" customFormat="false" ht="12.75" hidden="false" customHeight="false" outlineLevel="0" collapsed="false">
      <c r="A482" s="8" t="s">
        <v>123</v>
      </c>
      <c r="B482" s="8" t="s">
        <v>195</v>
      </c>
      <c r="C482" s="8" t="s">
        <v>110</v>
      </c>
      <c r="D482" s="88" t="n">
        <v>42170</v>
      </c>
      <c r="E482" s="8" t="s">
        <v>36</v>
      </c>
      <c r="F482" s="8" t="n">
        <v>1875</v>
      </c>
      <c r="G482" s="8" t="s">
        <v>81</v>
      </c>
      <c r="H482" s="8" t="s">
        <v>36</v>
      </c>
      <c r="I482" s="8" t="s">
        <v>87</v>
      </c>
      <c r="J482" s="8" t="s">
        <v>96</v>
      </c>
      <c r="K482" s="8" t="s">
        <v>96</v>
      </c>
      <c r="L482" s="8" t="s">
        <v>96</v>
      </c>
    </row>
    <row r="483" customFormat="false" ht="12.75" hidden="false" customHeight="false" outlineLevel="0" collapsed="false">
      <c r="A483" s="8" t="s">
        <v>123</v>
      </c>
      <c r="B483" s="8" t="s">
        <v>195</v>
      </c>
      <c r="C483" s="8" t="s">
        <v>110</v>
      </c>
      <c r="D483" s="88" t="n">
        <v>42170</v>
      </c>
      <c r="E483" s="8" t="s">
        <v>36</v>
      </c>
      <c r="F483" s="8" t="n">
        <v>1099</v>
      </c>
      <c r="G483" s="8" t="s">
        <v>81</v>
      </c>
      <c r="H483" s="8" t="s">
        <v>36</v>
      </c>
      <c r="I483" s="8" t="s">
        <v>87</v>
      </c>
      <c r="J483" s="8" t="s">
        <v>96</v>
      </c>
      <c r="K483" s="8" t="s">
        <v>96</v>
      </c>
      <c r="L483" s="8" t="s">
        <v>96</v>
      </c>
    </row>
    <row r="484" customFormat="false" ht="12.75" hidden="false" customHeight="false" outlineLevel="0" collapsed="false">
      <c r="A484" s="8" t="s">
        <v>123</v>
      </c>
      <c r="B484" s="8" t="s">
        <v>195</v>
      </c>
      <c r="C484" s="8" t="s">
        <v>110</v>
      </c>
      <c r="D484" s="88" t="n">
        <v>42170</v>
      </c>
      <c r="E484" s="8" t="s">
        <v>36</v>
      </c>
      <c r="F484" s="8" t="n">
        <v>746</v>
      </c>
      <c r="G484" s="8" t="s">
        <v>81</v>
      </c>
      <c r="H484" s="8" t="s">
        <v>36</v>
      </c>
      <c r="I484" s="8" t="s">
        <v>87</v>
      </c>
      <c r="J484" s="8" t="s">
        <v>96</v>
      </c>
      <c r="K484" s="8" t="s">
        <v>96</v>
      </c>
      <c r="L484" s="8" t="s">
        <v>96</v>
      </c>
    </row>
    <row r="485" customFormat="false" ht="12.75" hidden="false" customHeight="false" outlineLevel="0" collapsed="false">
      <c r="A485" s="8" t="n">
        <v>18</v>
      </c>
      <c r="B485" s="8" t="s">
        <v>195</v>
      </c>
      <c r="C485" s="8" t="s">
        <v>139</v>
      </c>
      <c r="D485" s="88" t="n">
        <v>42159</v>
      </c>
      <c r="E485" s="8" t="s">
        <v>36</v>
      </c>
      <c r="F485" s="8" t="n">
        <v>1084</v>
      </c>
      <c r="G485" s="8" t="s">
        <v>81</v>
      </c>
      <c r="H485" s="8" t="s">
        <v>36</v>
      </c>
      <c r="I485" s="8" t="s">
        <v>87</v>
      </c>
      <c r="J485" s="8" t="s">
        <v>96</v>
      </c>
      <c r="K485" s="8" t="s">
        <v>96</v>
      </c>
      <c r="L485" s="8" t="s">
        <v>96</v>
      </c>
    </row>
    <row r="486" customFormat="false" ht="12.75" hidden="false" customHeight="false" outlineLevel="0" collapsed="false">
      <c r="A486" s="8" t="n">
        <v>43</v>
      </c>
      <c r="B486" s="8" t="s">
        <v>208</v>
      </c>
      <c r="C486" s="8" t="s">
        <v>124</v>
      </c>
      <c r="D486" s="88" t="n">
        <v>42174</v>
      </c>
      <c r="E486" s="8" t="s">
        <v>36</v>
      </c>
      <c r="F486" s="8" t="n">
        <v>1564</v>
      </c>
      <c r="G486" s="8" t="s">
        <v>81</v>
      </c>
      <c r="H486" s="8" t="s">
        <v>36</v>
      </c>
      <c r="I486" s="8" t="s">
        <v>87</v>
      </c>
      <c r="J486" s="8" t="s">
        <v>96</v>
      </c>
      <c r="K486" s="8" t="s">
        <v>96</v>
      </c>
      <c r="L486" s="8" t="s">
        <v>96</v>
      </c>
    </row>
    <row r="487" customFormat="false" ht="12.75" hidden="false" customHeight="false" outlineLevel="0" collapsed="false">
      <c r="A487" s="8" t="n">
        <v>44</v>
      </c>
      <c r="B487" s="8" t="s">
        <v>208</v>
      </c>
      <c r="C487" s="8" t="s">
        <v>124</v>
      </c>
      <c r="D487" s="88" t="n">
        <v>42174</v>
      </c>
      <c r="E487" s="8" t="s">
        <v>36</v>
      </c>
      <c r="F487" s="8" t="n">
        <v>38</v>
      </c>
      <c r="G487" s="8" t="s">
        <v>81</v>
      </c>
      <c r="H487" s="8" t="s">
        <v>36</v>
      </c>
      <c r="I487" s="8" t="s">
        <v>87</v>
      </c>
      <c r="J487" s="8" t="s">
        <v>96</v>
      </c>
      <c r="K487" s="8" t="s">
        <v>96</v>
      </c>
      <c r="L487" s="8" t="s">
        <v>96</v>
      </c>
    </row>
    <row r="488" customFormat="false" ht="12.75" hidden="false" customHeight="false" outlineLevel="0" collapsed="false">
      <c r="A488" s="8" t="s">
        <v>329</v>
      </c>
      <c r="B488" s="8" t="s">
        <v>208</v>
      </c>
      <c r="C488" s="8" t="s">
        <v>124</v>
      </c>
      <c r="D488" s="88" t="n">
        <v>42175</v>
      </c>
      <c r="E488" s="8" t="s">
        <v>36</v>
      </c>
      <c r="F488" s="8" t="n">
        <v>259</v>
      </c>
      <c r="G488" s="8" t="s">
        <v>81</v>
      </c>
      <c r="H488" s="8" t="s">
        <v>36</v>
      </c>
      <c r="I488" s="8" t="s">
        <v>87</v>
      </c>
      <c r="J488" s="8" t="s">
        <v>96</v>
      </c>
      <c r="K488" s="8" t="s">
        <v>96</v>
      </c>
      <c r="L488" s="8" t="s">
        <v>96</v>
      </c>
    </row>
    <row r="489" customFormat="false" ht="12.75" hidden="false" customHeight="false" outlineLevel="0" collapsed="false">
      <c r="A489" s="8" t="n">
        <v>20</v>
      </c>
      <c r="B489" s="8" t="s">
        <v>208</v>
      </c>
      <c r="C489" s="8" t="s">
        <v>110</v>
      </c>
      <c r="D489" s="88" t="n">
        <v>42170</v>
      </c>
      <c r="E489" s="8" t="s">
        <v>36</v>
      </c>
      <c r="F489" s="8" t="n">
        <v>352</v>
      </c>
      <c r="G489" s="8" t="s">
        <v>81</v>
      </c>
      <c r="H489" s="8" t="s">
        <v>36</v>
      </c>
      <c r="I489" s="8" t="s">
        <v>87</v>
      </c>
      <c r="J489" s="8" t="s">
        <v>96</v>
      </c>
      <c r="K489" s="8" t="s">
        <v>96</v>
      </c>
      <c r="L489" s="8" t="s">
        <v>96</v>
      </c>
    </row>
    <row r="490" customFormat="false" ht="12.75" hidden="false" customHeight="false" outlineLevel="0" collapsed="false">
      <c r="A490" s="8" t="s">
        <v>123</v>
      </c>
      <c r="B490" s="8" t="s">
        <v>208</v>
      </c>
      <c r="C490" s="8" t="s">
        <v>110</v>
      </c>
      <c r="D490" s="88" t="n">
        <v>42177</v>
      </c>
      <c r="E490" s="8" t="s">
        <v>36</v>
      </c>
      <c r="F490" s="8" t="n">
        <v>224</v>
      </c>
      <c r="G490" s="8" t="s">
        <v>81</v>
      </c>
      <c r="H490" s="8" t="s">
        <v>36</v>
      </c>
      <c r="I490" s="8" t="s">
        <v>87</v>
      </c>
      <c r="J490" s="8" t="s">
        <v>96</v>
      </c>
      <c r="K490" s="8" t="s">
        <v>96</v>
      </c>
      <c r="L490" s="8" t="s">
        <v>96</v>
      </c>
    </row>
    <row r="491" customFormat="false" ht="12.75" hidden="false" customHeight="false" outlineLevel="0" collapsed="false">
      <c r="A491" s="8" t="n">
        <v>21</v>
      </c>
      <c r="B491" s="8" t="s">
        <v>208</v>
      </c>
      <c r="C491" s="8" t="s">
        <v>136</v>
      </c>
      <c r="D491" s="88" t="n">
        <v>42166</v>
      </c>
      <c r="E491" s="8" t="s">
        <v>36</v>
      </c>
      <c r="F491" s="8" t="n">
        <v>48</v>
      </c>
      <c r="G491" s="8" t="s">
        <v>81</v>
      </c>
      <c r="H491" s="8" t="s">
        <v>36</v>
      </c>
      <c r="I491" s="8" t="s">
        <v>87</v>
      </c>
      <c r="J491" s="8" t="s">
        <v>96</v>
      </c>
      <c r="K491" s="8" t="s">
        <v>96</v>
      </c>
      <c r="L491" s="8" t="s">
        <v>96</v>
      </c>
    </row>
    <row r="492" customFormat="false" ht="12.75" hidden="false" customHeight="false" outlineLevel="0" collapsed="false">
      <c r="A492" s="8" t="n">
        <v>15</v>
      </c>
      <c r="B492" s="8" t="s">
        <v>208</v>
      </c>
      <c r="C492" s="8" t="s">
        <v>136</v>
      </c>
      <c r="D492" s="88" t="n">
        <v>42183</v>
      </c>
      <c r="E492" s="8" t="s">
        <v>36</v>
      </c>
      <c r="F492" s="8" t="n">
        <v>365</v>
      </c>
      <c r="G492" s="8" t="s">
        <v>81</v>
      </c>
      <c r="H492" s="8" t="s">
        <v>36</v>
      </c>
      <c r="I492" s="8" t="s">
        <v>87</v>
      </c>
      <c r="J492" s="8" t="s">
        <v>96</v>
      </c>
      <c r="K492" s="8" t="s">
        <v>96</v>
      </c>
      <c r="L492" s="8" t="s">
        <v>96</v>
      </c>
    </row>
    <row r="493" customFormat="false" ht="12.75" hidden="false" customHeight="false" outlineLevel="0" collapsed="false">
      <c r="A493" s="8" t="s">
        <v>123</v>
      </c>
      <c r="B493" s="8" t="s">
        <v>208</v>
      </c>
      <c r="C493" s="8" t="s">
        <v>139</v>
      </c>
      <c r="D493" s="88" t="n">
        <v>42169</v>
      </c>
      <c r="E493" s="8" t="s">
        <v>36</v>
      </c>
      <c r="F493" s="8" t="n">
        <v>381</v>
      </c>
      <c r="G493" s="8" t="s">
        <v>81</v>
      </c>
      <c r="H493" s="8" t="s">
        <v>36</v>
      </c>
      <c r="I493" s="8" t="s">
        <v>87</v>
      </c>
      <c r="J493" s="8" t="s">
        <v>96</v>
      </c>
      <c r="K493" s="8" t="s">
        <v>96</v>
      </c>
      <c r="L493" s="8" t="s">
        <v>96</v>
      </c>
    </row>
    <row r="494" customFormat="false" ht="12.75" hidden="false" customHeight="false" outlineLevel="0" collapsed="false">
      <c r="A494" s="8" t="s">
        <v>123</v>
      </c>
      <c r="B494" s="8" t="s">
        <v>208</v>
      </c>
      <c r="C494" s="8" t="s">
        <v>139</v>
      </c>
      <c r="D494" s="88" t="n">
        <v>42173</v>
      </c>
      <c r="E494" s="8" t="s">
        <v>36</v>
      </c>
      <c r="F494" s="8" t="n">
        <v>798</v>
      </c>
      <c r="G494" s="8" t="s">
        <v>81</v>
      </c>
      <c r="H494" s="8" t="s">
        <v>36</v>
      </c>
      <c r="I494" s="8" t="s">
        <v>87</v>
      </c>
      <c r="J494" s="8" t="s">
        <v>96</v>
      </c>
      <c r="K494" s="8" t="s">
        <v>96</v>
      </c>
      <c r="L494" s="8" t="s">
        <v>96</v>
      </c>
    </row>
    <row r="495" customFormat="false" ht="12.75" hidden="false" customHeight="false" outlineLevel="0" collapsed="false">
      <c r="A495" s="8" t="s">
        <v>123</v>
      </c>
      <c r="B495" s="8" t="s">
        <v>208</v>
      </c>
      <c r="C495" s="8" t="s">
        <v>144</v>
      </c>
      <c r="D495" s="88" t="n">
        <v>42183</v>
      </c>
      <c r="E495" s="8" t="s">
        <v>36</v>
      </c>
      <c r="F495" s="8" t="n">
        <v>1172</v>
      </c>
      <c r="G495" s="8" t="s">
        <v>81</v>
      </c>
      <c r="H495" s="8" t="s">
        <v>36</v>
      </c>
      <c r="I495" s="8" t="s">
        <v>87</v>
      </c>
      <c r="J495" s="8" t="s">
        <v>96</v>
      </c>
      <c r="K495" s="8" t="s">
        <v>96</v>
      </c>
      <c r="L495" s="8" t="s">
        <v>96</v>
      </c>
    </row>
    <row r="496" customFormat="false" ht="13.5" hidden="false" customHeight="false" outlineLevel="0" collapsed="false">
      <c r="A496" s="8" t="s">
        <v>123</v>
      </c>
      <c r="B496" s="8" t="s">
        <v>208</v>
      </c>
      <c r="C496" s="8" t="s">
        <v>154</v>
      </c>
      <c r="D496" s="88" t="n">
        <v>42173</v>
      </c>
      <c r="E496" s="8" t="s">
        <v>36</v>
      </c>
      <c r="F496" s="8" t="n">
        <v>1832</v>
      </c>
      <c r="G496" s="8" t="s">
        <v>81</v>
      </c>
      <c r="H496" s="8" t="s">
        <v>36</v>
      </c>
      <c r="I496" s="8" t="s">
        <v>87</v>
      </c>
      <c r="J496" s="8" t="s">
        <v>96</v>
      </c>
      <c r="K496" s="8" t="s">
        <v>96</v>
      </c>
      <c r="L496" s="8" t="s">
        <v>96</v>
      </c>
    </row>
    <row r="497" customFormat="false" ht="15" hidden="false" customHeight="false" outlineLevel="0" collapsed="false">
      <c r="A497" s="8" t="s">
        <v>123</v>
      </c>
      <c r="B497" s="8" t="s">
        <v>228</v>
      </c>
      <c r="C497" s="8" t="s">
        <v>154</v>
      </c>
      <c r="D497" s="88" t="n">
        <v>42185</v>
      </c>
      <c r="E497" s="8" t="s">
        <v>36</v>
      </c>
      <c r="F497" s="8" t="n">
        <v>117</v>
      </c>
      <c r="G497" s="8" t="s">
        <v>81</v>
      </c>
      <c r="H497" s="8" t="s">
        <v>36</v>
      </c>
      <c r="I497" s="8" t="s">
        <v>87</v>
      </c>
      <c r="J497" s="8" t="s">
        <v>96</v>
      </c>
      <c r="K497" s="103" t="s">
        <v>96</v>
      </c>
      <c r="L497" s="104" t="s">
        <v>96</v>
      </c>
      <c r="N497" s="99"/>
    </row>
    <row r="498" customFormat="false" ht="13.5" hidden="false" customHeight="false" outlineLevel="0" collapsed="false">
      <c r="A498" s="8" t="s">
        <v>123</v>
      </c>
      <c r="B498" s="8" t="s">
        <v>230</v>
      </c>
      <c r="C498" s="8" t="s">
        <v>154</v>
      </c>
      <c r="D498" s="88" t="n">
        <v>42176</v>
      </c>
      <c r="E498" s="8" t="s">
        <v>36</v>
      </c>
      <c r="F498" s="8" t="n">
        <v>95</v>
      </c>
      <c r="G498" s="8" t="s">
        <v>81</v>
      </c>
      <c r="H498" s="8" t="s">
        <v>36</v>
      </c>
      <c r="I498" s="8" t="s">
        <v>87</v>
      </c>
      <c r="J498" s="8" t="s">
        <v>96</v>
      </c>
      <c r="K498" s="8" t="s">
        <v>96</v>
      </c>
      <c r="L498" s="8" t="s">
        <v>96</v>
      </c>
      <c r="M498" s="105" t="s">
        <v>336</v>
      </c>
    </row>
    <row r="499" customFormat="false" ht="12.75" hidden="false" customHeight="false" outlineLevel="0" collapsed="false">
      <c r="A499" s="8" t="s">
        <v>123</v>
      </c>
      <c r="B499" s="8" t="s">
        <v>234</v>
      </c>
      <c r="C499" s="8" t="s">
        <v>124</v>
      </c>
      <c r="D499" s="88" t="n">
        <v>42167</v>
      </c>
      <c r="E499" s="8" t="s">
        <v>36</v>
      </c>
      <c r="F499" s="8" t="n">
        <v>336</v>
      </c>
      <c r="G499" s="8" t="s">
        <v>81</v>
      </c>
      <c r="H499" s="8" t="s">
        <v>36</v>
      </c>
      <c r="I499" s="8" t="s">
        <v>87</v>
      </c>
      <c r="J499" s="8" t="s">
        <v>96</v>
      </c>
      <c r="K499" s="8" t="s">
        <v>96</v>
      </c>
      <c r="L499" s="8" t="s">
        <v>96</v>
      </c>
    </row>
    <row r="500" customFormat="false" ht="12.75" hidden="false" customHeight="false" outlineLevel="0" collapsed="false">
      <c r="A500" s="8" t="s">
        <v>123</v>
      </c>
      <c r="B500" s="8" t="s">
        <v>234</v>
      </c>
      <c r="C500" s="8" t="s">
        <v>110</v>
      </c>
      <c r="D500" s="88" t="n">
        <v>42170</v>
      </c>
      <c r="E500" s="8" t="s">
        <v>36</v>
      </c>
      <c r="F500" s="8" t="n">
        <v>1477</v>
      </c>
      <c r="G500" s="8" t="s">
        <v>81</v>
      </c>
      <c r="H500" s="8" t="s">
        <v>36</v>
      </c>
      <c r="I500" s="8" t="s">
        <v>87</v>
      </c>
      <c r="J500" s="8" t="s">
        <v>96</v>
      </c>
      <c r="K500" s="8" t="s">
        <v>96</v>
      </c>
      <c r="L500" s="8" t="s">
        <v>96</v>
      </c>
    </row>
    <row r="501" customFormat="false" ht="12.75" hidden="false" customHeight="false" outlineLevel="0" collapsed="false">
      <c r="A501" s="8" t="s">
        <v>123</v>
      </c>
      <c r="B501" s="8" t="s">
        <v>234</v>
      </c>
      <c r="C501" s="8" t="s">
        <v>110</v>
      </c>
      <c r="D501" s="88" t="n">
        <v>42199</v>
      </c>
      <c r="E501" s="8" t="s">
        <v>36</v>
      </c>
      <c r="F501" s="8" t="n">
        <v>880</v>
      </c>
      <c r="G501" s="8" t="s">
        <v>81</v>
      </c>
      <c r="H501" s="8" t="s">
        <v>36</v>
      </c>
      <c r="I501" s="8" t="s">
        <v>87</v>
      </c>
      <c r="J501" s="8" t="s">
        <v>96</v>
      </c>
      <c r="K501" s="8" t="s">
        <v>96</v>
      </c>
      <c r="L501" s="8" t="s">
        <v>96</v>
      </c>
    </row>
    <row r="502" customFormat="false" ht="12.75" hidden="false" customHeight="false" outlineLevel="0" collapsed="false">
      <c r="A502" s="8" t="s">
        <v>123</v>
      </c>
      <c r="B502" s="8" t="s">
        <v>234</v>
      </c>
      <c r="C502" s="8" t="s">
        <v>136</v>
      </c>
      <c r="D502" s="88" t="n">
        <v>42194</v>
      </c>
      <c r="E502" s="8" t="s">
        <v>36</v>
      </c>
      <c r="F502" s="8" t="n">
        <v>1325</v>
      </c>
      <c r="G502" s="8" t="s">
        <v>81</v>
      </c>
      <c r="H502" s="8" t="s">
        <v>36</v>
      </c>
      <c r="I502" s="8" t="s">
        <v>87</v>
      </c>
      <c r="J502" s="8" t="s">
        <v>96</v>
      </c>
      <c r="K502" s="8" t="s">
        <v>96</v>
      </c>
      <c r="L502" s="8" t="s">
        <v>96</v>
      </c>
    </row>
    <row r="503" customFormat="false" ht="12.75" hidden="false" customHeight="false" outlineLevel="0" collapsed="false">
      <c r="A503" s="8" t="s">
        <v>123</v>
      </c>
      <c r="B503" s="8" t="s">
        <v>234</v>
      </c>
      <c r="C503" s="8" t="s">
        <v>136</v>
      </c>
      <c r="D503" s="88" t="n">
        <v>42200</v>
      </c>
      <c r="E503" s="8" t="s">
        <v>36</v>
      </c>
      <c r="F503" s="8" t="n">
        <v>615</v>
      </c>
      <c r="G503" s="8" t="s">
        <v>81</v>
      </c>
      <c r="H503" s="8" t="s">
        <v>36</v>
      </c>
      <c r="I503" s="8" t="s">
        <v>87</v>
      </c>
      <c r="J503" s="8" t="s">
        <v>96</v>
      </c>
      <c r="K503" s="8" t="s">
        <v>96</v>
      </c>
      <c r="L503" s="8" t="s">
        <v>96</v>
      </c>
    </row>
    <row r="504" customFormat="false" ht="12.75" hidden="false" customHeight="false" outlineLevel="0" collapsed="false">
      <c r="A504" s="8" t="s">
        <v>123</v>
      </c>
      <c r="B504" s="8" t="s">
        <v>243</v>
      </c>
      <c r="C504" s="8" t="s">
        <v>136</v>
      </c>
      <c r="D504" s="88" t="n">
        <v>42173</v>
      </c>
      <c r="E504" s="8" t="s">
        <v>36</v>
      </c>
      <c r="F504" s="8" t="n">
        <v>7</v>
      </c>
      <c r="G504" s="8" t="s">
        <v>81</v>
      </c>
      <c r="H504" s="8" t="s">
        <v>36</v>
      </c>
      <c r="I504" s="8" t="s">
        <v>87</v>
      </c>
      <c r="J504" s="8" t="s">
        <v>96</v>
      </c>
      <c r="K504" s="8" t="s">
        <v>96</v>
      </c>
      <c r="L504" s="8" t="s">
        <v>96</v>
      </c>
    </row>
    <row r="505" customFormat="false" ht="12.75" hidden="false" customHeight="false" outlineLevel="0" collapsed="false">
      <c r="A505" s="8" t="n">
        <v>29</v>
      </c>
      <c r="B505" s="8" t="s">
        <v>252</v>
      </c>
      <c r="C505" s="8" t="s">
        <v>136</v>
      </c>
      <c r="D505" s="88" t="n">
        <v>42173</v>
      </c>
      <c r="E505" s="8" t="s">
        <v>36</v>
      </c>
      <c r="F505" s="8" t="n">
        <v>220</v>
      </c>
      <c r="G505" s="8" t="s">
        <v>81</v>
      </c>
      <c r="H505" s="8" t="s">
        <v>36</v>
      </c>
      <c r="I505" s="8" t="s">
        <v>87</v>
      </c>
      <c r="J505" s="8" t="s">
        <v>96</v>
      </c>
      <c r="K505" s="8" t="s">
        <v>96</v>
      </c>
      <c r="L505" s="8" t="s">
        <v>96</v>
      </c>
    </row>
    <row r="506" customFormat="false" ht="12.75" hidden="false" customHeight="false" outlineLevel="0" collapsed="false">
      <c r="A506" s="8" t="s">
        <v>123</v>
      </c>
      <c r="B506" s="8" t="s">
        <v>252</v>
      </c>
      <c r="C506" s="8" t="s">
        <v>136</v>
      </c>
      <c r="D506" s="88" t="n">
        <v>42173</v>
      </c>
      <c r="E506" s="8" t="s">
        <v>36</v>
      </c>
      <c r="F506" s="8" t="n">
        <v>225</v>
      </c>
      <c r="G506" s="8" t="s">
        <v>81</v>
      </c>
      <c r="H506" s="8" t="s">
        <v>36</v>
      </c>
      <c r="I506" s="8" t="s">
        <v>87</v>
      </c>
      <c r="J506" s="8" t="s">
        <v>96</v>
      </c>
      <c r="K506" s="8" t="s">
        <v>96</v>
      </c>
      <c r="L506" s="8" t="s">
        <v>96</v>
      </c>
    </row>
    <row r="507" customFormat="false" ht="12.75" hidden="false" customHeight="false" outlineLevel="0" collapsed="false">
      <c r="A507" s="8" t="s">
        <v>123</v>
      </c>
      <c r="B507" s="8" t="s">
        <v>252</v>
      </c>
      <c r="C507" s="8" t="s">
        <v>136</v>
      </c>
      <c r="D507" s="88" t="n">
        <v>42177</v>
      </c>
      <c r="E507" s="8" t="s">
        <v>36</v>
      </c>
      <c r="F507" s="8" t="n">
        <v>128</v>
      </c>
      <c r="G507" s="8" t="s">
        <v>81</v>
      </c>
      <c r="H507" s="8" t="s">
        <v>36</v>
      </c>
      <c r="I507" s="8" t="s">
        <v>87</v>
      </c>
      <c r="J507" s="8" t="s">
        <v>96</v>
      </c>
      <c r="K507" s="8" t="s">
        <v>96</v>
      </c>
      <c r="L507" s="8" t="s">
        <v>96</v>
      </c>
    </row>
    <row r="508" customFormat="false" ht="12.75" hidden="false" customHeight="false" outlineLevel="0" collapsed="false">
      <c r="A508" s="8" t="s">
        <v>123</v>
      </c>
      <c r="B508" s="8" t="s">
        <v>252</v>
      </c>
      <c r="C508" s="8" t="s">
        <v>136</v>
      </c>
      <c r="D508" s="88" t="n">
        <v>42184</v>
      </c>
      <c r="E508" s="8" t="s">
        <v>36</v>
      </c>
      <c r="F508" s="8" t="n">
        <v>152</v>
      </c>
      <c r="G508" s="8" t="s">
        <v>81</v>
      </c>
      <c r="H508" s="8" t="s">
        <v>36</v>
      </c>
      <c r="I508" s="8" t="s">
        <v>87</v>
      </c>
      <c r="J508" s="8" t="s">
        <v>96</v>
      </c>
      <c r="K508" s="8" t="s">
        <v>96</v>
      </c>
      <c r="L508" s="8" t="s">
        <v>96</v>
      </c>
    </row>
    <row r="509" customFormat="false" ht="12.75" hidden="false" customHeight="false" outlineLevel="0" collapsed="false">
      <c r="A509" s="8" t="s">
        <v>123</v>
      </c>
      <c r="B509" s="8" t="s">
        <v>252</v>
      </c>
      <c r="C509" s="8" t="s">
        <v>144</v>
      </c>
      <c r="D509" s="88" t="n">
        <v>42173</v>
      </c>
      <c r="E509" s="8" t="s">
        <v>36</v>
      </c>
      <c r="F509" s="8" t="n">
        <v>208</v>
      </c>
      <c r="G509" s="8" t="s">
        <v>81</v>
      </c>
      <c r="H509" s="8" t="s">
        <v>36</v>
      </c>
      <c r="I509" s="8" t="s">
        <v>87</v>
      </c>
      <c r="J509" s="8" t="s">
        <v>96</v>
      </c>
      <c r="K509" s="8" t="s">
        <v>96</v>
      </c>
      <c r="L509" s="8" t="s">
        <v>96</v>
      </c>
    </row>
    <row r="510" customFormat="false" ht="12.75" hidden="false" customHeight="false" outlineLevel="0" collapsed="false">
      <c r="A510" s="8" t="s">
        <v>123</v>
      </c>
      <c r="B510" s="8" t="s">
        <v>253</v>
      </c>
      <c r="C510" s="8" t="s">
        <v>136</v>
      </c>
      <c r="D510" s="88" t="n">
        <v>42170</v>
      </c>
      <c r="E510" s="8" t="s">
        <v>36</v>
      </c>
      <c r="F510" s="8" t="n">
        <v>1931</v>
      </c>
      <c r="G510" s="8" t="s">
        <v>81</v>
      </c>
      <c r="H510" s="8" t="s">
        <v>36</v>
      </c>
      <c r="I510" s="8" t="s">
        <v>87</v>
      </c>
      <c r="J510" s="8" t="s">
        <v>96</v>
      </c>
      <c r="K510" s="8" t="s">
        <v>96</v>
      </c>
      <c r="L510" s="8" t="s">
        <v>96</v>
      </c>
    </row>
    <row r="511" customFormat="false" ht="12.75" hidden="false" customHeight="false" outlineLevel="0" collapsed="false">
      <c r="A511" s="8" t="s">
        <v>123</v>
      </c>
      <c r="B511" s="8" t="s">
        <v>253</v>
      </c>
      <c r="C511" s="8" t="s">
        <v>136</v>
      </c>
      <c r="D511" s="88" t="n">
        <v>42173</v>
      </c>
      <c r="E511" s="8" t="s">
        <v>36</v>
      </c>
      <c r="F511" s="8" t="n">
        <v>1289</v>
      </c>
      <c r="G511" s="8" t="s">
        <v>81</v>
      </c>
      <c r="H511" s="8" t="s">
        <v>36</v>
      </c>
      <c r="I511" s="8" t="s">
        <v>87</v>
      </c>
      <c r="J511" s="8" t="s">
        <v>96</v>
      </c>
      <c r="K511" s="8" t="s">
        <v>96</v>
      </c>
      <c r="L511" s="8" t="s">
        <v>96</v>
      </c>
    </row>
    <row r="512" customFormat="false" ht="12.75" hidden="false" customHeight="false" outlineLevel="0" collapsed="false">
      <c r="A512" s="8" t="n">
        <v>51</v>
      </c>
      <c r="B512" s="8" t="s">
        <v>253</v>
      </c>
      <c r="C512" s="8" t="s">
        <v>136</v>
      </c>
      <c r="D512" s="88" t="n">
        <v>42177</v>
      </c>
      <c r="E512" s="8" t="s">
        <v>36</v>
      </c>
      <c r="F512" s="8" t="n">
        <v>145</v>
      </c>
      <c r="G512" s="8" t="s">
        <v>81</v>
      </c>
      <c r="H512" s="8" t="s">
        <v>36</v>
      </c>
      <c r="I512" s="8" t="s">
        <v>87</v>
      </c>
      <c r="J512" s="8" t="s">
        <v>96</v>
      </c>
      <c r="K512" s="8" t="s">
        <v>96</v>
      </c>
      <c r="L512" s="8" t="s">
        <v>96</v>
      </c>
    </row>
    <row r="513" customFormat="false" ht="12.75" hidden="false" customHeight="false" outlineLevel="0" collapsed="false">
      <c r="A513" s="8" t="s">
        <v>123</v>
      </c>
      <c r="B513" s="8" t="s">
        <v>253</v>
      </c>
      <c r="C513" s="8" t="s">
        <v>136</v>
      </c>
      <c r="D513" s="88" t="n">
        <v>42179</v>
      </c>
      <c r="E513" s="8" t="s">
        <v>36</v>
      </c>
      <c r="F513" s="8" t="n">
        <v>42</v>
      </c>
      <c r="G513" s="8" t="s">
        <v>81</v>
      </c>
      <c r="H513" s="8" t="s">
        <v>36</v>
      </c>
      <c r="I513" s="8" t="s">
        <v>87</v>
      </c>
      <c r="J513" s="8" t="s">
        <v>96</v>
      </c>
      <c r="K513" s="8" t="s">
        <v>96</v>
      </c>
      <c r="L513" s="8" t="s">
        <v>96</v>
      </c>
    </row>
    <row r="514" customFormat="false" ht="12.75" hidden="false" customHeight="false" outlineLevel="0" collapsed="false">
      <c r="A514" s="8" t="s">
        <v>123</v>
      </c>
      <c r="B514" s="8" t="s">
        <v>253</v>
      </c>
      <c r="C514" s="8" t="s">
        <v>136</v>
      </c>
      <c r="D514" s="88" t="n">
        <v>42184</v>
      </c>
      <c r="E514" s="8" t="s">
        <v>36</v>
      </c>
      <c r="F514" s="8" t="n">
        <v>1214</v>
      </c>
      <c r="G514" s="8" t="s">
        <v>81</v>
      </c>
      <c r="H514" s="8" t="s">
        <v>36</v>
      </c>
      <c r="I514" s="8" t="s">
        <v>87</v>
      </c>
      <c r="J514" s="8" t="s">
        <v>96</v>
      </c>
      <c r="K514" s="8" t="s">
        <v>96</v>
      </c>
      <c r="L514" s="8" t="s">
        <v>96</v>
      </c>
    </row>
    <row r="515" customFormat="false" ht="12.75" hidden="false" customHeight="false" outlineLevel="0" collapsed="false">
      <c r="A515" s="8" t="s">
        <v>123</v>
      </c>
      <c r="B515" s="8" t="s">
        <v>253</v>
      </c>
      <c r="C515" s="8" t="s">
        <v>154</v>
      </c>
      <c r="D515" s="88" t="n">
        <v>42180</v>
      </c>
      <c r="E515" s="8" t="s">
        <v>36</v>
      </c>
      <c r="F515" s="8" t="n">
        <v>199</v>
      </c>
      <c r="G515" s="8" t="s">
        <v>81</v>
      </c>
      <c r="H515" s="8" t="s">
        <v>36</v>
      </c>
      <c r="I515" s="8" t="s">
        <v>87</v>
      </c>
      <c r="J515" s="8" t="s">
        <v>96</v>
      </c>
      <c r="K515" s="8" t="s">
        <v>96</v>
      </c>
      <c r="L515" s="8" t="s">
        <v>96</v>
      </c>
    </row>
    <row r="516" customFormat="false" ht="12.75" hidden="false" customHeight="false" outlineLevel="0" collapsed="false">
      <c r="A516" s="8" t="n">
        <v>45</v>
      </c>
      <c r="B516" s="8" t="s">
        <v>254</v>
      </c>
      <c r="C516" s="8" t="s">
        <v>139</v>
      </c>
      <c r="D516" s="88" t="n">
        <v>43651</v>
      </c>
      <c r="E516" s="8" t="s">
        <v>36</v>
      </c>
      <c r="F516" s="8" t="n">
        <v>38</v>
      </c>
      <c r="G516" s="8" t="s">
        <v>81</v>
      </c>
      <c r="H516" s="8" t="s">
        <v>36</v>
      </c>
      <c r="I516" s="8" t="s">
        <v>87</v>
      </c>
      <c r="J516" s="8" t="s">
        <v>96</v>
      </c>
      <c r="K516" s="8" t="s">
        <v>96</v>
      </c>
      <c r="L516" s="8" t="s">
        <v>96</v>
      </c>
    </row>
    <row r="517" customFormat="false" ht="12.75" hidden="false" customHeight="false" outlineLevel="0" collapsed="false">
      <c r="A517" s="8" t="n">
        <v>42</v>
      </c>
      <c r="E517" s="90" t="s">
        <v>36</v>
      </c>
      <c r="G517" s="90" t="s">
        <v>81</v>
      </c>
      <c r="H517" s="90" t="s">
        <v>36</v>
      </c>
      <c r="I517" s="90" t="s">
        <v>42</v>
      </c>
      <c r="K517" s="107" t="s">
        <v>43</v>
      </c>
      <c r="L517" s="89" t="s">
        <v>44</v>
      </c>
    </row>
    <row r="518" customFormat="false" ht="12.75" hidden="false" customHeight="false" outlineLevel="0" collapsed="false">
      <c r="A518" s="8" t="s">
        <v>123</v>
      </c>
      <c r="B518" s="8" t="s">
        <v>109</v>
      </c>
      <c r="C518" s="8" t="s">
        <v>124</v>
      </c>
      <c r="D518" s="88" t="n">
        <v>42187</v>
      </c>
      <c r="E518" s="8" t="s">
        <v>88</v>
      </c>
      <c r="F518" s="8" t="n">
        <v>5</v>
      </c>
      <c r="G518" s="8" t="s">
        <v>81</v>
      </c>
      <c r="H518" s="8" t="s">
        <v>88</v>
      </c>
      <c r="I518" s="8" t="s">
        <v>88</v>
      </c>
      <c r="K518" s="8" t="s">
        <v>322</v>
      </c>
      <c r="L518" s="8" t="s">
        <v>337</v>
      </c>
    </row>
    <row r="519" customFormat="false" ht="12.75" hidden="false" customHeight="false" outlineLevel="0" collapsed="false">
      <c r="A519" s="8" t="s">
        <v>123</v>
      </c>
      <c r="B519" s="8" t="s">
        <v>109</v>
      </c>
      <c r="C519" s="8" t="s">
        <v>124</v>
      </c>
      <c r="D519" s="88" t="n">
        <v>42187</v>
      </c>
      <c r="E519" s="8" t="s">
        <v>88</v>
      </c>
      <c r="F519" s="8" t="n">
        <v>4</v>
      </c>
      <c r="G519" s="8" t="s">
        <v>81</v>
      </c>
      <c r="H519" s="8" t="s">
        <v>88</v>
      </c>
      <c r="I519" s="8" t="s">
        <v>88</v>
      </c>
      <c r="K519" s="8" t="s">
        <v>322</v>
      </c>
      <c r="L519" s="8" t="s">
        <v>337</v>
      </c>
    </row>
    <row r="520" customFormat="false" ht="12.75" hidden="false" customHeight="false" outlineLevel="0" collapsed="false">
      <c r="A520" s="8" t="s">
        <v>123</v>
      </c>
      <c r="B520" s="8" t="s">
        <v>109</v>
      </c>
      <c r="C520" s="8" t="s">
        <v>154</v>
      </c>
      <c r="D520" s="88" t="n">
        <v>42176</v>
      </c>
      <c r="E520" s="8" t="s">
        <v>88</v>
      </c>
      <c r="F520" s="8" t="n">
        <v>5</v>
      </c>
      <c r="G520" s="8" t="s">
        <v>81</v>
      </c>
      <c r="H520" s="8" t="s">
        <v>88</v>
      </c>
      <c r="I520" s="8" t="s">
        <v>88</v>
      </c>
      <c r="K520" s="8" t="s">
        <v>322</v>
      </c>
      <c r="L520" s="8" t="s">
        <v>337</v>
      </c>
    </row>
    <row r="521" customFormat="false" ht="12.75" hidden="false" customHeight="false" outlineLevel="0" collapsed="false">
      <c r="A521" s="8" t="n">
        <v>6</v>
      </c>
      <c r="B521" s="8" t="s">
        <v>109</v>
      </c>
      <c r="C521" s="8" t="s">
        <v>154</v>
      </c>
      <c r="D521" s="88" t="n">
        <v>42176</v>
      </c>
      <c r="E521" s="8" t="s">
        <v>88</v>
      </c>
      <c r="F521" s="8" t="n">
        <v>2</v>
      </c>
      <c r="G521" s="8" t="s">
        <v>81</v>
      </c>
      <c r="H521" s="8" t="s">
        <v>88</v>
      </c>
      <c r="I521" s="8" t="s">
        <v>88</v>
      </c>
      <c r="K521" s="8" t="s">
        <v>322</v>
      </c>
      <c r="L521" s="8" t="s">
        <v>337</v>
      </c>
    </row>
    <row r="522" customFormat="false" ht="12.75" hidden="false" customHeight="false" outlineLevel="0" collapsed="false">
      <c r="A522" s="8" t="s">
        <v>123</v>
      </c>
      <c r="B522" s="8" t="s">
        <v>109</v>
      </c>
      <c r="C522" s="8" t="s">
        <v>154</v>
      </c>
      <c r="D522" s="88" t="n">
        <v>42180</v>
      </c>
      <c r="E522" s="8" t="s">
        <v>88</v>
      </c>
      <c r="F522" s="8" t="n">
        <v>5</v>
      </c>
      <c r="G522" s="8" t="s">
        <v>81</v>
      </c>
      <c r="H522" s="8" t="s">
        <v>88</v>
      </c>
      <c r="I522" s="8" t="s">
        <v>88</v>
      </c>
      <c r="K522" s="8" t="s">
        <v>322</v>
      </c>
      <c r="L522" s="8" t="s">
        <v>337</v>
      </c>
    </row>
    <row r="523" customFormat="false" ht="12.75" hidden="false" customHeight="false" outlineLevel="0" collapsed="false">
      <c r="A523" s="8" t="n">
        <v>9</v>
      </c>
      <c r="B523" s="8" t="s">
        <v>166</v>
      </c>
      <c r="C523" s="8" t="s">
        <v>139</v>
      </c>
      <c r="D523" s="88" t="n">
        <v>42169</v>
      </c>
      <c r="E523" s="8" t="s">
        <v>88</v>
      </c>
      <c r="F523" s="8" t="n">
        <v>2</v>
      </c>
      <c r="G523" s="8" t="s">
        <v>81</v>
      </c>
      <c r="H523" s="8" t="s">
        <v>88</v>
      </c>
      <c r="I523" s="8" t="s">
        <v>88</v>
      </c>
      <c r="K523" s="8" t="s">
        <v>322</v>
      </c>
      <c r="L523" s="8" t="s">
        <v>337</v>
      </c>
    </row>
    <row r="524" customFormat="false" ht="12.75" hidden="false" customHeight="false" outlineLevel="0" collapsed="false">
      <c r="A524" s="8" t="n">
        <v>9</v>
      </c>
      <c r="B524" s="8" t="s">
        <v>166</v>
      </c>
      <c r="C524" s="8" t="s">
        <v>139</v>
      </c>
      <c r="D524" s="88" t="n">
        <v>42169</v>
      </c>
      <c r="E524" s="8" t="s">
        <v>88</v>
      </c>
      <c r="F524" s="8" t="n">
        <v>1</v>
      </c>
      <c r="G524" s="8" t="s">
        <v>81</v>
      </c>
      <c r="H524" s="8" t="s">
        <v>88</v>
      </c>
      <c r="I524" s="8" t="s">
        <v>88</v>
      </c>
      <c r="K524" s="8" t="s">
        <v>322</v>
      </c>
      <c r="L524" s="8" t="s">
        <v>337</v>
      </c>
    </row>
    <row r="525" customFormat="false" ht="12.75" hidden="false" customHeight="false" outlineLevel="0" collapsed="false">
      <c r="A525" s="8" t="n">
        <v>20</v>
      </c>
      <c r="B525" s="8" t="s">
        <v>208</v>
      </c>
      <c r="C525" s="8" t="s">
        <v>110</v>
      </c>
      <c r="D525" s="88" t="n">
        <v>42177</v>
      </c>
      <c r="E525" s="8" t="s">
        <v>88</v>
      </c>
      <c r="F525" s="8" t="n">
        <v>1</v>
      </c>
      <c r="G525" s="8" t="s">
        <v>81</v>
      </c>
      <c r="H525" s="8" t="s">
        <v>88</v>
      </c>
      <c r="I525" s="8" t="s">
        <v>88</v>
      </c>
      <c r="K525" s="8" t="s">
        <v>322</v>
      </c>
      <c r="L525" s="8" t="s">
        <v>337</v>
      </c>
    </row>
    <row r="526" customFormat="false" ht="12.75" hidden="false" customHeight="false" outlineLevel="0" collapsed="false">
      <c r="A526" s="8" t="n">
        <v>20</v>
      </c>
      <c r="B526" s="8" t="s">
        <v>208</v>
      </c>
      <c r="C526" s="8" t="s">
        <v>136</v>
      </c>
      <c r="D526" s="88" t="n">
        <v>42183</v>
      </c>
      <c r="E526" s="8" t="s">
        <v>88</v>
      </c>
      <c r="F526" s="8" t="n">
        <v>1</v>
      </c>
      <c r="G526" s="8" t="s">
        <v>81</v>
      </c>
      <c r="H526" s="8" t="s">
        <v>88</v>
      </c>
      <c r="I526" s="8" t="s">
        <v>88</v>
      </c>
      <c r="K526" s="8" t="s">
        <v>322</v>
      </c>
      <c r="L526" s="8" t="s">
        <v>337</v>
      </c>
    </row>
    <row r="527" customFormat="false" ht="12.75" hidden="false" customHeight="false" outlineLevel="0" collapsed="false">
      <c r="A527" s="8" t="s">
        <v>123</v>
      </c>
      <c r="B527" s="8" t="s">
        <v>208</v>
      </c>
      <c r="C527" s="8" t="s">
        <v>154</v>
      </c>
      <c r="D527" s="88" t="n">
        <v>42173</v>
      </c>
      <c r="E527" s="8" t="s">
        <v>88</v>
      </c>
      <c r="F527" s="8" t="n">
        <v>1</v>
      </c>
      <c r="G527" s="8" t="s">
        <v>81</v>
      </c>
      <c r="H527" s="8" t="s">
        <v>88</v>
      </c>
      <c r="I527" s="8" t="s">
        <v>88</v>
      </c>
      <c r="K527" s="8" t="s">
        <v>322</v>
      </c>
      <c r="L527" s="8" t="s">
        <v>337</v>
      </c>
    </row>
    <row r="528" customFormat="false" ht="12.75" hidden="false" customHeight="false" outlineLevel="0" collapsed="false">
      <c r="A528" s="8" t="s">
        <v>123</v>
      </c>
      <c r="B528" s="8" t="s">
        <v>230</v>
      </c>
      <c r="C528" s="8" t="s">
        <v>154</v>
      </c>
      <c r="D528" s="88" t="n">
        <v>42176</v>
      </c>
      <c r="E528" s="8" t="s">
        <v>88</v>
      </c>
      <c r="F528" s="8" t="n">
        <v>1</v>
      </c>
      <c r="G528" s="8" t="s">
        <v>81</v>
      </c>
      <c r="H528" s="8" t="s">
        <v>88</v>
      </c>
      <c r="I528" s="8" t="s">
        <v>88</v>
      </c>
      <c r="K528" s="8" t="s">
        <v>322</v>
      </c>
      <c r="L528" s="8" t="s">
        <v>337</v>
      </c>
    </row>
    <row r="529" customFormat="false" ht="12.75" hidden="false" customHeight="false" outlineLevel="0" collapsed="false">
      <c r="A529" s="8" t="s">
        <v>123</v>
      </c>
      <c r="B529" s="8" t="s">
        <v>252</v>
      </c>
      <c r="C529" s="8" t="s">
        <v>136</v>
      </c>
      <c r="D529" s="88" t="n">
        <v>42173</v>
      </c>
      <c r="E529" s="8" t="s">
        <v>88</v>
      </c>
      <c r="F529" s="8" t="n">
        <v>1</v>
      </c>
      <c r="G529" s="8" t="s">
        <v>81</v>
      </c>
      <c r="H529" s="8" t="s">
        <v>88</v>
      </c>
      <c r="I529" s="8" t="s">
        <v>88</v>
      </c>
      <c r="K529" s="8" t="s">
        <v>322</v>
      </c>
      <c r="L529" s="8" t="s">
        <v>337</v>
      </c>
    </row>
    <row r="530" customFormat="false" ht="12.75" hidden="false" customHeight="false" outlineLevel="0" collapsed="false">
      <c r="A530" s="8" t="s">
        <v>123</v>
      </c>
      <c r="B530" s="8" t="s">
        <v>253</v>
      </c>
      <c r="C530" s="8" t="s">
        <v>154</v>
      </c>
      <c r="D530" s="88" t="n">
        <v>42180</v>
      </c>
      <c r="E530" s="8" t="s">
        <v>88</v>
      </c>
      <c r="F530" s="8" t="n">
        <v>1</v>
      </c>
      <c r="G530" s="8" t="s">
        <v>81</v>
      </c>
      <c r="H530" s="8" t="s">
        <v>88</v>
      </c>
      <c r="I530" s="8" t="s">
        <v>88</v>
      </c>
      <c r="K530" s="8" t="s">
        <v>322</v>
      </c>
      <c r="L530" s="8" t="s">
        <v>337</v>
      </c>
    </row>
    <row r="531" customFormat="false" ht="12.75" hidden="false" customHeight="false" outlineLevel="0" collapsed="false">
      <c r="A531" s="8" t="s">
        <v>123</v>
      </c>
      <c r="E531" s="90" t="s">
        <v>60</v>
      </c>
      <c r="G531" s="90" t="s">
        <v>81</v>
      </c>
      <c r="H531" s="90" t="s">
        <v>60</v>
      </c>
      <c r="I531" s="90" t="s">
        <v>59</v>
      </c>
      <c r="K531" s="89" t="s">
        <v>40</v>
      </c>
      <c r="L531" s="89" t="s">
        <v>41</v>
      </c>
    </row>
    <row r="532" customFormat="false" ht="12.75" hidden="false" customHeight="false" outlineLevel="0" collapsed="false">
      <c r="A532" s="8" t="s">
        <v>123</v>
      </c>
      <c r="B532" s="8" t="s">
        <v>109</v>
      </c>
      <c r="C532" s="8" t="s">
        <v>124</v>
      </c>
      <c r="D532" s="88" t="n">
        <v>42187</v>
      </c>
      <c r="E532" s="8" t="s">
        <v>60</v>
      </c>
      <c r="F532" s="8" t="n">
        <v>2</v>
      </c>
      <c r="G532" s="8" t="s">
        <v>81</v>
      </c>
      <c r="H532" s="8" t="s">
        <v>60</v>
      </c>
      <c r="I532" s="8" t="s">
        <v>61</v>
      </c>
      <c r="J532" s="8" t="s">
        <v>96</v>
      </c>
      <c r="K532" s="89" t="s">
        <v>62</v>
      </c>
      <c r="L532" s="89" t="s">
        <v>63</v>
      </c>
    </row>
    <row r="533" customFormat="false" ht="12.75" hidden="false" customHeight="false" outlineLevel="0" collapsed="false">
      <c r="A533" s="8" t="s">
        <v>123</v>
      </c>
      <c r="B533" s="8" t="s">
        <v>109</v>
      </c>
      <c r="C533" s="8" t="s">
        <v>144</v>
      </c>
      <c r="D533" s="88" t="n">
        <v>42169</v>
      </c>
      <c r="E533" s="8" t="s">
        <v>60</v>
      </c>
      <c r="F533" s="8" t="n">
        <v>2</v>
      </c>
      <c r="G533" s="8" t="s">
        <v>81</v>
      </c>
      <c r="H533" s="8" t="s">
        <v>60</v>
      </c>
      <c r="I533" s="8" t="s">
        <v>61</v>
      </c>
      <c r="J533" s="8" t="s">
        <v>96</v>
      </c>
      <c r="K533" s="89" t="s">
        <v>62</v>
      </c>
      <c r="L533" s="89" t="s">
        <v>63</v>
      </c>
    </row>
    <row r="534" customFormat="false" ht="12.75" hidden="false" customHeight="false" outlineLevel="0" collapsed="false">
      <c r="A534" s="8" t="s">
        <v>123</v>
      </c>
      <c r="B534" s="8" t="s">
        <v>109</v>
      </c>
      <c r="C534" s="8" t="s">
        <v>154</v>
      </c>
      <c r="D534" s="88" t="n">
        <v>42176</v>
      </c>
      <c r="E534" s="8" t="s">
        <v>60</v>
      </c>
      <c r="F534" s="8" t="n">
        <v>1</v>
      </c>
      <c r="G534" s="8" t="s">
        <v>81</v>
      </c>
      <c r="H534" s="8" t="s">
        <v>60</v>
      </c>
      <c r="I534" s="8" t="s">
        <v>61</v>
      </c>
      <c r="J534" s="8" t="s">
        <v>96</v>
      </c>
      <c r="K534" s="89" t="s">
        <v>62</v>
      </c>
      <c r="L534" s="89" t="s">
        <v>63</v>
      </c>
    </row>
    <row r="535" customFormat="false" ht="12.75" hidden="false" customHeight="false" outlineLevel="0" collapsed="false">
      <c r="A535" s="8" t="n">
        <v>18</v>
      </c>
      <c r="B535" s="8" t="s">
        <v>166</v>
      </c>
      <c r="C535" s="8" t="s">
        <v>136</v>
      </c>
      <c r="D535" s="88" t="n">
        <v>42170</v>
      </c>
      <c r="E535" s="8" t="s">
        <v>60</v>
      </c>
      <c r="F535" s="8" t="n">
        <v>4</v>
      </c>
      <c r="G535" s="8" t="s">
        <v>81</v>
      </c>
      <c r="H535" s="8" t="s">
        <v>60</v>
      </c>
      <c r="I535" s="8" t="s">
        <v>61</v>
      </c>
      <c r="J535" s="8" t="s">
        <v>96</v>
      </c>
      <c r="K535" s="89" t="s">
        <v>62</v>
      </c>
      <c r="L535" s="89" t="s">
        <v>63</v>
      </c>
    </row>
    <row r="536" customFormat="false" ht="12.75" hidden="false" customHeight="false" outlineLevel="0" collapsed="false">
      <c r="A536" s="8" t="n">
        <v>19</v>
      </c>
      <c r="B536" s="8" t="s">
        <v>166</v>
      </c>
      <c r="C536" s="8" t="s">
        <v>136</v>
      </c>
      <c r="D536" s="88" t="n">
        <v>42173</v>
      </c>
      <c r="E536" s="8" t="s">
        <v>60</v>
      </c>
      <c r="F536" s="8" t="n">
        <v>2</v>
      </c>
      <c r="G536" s="8" t="s">
        <v>81</v>
      </c>
      <c r="H536" s="8" t="s">
        <v>60</v>
      </c>
      <c r="I536" s="8" t="s">
        <v>61</v>
      </c>
      <c r="J536" s="8" t="s">
        <v>96</v>
      </c>
      <c r="K536" s="89" t="s">
        <v>62</v>
      </c>
      <c r="L536" s="89" t="s">
        <v>63</v>
      </c>
    </row>
    <row r="537" customFormat="false" ht="12.75" hidden="false" customHeight="false" outlineLevel="0" collapsed="false">
      <c r="A537" s="8" t="n">
        <v>19</v>
      </c>
      <c r="B537" s="8" t="s">
        <v>166</v>
      </c>
      <c r="C537" s="8" t="s">
        <v>139</v>
      </c>
      <c r="D537" s="88" t="n">
        <v>42169</v>
      </c>
      <c r="E537" s="8" t="s">
        <v>60</v>
      </c>
      <c r="F537" s="8" t="n">
        <v>1</v>
      </c>
      <c r="G537" s="8" t="s">
        <v>81</v>
      </c>
      <c r="H537" s="8" t="s">
        <v>60</v>
      </c>
      <c r="I537" s="8" t="s">
        <v>61</v>
      </c>
      <c r="J537" s="8" t="s">
        <v>96</v>
      </c>
      <c r="K537" s="89" t="s">
        <v>62</v>
      </c>
      <c r="L537" s="89" t="s">
        <v>63</v>
      </c>
    </row>
    <row r="538" customFormat="false" ht="12.75" hidden="false" customHeight="false" outlineLevel="0" collapsed="false">
      <c r="A538" s="8" t="s">
        <v>123</v>
      </c>
      <c r="B538" s="8" t="s">
        <v>208</v>
      </c>
      <c r="C538" s="8" t="s">
        <v>110</v>
      </c>
      <c r="D538" s="88" t="n">
        <v>42170</v>
      </c>
      <c r="E538" s="8" t="s">
        <v>60</v>
      </c>
      <c r="F538" s="8" t="n">
        <v>3</v>
      </c>
      <c r="G538" s="8" t="s">
        <v>81</v>
      </c>
      <c r="H538" s="8" t="s">
        <v>60</v>
      </c>
      <c r="I538" s="8" t="s">
        <v>61</v>
      </c>
      <c r="J538" s="8" t="s">
        <v>96</v>
      </c>
      <c r="K538" s="89" t="s">
        <v>62</v>
      </c>
      <c r="L538" s="89" t="s">
        <v>63</v>
      </c>
    </row>
    <row r="539" customFormat="false" ht="12.75" hidden="false" customHeight="false" outlineLevel="0" collapsed="false">
      <c r="A539" s="8" t="s">
        <v>123</v>
      </c>
      <c r="B539" s="8" t="s">
        <v>208</v>
      </c>
      <c r="C539" s="8" t="s">
        <v>110</v>
      </c>
      <c r="D539" s="88" t="n">
        <v>42177</v>
      </c>
      <c r="E539" s="8" t="s">
        <v>60</v>
      </c>
      <c r="F539" s="8" t="n">
        <v>2</v>
      </c>
      <c r="G539" s="8" t="s">
        <v>81</v>
      </c>
      <c r="H539" s="8" t="s">
        <v>60</v>
      </c>
      <c r="I539" s="8" t="s">
        <v>61</v>
      </c>
      <c r="J539" s="8" t="s">
        <v>96</v>
      </c>
      <c r="K539" s="89" t="s">
        <v>62</v>
      </c>
      <c r="L539" s="89" t="s">
        <v>63</v>
      </c>
    </row>
    <row r="540" customFormat="false" ht="12.75" hidden="false" customHeight="false" outlineLevel="0" collapsed="false">
      <c r="A540" s="8" t="s">
        <v>123</v>
      </c>
      <c r="B540" s="8" t="s">
        <v>230</v>
      </c>
      <c r="C540" s="8" t="s">
        <v>136</v>
      </c>
      <c r="D540" s="88" t="n">
        <v>42167</v>
      </c>
      <c r="E540" s="8" t="s">
        <v>60</v>
      </c>
      <c r="F540" s="8" t="n">
        <v>1573</v>
      </c>
      <c r="G540" s="8" t="s">
        <v>81</v>
      </c>
      <c r="H540" s="8" t="s">
        <v>60</v>
      </c>
      <c r="I540" s="8" t="s">
        <v>61</v>
      </c>
      <c r="J540" s="8" t="s">
        <v>96</v>
      </c>
      <c r="K540" s="89" t="s">
        <v>62</v>
      </c>
      <c r="L540" s="89" t="s">
        <v>63</v>
      </c>
    </row>
    <row r="541" customFormat="false" ht="12.75" hidden="false" customHeight="false" outlineLevel="0" collapsed="false">
      <c r="A541" s="8" t="n">
        <v>14</v>
      </c>
      <c r="B541" s="8" t="s">
        <v>234</v>
      </c>
      <c r="C541" s="8" t="s">
        <v>124</v>
      </c>
      <c r="D541" s="88" t="n">
        <v>42167</v>
      </c>
      <c r="E541" s="8" t="s">
        <v>60</v>
      </c>
      <c r="F541" s="8" t="n">
        <v>1</v>
      </c>
      <c r="G541" s="8" t="s">
        <v>81</v>
      </c>
      <c r="H541" s="8" t="s">
        <v>60</v>
      </c>
      <c r="I541" s="8" t="s">
        <v>61</v>
      </c>
      <c r="J541" s="8" t="s">
        <v>96</v>
      </c>
      <c r="K541" s="89" t="s">
        <v>62</v>
      </c>
      <c r="L541" s="89" t="s">
        <v>63</v>
      </c>
    </row>
    <row r="542" customFormat="false" ht="12.75" hidden="false" customHeight="false" outlineLevel="0" collapsed="false">
      <c r="A542" s="8" t="n">
        <v>14</v>
      </c>
      <c r="B542" s="8" t="s">
        <v>253</v>
      </c>
      <c r="C542" s="8" t="s">
        <v>136</v>
      </c>
      <c r="D542" s="88" t="n">
        <v>42173</v>
      </c>
      <c r="E542" s="8" t="s">
        <v>60</v>
      </c>
      <c r="F542" s="8" t="n">
        <v>1</v>
      </c>
      <c r="G542" s="8" t="s">
        <v>81</v>
      </c>
      <c r="H542" s="8" t="s">
        <v>60</v>
      </c>
      <c r="I542" s="8" t="s">
        <v>61</v>
      </c>
      <c r="J542" s="8" t="s">
        <v>96</v>
      </c>
      <c r="K542" s="89" t="s">
        <v>62</v>
      </c>
      <c r="L542" s="89" t="s">
        <v>63</v>
      </c>
    </row>
    <row r="543" customFormat="false" ht="12.75" hidden="false" customHeight="false" outlineLevel="0" collapsed="false">
      <c r="A543" s="8" t="n">
        <v>14</v>
      </c>
      <c r="B543" s="8" t="s">
        <v>253</v>
      </c>
      <c r="C543" s="8" t="s">
        <v>136</v>
      </c>
      <c r="D543" s="88" t="n">
        <v>42184</v>
      </c>
      <c r="E543" s="8" t="s">
        <v>60</v>
      </c>
      <c r="F543" s="8" t="n">
        <v>1</v>
      </c>
      <c r="G543" s="8" t="s">
        <v>81</v>
      </c>
      <c r="H543" s="8" t="s">
        <v>60</v>
      </c>
      <c r="I543" s="8" t="s">
        <v>61</v>
      </c>
      <c r="J543" s="8" t="s">
        <v>96</v>
      </c>
      <c r="K543" s="89" t="s">
        <v>62</v>
      </c>
      <c r="L543" s="89" t="s">
        <v>63</v>
      </c>
    </row>
    <row r="544" customFormat="false" ht="12.75" hidden="false" customHeight="false" outlineLevel="0" collapsed="false">
      <c r="A544" s="8" t="n">
        <v>15</v>
      </c>
      <c r="B544" s="8" t="s">
        <v>253</v>
      </c>
      <c r="C544" s="8" t="s">
        <v>154</v>
      </c>
      <c r="D544" s="88" t="n">
        <v>42180</v>
      </c>
      <c r="E544" s="8" t="s">
        <v>60</v>
      </c>
      <c r="F544" s="8" t="n">
        <v>2</v>
      </c>
      <c r="G544" s="8" t="s">
        <v>81</v>
      </c>
      <c r="H544" s="8" t="s">
        <v>60</v>
      </c>
      <c r="I544" s="8" t="s">
        <v>61</v>
      </c>
      <c r="J544" s="8" t="s">
        <v>96</v>
      </c>
      <c r="K544" s="89" t="s">
        <v>62</v>
      </c>
      <c r="L544" s="89" t="s">
        <v>63</v>
      </c>
    </row>
    <row r="545" customFormat="false" ht="12.75" hidden="false" customHeight="false" outlineLevel="0" collapsed="false">
      <c r="A545" s="8" t="n">
        <v>21</v>
      </c>
      <c r="E545" s="90" t="s">
        <v>60</v>
      </c>
      <c r="G545" s="90" t="s">
        <v>81</v>
      </c>
      <c r="H545" s="90" t="s">
        <v>60</v>
      </c>
      <c r="I545" s="90" t="s">
        <v>61</v>
      </c>
      <c r="K545" s="89" t="s">
        <v>62</v>
      </c>
      <c r="L545" s="89" t="s">
        <v>63</v>
      </c>
    </row>
    <row r="546" customFormat="false" ht="12.75" hidden="false" customHeight="false" outlineLevel="0" collapsed="false">
      <c r="A546" s="8" t="n">
        <v>21</v>
      </c>
      <c r="E546" s="90" t="s">
        <v>67</v>
      </c>
      <c r="G546" s="90" t="s">
        <v>81</v>
      </c>
      <c r="H546" s="90" t="s">
        <v>67</v>
      </c>
      <c r="I546" s="90" t="s">
        <v>67</v>
      </c>
      <c r="K546" s="89" t="s">
        <v>68</v>
      </c>
      <c r="L546" s="90" t="s">
        <v>69</v>
      </c>
    </row>
    <row r="547" customFormat="false" ht="12.75" hidden="false" customHeight="false" outlineLevel="0" collapsed="false">
      <c r="A547" s="8" t="n">
        <v>21</v>
      </c>
      <c r="B547" s="8" t="s">
        <v>166</v>
      </c>
      <c r="C547" s="8" t="s">
        <v>136</v>
      </c>
      <c r="D547" s="88" t="n">
        <v>42170</v>
      </c>
      <c r="E547" s="8" t="s">
        <v>90</v>
      </c>
      <c r="F547" s="8" t="n">
        <v>64</v>
      </c>
      <c r="G547" s="8" t="s">
        <v>81</v>
      </c>
      <c r="H547" s="8" t="s">
        <v>90</v>
      </c>
      <c r="I547" s="8" t="s">
        <v>90</v>
      </c>
      <c r="K547" s="90" t="s">
        <v>70</v>
      </c>
      <c r="L547" s="89" t="s">
        <v>30</v>
      </c>
    </row>
    <row r="548" customFormat="false" ht="12.75" hidden="false" customHeight="false" outlineLevel="0" collapsed="false">
      <c r="A548" s="8" t="s">
        <v>123</v>
      </c>
      <c r="B548" s="8" t="s">
        <v>166</v>
      </c>
      <c r="C548" s="8" t="s">
        <v>136</v>
      </c>
      <c r="D548" s="88" t="n">
        <v>42173</v>
      </c>
      <c r="E548" s="8" t="s">
        <v>90</v>
      </c>
      <c r="F548" s="8" t="n">
        <v>2</v>
      </c>
      <c r="G548" s="8" t="s">
        <v>81</v>
      </c>
      <c r="H548" s="8" t="s">
        <v>90</v>
      </c>
      <c r="I548" s="8" t="s">
        <v>90</v>
      </c>
      <c r="K548" s="90" t="s">
        <v>70</v>
      </c>
      <c r="L548" s="89" t="s">
        <v>30</v>
      </c>
    </row>
    <row r="549" customFormat="false" ht="12.75" hidden="false" customHeight="false" outlineLevel="0" collapsed="false">
      <c r="A549" s="8" t="s">
        <v>123</v>
      </c>
      <c r="B549" s="8" t="s">
        <v>195</v>
      </c>
      <c r="C549" s="8" t="s">
        <v>110</v>
      </c>
      <c r="D549" s="88" t="n">
        <v>42169</v>
      </c>
      <c r="E549" s="8" t="s">
        <v>90</v>
      </c>
      <c r="F549" s="8" t="n">
        <v>2</v>
      </c>
      <c r="G549" s="8" t="s">
        <v>81</v>
      </c>
      <c r="H549" s="8" t="s">
        <v>90</v>
      </c>
      <c r="I549" s="8" t="s">
        <v>90</v>
      </c>
      <c r="K549" s="90" t="s">
        <v>70</v>
      </c>
      <c r="L549" s="89" t="s">
        <v>30</v>
      </c>
    </row>
    <row r="550" customFormat="false" ht="12.75" hidden="false" customHeight="false" outlineLevel="0" collapsed="false">
      <c r="A550" s="8" t="s">
        <v>123</v>
      </c>
      <c r="B550" s="8" t="s">
        <v>228</v>
      </c>
      <c r="C550" s="8" t="s">
        <v>154</v>
      </c>
      <c r="D550" s="88" t="n">
        <v>42185</v>
      </c>
      <c r="E550" s="8" t="s">
        <v>90</v>
      </c>
      <c r="F550" s="8" t="n">
        <v>4</v>
      </c>
      <c r="G550" s="8" t="s">
        <v>81</v>
      </c>
      <c r="H550" s="8" t="s">
        <v>90</v>
      </c>
      <c r="I550" s="8" t="s">
        <v>90</v>
      </c>
      <c r="K550" s="90" t="s">
        <v>70</v>
      </c>
      <c r="L550" s="89" t="s">
        <v>30</v>
      </c>
    </row>
    <row r="551" customFormat="false" ht="12.75" hidden="false" customHeight="false" outlineLevel="0" collapsed="false">
      <c r="A551" s="8" t="s">
        <v>123</v>
      </c>
      <c r="B551" s="8" t="s">
        <v>230</v>
      </c>
      <c r="C551" s="8" t="s">
        <v>154</v>
      </c>
      <c r="D551" s="88" t="n">
        <v>42176</v>
      </c>
      <c r="E551" s="8" t="s">
        <v>90</v>
      </c>
      <c r="F551" s="8" t="n">
        <v>1</v>
      </c>
      <c r="G551" s="8" t="s">
        <v>81</v>
      </c>
      <c r="H551" s="8" t="s">
        <v>90</v>
      </c>
      <c r="I551" s="8" t="s">
        <v>90</v>
      </c>
      <c r="K551" s="90" t="s">
        <v>70</v>
      </c>
      <c r="L551" s="89" t="s">
        <v>30</v>
      </c>
    </row>
    <row r="552" customFormat="false" ht="12.75" hidden="false" customHeight="false" outlineLevel="0" collapsed="false">
      <c r="A552" s="8" t="s">
        <v>123</v>
      </c>
      <c r="E552" s="90" t="s">
        <v>70</v>
      </c>
      <c r="G552" s="90" t="s">
        <v>81</v>
      </c>
      <c r="H552" s="90" t="s">
        <v>70</v>
      </c>
      <c r="I552" s="90" t="s">
        <v>70</v>
      </c>
      <c r="K552" s="90" t="s">
        <v>70</v>
      </c>
      <c r="L552" s="89" t="s">
        <v>30</v>
      </c>
    </row>
    <row r="553" customFormat="false" ht="12.75" hidden="false" customHeight="false" outlineLevel="0" collapsed="false">
      <c r="A553" s="8" t="s">
        <v>123</v>
      </c>
      <c r="B553" s="8" t="s">
        <v>208</v>
      </c>
      <c r="C553" s="8" t="s">
        <v>124</v>
      </c>
      <c r="D553" s="88" t="n">
        <v>42175</v>
      </c>
      <c r="E553" s="8" t="s">
        <v>91</v>
      </c>
      <c r="F553" s="8" t="n">
        <v>138</v>
      </c>
      <c r="G553" s="8" t="s">
        <v>81</v>
      </c>
      <c r="H553" s="8" t="s">
        <v>91</v>
      </c>
      <c r="I553" s="8" t="s">
        <v>91</v>
      </c>
      <c r="K553" s="89" t="s">
        <v>72</v>
      </c>
      <c r="L553" s="89" t="s">
        <v>73</v>
      </c>
    </row>
    <row r="554" customFormat="false" ht="12.75" hidden="false" customHeight="false" outlineLevel="0" collapsed="false">
      <c r="A554" s="8" t="n">
        <v>26</v>
      </c>
      <c r="B554" s="8" t="s">
        <v>228</v>
      </c>
      <c r="C554" s="8" t="s">
        <v>154</v>
      </c>
      <c r="D554" s="88" t="n">
        <v>42185</v>
      </c>
      <c r="E554" s="8" t="s">
        <v>91</v>
      </c>
      <c r="F554" s="8" t="n">
        <v>13</v>
      </c>
      <c r="G554" s="8" t="s">
        <v>81</v>
      </c>
      <c r="H554" s="8" t="s">
        <v>91</v>
      </c>
      <c r="I554" s="8" t="s">
        <v>91</v>
      </c>
      <c r="K554" s="89" t="s">
        <v>72</v>
      </c>
      <c r="L554" s="89" t="s">
        <v>73</v>
      </c>
    </row>
    <row r="555" customFormat="false" ht="12.75" hidden="false" customHeight="false" outlineLevel="0" collapsed="false">
      <c r="A555" s="8" t="n">
        <v>27</v>
      </c>
      <c r="E555" s="90" t="s">
        <v>71</v>
      </c>
      <c r="G555" s="90" t="s">
        <v>81</v>
      </c>
      <c r="H555" s="90" t="s">
        <v>71</v>
      </c>
      <c r="I555" s="90" t="s">
        <v>71</v>
      </c>
      <c r="K555" s="89" t="s">
        <v>72</v>
      </c>
      <c r="L555" s="89" t="s">
        <v>73</v>
      </c>
    </row>
    <row r="556" customFormat="false" ht="14.25" hidden="false" customHeight="false" outlineLevel="0" collapsed="false">
      <c r="A556" s="8" t="s">
        <v>123</v>
      </c>
      <c r="B556" s="8" t="s">
        <v>166</v>
      </c>
      <c r="C556" s="8" t="s">
        <v>139</v>
      </c>
      <c r="D556" s="88" t="n">
        <v>42169</v>
      </c>
      <c r="E556" s="8" t="s">
        <v>94</v>
      </c>
      <c r="F556" s="8" t="n">
        <v>46</v>
      </c>
      <c r="G556" s="8" t="s">
        <v>81</v>
      </c>
      <c r="H556" s="8" t="s">
        <v>94</v>
      </c>
      <c r="I556" s="8" t="s">
        <v>94</v>
      </c>
      <c r="K556" s="8" t="s">
        <v>94</v>
      </c>
      <c r="L556" s="2" t="s">
        <v>13</v>
      </c>
    </row>
    <row r="557" customFormat="false" ht="12.75" hidden="false" customHeight="false" outlineLevel="0" collapsed="false">
      <c r="A557" s="8" t="s">
        <v>123</v>
      </c>
      <c r="E557" s="108" t="s">
        <v>77</v>
      </c>
      <c r="G557" s="90" t="s">
        <v>81</v>
      </c>
      <c r="H557" s="108" t="s">
        <v>77</v>
      </c>
      <c r="I557" s="90" t="s">
        <v>76</v>
      </c>
      <c r="K557" s="108" t="s">
        <v>77</v>
      </c>
      <c r="L557" s="90" t="s">
        <v>13</v>
      </c>
    </row>
    <row r="558" customFormat="false" ht="12.75" hidden="false" customHeight="false" outlineLevel="0" collapsed="false">
      <c r="A558" s="8" t="s">
        <v>123</v>
      </c>
      <c r="B558" s="8" t="s">
        <v>109</v>
      </c>
      <c r="C558" s="8" t="s">
        <v>124</v>
      </c>
      <c r="D558" s="88" t="n">
        <v>42187</v>
      </c>
      <c r="E558" s="8" t="s">
        <v>92</v>
      </c>
      <c r="F558" s="8" t="n">
        <v>1</v>
      </c>
      <c r="G558" s="8" t="s">
        <v>81</v>
      </c>
      <c r="H558" s="8" t="s">
        <v>92</v>
      </c>
      <c r="I558" s="8" t="s">
        <v>92</v>
      </c>
      <c r="K558" s="89" t="s">
        <v>37</v>
      </c>
      <c r="L558" s="89" t="s">
        <v>38</v>
      </c>
    </row>
    <row r="559" customFormat="false" ht="12.75" hidden="false" customHeight="false" outlineLevel="0" collapsed="false">
      <c r="A559" s="8" t="s">
        <v>123</v>
      </c>
      <c r="B559" s="8" t="s">
        <v>109</v>
      </c>
      <c r="C559" s="8" t="s">
        <v>124</v>
      </c>
      <c r="D559" s="88" t="n">
        <v>42187</v>
      </c>
      <c r="E559" s="8" t="s">
        <v>92</v>
      </c>
      <c r="F559" s="8" t="n">
        <v>22</v>
      </c>
      <c r="G559" s="8" t="s">
        <v>81</v>
      </c>
      <c r="H559" s="8" t="s">
        <v>92</v>
      </c>
      <c r="I559" s="8" t="s">
        <v>92</v>
      </c>
      <c r="K559" s="89" t="s">
        <v>37</v>
      </c>
      <c r="L559" s="89" t="s">
        <v>38</v>
      </c>
    </row>
    <row r="560" customFormat="false" ht="12.75" hidden="false" customHeight="false" outlineLevel="0" collapsed="false">
      <c r="A560" s="8" t="s">
        <v>123</v>
      </c>
      <c r="B560" s="8" t="s">
        <v>109</v>
      </c>
      <c r="C560" s="8" t="s">
        <v>110</v>
      </c>
      <c r="D560" s="88" t="n">
        <v>42169</v>
      </c>
      <c r="E560" s="8" t="s">
        <v>92</v>
      </c>
      <c r="F560" s="8" t="n">
        <v>1</v>
      </c>
      <c r="G560" s="8" t="s">
        <v>81</v>
      </c>
      <c r="H560" s="8" t="s">
        <v>92</v>
      </c>
      <c r="I560" s="8" t="s">
        <v>92</v>
      </c>
      <c r="K560" s="89" t="s">
        <v>37</v>
      </c>
      <c r="L560" s="89" t="s">
        <v>38</v>
      </c>
    </row>
    <row r="561" customFormat="false" ht="12.75" hidden="false" customHeight="false" outlineLevel="0" collapsed="false">
      <c r="A561" s="8" t="n">
        <v>32</v>
      </c>
      <c r="B561" s="8" t="s">
        <v>109</v>
      </c>
      <c r="C561" s="8" t="s">
        <v>154</v>
      </c>
      <c r="D561" s="88" t="n">
        <v>42176</v>
      </c>
      <c r="E561" s="8" t="s">
        <v>92</v>
      </c>
      <c r="F561" s="8" t="n">
        <v>1</v>
      </c>
      <c r="G561" s="8" t="s">
        <v>81</v>
      </c>
      <c r="H561" s="8" t="s">
        <v>92</v>
      </c>
      <c r="I561" s="8" t="s">
        <v>92</v>
      </c>
      <c r="K561" s="89" t="s">
        <v>37</v>
      </c>
      <c r="L561" s="89" t="s">
        <v>38</v>
      </c>
    </row>
    <row r="562" customFormat="false" ht="12.75" hidden="false" customHeight="false" outlineLevel="0" collapsed="false">
      <c r="A562" s="8" t="n">
        <v>35</v>
      </c>
      <c r="B562" s="8" t="s">
        <v>109</v>
      </c>
      <c r="C562" s="8" t="s">
        <v>154</v>
      </c>
      <c r="D562" s="88" t="n">
        <v>42176</v>
      </c>
      <c r="E562" s="8" t="s">
        <v>92</v>
      </c>
      <c r="F562" s="8" t="n">
        <v>1</v>
      </c>
      <c r="G562" s="8" t="s">
        <v>81</v>
      </c>
      <c r="H562" s="8" t="s">
        <v>92</v>
      </c>
      <c r="I562" s="8" t="s">
        <v>92</v>
      </c>
      <c r="K562" s="89" t="s">
        <v>37</v>
      </c>
      <c r="L562" s="89" t="s">
        <v>38</v>
      </c>
    </row>
    <row r="563" customFormat="false" ht="12.75" hidden="false" customHeight="false" outlineLevel="0" collapsed="false">
      <c r="A563" s="8" t="n">
        <v>43</v>
      </c>
      <c r="B563" s="8" t="s">
        <v>109</v>
      </c>
      <c r="C563" s="8" t="s">
        <v>154</v>
      </c>
      <c r="D563" s="88" t="n">
        <v>42177</v>
      </c>
      <c r="E563" s="8" t="s">
        <v>92</v>
      </c>
      <c r="F563" s="8" t="n">
        <v>3</v>
      </c>
      <c r="G563" s="8" t="s">
        <v>81</v>
      </c>
      <c r="H563" s="8" t="s">
        <v>92</v>
      </c>
      <c r="I563" s="8" t="s">
        <v>92</v>
      </c>
      <c r="K563" s="89" t="s">
        <v>37</v>
      </c>
      <c r="L563" s="89" t="s">
        <v>38</v>
      </c>
    </row>
    <row r="564" customFormat="false" ht="12.75" hidden="false" customHeight="false" outlineLevel="0" collapsed="false">
      <c r="A564" s="8" t="n">
        <v>43</v>
      </c>
      <c r="B564" s="8" t="s">
        <v>109</v>
      </c>
      <c r="C564" s="8" t="s">
        <v>154</v>
      </c>
      <c r="D564" s="88" t="n">
        <v>42180</v>
      </c>
      <c r="E564" s="8" t="s">
        <v>92</v>
      </c>
      <c r="F564" s="8" t="n">
        <v>2</v>
      </c>
      <c r="G564" s="8" t="s">
        <v>81</v>
      </c>
      <c r="H564" s="8" t="s">
        <v>92</v>
      </c>
      <c r="I564" s="8" t="s">
        <v>92</v>
      </c>
      <c r="K564" s="89" t="s">
        <v>37</v>
      </c>
      <c r="L564" s="89" t="s">
        <v>38</v>
      </c>
    </row>
    <row r="565" customFormat="false" ht="12.75" hidden="false" customHeight="false" outlineLevel="0" collapsed="false">
      <c r="A565" s="8" t="s">
        <v>123</v>
      </c>
      <c r="B565" s="8" t="s">
        <v>166</v>
      </c>
      <c r="C565" s="8" t="s">
        <v>124</v>
      </c>
      <c r="D565" s="88" t="n">
        <v>42169</v>
      </c>
      <c r="E565" s="8" t="s">
        <v>92</v>
      </c>
      <c r="F565" s="8" t="n">
        <v>2258</v>
      </c>
      <c r="G565" s="8" t="s">
        <v>81</v>
      </c>
      <c r="H565" s="8" t="s">
        <v>92</v>
      </c>
      <c r="I565" s="8" t="s">
        <v>92</v>
      </c>
      <c r="K565" s="89" t="s">
        <v>37</v>
      </c>
      <c r="L565" s="89" t="s">
        <v>38</v>
      </c>
    </row>
    <row r="566" customFormat="false" ht="12.75" hidden="false" customHeight="false" outlineLevel="0" collapsed="false">
      <c r="A566" s="8" t="s">
        <v>123</v>
      </c>
      <c r="B566" s="8" t="s">
        <v>166</v>
      </c>
      <c r="C566" s="8" t="s">
        <v>110</v>
      </c>
      <c r="D566" s="88" t="n">
        <v>42169</v>
      </c>
      <c r="E566" s="8" t="s">
        <v>92</v>
      </c>
      <c r="F566" s="8" t="n">
        <v>16</v>
      </c>
      <c r="G566" s="8" t="s">
        <v>81</v>
      </c>
      <c r="H566" s="8" t="s">
        <v>92</v>
      </c>
      <c r="I566" s="8" t="s">
        <v>92</v>
      </c>
      <c r="K566" s="89" t="s">
        <v>37</v>
      </c>
      <c r="L566" s="89" t="s">
        <v>38</v>
      </c>
    </row>
    <row r="567" customFormat="false" ht="12.75" hidden="false" customHeight="false" outlineLevel="0" collapsed="false">
      <c r="A567" s="8" t="s">
        <v>123</v>
      </c>
      <c r="B567" s="8" t="s">
        <v>166</v>
      </c>
      <c r="C567" s="8" t="s">
        <v>136</v>
      </c>
      <c r="D567" s="88" t="n">
        <v>42170</v>
      </c>
      <c r="E567" s="8" t="s">
        <v>92</v>
      </c>
      <c r="F567" s="8" t="n">
        <v>2487</v>
      </c>
      <c r="G567" s="8" t="s">
        <v>81</v>
      </c>
      <c r="H567" s="8" t="s">
        <v>92</v>
      </c>
      <c r="I567" s="8" t="s">
        <v>92</v>
      </c>
      <c r="K567" s="89" t="s">
        <v>37</v>
      </c>
      <c r="L567" s="89" t="s">
        <v>38</v>
      </c>
    </row>
    <row r="568" customFormat="false" ht="12.75" hidden="false" customHeight="false" outlineLevel="0" collapsed="false">
      <c r="A568" s="8" t="s">
        <v>123</v>
      </c>
      <c r="B568" s="8" t="s">
        <v>166</v>
      </c>
      <c r="C568" s="8" t="s">
        <v>136</v>
      </c>
      <c r="D568" s="88" t="n">
        <v>42173</v>
      </c>
      <c r="E568" s="8" t="s">
        <v>92</v>
      </c>
      <c r="F568" s="8" t="n">
        <v>90</v>
      </c>
      <c r="G568" s="8" t="s">
        <v>81</v>
      </c>
      <c r="H568" s="8" t="s">
        <v>92</v>
      </c>
      <c r="I568" s="8" t="s">
        <v>92</v>
      </c>
      <c r="K568" s="89" t="s">
        <v>37</v>
      </c>
      <c r="L568" s="89" t="s">
        <v>38</v>
      </c>
    </row>
    <row r="569" customFormat="false" ht="12.75" hidden="false" customHeight="false" outlineLevel="0" collapsed="false">
      <c r="A569" s="8" t="s">
        <v>123</v>
      </c>
      <c r="B569" s="8" t="s">
        <v>166</v>
      </c>
      <c r="C569" s="8" t="s">
        <v>139</v>
      </c>
      <c r="D569" s="88" t="n">
        <v>42169</v>
      </c>
      <c r="E569" s="8" t="s">
        <v>92</v>
      </c>
      <c r="F569" s="8" t="n">
        <v>114</v>
      </c>
      <c r="G569" s="8" t="s">
        <v>81</v>
      </c>
      <c r="H569" s="8" t="s">
        <v>92</v>
      </c>
      <c r="I569" s="8" t="s">
        <v>92</v>
      </c>
      <c r="K569" s="89" t="s">
        <v>37</v>
      </c>
      <c r="L569" s="89" t="s">
        <v>38</v>
      </c>
    </row>
    <row r="570" customFormat="false" ht="12.75" hidden="false" customHeight="false" outlineLevel="0" collapsed="false">
      <c r="A570" s="8" t="n">
        <v>33</v>
      </c>
      <c r="B570" s="8" t="s">
        <v>166</v>
      </c>
      <c r="C570" s="8" t="s">
        <v>139</v>
      </c>
      <c r="D570" s="88" t="n">
        <v>42169</v>
      </c>
      <c r="E570" s="8" t="s">
        <v>92</v>
      </c>
      <c r="F570" s="8" t="n">
        <v>6</v>
      </c>
      <c r="G570" s="8" t="s">
        <v>81</v>
      </c>
      <c r="H570" s="8" t="s">
        <v>92</v>
      </c>
      <c r="I570" s="8" t="s">
        <v>92</v>
      </c>
      <c r="K570" s="89" t="s">
        <v>37</v>
      </c>
      <c r="L570" s="89" t="s">
        <v>38</v>
      </c>
    </row>
    <row r="571" customFormat="false" ht="12.75" hidden="false" customHeight="false" outlineLevel="0" collapsed="false">
      <c r="A571" s="8" t="n">
        <v>33</v>
      </c>
      <c r="B571" s="8" t="s">
        <v>166</v>
      </c>
      <c r="C571" s="8" t="s">
        <v>139</v>
      </c>
      <c r="D571" s="88" t="n">
        <v>42169</v>
      </c>
      <c r="E571" s="8" t="s">
        <v>92</v>
      </c>
      <c r="F571" s="8" t="n">
        <v>7</v>
      </c>
      <c r="G571" s="8" t="s">
        <v>81</v>
      </c>
      <c r="H571" s="8" t="s">
        <v>92</v>
      </c>
      <c r="I571" s="8" t="s">
        <v>92</v>
      </c>
      <c r="K571" s="89" t="s">
        <v>37</v>
      </c>
      <c r="L571" s="89" t="s">
        <v>38</v>
      </c>
    </row>
    <row r="572" customFormat="false" ht="12.75" hidden="false" customHeight="false" outlineLevel="0" collapsed="false">
      <c r="A572" s="8" t="s">
        <v>123</v>
      </c>
      <c r="B572" s="8" t="s">
        <v>166</v>
      </c>
      <c r="C572" s="8" t="s">
        <v>123</v>
      </c>
      <c r="D572" s="88" t="n">
        <v>42170</v>
      </c>
      <c r="E572" s="8" t="s">
        <v>92</v>
      </c>
      <c r="F572" s="8" t="n">
        <v>30</v>
      </c>
      <c r="G572" s="8" t="s">
        <v>81</v>
      </c>
      <c r="H572" s="8" t="s">
        <v>92</v>
      </c>
      <c r="I572" s="8" t="s">
        <v>92</v>
      </c>
      <c r="K572" s="89" t="s">
        <v>37</v>
      </c>
      <c r="L572" s="89" t="s">
        <v>38</v>
      </c>
    </row>
    <row r="573" customFormat="false" ht="12.75" hidden="false" customHeight="false" outlineLevel="0" collapsed="false">
      <c r="A573" s="8" t="n">
        <v>36</v>
      </c>
      <c r="B573" s="8" t="s">
        <v>195</v>
      </c>
      <c r="C573" s="8" t="s">
        <v>110</v>
      </c>
      <c r="D573" s="88" t="n">
        <v>42167</v>
      </c>
      <c r="E573" s="8" t="s">
        <v>92</v>
      </c>
      <c r="F573" s="8" t="n">
        <v>2</v>
      </c>
      <c r="G573" s="8" t="s">
        <v>81</v>
      </c>
      <c r="H573" s="8" t="s">
        <v>92</v>
      </c>
      <c r="I573" s="8" t="s">
        <v>92</v>
      </c>
      <c r="K573" s="89" t="s">
        <v>37</v>
      </c>
      <c r="L573" s="89" t="s">
        <v>38</v>
      </c>
    </row>
    <row r="574" customFormat="false" ht="12.75" hidden="false" customHeight="false" outlineLevel="0" collapsed="false">
      <c r="A574" s="8" t="s">
        <v>123</v>
      </c>
      <c r="B574" s="8" t="s">
        <v>195</v>
      </c>
      <c r="C574" s="8" t="s">
        <v>110</v>
      </c>
      <c r="D574" s="88" t="n">
        <v>42169</v>
      </c>
      <c r="E574" s="8" t="s">
        <v>92</v>
      </c>
      <c r="F574" s="8" t="n">
        <v>2</v>
      </c>
      <c r="G574" s="8" t="s">
        <v>81</v>
      </c>
      <c r="H574" s="8" t="s">
        <v>92</v>
      </c>
      <c r="I574" s="8" t="s">
        <v>92</v>
      </c>
      <c r="K574" s="89" t="s">
        <v>37</v>
      </c>
      <c r="L574" s="89" t="s">
        <v>38</v>
      </c>
    </row>
    <row r="575" customFormat="false" ht="12.75" hidden="false" customHeight="false" outlineLevel="0" collapsed="false">
      <c r="A575" s="8" t="s">
        <v>123</v>
      </c>
      <c r="B575" s="8" t="s">
        <v>195</v>
      </c>
      <c r="C575" s="8" t="s">
        <v>110</v>
      </c>
      <c r="D575" s="88" t="n">
        <v>42169</v>
      </c>
      <c r="E575" s="8" t="s">
        <v>92</v>
      </c>
      <c r="F575" s="8" t="n">
        <v>1090</v>
      </c>
      <c r="G575" s="8" t="s">
        <v>81</v>
      </c>
      <c r="H575" s="8" t="s">
        <v>92</v>
      </c>
      <c r="I575" s="8" t="s">
        <v>92</v>
      </c>
      <c r="K575" s="89" t="s">
        <v>37</v>
      </c>
      <c r="L575" s="89" t="s">
        <v>38</v>
      </c>
    </row>
    <row r="576" customFormat="false" ht="12.75" hidden="false" customHeight="false" outlineLevel="0" collapsed="false">
      <c r="A576" s="8" t="s">
        <v>123</v>
      </c>
      <c r="B576" s="8" t="s">
        <v>195</v>
      </c>
      <c r="C576" s="8" t="s">
        <v>110</v>
      </c>
      <c r="D576" s="88" t="n">
        <v>42170</v>
      </c>
      <c r="E576" s="8" t="s">
        <v>92</v>
      </c>
      <c r="F576" s="8" t="n">
        <v>1</v>
      </c>
      <c r="G576" s="8" t="s">
        <v>81</v>
      </c>
      <c r="H576" s="8" t="s">
        <v>92</v>
      </c>
      <c r="I576" s="8" t="s">
        <v>92</v>
      </c>
      <c r="K576" s="89" t="s">
        <v>37</v>
      </c>
      <c r="L576" s="89" t="s">
        <v>38</v>
      </c>
    </row>
    <row r="577" customFormat="false" ht="12.75" hidden="false" customHeight="false" outlineLevel="0" collapsed="false">
      <c r="A577" s="8" t="s">
        <v>123</v>
      </c>
      <c r="B577" s="8" t="s">
        <v>208</v>
      </c>
      <c r="C577" s="8" t="s">
        <v>124</v>
      </c>
      <c r="D577" s="88" t="n">
        <v>42174</v>
      </c>
      <c r="E577" s="8" t="s">
        <v>92</v>
      </c>
      <c r="F577" s="8" t="n">
        <v>2</v>
      </c>
      <c r="G577" s="8" t="s">
        <v>81</v>
      </c>
      <c r="H577" s="8" t="s">
        <v>92</v>
      </c>
      <c r="I577" s="8" t="s">
        <v>92</v>
      </c>
      <c r="K577" s="89" t="s">
        <v>37</v>
      </c>
      <c r="L577" s="89" t="s">
        <v>38</v>
      </c>
    </row>
    <row r="578" customFormat="false" ht="12.75" hidden="false" customHeight="false" outlineLevel="0" collapsed="false">
      <c r="A578" s="8" t="s">
        <v>123</v>
      </c>
      <c r="B578" s="8" t="s">
        <v>208</v>
      </c>
      <c r="C578" s="8" t="s">
        <v>124</v>
      </c>
      <c r="D578" s="88" t="n">
        <v>42174</v>
      </c>
      <c r="E578" s="8" t="s">
        <v>92</v>
      </c>
      <c r="F578" s="8" t="n">
        <v>4</v>
      </c>
      <c r="G578" s="8" t="s">
        <v>81</v>
      </c>
      <c r="H578" s="8" t="s">
        <v>92</v>
      </c>
      <c r="I578" s="8" t="s">
        <v>92</v>
      </c>
      <c r="K578" s="89" t="s">
        <v>37</v>
      </c>
      <c r="L578" s="89" t="s">
        <v>38</v>
      </c>
    </row>
    <row r="579" customFormat="false" ht="12.75" hidden="false" customHeight="false" outlineLevel="0" collapsed="false">
      <c r="A579" s="8" t="s">
        <v>123</v>
      </c>
      <c r="B579" s="8" t="s">
        <v>208</v>
      </c>
      <c r="C579" s="8" t="s">
        <v>124</v>
      </c>
      <c r="D579" s="88" t="n">
        <v>42175</v>
      </c>
      <c r="E579" s="8" t="s">
        <v>92</v>
      </c>
      <c r="F579" s="8" t="n">
        <v>16825</v>
      </c>
      <c r="G579" s="8" t="s">
        <v>81</v>
      </c>
      <c r="H579" s="8" t="s">
        <v>92</v>
      </c>
      <c r="I579" s="8" t="s">
        <v>92</v>
      </c>
      <c r="K579" s="89" t="s">
        <v>37</v>
      </c>
      <c r="L579" s="89" t="s">
        <v>38</v>
      </c>
    </row>
    <row r="580" customFormat="false" ht="12.75" hidden="false" customHeight="false" outlineLevel="0" collapsed="false">
      <c r="A580" s="8" t="s">
        <v>123</v>
      </c>
      <c r="B580" s="8" t="s">
        <v>208</v>
      </c>
      <c r="C580" s="8" t="s">
        <v>110</v>
      </c>
      <c r="D580" s="88" t="n">
        <v>42170</v>
      </c>
      <c r="E580" s="8" t="s">
        <v>92</v>
      </c>
      <c r="F580" s="8" t="n">
        <v>367</v>
      </c>
      <c r="G580" s="8" t="s">
        <v>81</v>
      </c>
      <c r="H580" s="8" t="s">
        <v>92</v>
      </c>
      <c r="I580" s="8" t="s">
        <v>92</v>
      </c>
      <c r="K580" s="89" t="s">
        <v>37</v>
      </c>
      <c r="L580" s="89" t="s">
        <v>38</v>
      </c>
    </row>
    <row r="581" customFormat="false" ht="12.75" hidden="false" customHeight="false" outlineLevel="0" collapsed="false">
      <c r="A581" s="8" t="s">
        <v>123</v>
      </c>
      <c r="B581" s="8" t="s">
        <v>208</v>
      </c>
      <c r="C581" s="8" t="s">
        <v>110</v>
      </c>
      <c r="D581" s="88" t="n">
        <v>42177</v>
      </c>
      <c r="E581" s="8" t="s">
        <v>92</v>
      </c>
      <c r="F581" s="8" t="n">
        <v>5</v>
      </c>
      <c r="G581" s="8" t="s">
        <v>81</v>
      </c>
      <c r="H581" s="8" t="s">
        <v>92</v>
      </c>
      <c r="I581" s="8" t="s">
        <v>92</v>
      </c>
      <c r="K581" s="89" t="s">
        <v>37</v>
      </c>
      <c r="L581" s="89" t="s">
        <v>38</v>
      </c>
    </row>
    <row r="582" customFormat="false" ht="12.75" hidden="false" customHeight="false" outlineLevel="0" collapsed="false">
      <c r="A582" s="8" t="n">
        <v>39</v>
      </c>
      <c r="B582" s="8" t="s">
        <v>208</v>
      </c>
      <c r="C582" s="8" t="s">
        <v>136</v>
      </c>
      <c r="D582" s="88" t="n">
        <v>42166</v>
      </c>
      <c r="E582" s="8" t="s">
        <v>92</v>
      </c>
      <c r="F582" s="8" t="n">
        <v>4</v>
      </c>
      <c r="G582" s="8" t="s">
        <v>81</v>
      </c>
      <c r="H582" s="8" t="s">
        <v>92</v>
      </c>
      <c r="I582" s="8" t="s">
        <v>92</v>
      </c>
      <c r="K582" s="89" t="s">
        <v>37</v>
      </c>
      <c r="L582" s="89" t="s">
        <v>38</v>
      </c>
    </row>
    <row r="583" customFormat="false" ht="12.75" hidden="false" customHeight="false" outlineLevel="0" collapsed="false">
      <c r="A583" s="8" t="s">
        <v>123</v>
      </c>
      <c r="B583" s="8" t="s">
        <v>208</v>
      </c>
      <c r="C583" s="8" t="s">
        <v>136</v>
      </c>
      <c r="D583" s="88" t="n">
        <v>42183</v>
      </c>
      <c r="E583" s="8" t="s">
        <v>92</v>
      </c>
      <c r="F583" s="8" t="n">
        <v>10033</v>
      </c>
      <c r="G583" s="8" t="s">
        <v>81</v>
      </c>
      <c r="H583" s="8" t="s">
        <v>92</v>
      </c>
      <c r="I583" s="8" t="s">
        <v>92</v>
      </c>
      <c r="K583" s="89" t="s">
        <v>37</v>
      </c>
      <c r="L583" s="89" t="s">
        <v>38</v>
      </c>
    </row>
    <row r="584" customFormat="false" ht="12.75" hidden="false" customHeight="false" outlineLevel="0" collapsed="false">
      <c r="A584" s="8" t="s">
        <v>123</v>
      </c>
      <c r="B584" s="8" t="s">
        <v>208</v>
      </c>
      <c r="C584" s="8" t="s">
        <v>139</v>
      </c>
      <c r="D584" s="88" t="n">
        <v>42169</v>
      </c>
      <c r="E584" s="8" t="s">
        <v>92</v>
      </c>
      <c r="F584" s="8" t="n">
        <v>130</v>
      </c>
      <c r="G584" s="8" t="s">
        <v>81</v>
      </c>
      <c r="H584" s="8" t="s">
        <v>92</v>
      </c>
      <c r="I584" s="8" t="s">
        <v>92</v>
      </c>
      <c r="K584" s="89" t="s">
        <v>37</v>
      </c>
      <c r="L584" s="89" t="s">
        <v>38</v>
      </c>
    </row>
    <row r="585" customFormat="false" ht="12.75" hidden="false" customHeight="false" outlineLevel="0" collapsed="false">
      <c r="A585" s="8" t="s">
        <v>123</v>
      </c>
      <c r="B585" s="8" t="s">
        <v>208</v>
      </c>
      <c r="C585" s="8" t="s">
        <v>139</v>
      </c>
      <c r="D585" s="88" t="n">
        <v>42173</v>
      </c>
      <c r="E585" s="8" t="s">
        <v>92</v>
      </c>
      <c r="F585" s="8" t="n">
        <v>3</v>
      </c>
      <c r="G585" s="8" t="s">
        <v>81</v>
      </c>
      <c r="H585" s="8" t="s">
        <v>92</v>
      </c>
      <c r="I585" s="8" t="s">
        <v>92</v>
      </c>
      <c r="K585" s="89" t="s">
        <v>37</v>
      </c>
      <c r="L585" s="89" t="s">
        <v>38</v>
      </c>
    </row>
    <row r="586" customFormat="false" ht="12.75" hidden="false" customHeight="false" outlineLevel="0" collapsed="false">
      <c r="A586" s="8" t="s">
        <v>123</v>
      </c>
      <c r="B586" s="8" t="s">
        <v>208</v>
      </c>
      <c r="C586" s="8" t="s">
        <v>154</v>
      </c>
      <c r="D586" s="88" t="n">
        <v>42173</v>
      </c>
      <c r="E586" s="8" t="s">
        <v>92</v>
      </c>
      <c r="F586" s="8" t="n">
        <v>1</v>
      </c>
      <c r="G586" s="8" t="s">
        <v>81</v>
      </c>
      <c r="H586" s="8" t="s">
        <v>92</v>
      </c>
      <c r="I586" s="8" t="s">
        <v>92</v>
      </c>
      <c r="K586" s="89" t="s">
        <v>37</v>
      </c>
      <c r="L586" s="89" t="s">
        <v>38</v>
      </c>
    </row>
    <row r="587" customFormat="false" ht="12.75" hidden="false" customHeight="false" outlineLevel="0" collapsed="false">
      <c r="A587" s="8" t="s">
        <v>123</v>
      </c>
      <c r="B587" s="8" t="s">
        <v>228</v>
      </c>
      <c r="C587" s="8" t="s">
        <v>154</v>
      </c>
      <c r="D587" s="88" t="n">
        <v>42185</v>
      </c>
      <c r="E587" s="8" t="s">
        <v>92</v>
      </c>
      <c r="F587" s="8" t="n">
        <v>19785</v>
      </c>
      <c r="G587" s="8" t="s">
        <v>81</v>
      </c>
      <c r="H587" s="8" t="s">
        <v>92</v>
      </c>
      <c r="I587" s="8" t="s">
        <v>92</v>
      </c>
      <c r="K587" s="89" t="s">
        <v>37</v>
      </c>
      <c r="L587" s="89" t="s">
        <v>38</v>
      </c>
    </row>
    <row r="588" customFormat="false" ht="12.75" hidden="false" customHeight="false" outlineLevel="0" collapsed="false">
      <c r="A588" s="8" t="n">
        <v>40</v>
      </c>
      <c r="B588" s="8" t="s">
        <v>230</v>
      </c>
      <c r="C588" s="8" t="s">
        <v>136</v>
      </c>
      <c r="D588" s="88" t="n">
        <v>42167</v>
      </c>
      <c r="E588" s="8" t="s">
        <v>92</v>
      </c>
      <c r="F588" s="8" t="n">
        <v>624</v>
      </c>
      <c r="G588" s="8" t="s">
        <v>81</v>
      </c>
      <c r="H588" s="8" t="s">
        <v>92</v>
      </c>
      <c r="I588" s="8" t="s">
        <v>92</v>
      </c>
      <c r="K588" s="89" t="s">
        <v>37</v>
      </c>
      <c r="L588" s="89" t="s">
        <v>38</v>
      </c>
    </row>
    <row r="589" customFormat="false" ht="12.75" hidden="false" customHeight="false" outlineLevel="0" collapsed="false">
      <c r="A589" s="8" t="n">
        <v>40</v>
      </c>
      <c r="B589" s="8" t="s">
        <v>230</v>
      </c>
      <c r="C589" s="8" t="s">
        <v>154</v>
      </c>
      <c r="D589" s="88" t="n">
        <v>42176</v>
      </c>
      <c r="E589" s="8" t="s">
        <v>92</v>
      </c>
      <c r="F589" s="8" t="n">
        <v>17420</v>
      </c>
      <c r="G589" s="8" t="s">
        <v>81</v>
      </c>
      <c r="H589" s="8" t="s">
        <v>92</v>
      </c>
      <c r="I589" s="8" t="s">
        <v>92</v>
      </c>
      <c r="K589" s="89" t="s">
        <v>37</v>
      </c>
      <c r="L589" s="89" t="s">
        <v>38</v>
      </c>
    </row>
    <row r="590" customFormat="false" ht="12.75" hidden="false" customHeight="false" outlineLevel="0" collapsed="false">
      <c r="A590" s="8" t="s">
        <v>123</v>
      </c>
      <c r="B590" s="8" t="s">
        <v>234</v>
      </c>
      <c r="C590" s="8" t="s">
        <v>124</v>
      </c>
      <c r="D590" s="88" t="n">
        <v>42167</v>
      </c>
      <c r="E590" s="8" t="s">
        <v>92</v>
      </c>
      <c r="F590" s="8" t="n">
        <v>11</v>
      </c>
      <c r="G590" s="8" t="s">
        <v>81</v>
      </c>
      <c r="H590" s="8" t="s">
        <v>92</v>
      </c>
      <c r="I590" s="8" t="s">
        <v>92</v>
      </c>
      <c r="K590" s="89" t="s">
        <v>37</v>
      </c>
      <c r="L590" s="89" t="s">
        <v>38</v>
      </c>
    </row>
    <row r="591" customFormat="false" ht="12.75" hidden="false" customHeight="false" outlineLevel="0" collapsed="false">
      <c r="A591" s="8" t="s">
        <v>123</v>
      </c>
      <c r="B591" s="8" t="s">
        <v>234</v>
      </c>
      <c r="C591" s="8" t="s">
        <v>136</v>
      </c>
      <c r="D591" s="88" t="n">
        <v>42194</v>
      </c>
      <c r="E591" s="8" t="s">
        <v>92</v>
      </c>
      <c r="F591" s="8" t="n">
        <v>5</v>
      </c>
      <c r="G591" s="8" t="s">
        <v>81</v>
      </c>
      <c r="H591" s="8" t="s">
        <v>92</v>
      </c>
      <c r="I591" s="8" t="s">
        <v>92</v>
      </c>
      <c r="K591" s="89" t="s">
        <v>37</v>
      </c>
      <c r="L591" s="89" t="s">
        <v>38</v>
      </c>
    </row>
    <row r="592" customFormat="false" ht="12.75" hidden="false" customHeight="false" outlineLevel="0" collapsed="false">
      <c r="A592" s="8" t="s">
        <v>123</v>
      </c>
      <c r="B592" s="8" t="s">
        <v>243</v>
      </c>
      <c r="C592" s="8" t="s">
        <v>136</v>
      </c>
      <c r="D592" s="88" t="n">
        <v>42173</v>
      </c>
      <c r="E592" s="8" t="s">
        <v>92</v>
      </c>
      <c r="F592" s="8" t="n">
        <v>1</v>
      </c>
      <c r="G592" s="8" t="s">
        <v>81</v>
      </c>
      <c r="H592" s="8" t="s">
        <v>92</v>
      </c>
      <c r="I592" s="8" t="s">
        <v>92</v>
      </c>
      <c r="K592" s="89" t="s">
        <v>37</v>
      </c>
      <c r="L592" s="89" t="s">
        <v>38</v>
      </c>
    </row>
    <row r="593" customFormat="false" ht="12.75" hidden="false" customHeight="false" outlineLevel="0" collapsed="false">
      <c r="A593" s="8" t="s">
        <v>123</v>
      </c>
      <c r="B593" s="8" t="s">
        <v>252</v>
      </c>
      <c r="C593" s="8" t="s">
        <v>136</v>
      </c>
      <c r="D593" s="88" t="n">
        <v>42173</v>
      </c>
      <c r="E593" s="8" t="s">
        <v>92</v>
      </c>
      <c r="F593" s="8" t="n">
        <v>2756</v>
      </c>
      <c r="G593" s="8" t="s">
        <v>81</v>
      </c>
      <c r="H593" s="8" t="s">
        <v>92</v>
      </c>
      <c r="I593" s="8" t="s">
        <v>92</v>
      </c>
      <c r="K593" s="89" t="s">
        <v>37</v>
      </c>
      <c r="L593" s="89" t="s">
        <v>38</v>
      </c>
    </row>
    <row r="594" customFormat="false" ht="12.75" hidden="false" customHeight="false" outlineLevel="0" collapsed="false">
      <c r="A594" s="8" t="s">
        <v>123</v>
      </c>
      <c r="B594" s="8" t="s">
        <v>252</v>
      </c>
      <c r="C594" s="8" t="s">
        <v>136</v>
      </c>
      <c r="D594" s="88" t="n">
        <v>42173</v>
      </c>
      <c r="E594" s="8" t="s">
        <v>92</v>
      </c>
      <c r="F594" s="8" t="n">
        <v>1</v>
      </c>
      <c r="G594" s="8" t="s">
        <v>81</v>
      </c>
      <c r="H594" s="8" t="s">
        <v>92</v>
      </c>
      <c r="I594" s="8" t="s">
        <v>92</v>
      </c>
      <c r="K594" s="89" t="s">
        <v>37</v>
      </c>
      <c r="L594" s="89" t="s">
        <v>38</v>
      </c>
    </row>
    <row r="595" customFormat="false" ht="12.75" hidden="false" customHeight="false" outlineLevel="0" collapsed="false">
      <c r="A595" s="8" t="n">
        <v>45</v>
      </c>
      <c r="B595" s="8" t="s">
        <v>252</v>
      </c>
      <c r="C595" s="8" t="s">
        <v>136</v>
      </c>
      <c r="D595" s="88" t="n">
        <v>42177</v>
      </c>
      <c r="E595" s="8" t="s">
        <v>92</v>
      </c>
      <c r="F595" s="8" t="n">
        <v>120</v>
      </c>
      <c r="G595" s="8" t="s">
        <v>81</v>
      </c>
      <c r="H595" s="8" t="s">
        <v>92</v>
      </c>
      <c r="I595" s="8" t="s">
        <v>92</v>
      </c>
      <c r="K595" s="89" t="s">
        <v>37</v>
      </c>
      <c r="L595" s="89" t="s">
        <v>38</v>
      </c>
    </row>
    <row r="596" customFormat="false" ht="12.75" hidden="false" customHeight="false" outlineLevel="0" collapsed="false">
      <c r="A596" s="8" t="n">
        <v>46</v>
      </c>
      <c r="B596" s="8" t="s">
        <v>252</v>
      </c>
      <c r="C596" s="8" t="s">
        <v>136</v>
      </c>
      <c r="D596" s="88" t="n">
        <v>42184</v>
      </c>
      <c r="E596" s="8" t="s">
        <v>92</v>
      </c>
      <c r="F596" s="8" t="n">
        <v>2</v>
      </c>
      <c r="G596" s="8" t="s">
        <v>81</v>
      </c>
      <c r="H596" s="8" t="s">
        <v>92</v>
      </c>
      <c r="I596" s="8" t="s">
        <v>92</v>
      </c>
      <c r="K596" s="89" t="s">
        <v>37</v>
      </c>
      <c r="L596" s="89" t="s">
        <v>38</v>
      </c>
    </row>
    <row r="597" customFormat="false" ht="12.75" hidden="false" customHeight="false" outlineLevel="0" collapsed="false">
      <c r="A597" s="8" t="n">
        <v>46</v>
      </c>
      <c r="B597" s="8" t="s">
        <v>252</v>
      </c>
      <c r="C597" s="8" t="s">
        <v>144</v>
      </c>
      <c r="D597" s="88" t="n">
        <v>42173</v>
      </c>
      <c r="E597" s="8" t="s">
        <v>92</v>
      </c>
      <c r="F597" s="8" t="n">
        <v>178</v>
      </c>
      <c r="G597" s="8" t="s">
        <v>81</v>
      </c>
      <c r="H597" s="8" t="s">
        <v>92</v>
      </c>
      <c r="I597" s="8" t="s">
        <v>92</v>
      </c>
      <c r="K597" s="89" t="s">
        <v>37</v>
      </c>
      <c r="L597" s="89" t="s">
        <v>38</v>
      </c>
    </row>
    <row r="598" customFormat="false" ht="12.75" hidden="false" customHeight="false" outlineLevel="0" collapsed="false">
      <c r="A598" s="8" t="s">
        <v>123</v>
      </c>
      <c r="B598" s="8" t="s">
        <v>253</v>
      </c>
      <c r="C598" s="8" t="s">
        <v>136</v>
      </c>
      <c r="D598" s="88" t="n">
        <v>42170</v>
      </c>
      <c r="E598" s="8" t="s">
        <v>92</v>
      </c>
      <c r="F598" s="8" t="n">
        <v>320</v>
      </c>
      <c r="G598" s="8" t="s">
        <v>81</v>
      </c>
      <c r="H598" s="8" t="s">
        <v>92</v>
      </c>
      <c r="I598" s="8" t="s">
        <v>92</v>
      </c>
      <c r="K598" s="89" t="s">
        <v>37</v>
      </c>
      <c r="L598" s="89" t="s">
        <v>38</v>
      </c>
    </row>
    <row r="599" customFormat="false" ht="12.75" hidden="false" customHeight="false" outlineLevel="0" collapsed="false">
      <c r="A599" s="8" t="s">
        <v>123</v>
      </c>
      <c r="B599" s="8" t="s">
        <v>253</v>
      </c>
      <c r="C599" s="8" t="s">
        <v>136</v>
      </c>
      <c r="D599" s="88" t="n">
        <v>42173</v>
      </c>
      <c r="E599" s="8" t="s">
        <v>92</v>
      </c>
      <c r="F599" s="8" t="n">
        <v>4</v>
      </c>
      <c r="G599" s="8" t="s">
        <v>81</v>
      </c>
      <c r="H599" s="8" t="s">
        <v>92</v>
      </c>
      <c r="I599" s="8" t="s">
        <v>92</v>
      </c>
      <c r="K599" s="89" t="s">
        <v>37</v>
      </c>
      <c r="L599" s="89" t="s">
        <v>38</v>
      </c>
    </row>
    <row r="600" customFormat="false" ht="12.75" hidden="false" customHeight="false" outlineLevel="0" collapsed="false">
      <c r="A600" s="8" t="s">
        <v>123</v>
      </c>
      <c r="B600" s="8" t="s">
        <v>253</v>
      </c>
      <c r="C600" s="8" t="s">
        <v>136</v>
      </c>
      <c r="D600" s="88" t="n">
        <v>42177</v>
      </c>
      <c r="E600" s="8" t="s">
        <v>92</v>
      </c>
      <c r="F600" s="8" t="n">
        <v>21</v>
      </c>
      <c r="G600" s="8" t="s">
        <v>81</v>
      </c>
      <c r="H600" s="8" t="s">
        <v>92</v>
      </c>
      <c r="I600" s="8" t="s">
        <v>92</v>
      </c>
      <c r="K600" s="89" t="s">
        <v>37</v>
      </c>
      <c r="L600" s="89" t="s">
        <v>38</v>
      </c>
    </row>
    <row r="601" customFormat="false" ht="12.75" hidden="false" customHeight="false" outlineLevel="0" collapsed="false">
      <c r="A601" s="8" t="s">
        <v>123</v>
      </c>
      <c r="B601" s="8" t="s">
        <v>253</v>
      </c>
      <c r="C601" s="8" t="s">
        <v>136</v>
      </c>
      <c r="D601" s="88" t="n">
        <v>42184</v>
      </c>
      <c r="E601" s="8" t="s">
        <v>92</v>
      </c>
      <c r="F601" s="8" t="n">
        <v>2</v>
      </c>
      <c r="G601" s="8" t="s">
        <v>81</v>
      </c>
      <c r="H601" s="8" t="s">
        <v>92</v>
      </c>
      <c r="I601" s="8" t="s">
        <v>92</v>
      </c>
      <c r="K601" s="89" t="s">
        <v>37</v>
      </c>
      <c r="L601" s="89" t="s">
        <v>38</v>
      </c>
    </row>
    <row r="602" customFormat="false" ht="12.75" hidden="false" customHeight="false" outlineLevel="0" collapsed="false">
      <c r="A602" s="8" t="s">
        <v>123</v>
      </c>
      <c r="B602" s="8" t="s">
        <v>253</v>
      </c>
      <c r="C602" s="8" t="s">
        <v>154</v>
      </c>
      <c r="D602" s="88" t="n">
        <v>42180</v>
      </c>
      <c r="E602" s="8" t="s">
        <v>92</v>
      </c>
      <c r="F602" s="8" t="n">
        <v>10418</v>
      </c>
      <c r="G602" s="8" t="s">
        <v>81</v>
      </c>
      <c r="H602" s="8" t="s">
        <v>92</v>
      </c>
      <c r="I602" s="8" t="s">
        <v>92</v>
      </c>
      <c r="K602" s="89" t="s">
        <v>37</v>
      </c>
      <c r="L602" s="89" t="s">
        <v>38</v>
      </c>
    </row>
    <row r="603" customFormat="false" ht="12.75" hidden="false" customHeight="false" outlineLevel="0" collapsed="false">
      <c r="A603" s="8" t="s">
        <v>123</v>
      </c>
      <c r="B603" s="8" t="s">
        <v>254</v>
      </c>
      <c r="C603" s="8" t="s">
        <v>139</v>
      </c>
      <c r="D603" s="88" t="n">
        <v>43651</v>
      </c>
      <c r="E603" s="8" t="s">
        <v>92</v>
      </c>
      <c r="F603" s="8" t="n">
        <v>3440</v>
      </c>
      <c r="G603" s="8" t="s">
        <v>81</v>
      </c>
      <c r="H603" s="8" t="s">
        <v>92</v>
      </c>
      <c r="I603" s="8" t="s">
        <v>92</v>
      </c>
      <c r="K603" s="89" t="s">
        <v>37</v>
      </c>
      <c r="L603" s="89" t="s">
        <v>38</v>
      </c>
    </row>
    <row r="604" customFormat="false" ht="12.75" hidden="false" customHeight="false" outlineLevel="0" collapsed="false">
      <c r="A604" s="8" t="s">
        <v>123</v>
      </c>
      <c r="E604" s="90" t="s">
        <v>74</v>
      </c>
      <c r="G604" s="90" t="s">
        <v>81</v>
      </c>
      <c r="H604" s="90" t="s">
        <v>74</v>
      </c>
      <c r="I604" s="90" t="s">
        <v>74</v>
      </c>
      <c r="K604" s="89" t="s">
        <v>37</v>
      </c>
      <c r="L604" s="89" t="s">
        <v>38</v>
      </c>
    </row>
    <row r="605" customFormat="false" ht="12.75" hidden="false" customHeight="false" outlineLevel="0" collapsed="false">
      <c r="A605" s="8" t="s">
        <v>123</v>
      </c>
      <c r="E605" s="89" t="s">
        <v>65</v>
      </c>
      <c r="G605" s="90" t="s">
        <v>81</v>
      </c>
      <c r="H605" s="89" t="s">
        <v>65</v>
      </c>
      <c r="I605" s="90" t="s">
        <v>64</v>
      </c>
      <c r="K605" s="89" t="s">
        <v>65</v>
      </c>
      <c r="L605" s="89" t="s">
        <v>66</v>
      </c>
    </row>
    <row r="606" customFormat="false" ht="12.75" hidden="false" customHeight="false" outlineLevel="0" collapsed="false">
      <c r="A606" s="8" t="s">
        <v>123</v>
      </c>
      <c r="B606" s="8" t="s">
        <v>195</v>
      </c>
      <c r="C606" s="8" t="s">
        <v>110</v>
      </c>
      <c r="D606" s="88" t="n">
        <v>42170</v>
      </c>
      <c r="E606" s="8" t="s">
        <v>89</v>
      </c>
      <c r="F606" s="8" t="n">
        <v>1</v>
      </c>
      <c r="G606" s="8" t="s">
        <v>81</v>
      </c>
      <c r="H606" s="8" t="s">
        <v>89</v>
      </c>
      <c r="I606" s="8" t="s">
        <v>89</v>
      </c>
      <c r="K606" s="8" t="s">
        <v>65</v>
      </c>
      <c r="L606" s="8" t="s">
        <v>66</v>
      </c>
    </row>
    <row r="607" customFormat="false" ht="12.75" hidden="false" customHeight="false" outlineLevel="0" collapsed="false">
      <c r="A607" s="8" t="s">
        <v>123</v>
      </c>
      <c r="B607" s="8" t="s">
        <v>195</v>
      </c>
      <c r="C607" s="8" t="s">
        <v>139</v>
      </c>
      <c r="D607" s="88" t="n">
        <v>42159</v>
      </c>
      <c r="E607" s="8" t="s">
        <v>89</v>
      </c>
      <c r="F607" s="8" t="n">
        <v>1</v>
      </c>
      <c r="G607" s="8" t="s">
        <v>81</v>
      </c>
      <c r="H607" s="8" t="s">
        <v>89</v>
      </c>
      <c r="I607" s="8" t="s">
        <v>89</v>
      </c>
      <c r="K607" s="8" t="s">
        <v>65</v>
      </c>
      <c r="L607" s="8" t="s">
        <v>66</v>
      </c>
    </row>
    <row r="608" customFormat="false" ht="12.75" hidden="false" customHeight="false" outlineLevel="0" collapsed="false">
      <c r="A608" s="8" t="s">
        <v>123</v>
      </c>
      <c r="B608" s="8" t="s">
        <v>109</v>
      </c>
      <c r="C608" s="8" t="s">
        <v>124</v>
      </c>
      <c r="D608" s="88" t="n">
        <v>42187</v>
      </c>
      <c r="E608" s="8" t="s">
        <v>93</v>
      </c>
      <c r="F608" s="8" t="n">
        <v>1</v>
      </c>
      <c r="G608" s="8" t="s">
        <v>81</v>
      </c>
      <c r="H608" s="8" t="s">
        <v>93</v>
      </c>
      <c r="I608" s="8" t="s">
        <v>93</v>
      </c>
      <c r="K608" s="90" t="s">
        <v>46</v>
      </c>
      <c r="L608" s="90" t="s">
        <v>44</v>
      </c>
    </row>
    <row r="609" customFormat="false" ht="12.75" hidden="false" customHeight="false" outlineLevel="0" collapsed="false">
      <c r="A609" s="8" t="s">
        <v>123</v>
      </c>
      <c r="B609" s="8" t="s">
        <v>109</v>
      </c>
      <c r="C609" s="8" t="s">
        <v>110</v>
      </c>
      <c r="D609" s="88" t="n">
        <v>42169</v>
      </c>
      <c r="E609" s="8" t="s">
        <v>93</v>
      </c>
      <c r="F609" s="8" t="n">
        <v>3453</v>
      </c>
      <c r="G609" s="8" t="s">
        <v>81</v>
      </c>
      <c r="H609" s="8" t="s">
        <v>93</v>
      </c>
      <c r="I609" s="8" t="s">
        <v>93</v>
      </c>
      <c r="K609" s="90" t="s">
        <v>46</v>
      </c>
      <c r="L609" s="90" t="s">
        <v>44</v>
      </c>
    </row>
    <row r="610" customFormat="false" ht="12.75" hidden="false" customHeight="false" outlineLevel="0" collapsed="false">
      <c r="A610" s="8" t="s">
        <v>123</v>
      </c>
      <c r="B610" s="8" t="s">
        <v>254</v>
      </c>
      <c r="C610" s="8" t="s">
        <v>139</v>
      </c>
      <c r="D610" s="88" t="n">
        <v>43651</v>
      </c>
      <c r="E610" s="8" t="s">
        <v>93</v>
      </c>
      <c r="F610" s="8" t="n">
        <v>2</v>
      </c>
      <c r="G610" s="8" t="s">
        <v>81</v>
      </c>
      <c r="H610" s="8" t="s">
        <v>93</v>
      </c>
      <c r="I610" s="8" t="s">
        <v>93</v>
      </c>
      <c r="K610" s="90" t="s">
        <v>46</v>
      </c>
      <c r="L610" s="90" t="s">
        <v>44</v>
      </c>
    </row>
    <row r="611" customFormat="false" ht="12.75" hidden="false" customHeight="false" outlineLevel="0" collapsed="false">
      <c r="A611" s="8" t="s">
        <v>123</v>
      </c>
      <c r="E611" s="90" t="s">
        <v>75</v>
      </c>
      <c r="G611" s="90" t="s">
        <v>81</v>
      </c>
      <c r="H611" s="90" t="s">
        <v>75</v>
      </c>
      <c r="I611" s="90" t="s">
        <v>75</v>
      </c>
      <c r="K611" s="90" t="s">
        <v>46</v>
      </c>
      <c r="L611" s="90" t="s">
        <v>44</v>
      </c>
    </row>
    <row r="612" customFormat="false" ht="12.75" hidden="false" customHeight="false" outlineLevel="0" collapsed="false">
      <c r="A612" s="8" t="s">
        <v>123</v>
      </c>
      <c r="B612" s="8" t="s">
        <v>166</v>
      </c>
      <c r="C612" s="8" t="s">
        <v>110</v>
      </c>
      <c r="D612" s="88" t="n">
        <v>42169</v>
      </c>
      <c r="E612" s="8" t="s">
        <v>95</v>
      </c>
      <c r="F612" s="8" t="n">
        <v>603</v>
      </c>
      <c r="G612" s="8" t="s">
        <v>81</v>
      </c>
      <c r="H612" s="8" t="s">
        <v>95</v>
      </c>
      <c r="I612" s="8" t="s">
        <v>95</v>
      </c>
      <c r="K612" s="90" t="s">
        <v>9</v>
      </c>
      <c r="L612" s="90" t="s">
        <v>10</v>
      </c>
    </row>
    <row r="613" customFormat="false" ht="12.75" hidden="false" customHeight="false" outlineLevel="0" collapsed="false">
      <c r="A613" s="8" t="s">
        <v>123</v>
      </c>
      <c r="B613" s="8" t="s">
        <v>208</v>
      </c>
      <c r="C613" s="8" t="s">
        <v>124</v>
      </c>
      <c r="D613" s="88" t="n">
        <v>42174</v>
      </c>
      <c r="E613" s="8" t="s">
        <v>95</v>
      </c>
      <c r="F613" s="8" t="n">
        <v>699</v>
      </c>
      <c r="G613" s="8" t="s">
        <v>81</v>
      </c>
      <c r="H613" s="8" t="s">
        <v>95</v>
      </c>
      <c r="I613" s="8" t="s">
        <v>95</v>
      </c>
      <c r="K613" s="90" t="s">
        <v>9</v>
      </c>
      <c r="L613" s="90" t="s">
        <v>10</v>
      </c>
    </row>
    <row r="614" customFormat="false" ht="13.5" hidden="false" customHeight="false" outlineLevel="0" collapsed="false">
      <c r="A614" s="8" t="s">
        <v>123</v>
      </c>
      <c r="B614" s="8" t="s">
        <v>208</v>
      </c>
      <c r="C614" s="8" t="s">
        <v>110</v>
      </c>
      <c r="D614" s="88" t="n">
        <v>42170</v>
      </c>
      <c r="E614" s="8" t="s">
        <v>95</v>
      </c>
      <c r="F614" s="8" t="n">
        <v>6</v>
      </c>
      <c r="G614" s="8" t="s">
        <v>81</v>
      </c>
      <c r="H614" s="8" t="s">
        <v>95</v>
      </c>
      <c r="I614" s="8" t="s">
        <v>95</v>
      </c>
      <c r="K614" s="90" t="s">
        <v>9</v>
      </c>
      <c r="L614" s="90" t="s">
        <v>10</v>
      </c>
    </row>
    <row r="615" customFormat="false" ht="13.5" hidden="false" customHeight="false" outlineLevel="0" collapsed="false">
      <c r="A615" s="8" t="s">
        <v>123</v>
      </c>
      <c r="B615" s="8" t="s">
        <v>208</v>
      </c>
      <c r="C615" s="8" t="s">
        <v>110</v>
      </c>
      <c r="D615" s="88" t="n">
        <v>42177</v>
      </c>
      <c r="E615" s="8" t="s">
        <v>95</v>
      </c>
      <c r="F615" s="8" t="n">
        <v>564</v>
      </c>
      <c r="G615" s="8" t="s">
        <v>81</v>
      </c>
      <c r="H615" s="8" t="s">
        <v>95</v>
      </c>
      <c r="I615" s="8" t="s">
        <v>95</v>
      </c>
      <c r="K615" s="93" t="s">
        <v>9</v>
      </c>
      <c r="L615" s="94" t="s">
        <v>10</v>
      </c>
    </row>
    <row r="616" customFormat="false" ht="13.5" hidden="false" customHeight="false" outlineLevel="0" collapsed="false">
      <c r="A616" s="8" t="n">
        <v>55</v>
      </c>
      <c r="B616" s="8" t="s">
        <v>208</v>
      </c>
      <c r="C616" s="8" t="s">
        <v>144</v>
      </c>
      <c r="D616" s="88" t="n">
        <v>42183</v>
      </c>
      <c r="E616" s="8" t="s">
        <v>95</v>
      </c>
      <c r="F616" s="8" t="n">
        <v>1</v>
      </c>
      <c r="G616" s="8" t="s">
        <v>81</v>
      </c>
      <c r="H616" s="8" t="s">
        <v>95</v>
      </c>
      <c r="I616" s="8" t="s">
        <v>95</v>
      </c>
      <c r="K616" s="93" t="s">
        <v>9</v>
      </c>
      <c r="L616" s="94" t="s">
        <v>10</v>
      </c>
      <c r="M616" s="105" t="s">
        <v>327</v>
      </c>
    </row>
    <row r="617" customFormat="false" ht="13.5" hidden="false" customHeight="false" outlineLevel="0" collapsed="false">
      <c r="A617" s="8" t="n">
        <v>56</v>
      </c>
      <c r="B617" s="8" t="s">
        <v>228</v>
      </c>
      <c r="C617" s="8" t="s">
        <v>154</v>
      </c>
      <c r="D617" s="88" t="n">
        <v>42185</v>
      </c>
      <c r="E617" s="8" t="s">
        <v>95</v>
      </c>
      <c r="F617" s="8" t="n">
        <v>1</v>
      </c>
      <c r="G617" s="8" t="s">
        <v>81</v>
      </c>
      <c r="H617" s="8" t="s">
        <v>95</v>
      </c>
      <c r="I617" s="8" t="s">
        <v>95</v>
      </c>
      <c r="K617" s="93" t="s">
        <v>9</v>
      </c>
      <c r="L617" s="94" t="s">
        <v>10</v>
      </c>
    </row>
    <row r="618" customFormat="false" ht="13.5" hidden="false" customHeight="false" outlineLevel="0" collapsed="false">
      <c r="A618" s="8" t="n">
        <v>56</v>
      </c>
      <c r="B618" s="8" t="s">
        <v>109</v>
      </c>
      <c r="C618" s="8" t="s">
        <v>154</v>
      </c>
      <c r="D618" s="88" t="n">
        <v>42176</v>
      </c>
      <c r="E618" s="8" t="s">
        <v>84</v>
      </c>
      <c r="F618" s="8" t="n">
        <v>1</v>
      </c>
      <c r="G618" s="8" t="s">
        <v>81</v>
      </c>
      <c r="H618" s="90" t="s">
        <v>22</v>
      </c>
      <c r="I618" s="90" t="s">
        <v>22</v>
      </c>
      <c r="K618" s="93" t="s">
        <v>16</v>
      </c>
      <c r="L618" s="100" t="s">
        <v>17</v>
      </c>
    </row>
    <row r="619" customFormat="false" ht="12.75" hidden="false" customHeight="false" outlineLevel="0" collapsed="false">
      <c r="A619" s="8" t="n">
        <v>60</v>
      </c>
      <c r="B619" s="8" t="s">
        <v>166</v>
      </c>
      <c r="C619" s="8" t="s">
        <v>124</v>
      </c>
      <c r="D619" s="88" t="n">
        <v>42169</v>
      </c>
      <c r="E619" s="8" t="s">
        <v>84</v>
      </c>
      <c r="F619" s="8" t="n">
        <v>5</v>
      </c>
      <c r="G619" s="8" t="s">
        <v>81</v>
      </c>
      <c r="H619" s="90" t="s">
        <v>22</v>
      </c>
      <c r="I619" s="90" t="s">
        <v>22</v>
      </c>
      <c r="K619" s="90" t="s">
        <v>16</v>
      </c>
      <c r="L619" s="92" t="s">
        <v>17</v>
      </c>
    </row>
    <row r="620" customFormat="false" ht="12.75" hidden="false" customHeight="false" outlineLevel="0" collapsed="false">
      <c r="A620" s="8" t="n">
        <v>60</v>
      </c>
      <c r="B620" s="8" t="s">
        <v>166</v>
      </c>
      <c r="C620" s="8" t="s">
        <v>110</v>
      </c>
      <c r="D620" s="88" t="n">
        <v>42169</v>
      </c>
      <c r="E620" s="8" t="s">
        <v>84</v>
      </c>
      <c r="F620" s="8" t="n">
        <v>11</v>
      </c>
      <c r="G620" s="8" t="s">
        <v>81</v>
      </c>
      <c r="H620" s="90" t="s">
        <v>22</v>
      </c>
      <c r="I620" s="90" t="s">
        <v>22</v>
      </c>
      <c r="K620" s="90" t="s">
        <v>16</v>
      </c>
      <c r="L620" s="92" t="s">
        <v>17</v>
      </c>
    </row>
    <row r="621" customFormat="false" ht="12.75" hidden="false" customHeight="false" outlineLevel="0" collapsed="false">
      <c r="A621" s="8" t="n">
        <v>60</v>
      </c>
      <c r="B621" s="8" t="s">
        <v>166</v>
      </c>
      <c r="C621" s="8" t="s">
        <v>139</v>
      </c>
      <c r="D621" s="88" t="n">
        <v>42169</v>
      </c>
      <c r="E621" s="8" t="s">
        <v>84</v>
      </c>
      <c r="F621" s="8" t="n">
        <v>27</v>
      </c>
      <c r="G621" s="8" t="s">
        <v>81</v>
      </c>
      <c r="H621" s="90" t="s">
        <v>22</v>
      </c>
      <c r="I621" s="90" t="s">
        <v>22</v>
      </c>
      <c r="K621" s="90" t="s">
        <v>16</v>
      </c>
      <c r="L621" s="92" t="s">
        <v>17</v>
      </c>
    </row>
    <row r="622" customFormat="false" ht="12.75" hidden="false" customHeight="false" outlineLevel="0" collapsed="false">
      <c r="A622" s="8" t="n">
        <v>65</v>
      </c>
      <c r="B622" s="8" t="s">
        <v>166</v>
      </c>
      <c r="C622" s="8" t="s">
        <v>139</v>
      </c>
      <c r="D622" s="88" t="n">
        <v>42169</v>
      </c>
      <c r="E622" s="8" t="s">
        <v>84</v>
      </c>
      <c r="F622" s="8" t="n">
        <v>584</v>
      </c>
      <c r="G622" s="8" t="s">
        <v>81</v>
      </c>
      <c r="H622" s="90" t="s">
        <v>22</v>
      </c>
      <c r="I622" s="90" t="s">
        <v>22</v>
      </c>
      <c r="K622" s="90" t="s">
        <v>16</v>
      </c>
      <c r="L622" s="92" t="s">
        <v>17</v>
      </c>
    </row>
    <row r="623" customFormat="false" ht="12.75" hidden="false" customHeight="false" outlineLevel="0" collapsed="false">
      <c r="A623" s="8" t="n">
        <v>65</v>
      </c>
      <c r="B623" s="8" t="s">
        <v>166</v>
      </c>
      <c r="C623" s="8" t="s">
        <v>139</v>
      </c>
      <c r="D623" s="88" t="n">
        <v>42169</v>
      </c>
      <c r="E623" s="8" t="s">
        <v>84</v>
      </c>
      <c r="F623" s="8" t="n">
        <v>11</v>
      </c>
      <c r="G623" s="8" t="s">
        <v>81</v>
      </c>
      <c r="H623" s="90" t="s">
        <v>22</v>
      </c>
      <c r="I623" s="90" t="s">
        <v>22</v>
      </c>
      <c r="K623" s="90" t="s">
        <v>16</v>
      </c>
      <c r="L623" s="92" t="s">
        <v>17</v>
      </c>
    </row>
    <row r="624" customFormat="false" ht="12.75" hidden="false" customHeight="false" outlineLevel="0" collapsed="false">
      <c r="A624" s="8" t="s">
        <v>123</v>
      </c>
      <c r="B624" s="8" t="s">
        <v>166</v>
      </c>
      <c r="C624" s="8" t="s">
        <v>123</v>
      </c>
      <c r="D624" s="88" t="n">
        <v>42170</v>
      </c>
      <c r="E624" s="8" t="s">
        <v>84</v>
      </c>
      <c r="F624" s="8" t="n">
        <v>1</v>
      </c>
      <c r="G624" s="8" t="s">
        <v>81</v>
      </c>
      <c r="H624" s="90" t="s">
        <v>22</v>
      </c>
      <c r="I624" s="90" t="s">
        <v>22</v>
      </c>
      <c r="K624" s="90" t="s">
        <v>16</v>
      </c>
      <c r="L624" s="92" t="s">
        <v>17</v>
      </c>
    </row>
    <row r="625" customFormat="false" ht="12.75" hidden="false" customHeight="false" outlineLevel="0" collapsed="false">
      <c r="A625" s="8" t="s">
        <v>123</v>
      </c>
      <c r="B625" s="8" t="s">
        <v>195</v>
      </c>
      <c r="C625" s="8" t="s">
        <v>110</v>
      </c>
      <c r="D625" s="88" t="n">
        <v>42167</v>
      </c>
      <c r="E625" s="8" t="s">
        <v>84</v>
      </c>
      <c r="F625" s="8" t="n">
        <v>3</v>
      </c>
      <c r="G625" s="8" t="s">
        <v>81</v>
      </c>
      <c r="H625" s="90" t="s">
        <v>22</v>
      </c>
      <c r="I625" s="90" t="s">
        <v>22</v>
      </c>
      <c r="K625" s="90" t="s">
        <v>16</v>
      </c>
      <c r="L625" s="92" t="s">
        <v>17</v>
      </c>
    </row>
    <row r="626" customFormat="false" ht="12.75" hidden="false" customHeight="false" outlineLevel="0" collapsed="false">
      <c r="A626" s="8" t="s">
        <v>123</v>
      </c>
      <c r="B626" s="8" t="s">
        <v>195</v>
      </c>
      <c r="C626" s="8" t="s">
        <v>110</v>
      </c>
      <c r="D626" s="88" t="n">
        <v>42167</v>
      </c>
      <c r="E626" s="8" t="s">
        <v>84</v>
      </c>
      <c r="F626" s="8" t="n">
        <v>18</v>
      </c>
      <c r="G626" s="8" t="s">
        <v>81</v>
      </c>
      <c r="H626" s="90" t="s">
        <v>22</v>
      </c>
      <c r="I626" s="90" t="s">
        <v>22</v>
      </c>
      <c r="K626" s="90" t="s">
        <v>16</v>
      </c>
      <c r="L626" s="92" t="s">
        <v>17</v>
      </c>
    </row>
    <row r="627" customFormat="false" ht="12.75" hidden="false" customHeight="false" outlineLevel="0" collapsed="false">
      <c r="A627" s="8" t="s">
        <v>123</v>
      </c>
      <c r="B627" s="8" t="s">
        <v>195</v>
      </c>
      <c r="C627" s="8" t="s">
        <v>110</v>
      </c>
      <c r="D627" s="88" t="n">
        <v>42169</v>
      </c>
      <c r="E627" s="8" t="s">
        <v>84</v>
      </c>
      <c r="F627" s="8" t="n">
        <v>15</v>
      </c>
      <c r="G627" s="8" t="s">
        <v>81</v>
      </c>
      <c r="H627" s="90" t="s">
        <v>22</v>
      </c>
      <c r="I627" s="90" t="s">
        <v>22</v>
      </c>
      <c r="K627" s="90" t="s">
        <v>16</v>
      </c>
      <c r="L627" s="92" t="s">
        <v>17</v>
      </c>
    </row>
    <row r="628" customFormat="false" ht="12.75" hidden="false" customHeight="false" outlineLevel="0" collapsed="false">
      <c r="A628" s="8" t="s">
        <v>123</v>
      </c>
      <c r="B628" s="8" t="s">
        <v>195</v>
      </c>
      <c r="C628" s="8" t="s">
        <v>139</v>
      </c>
      <c r="D628" s="88" t="n">
        <v>42159</v>
      </c>
      <c r="E628" s="8" t="s">
        <v>84</v>
      </c>
      <c r="F628" s="8" t="n">
        <v>1</v>
      </c>
      <c r="G628" s="8" t="s">
        <v>81</v>
      </c>
      <c r="H628" s="90" t="s">
        <v>22</v>
      </c>
      <c r="I628" s="90" t="s">
        <v>22</v>
      </c>
      <c r="K628" s="90" t="s">
        <v>16</v>
      </c>
      <c r="L628" s="92" t="s">
        <v>17</v>
      </c>
    </row>
    <row r="629" customFormat="false" ht="12.75" hidden="false" customHeight="false" outlineLevel="0" collapsed="false">
      <c r="A629" s="8" t="s">
        <v>123</v>
      </c>
      <c r="B629" s="8" t="s">
        <v>208</v>
      </c>
      <c r="C629" s="8" t="s">
        <v>124</v>
      </c>
      <c r="D629" s="88" t="n">
        <v>42174</v>
      </c>
      <c r="E629" s="8" t="s">
        <v>84</v>
      </c>
      <c r="F629" s="8" t="n">
        <v>1</v>
      </c>
      <c r="G629" s="8" t="s">
        <v>81</v>
      </c>
      <c r="H629" s="90" t="s">
        <v>22</v>
      </c>
      <c r="I629" s="90" t="s">
        <v>22</v>
      </c>
      <c r="K629" s="90" t="s">
        <v>16</v>
      </c>
      <c r="L629" s="92" t="s">
        <v>17</v>
      </c>
    </row>
    <row r="630" customFormat="false" ht="12.75" hidden="false" customHeight="false" outlineLevel="0" collapsed="false">
      <c r="A630" s="8" t="s">
        <v>123</v>
      </c>
      <c r="B630" s="8" t="s">
        <v>208</v>
      </c>
      <c r="C630" s="8" t="s">
        <v>124</v>
      </c>
      <c r="D630" s="88" t="n">
        <v>42174</v>
      </c>
      <c r="E630" s="8" t="s">
        <v>84</v>
      </c>
      <c r="F630" s="8" t="n">
        <v>1</v>
      </c>
      <c r="G630" s="8" t="s">
        <v>81</v>
      </c>
      <c r="H630" s="90" t="s">
        <v>22</v>
      </c>
      <c r="I630" s="90" t="s">
        <v>22</v>
      </c>
      <c r="K630" s="90" t="s">
        <v>16</v>
      </c>
      <c r="L630" s="92" t="s">
        <v>17</v>
      </c>
    </row>
    <row r="631" customFormat="false" ht="12.75" hidden="false" customHeight="false" outlineLevel="0" collapsed="false">
      <c r="A631" s="8" t="s">
        <v>123</v>
      </c>
      <c r="B631" s="8" t="s">
        <v>208</v>
      </c>
      <c r="C631" s="8" t="s">
        <v>124</v>
      </c>
      <c r="D631" s="88" t="n">
        <v>42175</v>
      </c>
      <c r="E631" s="8" t="s">
        <v>84</v>
      </c>
      <c r="F631" s="8" t="n">
        <v>1</v>
      </c>
      <c r="G631" s="8" t="s">
        <v>81</v>
      </c>
      <c r="H631" s="90" t="s">
        <v>22</v>
      </c>
      <c r="I631" s="90" t="s">
        <v>22</v>
      </c>
      <c r="K631" s="90" t="s">
        <v>16</v>
      </c>
      <c r="L631" s="92" t="s">
        <v>17</v>
      </c>
    </row>
    <row r="632" customFormat="false" ht="12.75" hidden="false" customHeight="false" outlineLevel="0" collapsed="false">
      <c r="A632" s="8" t="s">
        <v>123</v>
      </c>
      <c r="B632" s="8" t="s">
        <v>252</v>
      </c>
      <c r="C632" s="8" t="s">
        <v>136</v>
      </c>
      <c r="D632" s="88" t="n">
        <v>42177</v>
      </c>
      <c r="E632" s="8" t="s">
        <v>84</v>
      </c>
      <c r="F632" s="8" t="n">
        <v>1</v>
      </c>
      <c r="G632" s="8" t="s">
        <v>81</v>
      </c>
      <c r="H632" s="90" t="s">
        <v>22</v>
      </c>
      <c r="I632" s="90" t="s">
        <v>22</v>
      </c>
      <c r="K632" s="90" t="s">
        <v>16</v>
      </c>
      <c r="L632" s="92" t="s">
        <v>17</v>
      </c>
    </row>
    <row r="633" customFormat="false" ht="12.75" hidden="false" customHeight="false" outlineLevel="0" collapsed="false">
      <c r="A633" s="8" t="n">
        <v>3</v>
      </c>
      <c r="B633" s="8" t="s">
        <v>252</v>
      </c>
      <c r="C633" s="8" t="s">
        <v>144</v>
      </c>
      <c r="D633" s="88" t="n">
        <v>42173</v>
      </c>
      <c r="E633" s="8" t="s">
        <v>84</v>
      </c>
      <c r="F633" s="8" t="n">
        <v>32</v>
      </c>
      <c r="G633" s="8" t="s">
        <v>81</v>
      </c>
      <c r="H633" s="90" t="s">
        <v>22</v>
      </c>
      <c r="I633" s="90" t="s">
        <v>22</v>
      </c>
      <c r="K633" s="90" t="s">
        <v>16</v>
      </c>
      <c r="L633" s="92" t="s">
        <v>17</v>
      </c>
    </row>
    <row r="634" customFormat="false" ht="13.5" hidden="false" customHeight="false" outlineLevel="0" collapsed="false">
      <c r="A634" s="8" t="n">
        <v>3</v>
      </c>
      <c r="B634" s="8" t="s">
        <v>254</v>
      </c>
      <c r="C634" s="8" t="s">
        <v>139</v>
      </c>
      <c r="D634" s="88" t="n">
        <v>43651</v>
      </c>
      <c r="E634" s="8" t="s">
        <v>84</v>
      </c>
      <c r="F634" s="8" t="n">
        <v>24</v>
      </c>
      <c r="G634" s="8" t="s">
        <v>81</v>
      </c>
      <c r="H634" s="90" t="s">
        <v>22</v>
      </c>
      <c r="I634" s="90" t="s">
        <v>22</v>
      </c>
      <c r="K634" s="90" t="s">
        <v>16</v>
      </c>
      <c r="L634" s="92" t="s">
        <v>17</v>
      </c>
    </row>
    <row r="635" customFormat="false" ht="13.5" hidden="false" customHeight="false" outlineLevel="0" collapsed="false">
      <c r="A635" s="8" t="n">
        <v>15</v>
      </c>
      <c r="B635" s="8" t="s">
        <v>109</v>
      </c>
      <c r="C635" s="8" t="s">
        <v>124</v>
      </c>
      <c r="D635" s="88" t="n">
        <v>42187</v>
      </c>
      <c r="E635" s="8" t="s">
        <v>96</v>
      </c>
      <c r="F635" s="8" t="n">
        <v>1</v>
      </c>
      <c r="G635" s="8" t="s">
        <v>81</v>
      </c>
      <c r="H635" s="8" t="s">
        <v>96</v>
      </c>
      <c r="I635" s="8" t="s">
        <v>96</v>
      </c>
      <c r="J635" s="8" t="s">
        <v>96</v>
      </c>
      <c r="K635" s="8" t="s">
        <v>96</v>
      </c>
      <c r="L635" s="106" t="s">
        <v>96</v>
      </c>
    </row>
    <row r="636" customFormat="false" ht="12.75" hidden="false" customHeight="false" outlineLevel="0" collapsed="false">
      <c r="A636" s="8" t="n">
        <v>15</v>
      </c>
      <c r="B636" s="8" t="s">
        <v>109</v>
      </c>
      <c r="C636" s="8" t="s">
        <v>124</v>
      </c>
      <c r="D636" s="88" t="n">
        <v>42187</v>
      </c>
      <c r="E636" s="8" t="s">
        <v>96</v>
      </c>
      <c r="F636" s="8" t="n">
        <v>2</v>
      </c>
      <c r="G636" s="8" t="s">
        <v>81</v>
      </c>
      <c r="H636" s="8" t="s">
        <v>96</v>
      </c>
      <c r="I636" s="8" t="s">
        <v>96</v>
      </c>
      <c r="J636" s="8" t="s">
        <v>96</v>
      </c>
      <c r="K636" s="8" t="s">
        <v>96</v>
      </c>
      <c r="L636" s="8" t="s">
        <v>96</v>
      </c>
    </row>
    <row r="637" customFormat="false" ht="12.75" hidden="false" customHeight="false" outlineLevel="0" collapsed="false">
      <c r="A637" s="8" t="s">
        <v>123</v>
      </c>
      <c r="B637" s="8" t="s">
        <v>109</v>
      </c>
      <c r="C637" s="8" t="s">
        <v>110</v>
      </c>
      <c r="D637" s="88" t="n">
        <v>42169</v>
      </c>
      <c r="E637" s="8" t="s">
        <v>96</v>
      </c>
      <c r="F637" s="8" t="n">
        <v>1</v>
      </c>
      <c r="G637" s="8" t="s">
        <v>81</v>
      </c>
      <c r="H637" s="8" t="s">
        <v>96</v>
      </c>
      <c r="I637" s="8" t="s">
        <v>96</v>
      </c>
      <c r="J637" s="8" t="s">
        <v>96</v>
      </c>
      <c r="K637" s="8" t="s">
        <v>96</v>
      </c>
      <c r="L637" s="8" t="s">
        <v>96</v>
      </c>
    </row>
    <row r="638" customFormat="false" ht="12.75" hidden="false" customHeight="false" outlineLevel="0" collapsed="false">
      <c r="A638" s="8" t="s">
        <v>123</v>
      </c>
      <c r="B638" s="8" t="s">
        <v>109</v>
      </c>
      <c r="C638" s="8" t="s">
        <v>144</v>
      </c>
      <c r="D638" s="88" t="n">
        <v>42169</v>
      </c>
      <c r="E638" s="8" t="s">
        <v>96</v>
      </c>
      <c r="F638" s="8" t="n">
        <v>4</v>
      </c>
      <c r="G638" s="8" t="s">
        <v>81</v>
      </c>
      <c r="H638" s="8" t="s">
        <v>96</v>
      </c>
      <c r="I638" s="8" t="s">
        <v>96</v>
      </c>
      <c r="J638" s="8" t="s">
        <v>96</v>
      </c>
      <c r="K638" s="8" t="s">
        <v>96</v>
      </c>
      <c r="L638" s="8" t="s">
        <v>96</v>
      </c>
    </row>
    <row r="639" customFormat="false" ht="13.5" hidden="false" customHeight="false" outlineLevel="0" collapsed="false">
      <c r="A639" s="8" t="s">
        <v>123</v>
      </c>
      <c r="B639" s="8" t="s">
        <v>109</v>
      </c>
      <c r="C639" s="8" t="s">
        <v>154</v>
      </c>
      <c r="D639" s="88" t="n">
        <v>42176</v>
      </c>
      <c r="E639" s="8" t="s">
        <v>96</v>
      </c>
      <c r="F639" s="8" t="n">
        <v>1</v>
      </c>
      <c r="G639" s="8" t="s">
        <v>81</v>
      </c>
      <c r="H639" s="8" t="s">
        <v>96</v>
      </c>
      <c r="I639" s="8" t="s">
        <v>96</v>
      </c>
      <c r="J639" s="8" t="s">
        <v>96</v>
      </c>
      <c r="K639" s="8" t="s">
        <v>96</v>
      </c>
      <c r="L639" s="8" t="s">
        <v>96</v>
      </c>
    </row>
    <row r="640" customFormat="false" ht="15" hidden="false" customHeight="false" outlineLevel="0" collapsed="false">
      <c r="A640" s="8" t="s">
        <v>123</v>
      </c>
      <c r="B640" s="8" t="s">
        <v>109</v>
      </c>
      <c r="C640" s="8" t="s">
        <v>154</v>
      </c>
      <c r="D640" s="88" t="n">
        <v>42177</v>
      </c>
      <c r="E640" s="8" t="s">
        <v>96</v>
      </c>
      <c r="F640" s="8" t="n">
        <v>2</v>
      </c>
      <c r="G640" s="8" t="s">
        <v>81</v>
      </c>
      <c r="H640" s="8" t="s">
        <v>96</v>
      </c>
      <c r="I640" s="8" t="s">
        <v>96</v>
      </c>
      <c r="J640" s="8" t="s">
        <v>96</v>
      </c>
      <c r="K640" s="103" t="s">
        <v>96</v>
      </c>
      <c r="L640" s="104" t="s">
        <v>96</v>
      </c>
      <c r="N640" s="99"/>
    </row>
    <row r="641" customFormat="false" ht="13.5" hidden="false" customHeight="false" outlineLevel="0" collapsed="false">
      <c r="A641" s="8" t="s">
        <v>123</v>
      </c>
      <c r="B641" s="8" t="s">
        <v>109</v>
      </c>
      <c r="C641" s="8" t="s">
        <v>154</v>
      </c>
      <c r="D641" s="88" t="n">
        <v>42180</v>
      </c>
      <c r="E641" s="8" t="s">
        <v>96</v>
      </c>
      <c r="F641" s="8" t="n">
        <v>4</v>
      </c>
      <c r="G641" s="8" t="s">
        <v>81</v>
      </c>
      <c r="H641" s="8" t="s">
        <v>96</v>
      </c>
      <c r="I641" s="8" t="s">
        <v>96</v>
      </c>
      <c r="J641" s="8" t="s">
        <v>96</v>
      </c>
      <c r="K641" s="8" t="s">
        <v>96</v>
      </c>
      <c r="L641" s="8" t="s">
        <v>96</v>
      </c>
      <c r="M641" s="105" t="s">
        <v>336</v>
      </c>
    </row>
    <row r="642" customFormat="false" ht="12.75" hidden="false" customHeight="false" outlineLevel="0" collapsed="false">
      <c r="A642" s="8" t="s">
        <v>123</v>
      </c>
      <c r="B642" s="8" t="s">
        <v>166</v>
      </c>
      <c r="C642" s="8" t="s">
        <v>124</v>
      </c>
      <c r="D642" s="88" t="n">
        <v>42169</v>
      </c>
      <c r="E642" s="8" t="s">
        <v>96</v>
      </c>
      <c r="F642" s="8" t="n">
        <v>3</v>
      </c>
      <c r="G642" s="8" t="s">
        <v>81</v>
      </c>
      <c r="H642" s="8" t="s">
        <v>96</v>
      </c>
      <c r="I642" s="8" t="s">
        <v>96</v>
      </c>
      <c r="J642" s="8" t="s">
        <v>96</v>
      </c>
      <c r="K642" s="8" t="s">
        <v>96</v>
      </c>
      <c r="L642" s="8" t="s">
        <v>96</v>
      </c>
    </row>
    <row r="643" customFormat="false" ht="12.75" hidden="false" customHeight="false" outlineLevel="0" collapsed="false">
      <c r="A643" s="8" t="n">
        <v>19</v>
      </c>
      <c r="B643" s="8" t="s">
        <v>166</v>
      </c>
      <c r="C643" s="8" t="s">
        <v>110</v>
      </c>
      <c r="D643" s="88" t="n">
        <v>42169</v>
      </c>
      <c r="E643" s="8" t="s">
        <v>96</v>
      </c>
      <c r="F643" s="8" t="n">
        <v>0</v>
      </c>
      <c r="G643" s="8" t="s">
        <v>81</v>
      </c>
      <c r="H643" s="8" t="s">
        <v>96</v>
      </c>
      <c r="I643" s="8" t="s">
        <v>96</v>
      </c>
      <c r="J643" s="8" t="s">
        <v>96</v>
      </c>
      <c r="K643" s="8" t="s">
        <v>96</v>
      </c>
      <c r="L643" s="8" t="s">
        <v>96</v>
      </c>
    </row>
    <row r="644" customFormat="false" ht="12.75" hidden="false" customHeight="false" outlineLevel="0" collapsed="false">
      <c r="A644" s="8" t="n">
        <v>14</v>
      </c>
      <c r="B644" s="8" t="s">
        <v>166</v>
      </c>
      <c r="C644" s="8" t="s">
        <v>136</v>
      </c>
      <c r="D644" s="88" t="n">
        <v>42170</v>
      </c>
      <c r="E644" s="8" t="s">
        <v>96</v>
      </c>
      <c r="F644" s="8" t="n">
        <v>16</v>
      </c>
      <c r="G644" s="8" t="s">
        <v>81</v>
      </c>
      <c r="H644" s="8" t="s">
        <v>96</v>
      </c>
      <c r="I644" s="8" t="s">
        <v>96</v>
      </c>
      <c r="J644" s="8" t="s">
        <v>96</v>
      </c>
      <c r="K644" s="8" t="s">
        <v>96</v>
      </c>
      <c r="L644" s="8" t="s">
        <v>96</v>
      </c>
    </row>
    <row r="645" customFormat="false" ht="12.75" hidden="false" customHeight="false" outlineLevel="0" collapsed="false">
      <c r="A645" s="8" t="s">
        <v>123</v>
      </c>
      <c r="B645" s="8" t="s">
        <v>166</v>
      </c>
      <c r="C645" s="8" t="s">
        <v>136</v>
      </c>
      <c r="D645" s="88" t="n">
        <v>42173</v>
      </c>
      <c r="E645" s="8" t="s">
        <v>96</v>
      </c>
      <c r="F645" s="8" t="n">
        <v>2</v>
      </c>
      <c r="G645" s="8" t="s">
        <v>81</v>
      </c>
      <c r="H645" s="8" t="s">
        <v>96</v>
      </c>
      <c r="I645" s="8" t="s">
        <v>96</v>
      </c>
      <c r="J645" s="8" t="s">
        <v>96</v>
      </c>
      <c r="K645" s="8" t="s">
        <v>96</v>
      </c>
      <c r="L645" s="8" t="s">
        <v>96</v>
      </c>
    </row>
    <row r="646" customFormat="false" ht="12.75" hidden="false" customHeight="false" outlineLevel="0" collapsed="false">
      <c r="A646" s="8" t="s">
        <v>123</v>
      </c>
      <c r="B646" s="8" t="s">
        <v>166</v>
      </c>
      <c r="C646" s="8" t="s">
        <v>139</v>
      </c>
      <c r="D646" s="88" t="n">
        <v>42169</v>
      </c>
      <c r="E646" s="8" t="s">
        <v>96</v>
      </c>
      <c r="F646" s="8" t="n">
        <v>2</v>
      </c>
      <c r="G646" s="8" t="s">
        <v>81</v>
      </c>
      <c r="H646" s="8" t="s">
        <v>96</v>
      </c>
      <c r="I646" s="8" t="s">
        <v>96</v>
      </c>
      <c r="J646" s="8" t="s">
        <v>96</v>
      </c>
      <c r="K646" s="8" t="s">
        <v>96</v>
      </c>
      <c r="L646" s="8" t="s">
        <v>96</v>
      </c>
    </row>
    <row r="647" customFormat="false" ht="12.75" hidden="false" customHeight="false" outlineLevel="0" collapsed="false">
      <c r="A647" s="8" t="s">
        <v>123</v>
      </c>
      <c r="B647" s="8" t="s">
        <v>166</v>
      </c>
      <c r="C647" s="8" t="s">
        <v>139</v>
      </c>
      <c r="D647" s="88" t="n">
        <v>42169</v>
      </c>
      <c r="E647" s="8" t="s">
        <v>96</v>
      </c>
      <c r="F647" s="8" t="n">
        <v>49</v>
      </c>
      <c r="G647" s="8" t="s">
        <v>81</v>
      </c>
      <c r="H647" s="8" t="s">
        <v>96</v>
      </c>
      <c r="I647" s="8" t="s">
        <v>96</v>
      </c>
      <c r="J647" s="8" t="s">
        <v>96</v>
      </c>
      <c r="K647" s="8" t="s">
        <v>96</v>
      </c>
      <c r="L647" s="8" t="s">
        <v>96</v>
      </c>
    </row>
    <row r="648" customFormat="false" ht="12.75" hidden="false" customHeight="false" outlineLevel="0" collapsed="false">
      <c r="A648" s="8" t="s">
        <v>123</v>
      </c>
      <c r="B648" s="8" t="s">
        <v>166</v>
      </c>
      <c r="C648" s="8" t="s">
        <v>139</v>
      </c>
      <c r="D648" s="88" t="n">
        <v>42169</v>
      </c>
      <c r="E648" s="8" t="s">
        <v>96</v>
      </c>
      <c r="F648" s="8" t="n">
        <v>5</v>
      </c>
      <c r="G648" s="8" t="s">
        <v>81</v>
      </c>
      <c r="H648" s="8" t="s">
        <v>96</v>
      </c>
      <c r="I648" s="8" t="s">
        <v>96</v>
      </c>
      <c r="J648" s="8" t="s">
        <v>96</v>
      </c>
      <c r="K648" s="8" t="s">
        <v>96</v>
      </c>
      <c r="L648" s="8" t="s">
        <v>96</v>
      </c>
    </row>
    <row r="649" customFormat="false" ht="12.75" hidden="false" customHeight="false" outlineLevel="0" collapsed="false">
      <c r="A649" s="8" t="s">
        <v>123</v>
      </c>
      <c r="B649" s="8" t="s">
        <v>166</v>
      </c>
      <c r="C649" s="8" t="s">
        <v>144</v>
      </c>
      <c r="D649" s="88" t="n">
        <v>42175</v>
      </c>
      <c r="E649" s="8" t="s">
        <v>96</v>
      </c>
      <c r="F649" s="8" t="n">
        <v>93</v>
      </c>
      <c r="G649" s="8" t="s">
        <v>81</v>
      </c>
      <c r="H649" s="8" t="s">
        <v>96</v>
      </c>
      <c r="I649" s="8" t="s">
        <v>96</v>
      </c>
      <c r="J649" s="8" t="s">
        <v>96</v>
      </c>
      <c r="K649" s="8" t="s">
        <v>96</v>
      </c>
      <c r="L649" s="8" t="s">
        <v>96</v>
      </c>
    </row>
    <row r="650" customFormat="false" ht="12.75" hidden="false" customHeight="false" outlineLevel="0" collapsed="false">
      <c r="A650" s="8" t="n">
        <v>56</v>
      </c>
      <c r="B650" s="8" t="s">
        <v>166</v>
      </c>
      <c r="C650" s="8" t="s">
        <v>123</v>
      </c>
      <c r="D650" s="88" t="n">
        <v>42170</v>
      </c>
      <c r="E650" s="8" t="s">
        <v>96</v>
      </c>
      <c r="F650" s="8" t="n">
        <v>7</v>
      </c>
      <c r="G650" s="8" t="s">
        <v>81</v>
      </c>
      <c r="H650" s="8" t="s">
        <v>96</v>
      </c>
      <c r="I650" s="8" t="s">
        <v>96</v>
      </c>
      <c r="J650" s="8" t="s">
        <v>96</v>
      </c>
      <c r="K650" s="8" t="s">
        <v>96</v>
      </c>
      <c r="L650" s="8" t="s">
        <v>96</v>
      </c>
    </row>
    <row r="651" customFormat="false" ht="12.75" hidden="false" customHeight="false" outlineLevel="0" collapsed="false">
      <c r="A651" s="8" t="n">
        <v>60</v>
      </c>
      <c r="B651" s="8" t="s">
        <v>195</v>
      </c>
      <c r="C651" s="8" t="s">
        <v>110</v>
      </c>
      <c r="D651" s="88" t="n">
        <v>42167</v>
      </c>
      <c r="E651" s="8" t="s">
        <v>96</v>
      </c>
      <c r="F651" s="8" t="n">
        <v>1</v>
      </c>
      <c r="G651" s="8" t="s">
        <v>81</v>
      </c>
      <c r="H651" s="8" t="s">
        <v>96</v>
      </c>
      <c r="I651" s="8" t="s">
        <v>96</v>
      </c>
      <c r="J651" s="8" t="s">
        <v>96</v>
      </c>
      <c r="K651" s="8" t="s">
        <v>96</v>
      </c>
      <c r="L651" s="8" t="s">
        <v>96</v>
      </c>
    </row>
    <row r="652" customFormat="false" ht="12.75" hidden="false" customHeight="false" outlineLevel="0" collapsed="false">
      <c r="A652" s="8" t="s">
        <v>123</v>
      </c>
      <c r="B652" s="8" t="s">
        <v>195</v>
      </c>
      <c r="C652" s="8" t="s">
        <v>110</v>
      </c>
      <c r="D652" s="88" t="n">
        <v>42167</v>
      </c>
      <c r="E652" s="8" t="s">
        <v>96</v>
      </c>
      <c r="F652" s="8" t="n">
        <v>1</v>
      </c>
      <c r="G652" s="8" t="s">
        <v>81</v>
      </c>
      <c r="H652" s="8" t="s">
        <v>96</v>
      </c>
      <c r="I652" s="8" t="s">
        <v>96</v>
      </c>
      <c r="J652" s="8" t="s">
        <v>96</v>
      </c>
      <c r="K652" s="8" t="s">
        <v>96</v>
      </c>
      <c r="L652" s="8" t="s">
        <v>96</v>
      </c>
    </row>
    <row r="653" customFormat="false" ht="12.75" hidden="false" customHeight="false" outlineLevel="0" collapsed="false">
      <c r="A653" s="8" t="n">
        <v>23</v>
      </c>
      <c r="B653" s="8" t="s">
        <v>195</v>
      </c>
      <c r="C653" s="8" t="s">
        <v>110</v>
      </c>
      <c r="D653" s="88" t="n">
        <v>42169</v>
      </c>
      <c r="E653" s="8" t="s">
        <v>96</v>
      </c>
      <c r="F653" s="8" t="n">
        <v>3</v>
      </c>
      <c r="G653" s="8" t="s">
        <v>81</v>
      </c>
      <c r="H653" s="8" t="s">
        <v>96</v>
      </c>
      <c r="I653" s="8" t="s">
        <v>96</v>
      </c>
      <c r="J653" s="8" t="s">
        <v>96</v>
      </c>
      <c r="K653" s="8" t="s">
        <v>96</v>
      </c>
      <c r="L653" s="8" t="s">
        <v>96</v>
      </c>
    </row>
    <row r="654" customFormat="false" ht="12.75" hidden="false" customHeight="false" outlineLevel="0" collapsed="false">
      <c r="A654" s="8" t="n">
        <v>51</v>
      </c>
      <c r="B654" s="8" t="s">
        <v>195</v>
      </c>
      <c r="C654" s="8" t="s">
        <v>110</v>
      </c>
      <c r="D654" s="88" t="n">
        <v>42169</v>
      </c>
      <c r="E654" s="8" t="s">
        <v>96</v>
      </c>
      <c r="F654" s="8" t="n">
        <v>5</v>
      </c>
      <c r="G654" s="8" t="s">
        <v>81</v>
      </c>
      <c r="H654" s="8" t="s">
        <v>96</v>
      </c>
      <c r="I654" s="8" t="s">
        <v>96</v>
      </c>
      <c r="J654" s="8" t="s">
        <v>96</v>
      </c>
      <c r="K654" s="8" t="s">
        <v>96</v>
      </c>
      <c r="L654" s="8" t="s">
        <v>96</v>
      </c>
    </row>
    <row r="655" customFormat="false" ht="12.75" hidden="false" customHeight="false" outlineLevel="0" collapsed="false">
      <c r="A655" s="8" t="n">
        <v>49</v>
      </c>
      <c r="B655" s="8" t="s">
        <v>195</v>
      </c>
      <c r="C655" s="8" t="s">
        <v>110</v>
      </c>
      <c r="D655" s="88" t="n">
        <v>42170</v>
      </c>
      <c r="E655" s="8" t="s">
        <v>96</v>
      </c>
      <c r="F655" s="8" t="n">
        <v>1</v>
      </c>
      <c r="G655" s="8" t="s">
        <v>81</v>
      </c>
      <c r="H655" s="8" t="s">
        <v>96</v>
      </c>
      <c r="I655" s="8" t="s">
        <v>96</v>
      </c>
      <c r="J655" s="8" t="s">
        <v>96</v>
      </c>
      <c r="K655" s="8" t="s">
        <v>96</v>
      </c>
      <c r="L655" s="8" t="s">
        <v>96</v>
      </c>
    </row>
    <row r="656" customFormat="false" ht="12.75" hidden="false" customHeight="false" outlineLevel="0" collapsed="false">
      <c r="A656" s="8" t="s">
        <v>123</v>
      </c>
      <c r="B656" s="8" t="s">
        <v>195</v>
      </c>
      <c r="C656" s="8" t="s">
        <v>110</v>
      </c>
      <c r="D656" s="88" t="n">
        <v>42170</v>
      </c>
      <c r="E656" s="8" t="s">
        <v>96</v>
      </c>
      <c r="F656" s="8" t="n">
        <v>1</v>
      </c>
      <c r="G656" s="8" t="s">
        <v>81</v>
      </c>
      <c r="H656" s="8" t="s">
        <v>96</v>
      </c>
      <c r="I656" s="8" t="s">
        <v>96</v>
      </c>
      <c r="J656" s="8" t="s">
        <v>96</v>
      </c>
      <c r="K656" s="8" t="s">
        <v>96</v>
      </c>
      <c r="L656" s="8" t="s">
        <v>96</v>
      </c>
    </row>
    <row r="657" customFormat="false" ht="12.75" hidden="false" customHeight="false" outlineLevel="0" collapsed="false">
      <c r="A657" s="8" t="n">
        <v>10</v>
      </c>
      <c r="B657" s="8" t="s">
        <v>195</v>
      </c>
      <c r="C657" s="8" t="s">
        <v>139</v>
      </c>
      <c r="D657" s="88" t="n">
        <v>42159</v>
      </c>
      <c r="E657" s="8" t="s">
        <v>96</v>
      </c>
      <c r="F657" s="8" t="n">
        <v>1</v>
      </c>
      <c r="G657" s="8" t="s">
        <v>81</v>
      </c>
      <c r="H657" s="8" t="s">
        <v>96</v>
      </c>
      <c r="I657" s="8" t="s">
        <v>96</v>
      </c>
      <c r="J657" s="8" t="s">
        <v>96</v>
      </c>
      <c r="K657" s="8" t="s">
        <v>96</v>
      </c>
      <c r="L657" s="8" t="s">
        <v>96</v>
      </c>
    </row>
    <row r="658" customFormat="false" ht="12.75" hidden="false" customHeight="false" outlineLevel="0" collapsed="false">
      <c r="A658" s="8" t="s">
        <v>123</v>
      </c>
      <c r="B658" s="8" t="s">
        <v>208</v>
      </c>
      <c r="C658" s="8" t="s">
        <v>124</v>
      </c>
      <c r="D658" s="88" t="n">
        <v>42174</v>
      </c>
      <c r="E658" s="8" t="s">
        <v>96</v>
      </c>
      <c r="F658" s="8" t="n">
        <v>1</v>
      </c>
      <c r="G658" s="8" t="s">
        <v>81</v>
      </c>
      <c r="H658" s="8" t="s">
        <v>96</v>
      </c>
      <c r="I658" s="8" t="s">
        <v>96</v>
      </c>
      <c r="J658" s="8" t="s">
        <v>96</v>
      </c>
      <c r="K658" s="8" t="s">
        <v>96</v>
      </c>
      <c r="L658" s="8" t="s">
        <v>96</v>
      </c>
    </row>
    <row r="659" customFormat="false" ht="12.75" hidden="false" customHeight="false" outlineLevel="0" collapsed="false">
      <c r="A659" s="8" t="s">
        <v>123</v>
      </c>
      <c r="B659" s="8" t="s">
        <v>208</v>
      </c>
      <c r="C659" s="8" t="s">
        <v>124</v>
      </c>
      <c r="D659" s="88" t="n">
        <v>42174</v>
      </c>
      <c r="E659" s="8" t="s">
        <v>96</v>
      </c>
      <c r="F659" s="8" t="n">
        <v>7</v>
      </c>
      <c r="G659" s="8" t="s">
        <v>81</v>
      </c>
      <c r="H659" s="8" t="s">
        <v>96</v>
      </c>
      <c r="I659" s="8" t="s">
        <v>96</v>
      </c>
      <c r="J659" s="8" t="s">
        <v>96</v>
      </c>
      <c r="K659" s="8" t="s">
        <v>96</v>
      </c>
      <c r="L659" s="8" t="s">
        <v>96</v>
      </c>
    </row>
    <row r="660" customFormat="false" ht="12.75" hidden="false" customHeight="false" outlineLevel="0" collapsed="false">
      <c r="A660" s="8" t="s">
        <v>123</v>
      </c>
      <c r="B660" s="8" t="s">
        <v>208</v>
      </c>
      <c r="C660" s="8" t="s">
        <v>124</v>
      </c>
      <c r="D660" s="88" t="n">
        <v>42175</v>
      </c>
      <c r="E660" s="8" t="s">
        <v>96</v>
      </c>
      <c r="F660" s="8" t="n">
        <v>0</v>
      </c>
      <c r="G660" s="8" t="s">
        <v>81</v>
      </c>
      <c r="H660" s="8" t="s">
        <v>96</v>
      </c>
      <c r="I660" s="8" t="s">
        <v>96</v>
      </c>
      <c r="J660" s="8" t="s">
        <v>96</v>
      </c>
      <c r="K660" s="8" t="s">
        <v>96</v>
      </c>
      <c r="L660" s="8" t="s">
        <v>96</v>
      </c>
    </row>
    <row r="661" customFormat="false" ht="12.75" hidden="false" customHeight="false" outlineLevel="0" collapsed="false">
      <c r="A661" s="8" t="s">
        <v>123</v>
      </c>
      <c r="B661" s="8" t="s">
        <v>208</v>
      </c>
      <c r="C661" s="8" t="s">
        <v>110</v>
      </c>
      <c r="D661" s="88" t="n">
        <v>42170</v>
      </c>
      <c r="E661" s="8" t="s">
        <v>96</v>
      </c>
      <c r="F661" s="8" t="n">
        <v>6</v>
      </c>
      <c r="G661" s="8" t="s">
        <v>81</v>
      </c>
      <c r="H661" s="8" t="s">
        <v>96</v>
      </c>
      <c r="I661" s="8" t="s">
        <v>96</v>
      </c>
      <c r="J661" s="8" t="s">
        <v>96</v>
      </c>
      <c r="K661" s="8" t="s">
        <v>96</v>
      </c>
      <c r="L661" s="8" t="s">
        <v>96</v>
      </c>
    </row>
    <row r="662" customFormat="false" ht="12.75" hidden="false" customHeight="false" outlineLevel="0" collapsed="false">
      <c r="A662" s="8" t="s">
        <v>123</v>
      </c>
      <c r="B662" s="8" t="s">
        <v>208</v>
      </c>
      <c r="C662" s="8" t="s">
        <v>110</v>
      </c>
      <c r="D662" s="88" t="n">
        <v>42177</v>
      </c>
      <c r="E662" s="8" t="s">
        <v>96</v>
      </c>
      <c r="F662" s="8" t="n">
        <v>1</v>
      </c>
      <c r="G662" s="8" t="s">
        <v>81</v>
      </c>
      <c r="H662" s="8" t="s">
        <v>96</v>
      </c>
      <c r="I662" s="8" t="s">
        <v>96</v>
      </c>
      <c r="J662" s="8" t="s">
        <v>96</v>
      </c>
      <c r="K662" s="8" t="s">
        <v>96</v>
      </c>
      <c r="L662" s="8" t="s">
        <v>96</v>
      </c>
    </row>
    <row r="663" customFormat="false" ht="12.75" hidden="false" customHeight="false" outlineLevel="0" collapsed="false">
      <c r="A663" s="8" t="n">
        <v>20</v>
      </c>
      <c r="B663" s="8" t="s">
        <v>208</v>
      </c>
      <c r="C663" s="8" t="s">
        <v>136</v>
      </c>
      <c r="D663" s="88" t="n">
        <v>42166</v>
      </c>
      <c r="E663" s="8" t="s">
        <v>96</v>
      </c>
      <c r="F663" s="8" t="n">
        <v>1</v>
      </c>
      <c r="G663" s="8" t="s">
        <v>81</v>
      </c>
      <c r="H663" s="8" t="s">
        <v>96</v>
      </c>
      <c r="I663" s="8" t="s">
        <v>96</v>
      </c>
      <c r="J663" s="8" t="s">
        <v>96</v>
      </c>
      <c r="K663" s="8" t="s">
        <v>96</v>
      </c>
      <c r="L663" s="8" t="s">
        <v>96</v>
      </c>
    </row>
    <row r="664" customFormat="false" ht="12.75" hidden="false" customHeight="false" outlineLevel="0" collapsed="false">
      <c r="A664" s="8" t="n">
        <v>20</v>
      </c>
      <c r="B664" s="8" t="s">
        <v>208</v>
      </c>
      <c r="C664" s="8" t="s">
        <v>136</v>
      </c>
      <c r="D664" s="88" t="n">
        <v>42183</v>
      </c>
      <c r="E664" s="8" t="s">
        <v>96</v>
      </c>
      <c r="F664" s="8" t="n">
        <v>10</v>
      </c>
      <c r="G664" s="8" t="s">
        <v>81</v>
      </c>
      <c r="H664" s="8" t="s">
        <v>96</v>
      </c>
      <c r="I664" s="8" t="s">
        <v>96</v>
      </c>
      <c r="J664" s="8" t="s">
        <v>96</v>
      </c>
      <c r="K664" s="8" t="s">
        <v>96</v>
      </c>
      <c r="L664" s="8" t="s">
        <v>96</v>
      </c>
    </row>
    <row r="665" customFormat="false" ht="12.75" hidden="false" customHeight="false" outlineLevel="0" collapsed="false">
      <c r="A665" s="8" t="s">
        <v>123</v>
      </c>
      <c r="B665" s="8" t="s">
        <v>208</v>
      </c>
      <c r="C665" s="8" t="s">
        <v>139</v>
      </c>
      <c r="D665" s="88" t="n">
        <v>42169</v>
      </c>
      <c r="E665" s="8" t="s">
        <v>96</v>
      </c>
      <c r="F665" s="8" t="n">
        <v>3</v>
      </c>
      <c r="G665" s="8" t="s">
        <v>81</v>
      </c>
      <c r="H665" s="8" t="s">
        <v>96</v>
      </c>
      <c r="I665" s="8" t="s">
        <v>96</v>
      </c>
      <c r="J665" s="8" t="s">
        <v>96</v>
      </c>
      <c r="K665" s="8" t="s">
        <v>96</v>
      </c>
      <c r="L665" s="8" t="s">
        <v>96</v>
      </c>
    </row>
    <row r="666" customFormat="false" ht="12.75" hidden="false" customHeight="false" outlineLevel="0" collapsed="false">
      <c r="A666" s="8" t="s">
        <v>123</v>
      </c>
      <c r="B666" s="8" t="s">
        <v>208</v>
      </c>
      <c r="C666" s="8" t="s">
        <v>139</v>
      </c>
      <c r="D666" s="88" t="n">
        <v>42173</v>
      </c>
      <c r="E666" s="8" t="s">
        <v>96</v>
      </c>
      <c r="F666" s="8" t="n">
        <v>3</v>
      </c>
      <c r="G666" s="8" t="s">
        <v>81</v>
      </c>
      <c r="H666" s="8" t="s">
        <v>96</v>
      </c>
      <c r="I666" s="8" t="s">
        <v>96</v>
      </c>
      <c r="J666" s="8" t="s">
        <v>96</v>
      </c>
      <c r="K666" s="8" t="s">
        <v>96</v>
      </c>
      <c r="L666" s="8" t="s">
        <v>96</v>
      </c>
    </row>
    <row r="667" customFormat="false" ht="12.75" hidden="false" customHeight="false" outlineLevel="0" collapsed="false">
      <c r="A667" s="8" t="n">
        <v>18</v>
      </c>
      <c r="B667" s="8" t="s">
        <v>208</v>
      </c>
      <c r="C667" s="8" t="s">
        <v>144</v>
      </c>
      <c r="D667" s="88" t="n">
        <v>42183</v>
      </c>
      <c r="E667" s="8" t="s">
        <v>96</v>
      </c>
      <c r="F667" s="8" t="n">
        <v>4</v>
      </c>
      <c r="G667" s="8" t="s">
        <v>81</v>
      </c>
      <c r="H667" s="8" t="s">
        <v>96</v>
      </c>
      <c r="I667" s="8" t="s">
        <v>96</v>
      </c>
      <c r="J667" s="8" t="s">
        <v>96</v>
      </c>
      <c r="K667" s="8" t="s">
        <v>96</v>
      </c>
      <c r="L667" s="8" t="s">
        <v>96</v>
      </c>
    </row>
    <row r="668" customFormat="false" ht="12.75" hidden="false" customHeight="false" outlineLevel="0" collapsed="false">
      <c r="A668" s="8" t="n">
        <v>18</v>
      </c>
      <c r="B668" s="8" t="s">
        <v>208</v>
      </c>
      <c r="C668" s="8" t="s">
        <v>154</v>
      </c>
      <c r="D668" s="88" t="n">
        <v>42173</v>
      </c>
      <c r="E668" s="8" t="s">
        <v>96</v>
      </c>
      <c r="F668" s="8" t="n">
        <v>2</v>
      </c>
      <c r="G668" s="8" t="s">
        <v>81</v>
      </c>
      <c r="H668" s="8" t="s">
        <v>96</v>
      </c>
      <c r="I668" s="8" t="s">
        <v>96</v>
      </c>
      <c r="J668" s="8" t="s">
        <v>96</v>
      </c>
      <c r="K668" s="8" t="s">
        <v>96</v>
      </c>
      <c r="L668" s="8" t="s">
        <v>96</v>
      </c>
    </row>
    <row r="669" customFormat="false" ht="12.75" hidden="false" customHeight="false" outlineLevel="0" collapsed="false">
      <c r="A669" s="8" t="s">
        <v>123</v>
      </c>
      <c r="B669" s="8" t="s">
        <v>228</v>
      </c>
      <c r="C669" s="8" t="s">
        <v>154</v>
      </c>
      <c r="D669" s="88" t="n">
        <v>42185</v>
      </c>
      <c r="E669" s="8" t="s">
        <v>96</v>
      </c>
      <c r="F669" s="8" t="n">
        <v>2</v>
      </c>
      <c r="G669" s="8" t="s">
        <v>81</v>
      </c>
      <c r="H669" s="8" t="s">
        <v>96</v>
      </c>
      <c r="I669" s="8" t="s">
        <v>96</v>
      </c>
      <c r="J669" s="8" t="s">
        <v>96</v>
      </c>
      <c r="K669" s="8" t="s">
        <v>96</v>
      </c>
      <c r="L669" s="8" t="s">
        <v>96</v>
      </c>
    </row>
    <row r="670" customFormat="false" ht="12.75" hidden="false" customHeight="false" outlineLevel="0" collapsed="false">
      <c r="A670" s="8" t="n">
        <v>19</v>
      </c>
      <c r="B670" s="8" t="s">
        <v>230</v>
      </c>
      <c r="C670" s="8" t="s">
        <v>136</v>
      </c>
      <c r="D670" s="88" t="n">
        <v>42167</v>
      </c>
      <c r="E670" s="8" t="s">
        <v>96</v>
      </c>
      <c r="F670" s="8" t="n">
        <v>1</v>
      </c>
      <c r="G670" s="8" t="s">
        <v>81</v>
      </c>
      <c r="H670" s="8" t="s">
        <v>96</v>
      </c>
      <c r="I670" s="8" t="s">
        <v>96</v>
      </c>
      <c r="J670" s="8" t="s">
        <v>96</v>
      </c>
      <c r="K670" s="8" t="s">
        <v>96</v>
      </c>
      <c r="L670" s="8" t="s">
        <v>96</v>
      </c>
    </row>
    <row r="671" customFormat="false" ht="12.75" hidden="false" customHeight="false" outlineLevel="0" collapsed="false">
      <c r="A671" s="8" t="n">
        <v>19</v>
      </c>
      <c r="B671" s="8" t="s">
        <v>230</v>
      </c>
      <c r="C671" s="8" t="s">
        <v>154</v>
      </c>
      <c r="D671" s="88" t="n">
        <v>42176</v>
      </c>
      <c r="E671" s="8" t="s">
        <v>96</v>
      </c>
      <c r="F671" s="8" t="n">
        <v>2</v>
      </c>
      <c r="G671" s="8" t="s">
        <v>81</v>
      </c>
      <c r="H671" s="8" t="s">
        <v>96</v>
      </c>
      <c r="I671" s="8" t="s">
        <v>96</v>
      </c>
      <c r="J671" s="8" t="s">
        <v>96</v>
      </c>
      <c r="K671" s="8" t="s">
        <v>96</v>
      </c>
      <c r="L671" s="8" t="s">
        <v>96</v>
      </c>
    </row>
    <row r="672" customFormat="false" ht="12.75" hidden="false" customHeight="false" outlineLevel="0" collapsed="false">
      <c r="A672" s="8" t="s">
        <v>123</v>
      </c>
      <c r="B672" s="8" t="s">
        <v>234</v>
      </c>
      <c r="C672" s="8" t="s">
        <v>124</v>
      </c>
      <c r="D672" s="88" t="n">
        <v>42167</v>
      </c>
      <c r="E672" s="8" t="s">
        <v>96</v>
      </c>
      <c r="F672" s="8" t="n">
        <v>26</v>
      </c>
      <c r="G672" s="8" t="s">
        <v>81</v>
      </c>
      <c r="H672" s="8" t="s">
        <v>96</v>
      </c>
      <c r="I672" s="8" t="s">
        <v>96</v>
      </c>
      <c r="J672" s="8" t="s">
        <v>96</v>
      </c>
      <c r="K672" s="8" t="s">
        <v>96</v>
      </c>
      <c r="L672" s="8" t="s">
        <v>96</v>
      </c>
    </row>
    <row r="673" customFormat="false" ht="12.75" hidden="false" customHeight="false" outlineLevel="0" collapsed="false">
      <c r="A673" s="8" t="n">
        <v>14</v>
      </c>
      <c r="B673" s="8" t="s">
        <v>234</v>
      </c>
      <c r="C673" s="8" t="s">
        <v>110</v>
      </c>
      <c r="D673" s="88" t="n">
        <v>42170</v>
      </c>
      <c r="E673" s="8" t="s">
        <v>96</v>
      </c>
      <c r="F673" s="8" t="n">
        <v>1</v>
      </c>
      <c r="G673" s="8" t="s">
        <v>81</v>
      </c>
      <c r="H673" s="8" t="s">
        <v>96</v>
      </c>
      <c r="I673" s="8" t="s">
        <v>96</v>
      </c>
      <c r="J673" s="8" t="s">
        <v>96</v>
      </c>
      <c r="K673" s="8" t="s">
        <v>96</v>
      </c>
      <c r="L673" s="8" t="s">
        <v>96</v>
      </c>
    </row>
    <row r="674" customFormat="false" ht="12.75" hidden="false" customHeight="false" outlineLevel="0" collapsed="false">
      <c r="A674" s="8" t="n">
        <v>21</v>
      </c>
      <c r="B674" s="8" t="s">
        <v>234</v>
      </c>
      <c r="C674" s="8" t="s">
        <v>110</v>
      </c>
      <c r="D674" s="88" t="n">
        <v>42199</v>
      </c>
      <c r="E674" s="8" t="s">
        <v>96</v>
      </c>
      <c r="F674" s="8" t="n">
        <v>1</v>
      </c>
      <c r="G674" s="8" t="s">
        <v>81</v>
      </c>
      <c r="H674" s="8" t="s">
        <v>96</v>
      </c>
      <c r="I674" s="8" t="s">
        <v>96</v>
      </c>
      <c r="J674" s="8" t="s">
        <v>96</v>
      </c>
      <c r="K674" s="8" t="s">
        <v>96</v>
      </c>
      <c r="L674" s="8" t="s">
        <v>96</v>
      </c>
    </row>
    <row r="675" customFormat="false" ht="12.75" hidden="false" customHeight="false" outlineLevel="0" collapsed="false">
      <c r="A675" s="8" t="n">
        <v>27</v>
      </c>
      <c r="B675" s="8" t="s">
        <v>234</v>
      </c>
      <c r="C675" s="8" t="s">
        <v>136</v>
      </c>
      <c r="D675" s="88" t="n">
        <v>42194</v>
      </c>
      <c r="E675" s="8" t="s">
        <v>96</v>
      </c>
      <c r="F675" s="8" t="n">
        <v>5</v>
      </c>
      <c r="G675" s="8" t="s">
        <v>81</v>
      </c>
      <c r="H675" s="8" t="s">
        <v>96</v>
      </c>
      <c r="I675" s="8" t="s">
        <v>96</v>
      </c>
      <c r="J675" s="8" t="s">
        <v>96</v>
      </c>
      <c r="K675" s="8" t="s">
        <v>96</v>
      </c>
      <c r="L675" s="8" t="s">
        <v>96</v>
      </c>
    </row>
    <row r="676" customFormat="false" ht="12.75" hidden="false" customHeight="false" outlineLevel="0" collapsed="false">
      <c r="A676" s="8" t="n">
        <v>29</v>
      </c>
      <c r="B676" s="8" t="s">
        <v>234</v>
      </c>
      <c r="C676" s="8" t="s">
        <v>136</v>
      </c>
      <c r="D676" s="88" t="n">
        <v>42200</v>
      </c>
      <c r="E676" s="8" t="s">
        <v>96</v>
      </c>
      <c r="F676" s="8" t="n">
        <v>1</v>
      </c>
      <c r="G676" s="8" t="s">
        <v>81</v>
      </c>
      <c r="H676" s="8" t="s">
        <v>96</v>
      </c>
      <c r="I676" s="8" t="s">
        <v>96</v>
      </c>
      <c r="J676" s="8" t="s">
        <v>96</v>
      </c>
      <c r="K676" s="8" t="s">
        <v>96</v>
      </c>
      <c r="L676" s="8" t="s">
        <v>96</v>
      </c>
    </row>
    <row r="677" customFormat="false" ht="12.75" hidden="false" customHeight="false" outlineLevel="0" collapsed="false">
      <c r="A677" s="8" t="s">
        <v>123</v>
      </c>
      <c r="B677" s="8" t="s">
        <v>252</v>
      </c>
      <c r="C677" s="8" t="s">
        <v>136</v>
      </c>
      <c r="D677" s="88" t="n">
        <v>42173</v>
      </c>
      <c r="E677" s="8" t="s">
        <v>96</v>
      </c>
      <c r="F677" s="8" t="n">
        <v>1</v>
      </c>
      <c r="G677" s="8" t="s">
        <v>81</v>
      </c>
      <c r="H677" s="8" t="s">
        <v>96</v>
      </c>
      <c r="I677" s="8" t="s">
        <v>96</v>
      </c>
      <c r="J677" s="8" t="s">
        <v>96</v>
      </c>
      <c r="K677" s="8" t="s">
        <v>96</v>
      </c>
      <c r="L677" s="8" t="s">
        <v>96</v>
      </c>
    </row>
    <row r="678" customFormat="false" ht="12.75" hidden="false" customHeight="false" outlineLevel="0" collapsed="false">
      <c r="A678" s="8" t="n">
        <v>30</v>
      </c>
      <c r="B678" s="8" t="s">
        <v>252</v>
      </c>
      <c r="C678" s="8" t="s">
        <v>136</v>
      </c>
      <c r="D678" s="88" t="n">
        <v>42173</v>
      </c>
      <c r="E678" s="8" t="s">
        <v>96</v>
      </c>
      <c r="F678" s="8" t="n">
        <v>1</v>
      </c>
      <c r="G678" s="8" t="s">
        <v>81</v>
      </c>
      <c r="H678" s="8" t="s">
        <v>96</v>
      </c>
      <c r="I678" s="8" t="s">
        <v>96</v>
      </c>
      <c r="J678" s="8" t="s">
        <v>96</v>
      </c>
      <c r="K678" s="8" t="s">
        <v>96</v>
      </c>
      <c r="L678" s="8" t="s">
        <v>96</v>
      </c>
    </row>
    <row r="679" customFormat="false" ht="12.75" hidden="false" customHeight="false" outlineLevel="0" collapsed="false">
      <c r="A679" s="8" t="s">
        <v>123</v>
      </c>
      <c r="B679" s="8" t="s">
        <v>252</v>
      </c>
      <c r="C679" s="8" t="s">
        <v>136</v>
      </c>
      <c r="D679" s="88" t="n">
        <v>42177</v>
      </c>
      <c r="E679" s="8" t="s">
        <v>96</v>
      </c>
      <c r="F679" s="8" t="n">
        <v>2</v>
      </c>
      <c r="G679" s="8" t="s">
        <v>81</v>
      </c>
      <c r="H679" s="8" t="s">
        <v>96</v>
      </c>
      <c r="I679" s="8" t="s">
        <v>96</v>
      </c>
      <c r="J679" s="8" t="s">
        <v>96</v>
      </c>
      <c r="K679" s="8" t="s">
        <v>96</v>
      </c>
      <c r="L679" s="8" t="s">
        <v>96</v>
      </c>
    </row>
    <row r="680" customFormat="false" ht="12.75" hidden="false" customHeight="false" outlineLevel="0" collapsed="false">
      <c r="A680" s="8" t="n">
        <v>43</v>
      </c>
      <c r="B680" s="8" t="s">
        <v>252</v>
      </c>
      <c r="C680" s="8" t="s">
        <v>136</v>
      </c>
      <c r="D680" s="88" t="n">
        <v>42184</v>
      </c>
      <c r="E680" s="8" t="s">
        <v>96</v>
      </c>
      <c r="F680" s="8" t="n">
        <v>1</v>
      </c>
      <c r="G680" s="8" t="s">
        <v>81</v>
      </c>
      <c r="H680" s="8" t="s">
        <v>96</v>
      </c>
      <c r="I680" s="8" t="s">
        <v>96</v>
      </c>
      <c r="J680" s="8" t="s">
        <v>96</v>
      </c>
      <c r="K680" s="8" t="s">
        <v>96</v>
      </c>
      <c r="L680" s="8" t="s">
        <v>96</v>
      </c>
    </row>
    <row r="681" customFormat="false" ht="12.75" hidden="false" customHeight="false" outlineLevel="0" collapsed="false">
      <c r="A681" s="8" t="n">
        <v>43</v>
      </c>
      <c r="B681" s="8" t="s">
        <v>253</v>
      </c>
      <c r="C681" s="8" t="s">
        <v>136</v>
      </c>
      <c r="D681" s="88" t="n">
        <v>42170</v>
      </c>
      <c r="E681" s="8" t="s">
        <v>96</v>
      </c>
      <c r="F681" s="8" t="n">
        <v>2</v>
      </c>
      <c r="G681" s="8" t="s">
        <v>81</v>
      </c>
      <c r="H681" s="8" t="s">
        <v>96</v>
      </c>
      <c r="I681" s="8" t="s">
        <v>96</v>
      </c>
      <c r="J681" s="8" t="s">
        <v>96</v>
      </c>
      <c r="K681" s="8" t="s">
        <v>96</v>
      </c>
      <c r="L681" s="8" t="s">
        <v>96</v>
      </c>
    </row>
    <row r="682" customFormat="false" ht="12.75" hidden="false" customHeight="false" outlineLevel="0" collapsed="false">
      <c r="A682" s="8" t="n">
        <v>33</v>
      </c>
      <c r="B682" s="8" t="s">
        <v>253</v>
      </c>
      <c r="C682" s="8" t="s">
        <v>136</v>
      </c>
      <c r="D682" s="88" t="n">
        <v>42173</v>
      </c>
      <c r="E682" s="8" t="s">
        <v>96</v>
      </c>
      <c r="F682" s="8" t="n">
        <v>3</v>
      </c>
      <c r="G682" s="8" t="s">
        <v>81</v>
      </c>
      <c r="H682" s="8" t="s">
        <v>96</v>
      </c>
      <c r="I682" s="8" t="s">
        <v>96</v>
      </c>
      <c r="J682" s="8" t="s">
        <v>96</v>
      </c>
      <c r="K682" s="8" t="s">
        <v>96</v>
      </c>
      <c r="L682" s="8" t="s">
        <v>96</v>
      </c>
    </row>
    <row r="683" customFormat="false" ht="12.75" hidden="false" customHeight="false" outlineLevel="0" collapsed="false">
      <c r="A683" s="8" t="n">
        <v>36</v>
      </c>
      <c r="B683" s="8" t="s">
        <v>253</v>
      </c>
      <c r="C683" s="8" t="s">
        <v>136</v>
      </c>
      <c r="D683" s="88" t="n">
        <v>42177</v>
      </c>
      <c r="E683" s="8" t="s">
        <v>96</v>
      </c>
      <c r="F683" s="8" t="n">
        <v>2</v>
      </c>
      <c r="G683" s="8" t="s">
        <v>81</v>
      </c>
      <c r="H683" s="8" t="s">
        <v>96</v>
      </c>
      <c r="I683" s="8" t="s">
        <v>96</v>
      </c>
      <c r="J683" s="8" t="s">
        <v>96</v>
      </c>
      <c r="K683" s="8" t="s">
        <v>96</v>
      </c>
      <c r="L683" s="8" t="s">
        <v>96</v>
      </c>
    </row>
    <row r="684" customFormat="false" ht="12.75" hidden="false" customHeight="false" outlineLevel="0" collapsed="false">
      <c r="A684" s="8" t="n">
        <v>36</v>
      </c>
      <c r="B684" s="8" t="s">
        <v>253</v>
      </c>
      <c r="C684" s="8" t="s">
        <v>136</v>
      </c>
      <c r="D684" s="88" t="n">
        <v>42179</v>
      </c>
      <c r="E684" s="8" t="s">
        <v>96</v>
      </c>
      <c r="F684" s="8" t="n">
        <v>1</v>
      </c>
      <c r="G684" s="8" t="s">
        <v>81</v>
      </c>
      <c r="H684" s="8" t="s">
        <v>96</v>
      </c>
      <c r="I684" s="8" t="s">
        <v>96</v>
      </c>
      <c r="J684" s="8" t="s">
        <v>96</v>
      </c>
      <c r="K684" s="8" t="s">
        <v>96</v>
      </c>
      <c r="L684" s="8" t="s">
        <v>96</v>
      </c>
    </row>
    <row r="685" customFormat="false" ht="12.75" hidden="false" customHeight="false" outlineLevel="0" collapsed="false">
      <c r="A685" s="8" t="s">
        <v>123</v>
      </c>
      <c r="B685" s="8" t="s">
        <v>253</v>
      </c>
      <c r="C685" s="8" t="s">
        <v>136</v>
      </c>
      <c r="D685" s="88" t="n">
        <v>42184</v>
      </c>
      <c r="E685" s="8" t="s">
        <v>96</v>
      </c>
      <c r="F685" s="8" t="n">
        <v>9</v>
      </c>
      <c r="G685" s="8" t="s">
        <v>81</v>
      </c>
      <c r="H685" s="8" t="s">
        <v>96</v>
      </c>
      <c r="I685" s="8" t="s">
        <v>96</v>
      </c>
      <c r="J685" s="8" t="s">
        <v>96</v>
      </c>
      <c r="K685" s="8" t="s">
        <v>96</v>
      </c>
      <c r="L685" s="8" t="s">
        <v>96</v>
      </c>
    </row>
    <row r="686" customFormat="false" ht="12.75" hidden="false" customHeight="false" outlineLevel="0" collapsed="false">
      <c r="A686" s="8" t="s">
        <v>123</v>
      </c>
      <c r="B686" s="8" t="s">
        <v>254</v>
      </c>
      <c r="C686" s="8" t="s">
        <v>139</v>
      </c>
      <c r="D686" s="88" t="n">
        <v>43651</v>
      </c>
      <c r="E686" s="8" t="s">
        <v>96</v>
      </c>
      <c r="F686" s="8" t="n">
        <v>2426</v>
      </c>
      <c r="G686" s="8" t="s">
        <v>81</v>
      </c>
      <c r="H686" s="8" t="s">
        <v>96</v>
      </c>
      <c r="I686" s="8" t="s">
        <v>96</v>
      </c>
      <c r="J686" s="8" t="s">
        <v>96</v>
      </c>
      <c r="K686" s="8" t="s">
        <v>96</v>
      </c>
      <c r="L686" s="8" t="s">
        <v>96</v>
      </c>
    </row>
    <row r="687" customFormat="false" ht="12.75" hidden="false" customHeight="false" outlineLevel="0" collapsed="false">
      <c r="A687" s="8" t="s">
        <v>123</v>
      </c>
      <c r="B687" s="8" t="s">
        <v>109</v>
      </c>
      <c r="C687" s="8" t="s">
        <v>110</v>
      </c>
      <c r="D687" s="88" t="n">
        <v>42169</v>
      </c>
      <c r="E687" s="8" t="s">
        <v>120</v>
      </c>
      <c r="F687" s="8" t="n">
        <v>10216</v>
      </c>
      <c r="G687" s="8" t="s">
        <v>79</v>
      </c>
      <c r="H687" s="8" t="s">
        <v>121</v>
      </c>
      <c r="I687" s="8" t="s">
        <v>121</v>
      </c>
      <c r="J687" s="8" t="s">
        <v>141</v>
      </c>
      <c r="K687" s="91" t="s">
        <v>43</v>
      </c>
      <c r="L687" s="91" t="s">
        <v>44</v>
      </c>
    </row>
    <row r="688" customFormat="false" ht="12.75" hidden="false" customHeight="false" outlineLevel="0" collapsed="false">
      <c r="A688" s="8" t="s">
        <v>123</v>
      </c>
      <c r="B688" s="8" t="s">
        <v>195</v>
      </c>
      <c r="C688" s="8" t="s">
        <v>110</v>
      </c>
      <c r="D688" s="88" t="n">
        <v>42170</v>
      </c>
      <c r="E688" s="8" t="s">
        <v>120</v>
      </c>
      <c r="F688" s="8" t="n">
        <v>50501</v>
      </c>
      <c r="G688" s="8" t="s">
        <v>79</v>
      </c>
      <c r="H688" s="8" t="s">
        <v>121</v>
      </c>
      <c r="I688" s="8" t="s">
        <v>121</v>
      </c>
      <c r="J688" s="8" t="s">
        <v>141</v>
      </c>
      <c r="K688" s="91" t="s">
        <v>43</v>
      </c>
      <c r="L688" s="91" t="s">
        <v>44</v>
      </c>
    </row>
    <row r="689" customFormat="false" ht="12.75" hidden="false" customHeight="false" outlineLevel="0" collapsed="false">
      <c r="A689" s="8" t="n">
        <v>41</v>
      </c>
      <c r="B689" s="8" t="s">
        <v>230</v>
      </c>
      <c r="C689" s="8" t="s">
        <v>136</v>
      </c>
      <c r="D689" s="88" t="n">
        <v>42167</v>
      </c>
      <c r="E689" s="8" t="s">
        <v>120</v>
      </c>
      <c r="F689" s="8" t="n">
        <v>3</v>
      </c>
      <c r="G689" s="8" t="s">
        <v>79</v>
      </c>
      <c r="H689" s="8" t="s">
        <v>121</v>
      </c>
      <c r="I689" s="8" t="s">
        <v>121</v>
      </c>
      <c r="J689" s="8" t="s">
        <v>141</v>
      </c>
      <c r="K689" s="91" t="s">
        <v>43</v>
      </c>
      <c r="L689" s="91" t="s">
        <v>44</v>
      </c>
    </row>
    <row r="690" customFormat="false" ht="12.75" hidden="false" customHeight="false" outlineLevel="0" collapsed="false">
      <c r="A690" s="8" t="s">
        <v>123</v>
      </c>
      <c r="B690" s="8" t="s">
        <v>109</v>
      </c>
      <c r="C690" s="8" t="s">
        <v>144</v>
      </c>
      <c r="D690" s="88" t="n">
        <v>42169</v>
      </c>
      <c r="E690" s="8" t="s">
        <v>183</v>
      </c>
      <c r="F690" s="8" t="n">
        <v>1118</v>
      </c>
      <c r="G690" s="8" t="s">
        <v>79</v>
      </c>
      <c r="H690" s="8" t="s">
        <v>55</v>
      </c>
      <c r="I690" s="8" t="s">
        <v>55</v>
      </c>
      <c r="J690" s="8" t="s">
        <v>184</v>
      </c>
      <c r="K690" s="89" t="s">
        <v>54</v>
      </c>
      <c r="L690" s="90" t="s">
        <v>52</v>
      </c>
    </row>
    <row r="691" customFormat="false" ht="12.75" hidden="false" customHeight="false" outlineLevel="0" collapsed="false">
      <c r="A691" s="8" t="s">
        <v>123</v>
      </c>
      <c r="B691" s="8" t="s">
        <v>109</v>
      </c>
      <c r="C691" s="8" t="s">
        <v>154</v>
      </c>
      <c r="D691" s="88" t="n">
        <v>42177</v>
      </c>
      <c r="E691" s="8" t="s">
        <v>183</v>
      </c>
      <c r="F691" s="8" t="n">
        <v>441</v>
      </c>
      <c r="G691" s="8" t="s">
        <v>79</v>
      </c>
      <c r="H691" s="8" t="s">
        <v>55</v>
      </c>
      <c r="I691" s="8" t="s">
        <v>55</v>
      </c>
      <c r="J691" s="8" t="s">
        <v>184</v>
      </c>
      <c r="K691" s="89" t="s">
        <v>54</v>
      </c>
      <c r="L691" s="90" t="s">
        <v>52</v>
      </c>
    </row>
    <row r="692" customFormat="false" ht="12.75" hidden="false" customHeight="false" outlineLevel="0" collapsed="false">
      <c r="A692" s="8" t="n">
        <v>40</v>
      </c>
      <c r="B692" s="8" t="s">
        <v>195</v>
      </c>
      <c r="C692" s="8" t="s">
        <v>110</v>
      </c>
      <c r="D692" s="88" t="n">
        <v>42167</v>
      </c>
      <c r="E692" s="8" t="s">
        <v>183</v>
      </c>
      <c r="F692" s="8" t="n">
        <v>96</v>
      </c>
      <c r="G692" s="8" t="s">
        <v>79</v>
      </c>
      <c r="H692" s="8" t="s">
        <v>55</v>
      </c>
      <c r="I692" s="8" t="s">
        <v>55</v>
      </c>
      <c r="J692" s="8" t="s">
        <v>184</v>
      </c>
      <c r="K692" s="89" t="s">
        <v>54</v>
      </c>
      <c r="L692" s="90" t="s">
        <v>52</v>
      </c>
    </row>
    <row r="693" customFormat="false" ht="12.75" hidden="false" customHeight="false" outlineLevel="0" collapsed="false">
      <c r="A693" s="8" t="n">
        <v>40</v>
      </c>
      <c r="B693" s="8" t="s">
        <v>195</v>
      </c>
      <c r="C693" s="8" t="s">
        <v>110</v>
      </c>
      <c r="D693" s="88" t="n">
        <v>42167</v>
      </c>
      <c r="E693" s="8" t="s">
        <v>183</v>
      </c>
      <c r="F693" s="8" t="n">
        <v>411</v>
      </c>
      <c r="G693" s="8" t="s">
        <v>79</v>
      </c>
      <c r="H693" s="8" t="s">
        <v>55</v>
      </c>
      <c r="I693" s="8" t="s">
        <v>55</v>
      </c>
      <c r="J693" s="8" t="s">
        <v>184</v>
      </c>
      <c r="K693" s="89" t="s">
        <v>54</v>
      </c>
      <c r="L693" s="90" t="s">
        <v>52</v>
      </c>
    </row>
    <row r="694" customFormat="false" ht="12.75" hidden="false" customHeight="false" outlineLevel="0" collapsed="false">
      <c r="A694" s="8" t="n">
        <v>44</v>
      </c>
      <c r="B694" s="8" t="s">
        <v>195</v>
      </c>
      <c r="C694" s="8" t="s">
        <v>110</v>
      </c>
      <c r="D694" s="88" t="n">
        <v>42169</v>
      </c>
      <c r="E694" s="8" t="s">
        <v>183</v>
      </c>
      <c r="F694" s="8" t="n">
        <v>367</v>
      </c>
      <c r="G694" s="8" t="s">
        <v>79</v>
      </c>
      <c r="H694" s="8" t="s">
        <v>55</v>
      </c>
      <c r="I694" s="8" t="s">
        <v>55</v>
      </c>
      <c r="J694" s="8" t="s">
        <v>184</v>
      </c>
      <c r="K694" s="89" t="s">
        <v>54</v>
      </c>
      <c r="L694" s="90" t="s">
        <v>52</v>
      </c>
    </row>
    <row r="695" customFormat="false" ht="12.75" hidden="false" customHeight="false" outlineLevel="0" collapsed="false">
      <c r="A695" s="8" t="n">
        <v>44</v>
      </c>
      <c r="B695" s="8" t="s">
        <v>195</v>
      </c>
      <c r="C695" s="8" t="s">
        <v>110</v>
      </c>
      <c r="D695" s="88" t="n">
        <v>42169</v>
      </c>
      <c r="E695" s="8" t="s">
        <v>183</v>
      </c>
      <c r="F695" s="8" t="n">
        <v>2618</v>
      </c>
      <c r="G695" s="8" t="s">
        <v>79</v>
      </c>
      <c r="H695" s="8" t="s">
        <v>55</v>
      </c>
      <c r="I695" s="8" t="s">
        <v>55</v>
      </c>
      <c r="J695" s="8" t="s">
        <v>184</v>
      </c>
      <c r="K695" s="89" t="s">
        <v>54</v>
      </c>
      <c r="L695" s="90" t="s">
        <v>52</v>
      </c>
    </row>
    <row r="696" customFormat="false" ht="12.75" hidden="false" customHeight="false" outlineLevel="0" collapsed="false">
      <c r="A696" s="8" t="n">
        <v>45</v>
      </c>
      <c r="B696" s="8" t="s">
        <v>195</v>
      </c>
      <c r="C696" s="8" t="s">
        <v>110</v>
      </c>
      <c r="D696" s="88" t="n">
        <v>42170</v>
      </c>
      <c r="E696" s="8" t="s">
        <v>183</v>
      </c>
      <c r="F696" s="8" t="n">
        <v>379</v>
      </c>
      <c r="G696" s="8" t="s">
        <v>79</v>
      </c>
      <c r="H696" s="8" t="s">
        <v>55</v>
      </c>
      <c r="I696" s="8" t="s">
        <v>55</v>
      </c>
      <c r="J696" s="8" t="s">
        <v>184</v>
      </c>
      <c r="K696" s="89" t="s">
        <v>54</v>
      </c>
      <c r="L696" s="90" t="s">
        <v>52</v>
      </c>
    </row>
    <row r="697" customFormat="false" ht="12.75" hidden="false" customHeight="false" outlineLevel="0" collapsed="false">
      <c r="A697" s="8" t="n">
        <v>46</v>
      </c>
      <c r="B697" s="8" t="s">
        <v>208</v>
      </c>
      <c r="C697" s="8" t="s">
        <v>124</v>
      </c>
      <c r="D697" s="88" t="n">
        <v>42174</v>
      </c>
      <c r="E697" s="8" t="s">
        <v>183</v>
      </c>
      <c r="F697" s="8" t="n">
        <v>1169</v>
      </c>
      <c r="G697" s="8" t="s">
        <v>79</v>
      </c>
      <c r="H697" s="8" t="s">
        <v>55</v>
      </c>
      <c r="I697" s="8" t="s">
        <v>55</v>
      </c>
      <c r="J697" s="8" t="s">
        <v>184</v>
      </c>
      <c r="K697" s="89" t="s">
        <v>54</v>
      </c>
      <c r="L697" s="90" t="s">
        <v>52</v>
      </c>
    </row>
    <row r="698" customFormat="false" ht="12.75" hidden="false" customHeight="false" outlineLevel="0" collapsed="false">
      <c r="A698" s="8" t="n">
        <v>52</v>
      </c>
      <c r="B698" s="8" t="s">
        <v>208</v>
      </c>
      <c r="C698" s="8" t="s">
        <v>110</v>
      </c>
      <c r="D698" s="88" t="n">
        <v>42170</v>
      </c>
      <c r="E698" s="8" t="s">
        <v>183</v>
      </c>
      <c r="F698" s="8" t="n">
        <v>5</v>
      </c>
      <c r="G698" s="8" t="s">
        <v>79</v>
      </c>
      <c r="H698" s="8" t="s">
        <v>55</v>
      </c>
      <c r="I698" s="8" t="s">
        <v>55</v>
      </c>
      <c r="J698" s="8" t="s">
        <v>184</v>
      </c>
      <c r="K698" s="89" t="s">
        <v>54</v>
      </c>
      <c r="L698" s="90" t="s">
        <v>52</v>
      </c>
    </row>
    <row r="699" customFormat="false" ht="12.75" hidden="false" customHeight="false" outlineLevel="0" collapsed="false">
      <c r="A699" s="8" t="n">
        <v>52</v>
      </c>
      <c r="B699" s="8" t="s">
        <v>208</v>
      </c>
      <c r="C699" s="8" t="s">
        <v>139</v>
      </c>
      <c r="D699" s="88" t="n">
        <v>42173</v>
      </c>
      <c r="E699" s="8" t="s">
        <v>183</v>
      </c>
      <c r="F699" s="8" t="n">
        <v>697</v>
      </c>
      <c r="G699" s="8" t="s">
        <v>79</v>
      </c>
      <c r="H699" s="8" t="s">
        <v>55</v>
      </c>
      <c r="I699" s="8" t="s">
        <v>55</v>
      </c>
      <c r="J699" s="8" t="s">
        <v>184</v>
      </c>
      <c r="K699" s="89" t="s">
        <v>54</v>
      </c>
      <c r="L699" s="90" t="s">
        <v>52</v>
      </c>
    </row>
    <row r="700" customFormat="false" ht="12.75" hidden="false" customHeight="false" outlineLevel="0" collapsed="false">
      <c r="A700" s="8" t="s">
        <v>123</v>
      </c>
      <c r="B700" s="8" t="s">
        <v>208</v>
      </c>
      <c r="C700" s="8" t="s">
        <v>144</v>
      </c>
      <c r="D700" s="88" t="n">
        <v>42183</v>
      </c>
      <c r="E700" s="8" t="s">
        <v>183</v>
      </c>
      <c r="F700" s="8" t="n">
        <v>355254</v>
      </c>
      <c r="G700" s="8" t="s">
        <v>79</v>
      </c>
      <c r="H700" s="8" t="s">
        <v>55</v>
      </c>
      <c r="I700" s="8" t="s">
        <v>55</v>
      </c>
      <c r="J700" s="8" t="s">
        <v>184</v>
      </c>
      <c r="K700" s="89" t="s">
        <v>54</v>
      </c>
      <c r="L700" s="90" t="s">
        <v>52</v>
      </c>
    </row>
    <row r="701" customFormat="false" ht="12.75" hidden="false" customHeight="false" outlineLevel="0" collapsed="false">
      <c r="A701" s="8" t="s">
        <v>123</v>
      </c>
      <c r="B701" s="8" t="s">
        <v>234</v>
      </c>
      <c r="C701" s="8" t="s">
        <v>110</v>
      </c>
      <c r="D701" s="88" t="n">
        <v>42170</v>
      </c>
      <c r="E701" s="8" t="s">
        <v>183</v>
      </c>
      <c r="F701" s="8" t="n">
        <v>238</v>
      </c>
      <c r="G701" s="8" t="s">
        <v>79</v>
      </c>
      <c r="H701" s="8" t="s">
        <v>55</v>
      </c>
      <c r="I701" s="8" t="s">
        <v>55</v>
      </c>
      <c r="J701" s="8" t="s">
        <v>184</v>
      </c>
      <c r="K701" s="89" t="s">
        <v>54</v>
      </c>
      <c r="L701" s="90" t="s">
        <v>52</v>
      </c>
    </row>
    <row r="702" customFormat="false" ht="12.75" hidden="false" customHeight="false" outlineLevel="0" collapsed="false">
      <c r="A702" s="8" t="s">
        <v>123</v>
      </c>
      <c r="B702" s="8" t="s">
        <v>234</v>
      </c>
      <c r="C702" s="8" t="s">
        <v>136</v>
      </c>
      <c r="D702" s="88" t="n">
        <v>42194</v>
      </c>
      <c r="E702" s="8" t="s">
        <v>183</v>
      </c>
      <c r="F702" s="8" t="n">
        <v>194</v>
      </c>
      <c r="G702" s="8" t="s">
        <v>79</v>
      </c>
      <c r="H702" s="8" t="s">
        <v>55</v>
      </c>
      <c r="I702" s="8" t="s">
        <v>55</v>
      </c>
      <c r="J702" s="8" t="s">
        <v>184</v>
      </c>
      <c r="K702" s="89" t="s">
        <v>54</v>
      </c>
      <c r="L702" s="90" t="s">
        <v>52</v>
      </c>
    </row>
    <row r="703" customFormat="false" ht="12.75" hidden="false" customHeight="false" outlineLevel="0" collapsed="false">
      <c r="A703" s="8" t="s">
        <v>123</v>
      </c>
      <c r="B703" s="8" t="s">
        <v>253</v>
      </c>
      <c r="C703" s="8" t="s">
        <v>136</v>
      </c>
      <c r="D703" s="88" t="n">
        <v>42184</v>
      </c>
      <c r="E703" s="8" t="s">
        <v>183</v>
      </c>
      <c r="F703" s="8" t="n">
        <v>2031</v>
      </c>
      <c r="G703" s="8" t="s">
        <v>79</v>
      </c>
      <c r="H703" s="8" t="s">
        <v>55</v>
      </c>
      <c r="I703" s="8" t="s">
        <v>55</v>
      </c>
      <c r="J703" s="8" t="s">
        <v>184</v>
      </c>
      <c r="K703" s="89" t="s">
        <v>54</v>
      </c>
      <c r="L703" s="90" t="s">
        <v>52</v>
      </c>
    </row>
    <row r="704" customFormat="false" ht="12.75" hidden="false" customHeight="false" outlineLevel="0" collapsed="false">
      <c r="A704" s="8" t="s">
        <v>123</v>
      </c>
      <c r="B704" s="8" t="s">
        <v>109</v>
      </c>
      <c r="C704" s="8" t="s">
        <v>154</v>
      </c>
      <c r="D704" s="88" t="n">
        <v>42176</v>
      </c>
      <c r="E704" s="8" t="s">
        <v>199</v>
      </c>
      <c r="F704" s="8" t="n">
        <v>246</v>
      </c>
      <c r="G704" s="8" t="s">
        <v>79</v>
      </c>
      <c r="H704" s="8" t="s">
        <v>200</v>
      </c>
      <c r="I704" s="8" t="s">
        <v>200</v>
      </c>
      <c r="J704" s="8" t="s">
        <v>201</v>
      </c>
      <c r="K704" s="91" t="s">
        <v>68</v>
      </c>
      <c r="L704" s="91" t="s">
        <v>27</v>
      </c>
    </row>
    <row r="705" customFormat="false" ht="12.75" hidden="false" customHeight="false" outlineLevel="0" collapsed="false">
      <c r="A705" s="8" t="s">
        <v>123</v>
      </c>
      <c r="B705" s="8" t="s">
        <v>208</v>
      </c>
      <c r="C705" s="8" t="s">
        <v>139</v>
      </c>
      <c r="D705" s="88" t="n">
        <v>42169</v>
      </c>
      <c r="E705" s="8" t="s">
        <v>199</v>
      </c>
      <c r="F705" s="8" t="n">
        <v>2036</v>
      </c>
      <c r="G705" s="8" t="s">
        <v>79</v>
      </c>
      <c r="H705" s="8" t="s">
        <v>200</v>
      </c>
      <c r="I705" s="8" t="s">
        <v>200</v>
      </c>
      <c r="J705" s="8" t="s">
        <v>201</v>
      </c>
      <c r="K705" s="91" t="s">
        <v>68</v>
      </c>
      <c r="L705" s="91" t="s">
        <v>27</v>
      </c>
    </row>
    <row r="706" customFormat="false" ht="12.75" hidden="false" customHeight="false" outlineLevel="0" collapsed="false">
      <c r="A706" s="8" t="s">
        <v>123</v>
      </c>
      <c r="B706" s="8" t="s">
        <v>234</v>
      </c>
      <c r="C706" s="8" t="s">
        <v>124</v>
      </c>
      <c r="D706" s="88" t="n">
        <v>42167</v>
      </c>
      <c r="E706" s="8" t="s">
        <v>199</v>
      </c>
      <c r="F706" s="8" t="n">
        <v>3315</v>
      </c>
      <c r="G706" s="8" t="s">
        <v>79</v>
      </c>
      <c r="H706" s="8" t="s">
        <v>200</v>
      </c>
      <c r="I706" s="8" t="s">
        <v>200</v>
      </c>
      <c r="J706" s="8" t="s">
        <v>201</v>
      </c>
      <c r="K706" s="91" t="s">
        <v>68</v>
      </c>
      <c r="L706" s="91" t="s">
        <v>27</v>
      </c>
    </row>
    <row r="707" customFormat="false" ht="12.75" hidden="false" customHeight="false" outlineLevel="0" collapsed="false">
      <c r="A707" s="8" t="s">
        <v>123</v>
      </c>
      <c r="B707" s="8" t="s">
        <v>234</v>
      </c>
      <c r="C707" s="8" t="s">
        <v>136</v>
      </c>
      <c r="D707" s="88" t="n">
        <v>42194</v>
      </c>
      <c r="E707" s="8" t="s">
        <v>199</v>
      </c>
      <c r="F707" s="8" t="n">
        <v>432</v>
      </c>
      <c r="G707" s="8" t="s">
        <v>79</v>
      </c>
      <c r="H707" s="8" t="s">
        <v>200</v>
      </c>
      <c r="I707" s="8" t="s">
        <v>200</v>
      </c>
      <c r="J707" s="8" t="s">
        <v>201</v>
      </c>
      <c r="K707" s="91" t="s">
        <v>68</v>
      </c>
      <c r="L707" s="91" t="s">
        <v>27</v>
      </c>
    </row>
    <row r="708" customFormat="false" ht="12.75" hidden="false" customHeight="false" outlineLevel="0" collapsed="false">
      <c r="A708" s="8" t="s">
        <v>123</v>
      </c>
      <c r="B708" s="8" t="s">
        <v>109</v>
      </c>
      <c r="C708" s="8" t="s">
        <v>144</v>
      </c>
      <c r="D708" s="88" t="n">
        <v>42169</v>
      </c>
      <c r="E708" s="8" t="s">
        <v>177</v>
      </c>
      <c r="F708" s="8" t="n">
        <v>1676</v>
      </c>
      <c r="G708" s="8" t="s">
        <v>79</v>
      </c>
      <c r="H708" s="8" t="s">
        <v>178</v>
      </c>
      <c r="I708" s="8" t="s">
        <v>178</v>
      </c>
      <c r="J708" s="8" t="s">
        <v>179</v>
      </c>
      <c r="K708" s="91" t="s">
        <v>54</v>
      </c>
      <c r="L708" s="91" t="s">
        <v>52</v>
      </c>
    </row>
    <row r="709" customFormat="false" ht="12.75" hidden="false" customHeight="false" outlineLevel="0" collapsed="false">
      <c r="A709" s="8" t="n">
        <v>55</v>
      </c>
      <c r="B709" s="8" t="s">
        <v>109</v>
      </c>
      <c r="C709" s="8" t="s">
        <v>154</v>
      </c>
      <c r="D709" s="88" t="n">
        <v>42177</v>
      </c>
      <c r="E709" s="8" t="s">
        <v>177</v>
      </c>
      <c r="F709" s="8" t="n">
        <v>720</v>
      </c>
      <c r="G709" s="8" t="s">
        <v>79</v>
      </c>
      <c r="H709" s="8" t="s">
        <v>178</v>
      </c>
      <c r="I709" s="8" t="s">
        <v>178</v>
      </c>
      <c r="J709" s="8" t="s">
        <v>179</v>
      </c>
      <c r="K709" s="91" t="s">
        <v>54</v>
      </c>
      <c r="L709" s="91" t="s">
        <v>52</v>
      </c>
    </row>
    <row r="710" customFormat="false" ht="12.75" hidden="false" customHeight="false" outlineLevel="0" collapsed="false">
      <c r="A710" s="8" t="n">
        <v>56</v>
      </c>
      <c r="B710" s="8" t="s">
        <v>109</v>
      </c>
      <c r="C710" s="8" t="s">
        <v>154</v>
      </c>
      <c r="D710" s="88" t="n">
        <v>42180</v>
      </c>
      <c r="E710" s="8" t="s">
        <v>177</v>
      </c>
      <c r="F710" s="8" t="n">
        <v>699</v>
      </c>
      <c r="G710" s="8" t="s">
        <v>79</v>
      </c>
      <c r="H710" s="8" t="s">
        <v>178</v>
      </c>
      <c r="I710" s="8" t="s">
        <v>178</v>
      </c>
      <c r="J710" s="8" t="s">
        <v>179</v>
      </c>
      <c r="K710" s="91" t="s">
        <v>54</v>
      </c>
      <c r="L710" s="91" t="s">
        <v>52</v>
      </c>
    </row>
    <row r="711" customFormat="false" ht="12.75" hidden="false" customHeight="false" outlineLevel="0" collapsed="false">
      <c r="A711" s="8" t="n">
        <v>56</v>
      </c>
      <c r="B711" s="8" t="s">
        <v>195</v>
      </c>
      <c r="C711" s="8" t="s">
        <v>110</v>
      </c>
      <c r="D711" s="88" t="n">
        <v>42167</v>
      </c>
      <c r="E711" s="8" t="s">
        <v>177</v>
      </c>
      <c r="F711" s="8" t="n">
        <v>147</v>
      </c>
      <c r="G711" s="8" t="s">
        <v>79</v>
      </c>
      <c r="H711" s="8" t="s">
        <v>178</v>
      </c>
      <c r="I711" s="8" t="s">
        <v>178</v>
      </c>
      <c r="J711" s="8" t="s">
        <v>179</v>
      </c>
      <c r="K711" s="91" t="s">
        <v>54</v>
      </c>
      <c r="L711" s="91" t="s">
        <v>52</v>
      </c>
    </row>
    <row r="712" customFormat="false" ht="12.75" hidden="false" customHeight="false" outlineLevel="0" collapsed="false">
      <c r="A712" s="8" t="n">
        <v>60</v>
      </c>
      <c r="B712" s="8" t="s">
        <v>195</v>
      </c>
      <c r="C712" s="8" t="s">
        <v>110</v>
      </c>
      <c r="D712" s="88" t="n">
        <v>42167</v>
      </c>
      <c r="E712" s="8" t="s">
        <v>177</v>
      </c>
      <c r="F712" s="8" t="n">
        <v>593</v>
      </c>
      <c r="G712" s="8" t="s">
        <v>79</v>
      </c>
      <c r="H712" s="8" t="s">
        <v>178</v>
      </c>
      <c r="I712" s="8" t="s">
        <v>178</v>
      </c>
      <c r="J712" s="8" t="s">
        <v>179</v>
      </c>
      <c r="K712" s="91" t="s">
        <v>54</v>
      </c>
      <c r="L712" s="91" t="s">
        <v>52</v>
      </c>
    </row>
    <row r="713" customFormat="false" ht="12.75" hidden="false" customHeight="false" outlineLevel="0" collapsed="false">
      <c r="A713" s="8" t="n">
        <v>60</v>
      </c>
      <c r="B713" s="8" t="s">
        <v>195</v>
      </c>
      <c r="C713" s="8" t="s">
        <v>110</v>
      </c>
      <c r="D713" s="88" t="n">
        <v>42169</v>
      </c>
      <c r="E713" s="8" t="s">
        <v>177</v>
      </c>
      <c r="F713" s="8" t="n">
        <v>525</v>
      </c>
      <c r="G713" s="8" t="s">
        <v>79</v>
      </c>
      <c r="H713" s="8" t="s">
        <v>178</v>
      </c>
      <c r="I713" s="8" t="s">
        <v>178</v>
      </c>
      <c r="J713" s="8" t="s">
        <v>179</v>
      </c>
      <c r="K713" s="91" t="s">
        <v>54</v>
      </c>
      <c r="L713" s="91" t="s">
        <v>52</v>
      </c>
    </row>
    <row r="714" customFormat="false" ht="12.75" hidden="false" customHeight="false" outlineLevel="0" collapsed="false">
      <c r="A714" s="8" t="n">
        <v>65</v>
      </c>
      <c r="B714" s="8" t="s">
        <v>195</v>
      </c>
      <c r="C714" s="8" t="s">
        <v>110</v>
      </c>
      <c r="D714" s="88" t="n">
        <v>42169</v>
      </c>
      <c r="E714" s="8" t="s">
        <v>177</v>
      </c>
      <c r="F714" s="8" t="n">
        <v>4126</v>
      </c>
      <c r="G714" s="8" t="s">
        <v>79</v>
      </c>
      <c r="H714" s="8" t="s">
        <v>178</v>
      </c>
      <c r="I714" s="8" t="s">
        <v>178</v>
      </c>
      <c r="J714" s="8" t="s">
        <v>179</v>
      </c>
      <c r="K714" s="91" t="s">
        <v>54</v>
      </c>
      <c r="L714" s="91" t="s">
        <v>52</v>
      </c>
    </row>
    <row r="715" customFormat="false" ht="12.75" hidden="false" customHeight="false" outlineLevel="0" collapsed="false">
      <c r="A715" s="8" t="s">
        <v>123</v>
      </c>
      <c r="B715" s="8" t="s">
        <v>195</v>
      </c>
      <c r="C715" s="8" t="s">
        <v>110</v>
      </c>
      <c r="D715" s="88" t="n">
        <v>42170</v>
      </c>
      <c r="E715" s="8" t="s">
        <v>177</v>
      </c>
      <c r="F715" s="8" t="n">
        <v>459</v>
      </c>
      <c r="G715" s="8" t="s">
        <v>79</v>
      </c>
      <c r="H715" s="8" t="s">
        <v>178</v>
      </c>
      <c r="I715" s="8" t="s">
        <v>178</v>
      </c>
      <c r="J715" s="8" t="s">
        <v>179</v>
      </c>
      <c r="K715" s="91" t="s">
        <v>54</v>
      </c>
      <c r="L715" s="91" t="s">
        <v>52</v>
      </c>
    </row>
    <row r="716" customFormat="false" ht="12.75" hidden="false" customHeight="false" outlineLevel="0" collapsed="false">
      <c r="A716" s="8" t="n">
        <v>7</v>
      </c>
      <c r="B716" s="8" t="s">
        <v>195</v>
      </c>
      <c r="C716" s="8" t="s">
        <v>110</v>
      </c>
      <c r="D716" s="88" t="n">
        <v>42170</v>
      </c>
      <c r="E716" s="8" t="s">
        <v>177</v>
      </c>
      <c r="F716" s="8" t="n">
        <v>721</v>
      </c>
      <c r="G716" s="8" t="s">
        <v>79</v>
      </c>
      <c r="H716" s="8" t="s">
        <v>178</v>
      </c>
      <c r="I716" s="8" t="s">
        <v>178</v>
      </c>
      <c r="J716" s="8" t="s">
        <v>179</v>
      </c>
      <c r="K716" s="91" t="s">
        <v>54</v>
      </c>
      <c r="L716" s="91" t="s">
        <v>52</v>
      </c>
    </row>
    <row r="717" customFormat="false" ht="12.75" hidden="false" customHeight="false" outlineLevel="0" collapsed="false">
      <c r="A717" s="8" t="n">
        <v>8</v>
      </c>
      <c r="B717" s="8" t="s">
        <v>208</v>
      </c>
      <c r="C717" s="8" t="s">
        <v>124</v>
      </c>
      <c r="D717" s="88" t="n">
        <v>42174</v>
      </c>
      <c r="E717" s="8" t="s">
        <v>177</v>
      </c>
      <c r="F717" s="8" t="n">
        <v>1328</v>
      </c>
      <c r="G717" s="8" t="s">
        <v>79</v>
      </c>
      <c r="H717" s="8" t="s">
        <v>178</v>
      </c>
      <c r="I717" s="8" t="s">
        <v>178</v>
      </c>
      <c r="J717" s="8" t="s">
        <v>179</v>
      </c>
      <c r="K717" s="91" t="s">
        <v>54</v>
      </c>
      <c r="L717" s="91" t="s">
        <v>52</v>
      </c>
    </row>
    <row r="718" customFormat="false" ht="12.75" hidden="false" customHeight="false" outlineLevel="0" collapsed="false">
      <c r="A718" s="8" t="n">
        <v>10</v>
      </c>
      <c r="B718" s="8" t="s">
        <v>208</v>
      </c>
      <c r="C718" s="8" t="s">
        <v>124</v>
      </c>
      <c r="D718" s="88" t="n">
        <v>42174</v>
      </c>
      <c r="E718" s="8" t="s">
        <v>177</v>
      </c>
      <c r="F718" s="8" t="n">
        <v>1498</v>
      </c>
      <c r="G718" s="8" t="s">
        <v>79</v>
      </c>
      <c r="H718" s="8" t="s">
        <v>178</v>
      </c>
      <c r="I718" s="8" t="s">
        <v>178</v>
      </c>
      <c r="J718" s="8" t="s">
        <v>179</v>
      </c>
      <c r="K718" s="91" t="s">
        <v>54</v>
      </c>
      <c r="L718" s="91" t="s">
        <v>52</v>
      </c>
    </row>
    <row r="719" customFormat="false" ht="12.75" hidden="false" customHeight="false" outlineLevel="0" collapsed="false">
      <c r="A719" s="8" t="n">
        <v>10</v>
      </c>
      <c r="B719" s="8" t="s">
        <v>208</v>
      </c>
      <c r="C719" s="8" t="s">
        <v>139</v>
      </c>
      <c r="D719" s="88" t="n">
        <v>42173</v>
      </c>
      <c r="E719" s="8" t="s">
        <v>177</v>
      </c>
      <c r="F719" s="8" t="n">
        <v>862</v>
      </c>
      <c r="G719" s="8" t="s">
        <v>79</v>
      </c>
      <c r="H719" s="8" t="s">
        <v>178</v>
      </c>
      <c r="I719" s="8" t="s">
        <v>178</v>
      </c>
      <c r="J719" s="8" t="s">
        <v>179</v>
      </c>
      <c r="K719" s="91" t="s">
        <v>54</v>
      </c>
      <c r="L719" s="91" t="s">
        <v>52</v>
      </c>
    </row>
    <row r="720" customFormat="false" ht="12.75" hidden="false" customHeight="false" outlineLevel="0" collapsed="false">
      <c r="A720" s="8" t="n">
        <v>10</v>
      </c>
      <c r="B720" s="8" t="s">
        <v>234</v>
      </c>
      <c r="C720" s="8" t="s">
        <v>110</v>
      </c>
      <c r="D720" s="88" t="n">
        <v>42170</v>
      </c>
      <c r="E720" s="8" t="s">
        <v>177</v>
      </c>
      <c r="F720" s="8" t="n">
        <v>413</v>
      </c>
      <c r="G720" s="8" t="s">
        <v>79</v>
      </c>
      <c r="H720" s="8" t="s">
        <v>178</v>
      </c>
      <c r="I720" s="8" t="s">
        <v>178</v>
      </c>
      <c r="J720" s="8" t="s">
        <v>179</v>
      </c>
      <c r="K720" s="91" t="s">
        <v>54</v>
      </c>
      <c r="L720" s="91" t="s">
        <v>52</v>
      </c>
    </row>
    <row r="721" customFormat="false" ht="12.75" hidden="false" customHeight="false" outlineLevel="0" collapsed="false">
      <c r="A721" s="8" t="s">
        <v>123</v>
      </c>
      <c r="B721" s="8" t="s">
        <v>234</v>
      </c>
      <c r="C721" s="8" t="s">
        <v>136</v>
      </c>
      <c r="D721" s="88" t="n">
        <v>42194</v>
      </c>
      <c r="E721" s="8" t="s">
        <v>177</v>
      </c>
      <c r="F721" s="8" t="n">
        <v>278</v>
      </c>
      <c r="G721" s="8" t="s">
        <v>79</v>
      </c>
      <c r="H721" s="8" t="s">
        <v>178</v>
      </c>
      <c r="I721" s="8" t="s">
        <v>178</v>
      </c>
      <c r="J721" s="8" t="s">
        <v>179</v>
      </c>
      <c r="K721" s="91" t="s">
        <v>54</v>
      </c>
      <c r="L721" s="91" t="s">
        <v>52</v>
      </c>
    </row>
    <row r="722" customFormat="false" ht="12.75" hidden="false" customHeight="false" outlineLevel="0" collapsed="false">
      <c r="A722" s="8" t="n">
        <v>3</v>
      </c>
      <c r="B722" s="8" t="s">
        <v>195</v>
      </c>
      <c r="C722" s="8" t="s">
        <v>110</v>
      </c>
      <c r="D722" s="88" t="n">
        <v>42170</v>
      </c>
      <c r="E722" s="8" t="s">
        <v>274</v>
      </c>
      <c r="F722" s="8" t="n">
        <v>2703</v>
      </c>
      <c r="G722" s="8" t="s">
        <v>79</v>
      </c>
      <c r="H722" s="8" t="s">
        <v>275</v>
      </c>
      <c r="I722" s="8" t="s">
        <v>275</v>
      </c>
      <c r="J722" s="8" t="s">
        <v>276</v>
      </c>
      <c r="K722" s="8" t="s">
        <v>313</v>
      </c>
      <c r="L722" s="109" t="s">
        <v>17</v>
      </c>
    </row>
    <row r="723" customFormat="false" ht="12.75" hidden="false" customHeight="false" outlineLevel="0" collapsed="false">
      <c r="A723" s="8" t="n">
        <v>5</v>
      </c>
      <c r="B723" s="8" t="s">
        <v>166</v>
      </c>
      <c r="C723" s="8" t="s">
        <v>136</v>
      </c>
      <c r="D723" s="88" t="n">
        <v>42173</v>
      </c>
      <c r="E723" s="8" t="s">
        <v>244</v>
      </c>
      <c r="F723" s="8" t="n">
        <v>1412</v>
      </c>
      <c r="G723" s="8" t="s">
        <v>79</v>
      </c>
      <c r="H723" s="8" t="s">
        <v>245</v>
      </c>
      <c r="I723" s="8" t="s">
        <v>245</v>
      </c>
      <c r="J723" s="8" t="s">
        <v>246</v>
      </c>
      <c r="K723" s="91" t="s">
        <v>65</v>
      </c>
      <c r="L723" s="91" t="s">
        <v>66</v>
      </c>
    </row>
    <row r="724" customFormat="false" ht="12.75" hidden="false" customHeight="false" outlineLevel="0" collapsed="false">
      <c r="A724" s="8" t="n">
        <v>6</v>
      </c>
      <c r="B724" s="8" t="s">
        <v>166</v>
      </c>
      <c r="C724" s="8" t="s">
        <v>139</v>
      </c>
      <c r="D724" s="88" t="n">
        <v>42169</v>
      </c>
      <c r="E724" s="8" t="s">
        <v>244</v>
      </c>
      <c r="F724" s="8" t="n">
        <v>664</v>
      </c>
      <c r="G724" s="8" t="s">
        <v>79</v>
      </c>
      <c r="H724" s="8" t="s">
        <v>245</v>
      </c>
      <c r="I724" s="8" t="s">
        <v>245</v>
      </c>
      <c r="J724" s="8" t="s">
        <v>246</v>
      </c>
      <c r="K724" s="91" t="s">
        <v>65</v>
      </c>
      <c r="L724" s="91" t="s">
        <v>66</v>
      </c>
    </row>
    <row r="725" customFormat="false" ht="12.75" hidden="false" customHeight="false" outlineLevel="0" collapsed="false">
      <c r="A725" s="8" t="n">
        <v>9</v>
      </c>
      <c r="B725" s="8" t="s">
        <v>109</v>
      </c>
      <c r="C725" s="8" t="s">
        <v>110</v>
      </c>
      <c r="D725" s="88" t="n">
        <v>42169</v>
      </c>
      <c r="E725" s="8" t="s">
        <v>113</v>
      </c>
      <c r="F725" s="8" t="n">
        <v>2458</v>
      </c>
      <c r="G725" s="8" t="s">
        <v>79</v>
      </c>
      <c r="H725" s="8" t="s">
        <v>114</v>
      </c>
      <c r="I725" s="8" t="s">
        <v>114</v>
      </c>
      <c r="J725" s="8" t="s">
        <v>148</v>
      </c>
      <c r="K725" s="90" t="s">
        <v>16</v>
      </c>
      <c r="L725" s="92" t="s">
        <v>17</v>
      </c>
    </row>
    <row r="726" customFormat="false" ht="12.75" hidden="false" customHeight="false" outlineLevel="0" collapsed="false">
      <c r="A726" s="8" t="s">
        <v>123</v>
      </c>
      <c r="B726" s="8" t="s">
        <v>109</v>
      </c>
      <c r="C726" s="8" t="s">
        <v>154</v>
      </c>
      <c r="D726" s="88" t="n">
        <v>42176</v>
      </c>
      <c r="E726" s="8" t="s">
        <v>113</v>
      </c>
      <c r="F726" s="8" t="n">
        <v>158</v>
      </c>
      <c r="G726" s="8" t="s">
        <v>79</v>
      </c>
      <c r="H726" s="8" t="s">
        <v>114</v>
      </c>
      <c r="I726" s="8" t="s">
        <v>114</v>
      </c>
      <c r="J726" s="8" t="s">
        <v>148</v>
      </c>
      <c r="K726" s="90" t="s">
        <v>16</v>
      </c>
      <c r="L726" s="92" t="s">
        <v>17</v>
      </c>
    </row>
    <row r="727" customFormat="false" ht="12.75" hidden="false" customHeight="false" outlineLevel="0" collapsed="false">
      <c r="A727" s="8" t="s">
        <v>123</v>
      </c>
      <c r="B727" s="8" t="s">
        <v>166</v>
      </c>
      <c r="C727" s="8" t="s">
        <v>139</v>
      </c>
      <c r="D727" s="88" t="n">
        <v>42169</v>
      </c>
      <c r="E727" s="8" t="s">
        <v>113</v>
      </c>
      <c r="F727" s="8" t="n">
        <v>260</v>
      </c>
      <c r="G727" s="8" t="s">
        <v>79</v>
      </c>
      <c r="H727" s="8" t="s">
        <v>114</v>
      </c>
      <c r="I727" s="8" t="s">
        <v>114</v>
      </c>
      <c r="J727" s="8" t="s">
        <v>148</v>
      </c>
      <c r="K727" s="90" t="s">
        <v>16</v>
      </c>
      <c r="L727" s="92" t="s">
        <v>17</v>
      </c>
    </row>
    <row r="728" customFormat="false" ht="12.75" hidden="false" customHeight="false" outlineLevel="0" collapsed="false">
      <c r="A728" s="8" t="s">
        <v>123</v>
      </c>
      <c r="B728" s="8" t="s">
        <v>109</v>
      </c>
      <c r="C728" s="8" t="s">
        <v>154</v>
      </c>
      <c r="D728" s="88" t="n">
        <v>42176</v>
      </c>
      <c r="E728" s="8" t="s">
        <v>196</v>
      </c>
      <c r="F728" s="8" t="n">
        <v>413</v>
      </c>
      <c r="G728" s="8" t="s">
        <v>79</v>
      </c>
      <c r="H728" s="8" t="s">
        <v>197</v>
      </c>
      <c r="I728" s="8" t="s">
        <v>197</v>
      </c>
      <c r="J728" s="8" t="s">
        <v>198</v>
      </c>
      <c r="K728" s="91" t="s">
        <v>37</v>
      </c>
      <c r="L728" s="91" t="s">
        <v>38</v>
      </c>
    </row>
    <row r="729" customFormat="false" ht="12.75" hidden="false" customHeight="false" outlineLevel="0" collapsed="false">
      <c r="A729" s="8" t="n">
        <v>20</v>
      </c>
      <c r="B729" s="8" t="s">
        <v>109</v>
      </c>
      <c r="C729" s="8" t="s">
        <v>154</v>
      </c>
      <c r="D729" s="88" t="n">
        <v>42176</v>
      </c>
      <c r="E729" s="8" t="s">
        <v>196</v>
      </c>
      <c r="F729" s="8" t="n">
        <v>413</v>
      </c>
      <c r="G729" s="8" t="s">
        <v>79</v>
      </c>
      <c r="H729" s="8" t="s">
        <v>197</v>
      </c>
      <c r="I729" s="8" t="s">
        <v>197</v>
      </c>
      <c r="J729" s="8" t="s">
        <v>198</v>
      </c>
      <c r="K729" s="91" t="s">
        <v>37</v>
      </c>
      <c r="L729" s="91" t="s">
        <v>38</v>
      </c>
    </row>
    <row r="730" customFormat="false" ht="12.75" hidden="false" customHeight="false" outlineLevel="0" collapsed="false">
      <c r="A730" s="8" t="n">
        <v>20</v>
      </c>
      <c r="B730" s="8" t="s">
        <v>166</v>
      </c>
      <c r="C730" s="8" t="s">
        <v>136</v>
      </c>
      <c r="D730" s="88" t="n">
        <v>42170</v>
      </c>
      <c r="E730" s="8" t="s">
        <v>196</v>
      </c>
      <c r="F730" s="8" t="n">
        <v>10269</v>
      </c>
      <c r="G730" s="8" t="s">
        <v>79</v>
      </c>
      <c r="H730" s="8" t="s">
        <v>197</v>
      </c>
      <c r="I730" s="8" t="s">
        <v>197</v>
      </c>
      <c r="J730" s="8" t="s">
        <v>198</v>
      </c>
      <c r="K730" s="91" t="s">
        <v>37</v>
      </c>
      <c r="L730" s="91" t="s">
        <v>38</v>
      </c>
    </row>
    <row r="731" customFormat="false" ht="12.75" hidden="false" customHeight="false" outlineLevel="0" collapsed="false">
      <c r="A731" s="8" t="n">
        <v>20</v>
      </c>
      <c r="B731" s="8" t="s">
        <v>166</v>
      </c>
      <c r="C731" s="8" t="s">
        <v>136</v>
      </c>
      <c r="D731" s="88" t="n">
        <v>42170</v>
      </c>
      <c r="E731" s="8" t="s">
        <v>196</v>
      </c>
      <c r="F731" s="8" t="n">
        <v>10269</v>
      </c>
      <c r="G731" s="8" t="s">
        <v>79</v>
      </c>
      <c r="H731" s="8" t="s">
        <v>197</v>
      </c>
      <c r="I731" s="8" t="s">
        <v>197</v>
      </c>
      <c r="J731" s="8" t="s">
        <v>198</v>
      </c>
      <c r="K731" s="91" t="s">
        <v>37</v>
      </c>
      <c r="L731" s="91" t="s">
        <v>38</v>
      </c>
    </row>
    <row r="732" customFormat="false" ht="12.75" hidden="false" customHeight="false" outlineLevel="0" collapsed="false">
      <c r="A732" s="8" t="s">
        <v>123</v>
      </c>
      <c r="B732" s="8" t="s">
        <v>166</v>
      </c>
      <c r="C732" s="8" t="s">
        <v>139</v>
      </c>
      <c r="D732" s="88" t="n">
        <v>42169</v>
      </c>
      <c r="E732" s="8" t="s">
        <v>196</v>
      </c>
      <c r="F732" s="8" t="n">
        <v>2672</v>
      </c>
      <c r="G732" s="8" t="s">
        <v>79</v>
      </c>
      <c r="H732" s="8" t="s">
        <v>197</v>
      </c>
      <c r="I732" s="8" t="s">
        <v>197</v>
      </c>
      <c r="J732" s="8" t="s">
        <v>198</v>
      </c>
      <c r="K732" s="91" t="s">
        <v>37</v>
      </c>
      <c r="L732" s="91" t="s">
        <v>38</v>
      </c>
    </row>
    <row r="733" customFormat="false" ht="12.75" hidden="false" customHeight="false" outlineLevel="0" collapsed="false">
      <c r="A733" s="8" t="s">
        <v>123</v>
      </c>
      <c r="B733" s="8" t="s">
        <v>166</v>
      </c>
      <c r="C733" s="8" t="s">
        <v>139</v>
      </c>
      <c r="D733" s="88" t="n">
        <v>42169</v>
      </c>
      <c r="E733" s="8" t="s">
        <v>196</v>
      </c>
      <c r="F733" s="8" t="n">
        <v>2672</v>
      </c>
      <c r="G733" s="8" t="s">
        <v>79</v>
      </c>
      <c r="H733" s="8" t="s">
        <v>197</v>
      </c>
      <c r="I733" s="8" t="s">
        <v>197</v>
      </c>
      <c r="J733" s="8" t="s">
        <v>198</v>
      </c>
      <c r="K733" s="91" t="s">
        <v>37</v>
      </c>
      <c r="L733" s="91" t="s">
        <v>38</v>
      </c>
    </row>
    <row r="734" customFormat="false" ht="12.75" hidden="false" customHeight="false" outlineLevel="0" collapsed="false">
      <c r="A734" s="8" t="n">
        <v>13</v>
      </c>
      <c r="B734" s="8" t="s">
        <v>195</v>
      </c>
      <c r="C734" s="8" t="s">
        <v>110</v>
      </c>
      <c r="D734" s="88" t="n">
        <v>42170</v>
      </c>
      <c r="E734" s="8" t="s">
        <v>272</v>
      </c>
      <c r="F734" s="8" t="n">
        <v>713</v>
      </c>
      <c r="G734" s="8" t="s">
        <v>79</v>
      </c>
      <c r="H734" s="8" t="s">
        <v>197</v>
      </c>
      <c r="I734" s="8" t="s">
        <v>197</v>
      </c>
      <c r="J734" s="8" t="s">
        <v>273</v>
      </c>
      <c r="K734" s="91" t="s">
        <v>37</v>
      </c>
      <c r="L734" s="91" t="s">
        <v>38</v>
      </c>
    </row>
    <row r="735" customFormat="false" ht="12.75" hidden="false" customHeight="false" outlineLevel="0" collapsed="false">
      <c r="A735" s="8" t="s">
        <v>123</v>
      </c>
      <c r="B735" s="8" t="s">
        <v>195</v>
      </c>
      <c r="C735" s="8" t="s">
        <v>110</v>
      </c>
      <c r="D735" s="88" t="n">
        <v>42170</v>
      </c>
      <c r="E735" s="8" t="s">
        <v>272</v>
      </c>
      <c r="F735" s="8" t="n">
        <v>713</v>
      </c>
      <c r="G735" s="8" t="s">
        <v>79</v>
      </c>
      <c r="H735" s="8" t="s">
        <v>197</v>
      </c>
      <c r="I735" s="8" t="s">
        <v>197</v>
      </c>
      <c r="J735" s="8" t="s">
        <v>273</v>
      </c>
      <c r="K735" s="91" t="s">
        <v>37</v>
      </c>
      <c r="L735" s="91" t="s">
        <v>38</v>
      </c>
    </row>
    <row r="736" customFormat="false" ht="12.75" hidden="false" customHeight="false" outlineLevel="0" collapsed="false">
      <c r="A736" s="8" t="s">
        <v>123</v>
      </c>
      <c r="B736" s="8" t="s">
        <v>195</v>
      </c>
      <c r="C736" s="8" t="s">
        <v>110</v>
      </c>
      <c r="D736" s="88" t="n">
        <v>42170</v>
      </c>
      <c r="E736" s="8" t="s">
        <v>272</v>
      </c>
      <c r="F736" s="8" t="n">
        <v>2432</v>
      </c>
      <c r="G736" s="8" t="s">
        <v>79</v>
      </c>
      <c r="H736" s="8" t="s">
        <v>197</v>
      </c>
      <c r="I736" s="8" t="s">
        <v>197</v>
      </c>
      <c r="J736" s="8" t="s">
        <v>273</v>
      </c>
      <c r="K736" s="91" t="s">
        <v>37</v>
      </c>
      <c r="L736" s="91" t="s">
        <v>38</v>
      </c>
    </row>
    <row r="737" customFormat="false" ht="12.75" hidden="false" customHeight="false" outlineLevel="0" collapsed="false">
      <c r="A737" s="8" t="s">
        <v>123</v>
      </c>
      <c r="B737" s="8" t="s">
        <v>195</v>
      </c>
      <c r="C737" s="8" t="s">
        <v>110</v>
      </c>
      <c r="D737" s="88" t="n">
        <v>42170</v>
      </c>
      <c r="E737" s="8" t="s">
        <v>272</v>
      </c>
      <c r="F737" s="8" t="n">
        <v>2432</v>
      </c>
      <c r="G737" s="8" t="s">
        <v>79</v>
      </c>
      <c r="H737" s="8" t="s">
        <v>197</v>
      </c>
      <c r="I737" s="8" t="s">
        <v>197</v>
      </c>
      <c r="J737" s="8" t="s">
        <v>273</v>
      </c>
      <c r="K737" s="91" t="s">
        <v>37</v>
      </c>
      <c r="L737" s="91" t="s">
        <v>38</v>
      </c>
    </row>
    <row r="738" customFormat="false" ht="12.75" hidden="false" customHeight="false" outlineLevel="0" collapsed="false">
      <c r="A738" s="8" t="n">
        <v>18</v>
      </c>
      <c r="B738" s="8" t="s">
        <v>195</v>
      </c>
      <c r="C738" s="8" t="s">
        <v>139</v>
      </c>
      <c r="D738" s="88" t="n">
        <v>42159</v>
      </c>
      <c r="E738" s="8" t="s">
        <v>196</v>
      </c>
      <c r="F738" s="8" t="n">
        <v>12730</v>
      </c>
      <c r="G738" s="8" t="s">
        <v>79</v>
      </c>
      <c r="H738" s="8" t="s">
        <v>197</v>
      </c>
      <c r="I738" s="8" t="s">
        <v>197</v>
      </c>
      <c r="J738" s="8" t="s">
        <v>198</v>
      </c>
      <c r="K738" s="91" t="s">
        <v>37</v>
      </c>
      <c r="L738" s="91" t="s">
        <v>38</v>
      </c>
    </row>
    <row r="739" customFormat="false" ht="12.75" hidden="false" customHeight="false" outlineLevel="0" collapsed="false">
      <c r="A739" s="8" t="n">
        <v>18</v>
      </c>
      <c r="B739" s="8" t="s">
        <v>195</v>
      </c>
      <c r="C739" s="8" t="s">
        <v>139</v>
      </c>
      <c r="D739" s="88" t="n">
        <v>42159</v>
      </c>
      <c r="E739" s="8" t="s">
        <v>196</v>
      </c>
      <c r="F739" s="8" t="n">
        <v>12730</v>
      </c>
      <c r="G739" s="8" t="s">
        <v>79</v>
      </c>
      <c r="H739" s="8" t="s">
        <v>197</v>
      </c>
      <c r="I739" s="8" t="s">
        <v>197</v>
      </c>
      <c r="J739" s="8" t="s">
        <v>198</v>
      </c>
      <c r="K739" s="91" t="s">
        <v>37</v>
      </c>
      <c r="L739" s="91" t="s">
        <v>38</v>
      </c>
    </row>
    <row r="740" customFormat="false" ht="12.75" hidden="false" customHeight="false" outlineLevel="0" collapsed="false">
      <c r="A740" s="8" t="n">
        <v>18</v>
      </c>
      <c r="B740" s="8" t="s">
        <v>195</v>
      </c>
      <c r="C740" s="8" t="s">
        <v>139</v>
      </c>
      <c r="D740" s="88" t="n">
        <v>42159</v>
      </c>
      <c r="E740" s="8" t="s">
        <v>280</v>
      </c>
      <c r="F740" s="8" t="n">
        <v>6452</v>
      </c>
      <c r="G740" s="8" t="s">
        <v>79</v>
      </c>
      <c r="H740" s="8" t="s">
        <v>197</v>
      </c>
      <c r="I740" s="8" t="s">
        <v>197</v>
      </c>
      <c r="J740" s="8" t="s">
        <v>281</v>
      </c>
      <c r="K740" s="91" t="s">
        <v>37</v>
      </c>
      <c r="L740" s="91" t="s">
        <v>38</v>
      </c>
    </row>
    <row r="741" customFormat="false" ht="12.75" hidden="false" customHeight="false" outlineLevel="0" collapsed="false">
      <c r="A741" s="8" t="n">
        <v>19</v>
      </c>
      <c r="B741" s="8" t="s">
        <v>195</v>
      </c>
      <c r="C741" s="8" t="s">
        <v>139</v>
      </c>
      <c r="D741" s="88" t="n">
        <v>42159</v>
      </c>
      <c r="E741" s="8" t="s">
        <v>280</v>
      </c>
      <c r="F741" s="8" t="n">
        <v>6452</v>
      </c>
      <c r="G741" s="8" t="s">
        <v>79</v>
      </c>
      <c r="H741" s="8" t="s">
        <v>197</v>
      </c>
      <c r="I741" s="8" t="s">
        <v>197</v>
      </c>
      <c r="J741" s="8" t="s">
        <v>281</v>
      </c>
      <c r="K741" s="91" t="s">
        <v>37</v>
      </c>
      <c r="L741" s="91" t="s">
        <v>38</v>
      </c>
    </row>
    <row r="742" customFormat="false" ht="12.75" hidden="false" customHeight="false" outlineLevel="0" collapsed="false">
      <c r="A742" s="8" t="s">
        <v>123</v>
      </c>
      <c r="B742" s="8" t="s">
        <v>208</v>
      </c>
      <c r="C742" s="8" t="s">
        <v>124</v>
      </c>
      <c r="D742" s="88" t="n">
        <v>42174</v>
      </c>
      <c r="E742" s="8" t="s">
        <v>272</v>
      </c>
      <c r="F742" s="8" t="n">
        <v>1638</v>
      </c>
      <c r="G742" s="8" t="s">
        <v>79</v>
      </c>
      <c r="H742" s="8" t="s">
        <v>197</v>
      </c>
      <c r="I742" s="8" t="s">
        <v>197</v>
      </c>
      <c r="J742" s="8" t="s">
        <v>273</v>
      </c>
      <c r="K742" s="91" t="s">
        <v>37</v>
      </c>
      <c r="L742" s="91" t="s">
        <v>38</v>
      </c>
    </row>
    <row r="743" customFormat="false" ht="12.75" hidden="false" customHeight="false" outlineLevel="0" collapsed="false">
      <c r="A743" s="8" t="n">
        <v>14</v>
      </c>
      <c r="B743" s="8" t="s">
        <v>208</v>
      </c>
      <c r="C743" s="8" t="s">
        <v>124</v>
      </c>
      <c r="D743" s="88" t="n">
        <v>42174</v>
      </c>
      <c r="E743" s="8" t="s">
        <v>272</v>
      </c>
      <c r="F743" s="8" t="n">
        <v>1638</v>
      </c>
      <c r="G743" s="8" t="s">
        <v>79</v>
      </c>
      <c r="H743" s="8" t="s">
        <v>197</v>
      </c>
      <c r="I743" s="8" t="s">
        <v>197</v>
      </c>
      <c r="J743" s="8" t="s">
        <v>273</v>
      </c>
      <c r="K743" s="91" t="s">
        <v>37</v>
      </c>
      <c r="L743" s="91" t="s">
        <v>38</v>
      </c>
    </row>
    <row r="744" customFormat="false" ht="12.75" hidden="false" customHeight="false" outlineLevel="0" collapsed="false">
      <c r="A744" s="8" t="n">
        <v>15</v>
      </c>
      <c r="B744" s="8" t="s">
        <v>208</v>
      </c>
      <c r="C744" s="8" t="s">
        <v>124</v>
      </c>
      <c r="D744" s="88" t="n">
        <v>42175</v>
      </c>
      <c r="E744" s="8" t="s">
        <v>196</v>
      </c>
      <c r="F744" s="8" t="n">
        <v>861</v>
      </c>
      <c r="G744" s="8" t="s">
        <v>79</v>
      </c>
      <c r="H744" s="8" t="s">
        <v>197</v>
      </c>
      <c r="I744" s="8" t="s">
        <v>197</v>
      </c>
      <c r="J744" s="8" t="s">
        <v>198</v>
      </c>
      <c r="K744" s="91" t="s">
        <v>37</v>
      </c>
      <c r="L744" s="91" t="s">
        <v>38</v>
      </c>
    </row>
    <row r="745" customFormat="false" ht="12.75" hidden="false" customHeight="false" outlineLevel="0" collapsed="false">
      <c r="A745" s="8" t="n">
        <v>21</v>
      </c>
      <c r="B745" s="8" t="s">
        <v>208</v>
      </c>
      <c r="C745" s="8" t="s">
        <v>124</v>
      </c>
      <c r="D745" s="88" t="n">
        <v>42175</v>
      </c>
      <c r="E745" s="8" t="s">
        <v>196</v>
      </c>
      <c r="F745" s="8" t="n">
        <v>861</v>
      </c>
      <c r="G745" s="8" t="s">
        <v>79</v>
      </c>
      <c r="H745" s="8" t="s">
        <v>197</v>
      </c>
      <c r="I745" s="8" t="s">
        <v>197</v>
      </c>
      <c r="J745" s="8" t="s">
        <v>198</v>
      </c>
      <c r="K745" s="91" t="s">
        <v>37</v>
      </c>
      <c r="L745" s="91" t="s">
        <v>38</v>
      </c>
    </row>
    <row r="746" customFormat="false" ht="12.75" hidden="false" customHeight="false" outlineLevel="0" collapsed="false">
      <c r="A746" s="8" t="n">
        <v>14</v>
      </c>
      <c r="B746" s="8" t="s">
        <v>208</v>
      </c>
      <c r="C746" s="8" t="s">
        <v>110</v>
      </c>
      <c r="D746" s="88" t="n">
        <v>42177</v>
      </c>
      <c r="E746" s="8" t="s">
        <v>272</v>
      </c>
      <c r="F746" s="8" t="n">
        <v>1242</v>
      </c>
      <c r="G746" s="8" t="s">
        <v>79</v>
      </c>
      <c r="H746" s="8" t="s">
        <v>197</v>
      </c>
      <c r="I746" s="8" t="s">
        <v>197</v>
      </c>
      <c r="J746" s="8" t="s">
        <v>273</v>
      </c>
      <c r="K746" s="91" t="s">
        <v>37</v>
      </c>
      <c r="L746" s="91" t="s">
        <v>38</v>
      </c>
    </row>
    <row r="747" customFormat="false" ht="12.75" hidden="false" customHeight="false" outlineLevel="0" collapsed="false">
      <c r="A747" s="8" t="n">
        <v>14</v>
      </c>
      <c r="B747" s="8" t="s">
        <v>208</v>
      </c>
      <c r="C747" s="8" t="s">
        <v>110</v>
      </c>
      <c r="D747" s="88" t="n">
        <v>42177</v>
      </c>
      <c r="E747" s="8" t="s">
        <v>272</v>
      </c>
      <c r="F747" s="8" t="n">
        <v>1242</v>
      </c>
      <c r="G747" s="8" t="s">
        <v>79</v>
      </c>
      <c r="H747" s="8" t="s">
        <v>197</v>
      </c>
      <c r="I747" s="8" t="s">
        <v>197</v>
      </c>
      <c r="J747" s="8" t="s">
        <v>273</v>
      </c>
      <c r="K747" s="91" t="s">
        <v>37</v>
      </c>
      <c r="L747" s="91" t="s">
        <v>38</v>
      </c>
    </row>
    <row r="748" customFormat="false" ht="12.75" hidden="false" customHeight="false" outlineLevel="0" collapsed="false">
      <c r="A748" s="8" t="n">
        <v>21</v>
      </c>
      <c r="B748" s="8" t="s">
        <v>208</v>
      </c>
      <c r="C748" s="8" t="s">
        <v>136</v>
      </c>
      <c r="D748" s="88" t="n">
        <v>42183</v>
      </c>
      <c r="E748" s="8" t="s">
        <v>196</v>
      </c>
      <c r="F748" s="8" t="n">
        <v>22166</v>
      </c>
      <c r="G748" s="8" t="s">
        <v>79</v>
      </c>
      <c r="H748" s="8" t="s">
        <v>197</v>
      </c>
      <c r="I748" s="8" t="s">
        <v>197</v>
      </c>
      <c r="J748" s="8" t="s">
        <v>198</v>
      </c>
      <c r="K748" s="91" t="s">
        <v>37</v>
      </c>
      <c r="L748" s="91" t="s">
        <v>38</v>
      </c>
    </row>
    <row r="749" customFormat="false" ht="12.75" hidden="false" customHeight="false" outlineLevel="0" collapsed="false">
      <c r="A749" s="8" t="s">
        <v>123</v>
      </c>
      <c r="B749" s="8" t="s">
        <v>208</v>
      </c>
      <c r="C749" s="8" t="s">
        <v>136</v>
      </c>
      <c r="D749" s="88" t="n">
        <v>42183</v>
      </c>
      <c r="E749" s="8" t="s">
        <v>196</v>
      </c>
      <c r="F749" s="8" t="n">
        <v>22166</v>
      </c>
      <c r="G749" s="8" t="s">
        <v>79</v>
      </c>
      <c r="H749" s="8" t="s">
        <v>197</v>
      </c>
      <c r="I749" s="8" t="s">
        <v>197</v>
      </c>
      <c r="J749" s="8" t="s">
        <v>198</v>
      </c>
      <c r="K749" s="91" t="s">
        <v>37</v>
      </c>
      <c r="L749" s="91" t="s">
        <v>38</v>
      </c>
    </row>
    <row r="750" customFormat="false" ht="12.75" hidden="false" customHeight="false" outlineLevel="0" collapsed="false">
      <c r="A750" s="8" t="s">
        <v>123</v>
      </c>
      <c r="B750" s="8" t="s">
        <v>208</v>
      </c>
      <c r="C750" s="8" t="s">
        <v>136</v>
      </c>
      <c r="D750" s="88" t="n">
        <v>42183</v>
      </c>
      <c r="E750" s="8" t="s">
        <v>280</v>
      </c>
      <c r="F750" s="8" t="n">
        <v>13465</v>
      </c>
      <c r="G750" s="8" t="s">
        <v>79</v>
      </c>
      <c r="H750" s="8" t="s">
        <v>197</v>
      </c>
      <c r="I750" s="8" t="s">
        <v>197</v>
      </c>
      <c r="J750" s="8" t="s">
        <v>281</v>
      </c>
      <c r="K750" s="91" t="s">
        <v>37</v>
      </c>
      <c r="L750" s="91" t="s">
        <v>38</v>
      </c>
    </row>
    <row r="751" customFormat="false" ht="12.75" hidden="false" customHeight="false" outlineLevel="0" collapsed="false">
      <c r="A751" s="8" t="s">
        <v>123</v>
      </c>
      <c r="B751" s="8" t="s">
        <v>208</v>
      </c>
      <c r="C751" s="8" t="s">
        <v>136</v>
      </c>
      <c r="D751" s="88" t="n">
        <v>42183</v>
      </c>
      <c r="E751" s="8" t="s">
        <v>280</v>
      </c>
      <c r="F751" s="8" t="n">
        <v>13465</v>
      </c>
      <c r="G751" s="8" t="s">
        <v>79</v>
      </c>
      <c r="H751" s="8" t="s">
        <v>197</v>
      </c>
      <c r="I751" s="8" t="s">
        <v>197</v>
      </c>
      <c r="J751" s="8" t="s">
        <v>281</v>
      </c>
      <c r="K751" s="91" t="s">
        <v>37</v>
      </c>
      <c r="L751" s="91" t="s">
        <v>38</v>
      </c>
    </row>
    <row r="752" customFormat="false" ht="12.75" hidden="false" customHeight="false" outlineLevel="0" collapsed="false">
      <c r="A752" s="8" t="s">
        <v>123</v>
      </c>
      <c r="B752" s="8" t="s">
        <v>208</v>
      </c>
      <c r="C752" s="8" t="s">
        <v>136</v>
      </c>
      <c r="D752" s="88" t="n">
        <v>42183</v>
      </c>
      <c r="E752" s="8" t="s">
        <v>272</v>
      </c>
      <c r="F752" s="8" t="n">
        <v>11075</v>
      </c>
      <c r="G752" s="8" t="s">
        <v>79</v>
      </c>
      <c r="H752" s="8" t="s">
        <v>197</v>
      </c>
      <c r="I752" s="8" t="s">
        <v>197</v>
      </c>
      <c r="J752" s="8" t="s">
        <v>273</v>
      </c>
      <c r="K752" s="91" t="s">
        <v>37</v>
      </c>
      <c r="L752" s="91" t="s">
        <v>38</v>
      </c>
    </row>
    <row r="753" customFormat="false" ht="12.75" hidden="false" customHeight="false" outlineLevel="0" collapsed="false">
      <c r="A753" s="8" t="s">
        <v>123</v>
      </c>
      <c r="B753" s="8" t="s">
        <v>208</v>
      </c>
      <c r="C753" s="8" t="s">
        <v>136</v>
      </c>
      <c r="D753" s="88" t="n">
        <v>42183</v>
      </c>
      <c r="E753" s="8" t="s">
        <v>272</v>
      </c>
      <c r="F753" s="8" t="n">
        <v>11075</v>
      </c>
      <c r="G753" s="8" t="s">
        <v>79</v>
      </c>
      <c r="H753" s="8" t="s">
        <v>197</v>
      </c>
      <c r="I753" s="8" t="s">
        <v>197</v>
      </c>
      <c r="J753" s="8" t="s">
        <v>273</v>
      </c>
      <c r="K753" s="91" t="s">
        <v>37</v>
      </c>
      <c r="L753" s="91" t="s">
        <v>38</v>
      </c>
    </row>
    <row r="754" customFormat="false" ht="12.75" hidden="false" customHeight="false" outlineLevel="0" collapsed="false">
      <c r="A754" s="8" t="s">
        <v>123</v>
      </c>
      <c r="B754" s="8" t="s">
        <v>230</v>
      </c>
      <c r="C754" s="8" t="s">
        <v>136</v>
      </c>
      <c r="D754" s="88" t="n">
        <v>42167</v>
      </c>
      <c r="E754" s="8" t="s">
        <v>196</v>
      </c>
      <c r="F754" s="8" t="n">
        <v>3826</v>
      </c>
      <c r="G754" s="8" t="s">
        <v>79</v>
      </c>
      <c r="H754" s="8" t="s">
        <v>197</v>
      </c>
      <c r="I754" s="8" t="s">
        <v>197</v>
      </c>
      <c r="J754" s="8" t="s">
        <v>198</v>
      </c>
      <c r="K754" s="91" t="s">
        <v>37</v>
      </c>
      <c r="L754" s="91" t="s">
        <v>38</v>
      </c>
    </row>
    <row r="755" customFormat="false" ht="12.75" hidden="false" customHeight="false" outlineLevel="0" collapsed="false">
      <c r="A755" s="8" t="s">
        <v>123</v>
      </c>
      <c r="B755" s="8" t="s">
        <v>230</v>
      </c>
      <c r="C755" s="8" t="s">
        <v>136</v>
      </c>
      <c r="D755" s="88" t="n">
        <v>42167</v>
      </c>
      <c r="E755" s="8" t="s">
        <v>196</v>
      </c>
      <c r="F755" s="8" t="n">
        <v>3826</v>
      </c>
      <c r="G755" s="8" t="s">
        <v>79</v>
      </c>
      <c r="H755" s="8" t="s">
        <v>197</v>
      </c>
      <c r="I755" s="8" t="s">
        <v>197</v>
      </c>
      <c r="J755" s="8" t="s">
        <v>198</v>
      </c>
      <c r="K755" s="91" t="s">
        <v>37</v>
      </c>
      <c r="L755" s="91" t="s">
        <v>38</v>
      </c>
    </row>
    <row r="756" customFormat="false" ht="12.75" hidden="false" customHeight="false" outlineLevel="0" collapsed="false">
      <c r="A756" s="8" t="s">
        <v>123</v>
      </c>
      <c r="B756" s="8" t="s">
        <v>230</v>
      </c>
      <c r="C756" s="8" t="s">
        <v>136</v>
      </c>
      <c r="D756" s="88" t="n">
        <v>42167</v>
      </c>
      <c r="E756" s="8" t="s">
        <v>280</v>
      </c>
      <c r="F756" s="8" t="n">
        <v>2699</v>
      </c>
      <c r="G756" s="8" t="s">
        <v>79</v>
      </c>
      <c r="H756" s="8" t="s">
        <v>197</v>
      </c>
      <c r="I756" s="8" t="s">
        <v>197</v>
      </c>
      <c r="J756" s="8" t="s">
        <v>281</v>
      </c>
      <c r="K756" s="91" t="s">
        <v>37</v>
      </c>
      <c r="L756" s="91" t="s">
        <v>38</v>
      </c>
    </row>
    <row r="757" customFormat="false" ht="12.75" hidden="false" customHeight="false" outlineLevel="0" collapsed="false">
      <c r="A757" s="8" t="s">
        <v>123</v>
      </c>
      <c r="B757" s="8" t="s">
        <v>230</v>
      </c>
      <c r="C757" s="8" t="s">
        <v>136</v>
      </c>
      <c r="D757" s="88" t="n">
        <v>42167</v>
      </c>
      <c r="E757" s="8" t="s">
        <v>280</v>
      </c>
      <c r="F757" s="8" t="n">
        <v>2699</v>
      </c>
      <c r="G757" s="8" t="s">
        <v>79</v>
      </c>
      <c r="H757" s="8" t="s">
        <v>197</v>
      </c>
      <c r="I757" s="8" t="s">
        <v>197</v>
      </c>
      <c r="J757" s="8" t="s">
        <v>281</v>
      </c>
      <c r="K757" s="91" t="s">
        <v>37</v>
      </c>
      <c r="L757" s="91" t="s">
        <v>38</v>
      </c>
    </row>
    <row r="758" customFormat="false" ht="12.75" hidden="false" customHeight="false" outlineLevel="0" collapsed="false">
      <c r="A758" s="8" t="s">
        <v>123</v>
      </c>
      <c r="B758" s="8" t="s">
        <v>252</v>
      </c>
      <c r="C758" s="8" t="s">
        <v>136</v>
      </c>
      <c r="D758" s="88" t="n">
        <v>42173</v>
      </c>
      <c r="E758" s="8" t="s">
        <v>196</v>
      </c>
      <c r="F758" s="8" t="n">
        <v>15992</v>
      </c>
      <c r="G758" s="8" t="s">
        <v>79</v>
      </c>
      <c r="H758" s="8" t="s">
        <v>197</v>
      </c>
      <c r="I758" s="8" t="s">
        <v>197</v>
      </c>
      <c r="J758" s="8" t="s">
        <v>198</v>
      </c>
      <c r="K758" s="91" t="s">
        <v>37</v>
      </c>
      <c r="L758" s="91" t="s">
        <v>38</v>
      </c>
    </row>
    <row r="759" customFormat="false" ht="12.75" hidden="false" customHeight="false" outlineLevel="0" collapsed="false">
      <c r="A759" s="8" t="s">
        <v>123</v>
      </c>
      <c r="B759" s="8" t="s">
        <v>252</v>
      </c>
      <c r="C759" s="8" t="s">
        <v>136</v>
      </c>
      <c r="D759" s="88" t="n">
        <v>42173</v>
      </c>
      <c r="E759" s="8" t="s">
        <v>196</v>
      </c>
      <c r="F759" s="8" t="n">
        <v>15992</v>
      </c>
      <c r="G759" s="8" t="s">
        <v>79</v>
      </c>
      <c r="H759" s="8" t="s">
        <v>197</v>
      </c>
      <c r="I759" s="8" t="s">
        <v>197</v>
      </c>
      <c r="J759" s="8" t="s">
        <v>198</v>
      </c>
      <c r="K759" s="91" t="s">
        <v>37</v>
      </c>
      <c r="L759" s="91" t="s">
        <v>38</v>
      </c>
    </row>
    <row r="760" customFormat="false" ht="12.75" hidden="false" customHeight="false" outlineLevel="0" collapsed="false">
      <c r="A760" s="8" t="n">
        <v>22</v>
      </c>
      <c r="B760" s="8" t="s">
        <v>252</v>
      </c>
      <c r="C760" s="8" t="s">
        <v>136</v>
      </c>
      <c r="D760" s="88" t="n">
        <v>42173</v>
      </c>
      <c r="E760" s="8" t="s">
        <v>280</v>
      </c>
      <c r="F760" s="8" t="n">
        <v>9915</v>
      </c>
      <c r="G760" s="8" t="s">
        <v>79</v>
      </c>
      <c r="H760" s="8" t="s">
        <v>197</v>
      </c>
      <c r="I760" s="8" t="s">
        <v>197</v>
      </c>
      <c r="J760" s="8" t="s">
        <v>281</v>
      </c>
      <c r="K760" s="91" t="s">
        <v>37</v>
      </c>
      <c r="L760" s="91" t="s">
        <v>38</v>
      </c>
    </row>
    <row r="761" customFormat="false" ht="12.75" hidden="false" customHeight="false" outlineLevel="0" collapsed="false">
      <c r="A761" s="8" t="s">
        <v>123</v>
      </c>
      <c r="B761" s="8" t="s">
        <v>252</v>
      </c>
      <c r="C761" s="8" t="s">
        <v>136</v>
      </c>
      <c r="D761" s="88" t="n">
        <v>42173</v>
      </c>
      <c r="E761" s="8" t="s">
        <v>280</v>
      </c>
      <c r="F761" s="8" t="n">
        <v>9915</v>
      </c>
      <c r="G761" s="8" t="s">
        <v>79</v>
      </c>
      <c r="H761" s="8" t="s">
        <v>197</v>
      </c>
      <c r="I761" s="8" t="s">
        <v>197</v>
      </c>
      <c r="J761" s="8" t="s">
        <v>281</v>
      </c>
      <c r="K761" s="91" t="s">
        <v>37</v>
      </c>
      <c r="L761" s="91" t="s">
        <v>38</v>
      </c>
    </row>
    <row r="762" customFormat="false" ht="12.75" hidden="false" customHeight="false" outlineLevel="0" collapsed="false">
      <c r="A762" s="8" t="s">
        <v>123</v>
      </c>
      <c r="B762" s="8" t="s">
        <v>253</v>
      </c>
      <c r="C762" s="8" t="s">
        <v>154</v>
      </c>
      <c r="D762" s="88" t="n">
        <v>42180</v>
      </c>
      <c r="E762" s="8" t="s">
        <v>272</v>
      </c>
      <c r="F762" s="8" t="n">
        <v>3913</v>
      </c>
      <c r="G762" s="8" t="s">
        <v>79</v>
      </c>
      <c r="H762" s="8" t="s">
        <v>197</v>
      </c>
      <c r="I762" s="8" t="s">
        <v>197</v>
      </c>
      <c r="J762" s="8" t="s">
        <v>273</v>
      </c>
      <c r="K762" s="91" t="s">
        <v>37</v>
      </c>
      <c r="L762" s="91" t="s">
        <v>38</v>
      </c>
    </row>
    <row r="763" customFormat="false" ht="12.75" hidden="false" customHeight="false" outlineLevel="0" collapsed="false">
      <c r="A763" s="8" t="s">
        <v>123</v>
      </c>
      <c r="B763" s="8" t="s">
        <v>253</v>
      </c>
      <c r="C763" s="8" t="s">
        <v>154</v>
      </c>
      <c r="D763" s="88" t="n">
        <v>42180</v>
      </c>
      <c r="E763" s="8" t="s">
        <v>272</v>
      </c>
      <c r="F763" s="8" t="n">
        <v>3913</v>
      </c>
      <c r="G763" s="8" t="s">
        <v>79</v>
      </c>
      <c r="H763" s="8" t="s">
        <v>197</v>
      </c>
      <c r="I763" s="8" t="s">
        <v>197</v>
      </c>
      <c r="J763" s="8" t="s">
        <v>273</v>
      </c>
      <c r="K763" s="91" t="s">
        <v>37</v>
      </c>
      <c r="L763" s="91" t="s">
        <v>38</v>
      </c>
    </row>
    <row r="764" customFormat="false" ht="12.75" hidden="false" customHeight="false" outlineLevel="0" collapsed="false">
      <c r="A764" s="8" t="n">
        <v>24</v>
      </c>
      <c r="B764" s="8" t="s">
        <v>109</v>
      </c>
      <c r="C764" s="8" t="s">
        <v>110</v>
      </c>
      <c r="D764" s="88" t="n">
        <v>42169</v>
      </c>
      <c r="E764" s="8" t="s">
        <v>111</v>
      </c>
      <c r="F764" s="8" t="n">
        <v>1691</v>
      </c>
      <c r="G764" s="8" t="s">
        <v>79</v>
      </c>
      <c r="H764" s="8" t="s">
        <v>34</v>
      </c>
      <c r="I764" s="8" t="s">
        <v>34</v>
      </c>
      <c r="J764" s="8" t="s">
        <v>150</v>
      </c>
      <c r="K764" s="90" t="s">
        <v>9</v>
      </c>
      <c r="L764" s="90" t="s">
        <v>10</v>
      </c>
    </row>
    <row r="765" customFormat="false" ht="12.75" hidden="false" customHeight="false" outlineLevel="0" collapsed="false">
      <c r="A765" s="8" t="n">
        <v>23</v>
      </c>
      <c r="B765" s="8" t="s">
        <v>109</v>
      </c>
      <c r="C765" s="8" t="s">
        <v>154</v>
      </c>
      <c r="D765" s="88" t="n">
        <v>42177</v>
      </c>
      <c r="E765" s="8" t="s">
        <v>111</v>
      </c>
      <c r="F765" s="8" t="n">
        <v>438</v>
      </c>
      <c r="G765" s="8" t="s">
        <v>79</v>
      </c>
      <c r="H765" s="8" t="s">
        <v>34</v>
      </c>
      <c r="I765" s="8" t="s">
        <v>34</v>
      </c>
      <c r="J765" s="8" t="s">
        <v>150</v>
      </c>
      <c r="K765" s="90" t="s">
        <v>9</v>
      </c>
      <c r="L765" s="90" t="s">
        <v>10</v>
      </c>
    </row>
    <row r="766" customFormat="false" ht="12.75" hidden="false" customHeight="false" outlineLevel="0" collapsed="false">
      <c r="A766" s="8" t="n">
        <v>26</v>
      </c>
      <c r="B766" s="8" t="s">
        <v>195</v>
      </c>
      <c r="C766" s="8" t="s">
        <v>110</v>
      </c>
      <c r="D766" s="88" t="n">
        <v>42167</v>
      </c>
      <c r="E766" s="8" t="s">
        <v>111</v>
      </c>
      <c r="F766" s="8" t="n">
        <v>150</v>
      </c>
      <c r="G766" s="8" t="s">
        <v>79</v>
      </c>
      <c r="H766" s="8" t="s">
        <v>34</v>
      </c>
      <c r="I766" s="8" t="s">
        <v>34</v>
      </c>
      <c r="J766" s="8" t="s">
        <v>150</v>
      </c>
      <c r="K766" s="90" t="s">
        <v>9</v>
      </c>
      <c r="L766" s="90" t="s">
        <v>10</v>
      </c>
    </row>
    <row r="767" customFormat="false" ht="12.75" hidden="false" customHeight="false" outlineLevel="0" collapsed="false">
      <c r="A767" s="8" t="n">
        <v>27</v>
      </c>
      <c r="B767" s="8" t="s">
        <v>195</v>
      </c>
      <c r="C767" s="8" t="s">
        <v>110</v>
      </c>
      <c r="D767" s="88" t="n">
        <v>42167</v>
      </c>
      <c r="E767" s="8" t="s">
        <v>111</v>
      </c>
      <c r="F767" s="8" t="n">
        <v>275</v>
      </c>
      <c r="G767" s="8" t="s">
        <v>79</v>
      </c>
      <c r="H767" s="8" t="s">
        <v>34</v>
      </c>
      <c r="I767" s="8" t="s">
        <v>34</v>
      </c>
      <c r="J767" s="8" t="s">
        <v>150</v>
      </c>
      <c r="K767" s="90" t="s">
        <v>9</v>
      </c>
      <c r="L767" s="90" t="s">
        <v>10</v>
      </c>
    </row>
    <row r="768" customFormat="false" ht="12.75" hidden="false" customHeight="false" outlineLevel="0" collapsed="false">
      <c r="A768" s="8" t="s">
        <v>123</v>
      </c>
      <c r="B768" s="8" t="s">
        <v>208</v>
      </c>
      <c r="C768" s="8" t="s">
        <v>124</v>
      </c>
      <c r="D768" s="88" t="n">
        <v>42174</v>
      </c>
      <c r="E768" s="8" t="s">
        <v>111</v>
      </c>
      <c r="F768" s="8" t="n">
        <v>1655</v>
      </c>
      <c r="G768" s="8" t="s">
        <v>79</v>
      </c>
      <c r="H768" s="8" t="s">
        <v>34</v>
      </c>
      <c r="I768" s="8" t="s">
        <v>34</v>
      </c>
      <c r="J768" s="8" t="s">
        <v>150</v>
      </c>
      <c r="K768" s="90" t="s">
        <v>9</v>
      </c>
      <c r="L768" s="90" t="s">
        <v>10</v>
      </c>
    </row>
    <row r="769" customFormat="false" ht="12.75" hidden="false" customHeight="false" outlineLevel="0" collapsed="false">
      <c r="A769" s="8" t="s">
        <v>123</v>
      </c>
      <c r="B769" s="8" t="s">
        <v>208</v>
      </c>
      <c r="C769" s="8" t="s">
        <v>139</v>
      </c>
      <c r="D769" s="88" t="n">
        <v>42173</v>
      </c>
      <c r="E769" s="8" t="s">
        <v>111</v>
      </c>
      <c r="F769" s="8" t="n">
        <v>478</v>
      </c>
      <c r="G769" s="8" t="s">
        <v>79</v>
      </c>
      <c r="H769" s="8" t="s">
        <v>34</v>
      </c>
      <c r="I769" s="8" t="s">
        <v>34</v>
      </c>
      <c r="J769" s="8" t="s">
        <v>150</v>
      </c>
      <c r="K769" s="90" t="s">
        <v>9</v>
      </c>
      <c r="L769" s="90" t="s">
        <v>10</v>
      </c>
    </row>
    <row r="770" customFormat="false" ht="12.75" hidden="false" customHeight="false" outlineLevel="0" collapsed="false">
      <c r="A770" s="8" t="s">
        <v>123</v>
      </c>
      <c r="B770" s="8" t="s">
        <v>234</v>
      </c>
      <c r="C770" s="8" t="s">
        <v>110</v>
      </c>
      <c r="D770" s="88" t="n">
        <v>42170</v>
      </c>
      <c r="E770" s="8" t="s">
        <v>111</v>
      </c>
      <c r="F770" s="8" t="n">
        <v>282</v>
      </c>
      <c r="G770" s="8" t="s">
        <v>79</v>
      </c>
      <c r="H770" s="8" t="s">
        <v>34</v>
      </c>
      <c r="I770" s="8" t="s">
        <v>34</v>
      </c>
      <c r="J770" s="8" t="s">
        <v>150</v>
      </c>
      <c r="K770" s="90" t="s">
        <v>9</v>
      </c>
      <c r="L770" s="90" t="s">
        <v>10</v>
      </c>
    </row>
    <row r="771" customFormat="false" ht="12.75" hidden="false" customHeight="false" outlineLevel="0" collapsed="false">
      <c r="A771" s="8" t="s">
        <v>123</v>
      </c>
      <c r="B771" s="8" t="s">
        <v>109</v>
      </c>
      <c r="C771" s="8" t="s">
        <v>144</v>
      </c>
      <c r="D771" s="88" t="n">
        <v>42169</v>
      </c>
      <c r="E771" s="8" t="s">
        <v>137</v>
      </c>
      <c r="F771" s="8" t="n">
        <v>72446</v>
      </c>
      <c r="G771" s="8" t="s">
        <v>79</v>
      </c>
      <c r="H771" s="8" t="s">
        <v>53</v>
      </c>
      <c r="I771" s="8" t="s">
        <v>53</v>
      </c>
      <c r="J771" s="8" t="s">
        <v>138</v>
      </c>
      <c r="K771" s="90" t="s">
        <v>54</v>
      </c>
      <c r="L771" s="90" t="s">
        <v>52</v>
      </c>
    </row>
    <row r="772" customFormat="false" ht="12.75" hidden="false" customHeight="false" outlineLevel="0" collapsed="false">
      <c r="A772" s="8" t="n">
        <v>30</v>
      </c>
      <c r="B772" s="8" t="s">
        <v>109</v>
      </c>
      <c r="C772" s="8" t="s">
        <v>144</v>
      </c>
      <c r="D772" s="88" t="n">
        <v>42169</v>
      </c>
      <c r="E772" s="8" t="s">
        <v>125</v>
      </c>
      <c r="F772" s="8" t="n">
        <v>48259</v>
      </c>
      <c r="G772" s="8" t="s">
        <v>79</v>
      </c>
      <c r="H772" s="8" t="s">
        <v>53</v>
      </c>
      <c r="I772" s="8" t="s">
        <v>53</v>
      </c>
      <c r="J772" s="8" t="s">
        <v>126</v>
      </c>
      <c r="K772" s="90" t="s">
        <v>54</v>
      </c>
      <c r="L772" s="90" t="s">
        <v>52</v>
      </c>
    </row>
    <row r="773" customFormat="false" ht="12.75" hidden="false" customHeight="false" outlineLevel="0" collapsed="false">
      <c r="A773" s="8" t="n">
        <v>30</v>
      </c>
      <c r="B773" s="8" t="s">
        <v>109</v>
      </c>
      <c r="C773" s="8" t="s">
        <v>144</v>
      </c>
      <c r="D773" s="88" t="n">
        <v>42169</v>
      </c>
      <c r="E773" s="8" t="s">
        <v>170</v>
      </c>
      <c r="F773" s="8" t="n">
        <v>24639</v>
      </c>
      <c r="G773" s="8" t="s">
        <v>79</v>
      </c>
      <c r="H773" s="8" t="s">
        <v>53</v>
      </c>
      <c r="I773" s="8" t="s">
        <v>53</v>
      </c>
      <c r="J773" s="8" t="s">
        <v>171</v>
      </c>
      <c r="K773" s="90" t="s">
        <v>54</v>
      </c>
      <c r="L773" s="90" t="s">
        <v>52</v>
      </c>
    </row>
    <row r="774" customFormat="false" ht="12.75" hidden="false" customHeight="false" outlineLevel="0" collapsed="false">
      <c r="A774" s="8" t="s">
        <v>123</v>
      </c>
      <c r="B774" s="8" t="s">
        <v>109</v>
      </c>
      <c r="C774" s="8" t="s">
        <v>154</v>
      </c>
      <c r="D774" s="88" t="n">
        <v>42176</v>
      </c>
      <c r="E774" s="8" t="s">
        <v>137</v>
      </c>
      <c r="F774" s="8" t="n">
        <v>4681</v>
      </c>
      <c r="G774" s="8" t="s">
        <v>79</v>
      </c>
      <c r="H774" s="8" t="s">
        <v>53</v>
      </c>
      <c r="I774" s="8" t="s">
        <v>53</v>
      </c>
      <c r="J774" s="8" t="s">
        <v>138</v>
      </c>
      <c r="K774" s="90" t="s">
        <v>54</v>
      </c>
      <c r="L774" s="90" t="s">
        <v>52</v>
      </c>
    </row>
    <row r="775" customFormat="false" ht="12.75" hidden="false" customHeight="false" outlineLevel="0" collapsed="false">
      <c r="A775" s="8" t="s">
        <v>123</v>
      </c>
      <c r="B775" s="8" t="s">
        <v>109</v>
      </c>
      <c r="C775" s="8" t="s">
        <v>154</v>
      </c>
      <c r="D775" s="88" t="n">
        <v>42176</v>
      </c>
      <c r="E775" s="8" t="s">
        <v>125</v>
      </c>
      <c r="F775" s="8" t="n">
        <v>3306</v>
      </c>
      <c r="G775" s="8" t="s">
        <v>79</v>
      </c>
      <c r="H775" s="8" t="s">
        <v>53</v>
      </c>
      <c r="I775" s="8" t="s">
        <v>53</v>
      </c>
      <c r="J775" s="8" t="s">
        <v>126</v>
      </c>
      <c r="K775" s="90" t="s">
        <v>54</v>
      </c>
      <c r="L775" s="90" t="s">
        <v>52</v>
      </c>
    </row>
    <row r="776" customFormat="false" ht="12.75" hidden="false" customHeight="false" outlineLevel="0" collapsed="false">
      <c r="A776" s="8" t="s">
        <v>123</v>
      </c>
      <c r="B776" s="8" t="s">
        <v>109</v>
      </c>
      <c r="C776" s="8" t="s">
        <v>154</v>
      </c>
      <c r="D776" s="88" t="n">
        <v>42176</v>
      </c>
      <c r="E776" s="8" t="s">
        <v>170</v>
      </c>
      <c r="F776" s="8" t="n">
        <v>1059</v>
      </c>
      <c r="G776" s="8" t="s">
        <v>79</v>
      </c>
      <c r="H776" s="8" t="s">
        <v>53</v>
      </c>
      <c r="I776" s="8" t="s">
        <v>53</v>
      </c>
      <c r="J776" s="8" t="s">
        <v>171</v>
      </c>
      <c r="K776" s="90" t="s">
        <v>54</v>
      </c>
      <c r="L776" s="90" t="s">
        <v>52</v>
      </c>
    </row>
    <row r="777" customFormat="false" ht="12.75" hidden="false" customHeight="false" outlineLevel="0" collapsed="false">
      <c r="A777" s="8" t="n">
        <v>32</v>
      </c>
      <c r="B777" s="8" t="s">
        <v>109</v>
      </c>
      <c r="C777" s="8" t="s">
        <v>154</v>
      </c>
      <c r="D777" s="88" t="n">
        <v>42177</v>
      </c>
      <c r="E777" s="8" t="s">
        <v>137</v>
      </c>
      <c r="F777" s="8" t="n">
        <v>28089</v>
      </c>
      <c r="G777" s="8" t="s">
        <v>79</v>
      </c>
      <c r="H777" s="8" t="s">
        <v>53</v>
      </c>
      <c r="I777" s="8" t="s">
        <v>53</v>
      </c>
      <c r="J777" s="8" t="s">
        <v>138</v>
      </c>
      <c r="K777" s="90" t="s">
        <v>54</v>
      </c>
      <c r="L777" s="90" t="s">
        <v>52</v>
      </c>
    </row>
    <row r="778" customFormat="false" ht="12.75" hidden="false" customHeight="false" outlineLevel="0" collapsed="false">
      <c r="A778" s="8" t="n">
        <v>35</v>
      </c>
      <c r="B778" s="8" t="s">
        <v>109</v>
      </c>
      <c r="C778" s="8" t="s">
        <v>154</v>
      </c>
      <c r="D778" s="88" t="n">
        <v>42177</v>
      </c>
      <c r="E778" s="8" t="s">
        <v>125</v>
      </c>
      <c r="F778" s="8" t="n">
        <v>18261</v>
      </c>
      <c r="G778" s="8" t="s">
        <v>79</v>
      </c>
      <c r="H778" s="8" t="s">
        <v>53</v>
      </c>
      <c r="I778" s="8" t="s">
        <v>53</v>
      </c>
      <c r="J778" s="8" t="s">
        <v>126</v>
      </c>
      <c r="K778" s="90" t="s">
        <v>54</v>
      </c>
      <c r="L778" s="90" t="s">
        <v>52</v>
      </c>
    </row>
    <row r="779" customFormat="false" ht="12.75" hidden="false" customHeight="false" outlineLevel="0" collapsed="false">
      <c r="A779" s="8" t="n">
        <v>35</v>
      </c>
      <c r="B779" s="8" t="s">
        <v>109</v>
      </c>
      <c r="C779" s="8" t="s">
        <v>154</v>
      </c>
      <c r="D779" s="88" t="n">
        <v>42177</v>
      </c>
      <c r="E779" s="8" t="s">
        <v>170</v>
      </c>
      <c r="F779" s="8" t="n">
        <v>8231</v>
      </c>
      <c r="G779" s="8" t="s">
        <v>79</v>
      </c>
      <c r="H779" s="8" t="s">
        <v>53</v>
      </c>
      <c r="I779" s="8" t="s">
        <v>53</v>
      </c>
      <c r="J779" s="8" t="s">
        <v>171</v>
      </c>
      <c r="K779" s="90" t="s">
        <v>54</v>
      </c>
      <c r="L779" s="90" t="s">
        <v>52</v>
      </c>
    </row>
    <row r="780" customFormat="false" ht="12.75" hidden="false" customHeight="false" outlineLevel="0" collapsed="false">
      <c r="A780" s="8" t="n">
        <v>43</v>
      </c>
      <c r="B780" s="8" t="s">
        <v>109</v>
      </c>
      <c r="C780" s="8" t="s">
        <v>154</v>
      </c>
      <c r="D780" s="88" t="n">
        <v>42180</v>
      </c>
      <c r="E780" s="8" t="s">
        <v>137</v>
      </c>
      <c r="F780" s="8" t="n">
        <v>29693</v>
      </c>
      <c r="G780" s="8" t="s">
        <v>79</v>
      </c>
      <c r="H780" s="8" t="s">
        <v>53</v>
      </c>
      <c r="I780" s="8" t="s">
        <v>53</v>
      </c>
      <c r="J780" s="8" t="s">
        <v>138</v>
      </c>
      <c r="K780" s="90" t="s">
        <v>54</v>
      </c>
      <c r="L780" s="90" t="s">
        <v>52</v>
      </c>
    </row>
    <row r="781" customFormat="false" ht="12.75" hidden="false" customHeight="false" outlineLevel="0" collapsed="false">
      <c r="A781" s="8" t="n">
        <v>43</v>
      </c>
      <c r="B781" s="8" t="s">
        <v>109</v>
      </c>
      <c r="C781" s="8" t="s">
        <v>154</v>
      </c>
      <c r="D781" s="88" t="n">
        <v>42180</v>
      </c>
      <c r="E781" s="8" t="s">
        <v>125</v>
      </c>
      <c r="F781" s="8" t="n">
        <v>19805</v>
      </c>
      <c r="G781" s="8" t="s">
        <v>79</v>
      </c>
      <c r="H781" s="8" t="s">
        <v>53</v>
      </c>
      <c r="I781" s="8" t="s">
        <v>53</v>
      </c>
      <c r="J781" s="8" t="s">
        <v>126</v>
      </c>
      <c r="K781" s="90" t="s">
        <v>54</v>
      </c>
      <c r="L781" s="90" t="s">
        <v>52</v>
      </c>
    </row>
    <row r="782" customFormat="false" ht="12.75" hidden="false" customHeight="false" outlineLevel="0" collapsed="false">
      <c r="A782" s="8" t="n">
        <v>43</v>
      </c>
      <c r="B782" s="8" t="s">
        <v>109</v>
      </c>
      <c r="C782" s="8" t="s">
        <v>154</v>
      </c>
      <c r="D782" s="88" t="n">
        <v>42180</v>
      </c>
      <c r="E782" s="8" t="s">
        <v>170</v>
      </c>
      <c r="F782" s="8" t="n">
        <v>8956</v>
      </c>
      <c r="G782" s="8" t="s">
        <v>79</v>
      </c>
      <c r="H782" s="8" t="s">
        <v>53</v>
      </c>
      <c r="I782" s="8" t="s">
        <v>53</v>
      </c>
      <c r="J782" s="8" t="s">
        <v>171</v>
      </c>
      <c r="K782" s="90" t="s">
        <v>54</v>
      </c>
      <c r="L782" s="90" t="s">
        <v>52</v>
      </c>
    </row>
    <row r="783" customFormat="false" ht="12.75" hidden="false" customHeight="false" outlineLevel="0" collapsed="false">
      <c r="A783" s="8" t="s">
        <v>123</v>
      </c>
      <c r="B783" s="8" t="s">
        <v>195</v>
      </c>
      <c r="C783" s="8" t="s">
        <v>110</v>
      </c>
      <c r="D783" s="88" t="n">
        <v>42167</v>
      </c>
      <c r="E783" s="8" t="s">
        <v>137</v>
      </c>
      <c r="F783" s="8" t="n">
        <v>5159</v>
      </c>
      <c r="G783" s="8" t="s">
        <v>79</v>
      </c>
      <c r="H783" s="8" t="s">
        <v>53</v>
      </c>
      <c r="I783" s="8" t="s">
        <v>53</v>
      </c>
      <c r="J783" s="8" t="s">
        <v>138</v>
      </c>
      <c r="K783" s="90" t="s">
        <v>54</v>
      </c>
      <c r="L783" s="90" t="s">
        <v>52</v>
      </c>
    </row>
    <row r="784" customFormat="false" ht="12.75" hidden="false" customHeight="false" outlineLevel="0" collapsed="false">
      <c r="A784" s="8" t="s">
        <v>123</v>
      </c>
      <c r="B784" s="8" t="s">
        <v>195</v>
      </c>
      <c r="C784" s="8" t="s">
        <v>110</v>
      </c>
      <c r="D784" s="88" t="n">
        <v>42167</v>
      </c>
      <c r="E784" s="8" t="s">
        <v>125</v>
      </c>
      <c r="F784" s="8" t="n">
        <v>3219</v>
      </c>
      <c r="G784" s="8" t="s">
        <v>79</v>
      </c>
      <c r="H784" s="8" t="s">
        <v>53</v>
      </c>
      <c r="I784" s="8" t="s">
        <v>53</v>
      </c>
      <c r="J784" s="8" t="s">
        <v>126</v>
      </c>
      <c r="K784" s="90" t="s">
        <v>54</v>
      </c>
      <c r="L784" s="90" t="s">
        <v>52</v>
      </c>
    </row>
    <row r="785" customFormat="false" ht="12.75" hidden="false" customHeight="false" outlineLevel="0" collapsed="false">
      <c r="A785" s="8" t="s">
        <v>123</v>
      </c>
      <c r="B785" s="8" t="s">
        <v>195</v>
      </c>
      <c r="C785" s="8" t="s">
        <v>110</v>
      </c>
      <c r="D785" s="88" t="n">
        <v>42167</v>
      </c>
      <c r="E785" s="8" t="s">
        <v>170</v>
      </c>
      <c r="F785" s="8" t="n">
        <v>1652</v>
      </c>
      <c r="G785" s="8" t="s">
        <v>79</v>
      </c>
      <c r="H785" s="8" t="s">
        <v>53</v>
      </c>
      <c r="I785" s="8" t="s">
        <v>53</v>
      </c>
      <c r="J785" s="8" t="s">
        <v>171</v>
      </c>
      <c r="K785" s="90" t="s">
        <v>54</v>
      </c>
      <c r="L785" s="90" t="s">
        <v>52</v>
      </c>
    </row>
    <row r="786" customFormat="false" ht="12.75" hidden="false" customHeight="false" outlineLevel="0" collapsed="false">
      <c r="A786" s="8" t="s">
        <v>123</v>
      </c>
      <c r="B786" s="8" t="s">
        <v>195</v>
      </c>
      <c r="C786" s="8" t="s">
        <v>110</v>
      </c>
      <c r="D786" s="88" t="n">
        <v>42167</v>
      </c>
      <c r="E786" s="8" t="s">
        <v>137</v>
      </c>
      <c r="F786" s="8" t="n">
        <v>24322</v>
      </c>
      <c r="G786" s="8" t="s">
        <v>79</v>
      </c>
      <c r="H786" s="8" t="s">
        <v>53</v>
      </c>
      <c r="I786" s="8" t="s">
        <v>53</v>
      </c>
      <c r="J786" s="8" t="s">
        <v>138</v>
      </c>
      <c r="K786" s="90" t="s">
        <v>54</v>
      </c>
      <c r="L786" s="90" t="s">
        <v>52</v>
      </c>
    </row>
    <row r="787" customFormat="false" ht="12.75" hidden="false" customHeight="false" outlineLevel="0" collapsed="false">
      <c r="A787" s="8" t="n">
        <v>33</v>
      </c>
      <c r="B787" s="8" t="s">
        <v>195</v>
      </c>
      <c r="C787" s="8" t="s">
        <v>110</v>
      </c>
      <c r="D787" s="88" t="n">
        <v>42167</v>
      </c>
      <c r="E787" s="8" t="s">
        <v>125</v>
      </c>
      <c r="F787" s="8" t="n">
        <v>14397</v>
      </c>
      <c r="G787" s="8" t="s">
        <v>79</v>
      </c>
      <c r="H787" s="8" t="s">
        <v>53</v>
      </c>
      <c r="I787" s="8" t="s">
        <v>53</v>
      </c>
      <c r="J787" s="8" t="s">
        <v>126</v>
      </c>
      <c r="K787" s="90" t="s">
        <v>54</v>
      </c>
      <c r="L787" s="90" t="s">
        <v>52</v>
      </c>
    </row>
    <row r="788" customFormat="false" ht="12.75" hidden="false" customHeight="false" outlineLevel="0" collapsed="false">
      <c r="A788" s="8" t="n">
        <v>33</v>
      </c>
      <c r="B788" s="8" t="s">
        <v>195</v>
      </c>
      <c r="C788" s="8" t="s">
        <v>110</v>
      </c>
      <c r="D788" s="88" t="n">
        <v>42167</v>
      </c>
      <c r="E788" s="8" t="s">
        <v>170</v>
      </c>
      <c r="F788" s="8" t="n">
        <v>8440</v>
      </c>
      <c r="G788" s="8" t="s">
        <v>79</v>
      </c>
      <c r="H788" s="8" t="s">
        <v>53</v>
      </c>
      <c r="I788" s="8" t="s">
        <v>53</v>
      </c>
      <c r="J788" s="8" t="s">
        <v>171</v>
      </c>
      <c r="K788" s="90" t="s">
        <v>54</v>
      </c>
      <c r="L788" s="90" t="s">
        <v>52</v>
      </c>
    </row>
    <row r="789" customFormat="false" ht="12.75" hidden="false" customHeight="false" outlineLevel="0" collapsed="false">
      <c r="A789" s="8" t="n">
        <v>36</v>
      </c>
      <c r="B789" s="8" t="s">
        <v>195</v>
      </c>
      <c r="C789" s="8" t="s">
        <v>110</v>
      </c>
      <c r="D789" s="88" t="n">
        <v>42169</v>
      </c>
      <c r="E789" s="8" t="s">
        <v>137</v>
      </c>
      <c r="F789" s="8" t="n">
        <v>38912</v>
      </c>
      <c r="G789" s="8" t="s">
        <v>79</v>
      </c>
      <c r="H789" s="8" t="s">
        <v>53</v>
      </c>
      <c r="I789" s="8" t="s">
        <v>53</v>
      </c>
      <c r="J789" s="8" t="s">
        <v>138</v>
      </c>
      <c r="K789" s="90" t="s">
        <v>54</v>
      </c>
      <c r="L789" s="90" t="s">
        <v>52</v>
      </c>
    </row>
    <row r="790" customFormat="false" ht="12.75" hidden="false" customHeight="false" outlineLevel="0" collapsed="false">
      <c r="A790" s="8" t="n">
        <v>36</v>
      </c>
      <c r="B790" s="8" t="s">
        <v>195</v>
      </c>
      <c r="C790" s="8" t="s">
        <v>110</v>
      </c>
      <c r="D790" s="88" t="n">
        <v>42169</v>
      </c>
      <c r="E790" s="8" t="s">
        <v>125</v>
      </c>
      <c r="F790" s="8" t="n">
        <v>11475</v>
      </c>
      <c r="G790" s="8" t="s">
        <v>79</v>
      </c>
      <c r="H790" s="8" t="s">
        <v>53</v>
      </c>
      <c r="I790" s="8" t="s">
        <v>53</v>
      </c>
      <c r="J790" s="8" t="s">
        <v>126</v>
      </c>
      <c r="K790" s="90" t="s">
        <v>54</v>
      </c>
      <c r="L790" s="90" t="s">
        <v>52</v>
      </c>
    </row>
    <row r="791" customFormat="false" ht="12.75" hidden="false" customHeight="false" outlineLevel="0" collapsed="false">
      <c r="A791" s="8" t="s">
        <v>123</v>
      </c>
      <c r="B791" s="8" t="s">
        <v>195</v>
      </c>
      <c r="C791" s="8" t="s">
        <v>110</v>
      </c>
      <c r="D791" s="88" t="n">
        <v>42169</v>
      </c>
      <c r="E791" s="8" t="s">
        <v>170</v>
      </c>
      <c r="F791" s="8" t="n">
        <v>6116</v>
      </c>
      <c r="G791" s="8" t="s">
        <v>79</v>
      </c>
      <c r="H791" s="8" t="s">
        <v>53</v>
      </c>
      <c r="I791" s="8" t="s">
        <v>53</v>
      </c>
      <c r="J791" s="8" t="s">
        <v>171</v>
      </c>
      <c r="K791" s="90" t="s">
        <v>54</v>
      </c>
      <c r="L791" s="90" t="s">
        <v>52</v>
      </c>
    </row>
    <row r="792" customFormat="false" ht="12.75" hidden="false" customHeight="false" outlineLevel="0" collapsed="false">
      <c r="A792" s="8" t="s">
        <v>123</v>
      </c>
      <c r="B792" s="8" t="s">
        <v>195</v>
      </c>
      <c r="C792" s="8" t="s">
        <v>110</v>
      </c>
      <c r="D792" s="88" t="n">
        <v>42169</v>
      </c>
      <c r="E792" s="8" t="s">
        <v>137</v>
      </c>
      <c r="F792" s="8" t="n">
        <v>171592</v>
      </c>
      <c r="G792" s="8" t="s">
        <v>79</v>
      </c>
      <c r="H792" s="8" t="s">
        <v>53</v>
      </c>
      <c r="I792" s="8" t="s">
        <v>53</v>
      </c>
      <c r="J792" s="8" t="s">
        <v>138</v>
      </c>
      <c r="K792" s="90" t="s">
        <v>54</v>
      </c>
      <c r="L792" s="90" t="s">
        <v>52</v>
      </c>
    </row>
    <row r="793" customFormat="false" ht="12.75" hidden="false" customHeight="false" outlineLevel="0" collapsed="false">
      <c r="A793" s="8" t="s">
        <v>123</v>
      </c>
      <c r="B793" s="8" t="s">
        <v>195</v>
      </c>
      <c r="C793" s="8" t="s">
        <v>110</v>
      </c>
      <c r="D793" s="88" t="n">
        <v>42169</v>
      </c>
      <c r="E793" s="8" t="s">
        <v>125</v>
      </c>
      <c r="F793" s="8" t="n">
        <v>108988</v>
      </c>
      <c r="G793" s="8" t="s">
        <v>79</v>
      </c>
      <c r="H793" s="8" t="s">
        <v>53</v>
      </c>
      <c r="I793" s="8" t="s">
        <v>53</v>
      </c>
      <c r="J793" s="8" t="s">
        <v>126</v>
      </c>
      <c r="K793" s="90" t="s">
        <v>54</v>
      </c>
      <c r="L793" s="90" t="s">
        <v>52</v>
      </c>
    </row>
    <row r="794" customFormat="false" ht="12.75" hidden="false" customHeight="false" outlineLevel="0" collapsed="false">
      <c r="A794" s="8" t="n">
        <v>37</v>
      </c>
      <c r="B794" s="8" t="s">
        <v>195</v>
      </c>
      <c r="C794" s="8" t="s">
        <v>110</v>
      </c>
      <c r="D794" s="88" t="n">
        <v>42169</v>
      </c>
      <c r="E794" s="8" t="s">
        <v>170</v>
      </c>
      <c r="F794" s="8" t="n">
        <v>52942</v>
      </c>
      <c r="G794" s="8" t="s">
        <v>79</v>
      </c>
      <c r="H794" s="8" t="s">
        <v>53</v>
      </c>
      <c r="I794" s="8" t="s">
        <v>53</v>
      </c>
      <c r="J794" s="8" t="s">
        <v>171</v>
      </c>
      <c r="K794" s="90" t="s">
        <v>54</v>
      </c>
      <c r="L794" s="90" t="s">
        <v>52</v>
      </c>
    </row>
    <row r="795" customFormat="false" ht="12.75" hidden="false" customHeight="false" outlineLevel="0" collapsed="false">
      <c r="A795" s="8" t="s">
        <v>123</v>
      </c>
      <c r="B795" s="8" t="s">
        <v>195</v>
      </c>
      <c r="C795" s="8" t="s">
        <v>110</v>
      </c>
      <c r="D795" s="88" t="n">
        <v>42170</v>
      </c>
      <c r="E795" s="8" t="s">
        <v>137</v>
      </c>
      <c r="F795" s="8" t="n">
        <v>25683</v>
      </c>
      <c r="G795" s="8" t="s">
        <v>79</v>
      </c>
      <c r="H795" s="8" t="s">
        <v>53</v>
      </c>
      <c r="I795" s="8" t="s">
        <v>53</v>
      </c>
      <c r="J795" s="8" t="s">
        <v>138</v>
      </c>
      <c r="K795" s="90" t="s">
        <v>54</v>
      </c>
      <c r="L795" s="90" t="s">
        <v>52</v>
      </c>
    </row>
    <row r="796" customFormat="false" ht="12.75" hidden="false" customHeight="false" outlineLevel="0" collapsed="false">
      <c r="A796" s="8" t="s">
        <v>123</v>
      </c>
      <c r="B796" s="8" t="s">
        <v>195</v>
      </c>
      <c r="C796" s="8" t="s">
        <v>110</v>
      </c>
      <c r="D796" s="88" t="n">
        <v>42170</v>
      </c>
      <c r="E796" s="8" t="s">
        <v>125</v>
      </c>
      <c r="F796" s="8" t="n">
        <v>16430</v>
      </c>
      <c r="G796" s="8" t="s">
        <v>79</v>
      </c>
      <c r="H796" s="8" t="s">
        <v>53</v>
      </c>
      <c r="I796" s="8" t="s">
        <v>53</v>
      </c>
      <c r="J796" s="8" t="s">
        <v>126</v>
      </c>
      <c r="K796" s="90" t="s">
        <v>54</v>
      </c>
      <c r="L796" s="90" t="s">
        <v>52</v>
      </c>
    </row>
    <row r="797" customFormat="false" ht="12.75" hidden="false" customHeight="false" outlineLevel="0" collapsed="false">
      <c r="A797" s="8" t="n">
        <v>41</v>
      </c>
      <c r="B797" s="8" t="s">
        <v>195</v>
      </c>
      <c r="C797" s="8" t="s">
        <v>110</v>
      </c>
      <c r="D797" s="88" t="n">
        <v>42170</v>
      </c>
      <c r="E797" s="8" t="s">
        <v>170</v>
      </c>
      <c r="F797" s="8" t="n">
        <v>7556</v>
      </c>
      <c r="G797" s="8" t="s">
        <v>79</v>
      </c>
      <c r="H797" s="8" t="s">
        <v>53</v>
      </c>
      <c r="I797" s="8" t="s">
        <v>53</v>
      </c>
      <c r="J797" s="8" t="s">
        <v>171</v>
      </c>
      <c r="K797" s="90" t="s">
        <v>54</v>
      </c>
      <c r="L797" s="90" t="s">
        <v>52</v>
      </c>
    </row>
    <row r="798" customFormat="false" ht="12.75" hidden="false" customHeight="false" outlineLevel="0" collapsed="false">
      <c r="A798" s="8" t="n">
        <v>41</v>
      </c>
      <c r="B798" s="8" t="s">
        <v>195</v>
      </c>
      <c r="C798" s="8" t="s">
        <v>110</v>
      </c>
      <c r="D798" s="88" t="n">
        <v>42170</v>
      </c>
      <c r="E798" s="8" t="s">
        <v>137</v>
      </c>
      <c r="F798" s="8" t="n">
        <v>33236</v>
      </c>
      <c r="G798" s="8" t="s">
        <v>79</v>
      </c>
      <c r="H798" s="8" t="s">
        <v>53</v>
      </c>
      <c r="I798" s="8" t="s">
        <v>53</v>
      </c>
      <c r="J798" s="8" t="s">
        <v>138</v>
      </c>
      <c r="K798" s="90" t="s">
        <v>54</v>
      </c>
      <c r="L798" s="90" t="s">
        <v>52</v>
      </c>
    </row>
    <row r="799" customFormat="false" ht="12.75" hidden="false" customHeight="false" outlineLevel="0" collapsed="false">
      <c r="A799" s="8" t="n">
        <v>41</v>
      </c>
      <c r="B799" s="8" t="s">
        <v>195</v>
      </c>
      <c r="C799" s="8" t="s">
        <v>110</v>
      </c>
      <c r="D799" s="88" t="n">
        <v>42170</v>
      </c>
      <c r="E799" s="8" t="s">
        <v>125</v>
      </c>
      <c r="F799" s="8" t="n">
        <v>19779</v>
      </c>
      <c r="G799" s="8" t="s">
        <v>79</v>
      </c>
      <c r="H799" s="8" t="s">
        <v>53</v>
      </c>
      <c r="I799" s="8" t="s">
        <v>53</v>
      </c>
      <c r="J799" s="8" t="s">
        <v>126</v>
      </c>
      <c r="K799" s="90" t="s">
        <v>54</v>
      </c>
      <c r="L799" s="90" t="s">
        <v>52</v>
      </c>
    </row>
    <row r="800" customFormat="false" ht="12.75" hidden="false" customHeight="false" outlineLevel="0" collapsed="false">
      <c r="A800" s="8" t="n">
        <v>42</v>
      </c>
      <c r="B800" s="8" t="s">
        <v>195</v>
      </c>
      <c r="C800" s="8" t="s">
        <v>110</v>
      </c>
      <c r="D800" s="88" t="n">
        <v>42170</v>
      </c>
      <c r="E800" s="8" t="s">
        <v>170</v>
      </c>
      <c r="F800" s="8" t="n">
        <v>10354</v>
      </c>
      <c r="G800" s="8" t="s">
        <v>79</v>
      </c>
      <c r="H800" s="8" t="s">
        <v>53</v>
      </c>
      <c r="I800" s="8" t="s">
        <v>53</v>
      </c>
      <c r="J800" s="8" t="s">
        <v>171</v>
      </c>
      <c r="K800" s="90" t="s">
        <v>54</v>
      </c>
      <c r="L800" s="90" t="s">
        <v>52</v>
      </c>
    </row>
    <row r="801" customFormat="false" ht="12.75" hidden="false" customHeight="false" outlineLevel="0" collapsed="false">
      <c r="A801" s="8" t="n">
        <v>42</v>
      </c>
      <c r="B801" s="8" t="s">
        <v>195</v>
      </c>
      <c r="C801" s="8" t="s">
        <v>110</v>
      </c>
      <c r="D801" s="88" t="n">
        <v>42170</v>
      </c>
      <c r="E801" s="8" t="s">
        <v>137</v>
      </c>
      <c r="F801" s="8" t="n">
        <v>35781</v>
      </c>
      <c r="G801" s="8" t="s">
        <v>79</v>
      </c>
      <c r="H801" s="8" t="s">
        <v>53</v>
      </c>
      <c r="I801" s="8" t="s">
        <v>53</v>
      </c>
      <c r="J801" s="8" t="s">
        <v>138</v>
      </c>
      <c r="K801" s="90" t="s">
        <v>54</v>
      </c>
      <c r="L801" s="90" t="s">
        <v>52</v>
      </c>
    </row>
    <row r="802" customFormat="false" ht="12.75" hidden="false" customHeight="false" outlineLevel="0" collapsed="false">
      <c r="A802" s="8" t="s">
        <v>123</v>
      </c>
      <c r="B802" s="8" t="s">
        <v>195</v>
      </c>
      <c r="C802" s="8" t="s">
        <v>110</v>
      </c>
      <c r="D802" s="88" t="n">
        <v>42170</v>
      </c>
      <c r="E802" s="8" t="s">
        <v>125</v>
      </c>
      <c r="F802" s="8" t="n">
        <v>12449</v>
      </c>
      <c r="G802" s="8" t="s">
        <v>79</v>
      </c>
      <c r="H802" s="8" t="s">
        <v>53</v>
      </c>
      <c r="I802" s="8" t="s">
        <v>53</v>
      </c>
      <c r="J802" s="8" t="s">
        <v>126</v>
      </c>
      <c r="K802" s="90" t="s">
        <v>54</v>
      </c>
      <c r="L802" s="90" t="s">
        <v>52</v>
      </c>
    </row>
    <row r="803" customFormat="false" ht="12.75" hidden="false" customHeight="false" outlineLevel="0" collapsed="false">
      <c r="A803" s="8" t="n">
        <v>39</v>
      </c>
      <c r="B803" s="8" t="s">
        <v>195</v>
      </c>
      <c r="C803" s="8" t="s">
        <v>110</v>
      </c>
      <c r="D803" s="88" t="n">
        <v>42170</v>
      </c>
      <c r="E803" s="8" t="s">
        <v>170</v>
      </c>
      <c r="F803" s="8" t="n">
        <v>7561</v>
      </c>
      <c r="G803" s="8" t="s">
        <v>79</v>
      </c>
      <c r="H803" s="8" t="s">
        <v>53</v>
      </c>
      <c r="I803" s="8" t="s">
        <v>53</v>
      </c>
      <c r="J803" s="8" t="s">
        <v>171</v>
      </c>
      <c r="K803" s="90" t="s">
        <v>54</v>
      </c>
      <c r="L803" s="90" t="s">
        <v>52</v>
      </c>
    </row>
    <row r="804" customFormat="false" ht="12.75" hidden="false" customHeight="false" outlineLevel="0" collapsed="false">
      <c r="A804" s="8" t="s">
        <v>123</v>
      </c>
      <c r="B804" s="8" t="s">
        <v>195</v>
      </c>
      <c r="C804" s="8" t="s">
        <v>139</v>
      </c>
      <c r="D804" s="88" t="n">
        <v>42159</v>
      </c>
      <c r="E804" s="8" t="s">
        <v>137</v>
      </c>
      <c r="F804" s="8" t="n">
        <v>29197</v>
      </c>
      <c r="G804" s="8" t="s">
        <v>79</v>
      </c>
      <c r="H804" s="8" t="s">
        <v>53</v>
      </c>
      <c r="I804" s="8" t="s">
        <v>53</v>
      </c>
      <c r="J804" s="8" t="s">
        <v>138</v>
      </c>
      <c r="K804" s="90" t="s">
        <v>54</v>
      </c>
      <c r="L804" s="90" t="s">
        <v>52</v>
      </c>
    </row>
    <row r="805" customFormat="false" ht="12.75" hidden="false" customHeight="false" outlineLevel="0" collapsed="false">
      <c r="A805" s="8" t="s">
        <v>123</v>
      </c>
      <c r="B805" s="8" t="s">
        <v>195</v>
      </c>
      <c r="C805" s="8" t="s">
        <v>139</v>
      </c>
      <c r="D805" s="88" t="n">
        <v>42159</v>
      </c>
      <c r="E805" s="8" t="s">
        <v>125</v>
      </c>
      <c r="F805" s="8" t="n">
        <v>16705</v>
      </c>
      <c r="G805" s="8" t="s">
        <v>79</v>
      </c>
      <c r="H805" s="8" t="s">
        <v>53</v>
      </c>
      <c r="I805" s="8" t="s">
        <v>53</v>
      </c>
      <c r="J805" s="8" t="s">
        <v>126</v>
      </c>
      <c r="K805" s="90" t="s">
        <v>54</v>
      </c>
      <c r="L805" s="90" t="s">
        <v>52</v>
      </c>
    </row>
    <row r="806" customFormat="false" ht="12.75" hidden="false" customHeight="false" outlineLevel="0" collapsed="false">
      <c r="A806" s="8" t="s">
        <v>123</v>
      </c>
      <c r="B806" s="8" t="s">
        <v>195</v>
      </c>
      <c r="C806" s="8" t="s">
        <v>139</v>
      </c>
      <c r="D806" s="88" t="n">
        <v>42159</v>
      </c>
      <c r="E806" s="8" t="s">
        <v>170</v>
      </c>
      <c r="F806" s="8" t="n">
        <v>9348</v>
      </c>
      <c r="G806" s="8" t="s">
        <v>79</v>
      </c>
      <c r="H806" s="8" t="s">
        <v>53</v>
      </c>
      <c r="I806" s="8" t="s">
        <v>53</v>
      </c>
      <c r="J806" s="8" t="s">
        <v>171</v>
      </c>
      <c r="K806" s="90" t="s">
        <v>54</v>
      </c>
      <c r="L806" s="90" t="s">
        <v>52</v>
      </c>
    </row>
    <row r="807" customFormat="false" ht="12.75" hidden="false" customHeight="false" outlineLevel="0" collapsed="false">
      <c r="A807" s="8" t="s">
        <v>123</v>
      </c>
      <c r="B807" s="8" t="s">
        <v>208</v>
      </c>
      <c r="C807" s="8" t="s">
        <v>124</v>
      </c>
      <c r="D807" s="88" t="n">
        <v>42174</v>
      </c>
      <c r="E807" s="8" t="s">
        <v>137</v>
      </c>
      <c r="F807" s="8" t="n">
        <v>60571</v>
      </c>
      <c r="G807" s="8" t="s">
        <v>79</v>
      </c>
      <c r="H807" s="8" t="s">
        <v>53</v>
      </c>
      <c r="I807" s="8" t="s">
        <v>53</v>
      </c>
      <c r="J807" s="8" t="s">
        <v>138</v>
      </c>
      <c r="K807" s="90" t="s">
        <v>54</v>
      </c>
      <c r="L807" s="90" t="s">
        <v>52</v>
      </c>
    </row>
    <row r="808" customFormat="false" ht="12.75" hidden="false" customHeight="false" outlineLevel="0" collapsed="false">
      <c r="A808" s="8" t="s">
        <v>123</v>
      </c>
      <c r="B808" s="8" t="s">
        <v>208</v>
      </c>
      <c r="C808" s="8" t="s">
        <v>124</v>
      </c>
      <c r="D808" s="88" t="n">
        <v>42174</v>
      </c>
      <c r="E808" s="8" t="s">
        <v>125</v>
      </c>
      <c r="F808" s="8" t="n">
        <v>36104</v>
      </c>
      <c r="G808" s="8" t="s">
        <v>79</v>
      </c>
      <c r="H808" s="8" t="s">
        <v>53</v>
      </c>
      <c r="I808" s="8" t="s">
        <v>53</v>
      </c>
      <c r="J808" s="8" t="s">
        <v>126</v>
      </c>
      <c r="K808" s="90" t="s">
        <v>54</v>
      </c>
      <c r="L808" s="90" t="s">
        <v>52</v>
      </c>
    </row>
    <row r="809" customFormat="false" ht="12.75" hidden="false" customHeight="false" outlineLevel="0" collapsed="false">
      <c r="A809" s="8" t="n">
        <v>34</v>
      </c>
      <c r="B809" s="8" t="s">
        <v>208</v>
      </c>
      <c r="C809" s="8" t="s">
        <v>124</v>
      </c>
      <c r="D809" s="88" t="n">
        <v>42174</v>
      </c>
      <c r="E809" s="8" t="s">
        <v>170</v>
      </c>
      <c r="F809" s="8" t="n">
        <v>18758</v>
      </c>
      <c r="G809" s="8" t="s">
        <v>79</v>
      </c>
      <c r="H809" s="8" t="s">
        <v>53</v>
      </c>
      <c r="I809" s="8" t="s">
        <v>53</v>
      </c>
      <c r="J809" s="8" t="s">
        <v>171</v>
      </c>
      <c r="K809" s="90" t="s">
        <v>54</v>
      </c>
      <c r="L809" s="90" t="s">
        <v>52</v>
      </c>
    </row>
    <row r="810" customFormat="false" ht="12.75" hidden="false" customHeight="false" outlineLevel="0" collapsed="false">
      <c r="A810" s="8" t="s">
        <v>123</v>
      </c>
      <c r="B810" s="8" t="s">
        <v>208</v>
      </c>
      <c r="C810" s="8" t="s">
        <v>124</v>
      </c>
      <c r="D810" s="88" t="n">
        <v>42174</v>
      </c>
      <c r="E810" s="8" t="s">
        <v>137</v>
      </c>
      <c r="F810" s="8" t="n">
        <v>85764</v>
      </c>
      <c r="G810" s="8" t="s">
        <v>79</v>
      </c>
      <c r="H810" s="8" t="s">
        <v>53</v>
      </c>
      <c r="I810" s="8" t="s">
        <v>53</v>
      </c>
      <c r="J810" s="8" t="s">
        <v>138</v>
      </c>
      <c r="K810" s="90" t="s">
        <v>54</v>
      </c>
      <c r="L810" s="90" t="s">
        <v>52</v>
      </c>
    </row>
    <row r="811" customFormat="false" ht="12.75" hidden="false" customHeight="false" outlineLevel="0" collapsed="false">
      <c r="A811" s="8" t="s">
        <v>123</v>
      </c>
      <c r="B811" s="8" t="s">
        <v>208</v>
      </c>
      <c r="C811" s="8" t="s">
        <v>124</v>
      </c>
      <c r="D811" s="88" t="n">
        <v>42174</v>
      </c>
      <c r="E811" s="8" t="s">
        <v>125</v>
      </c>
      <c r="F811" s="8" t="n">
        <v>52561</v>
      </c>
      <c r="G811" s="8" t="s">
        <v>79</v>
      </c>
      <c r="H811" s="8" t="s">
        <v>53</v>
      </c>
      <c r="I811" s="8" t="s">
        <v>53</v>
      </c>
      <c r="J811" s="8" t="s">
        <v>126</v>
      </c>
      <c r="K811" s="90" t="s">
        <v>54</v>
      </c>
      <c r="L811" s="90" t="s">
        <v>52</v>
      </c>
    </row>
    <row r="812" customFormat="false" ht="12.75" hidden="false" customHeight="false" outlineLevel="0" collapsed="false">
      <c r="A812" s="8" t="s">
        <v>123</v>
      </c>
      <c r="B812" s="8" t="s">
        <v>208</v>
      </c>
      <c r="C812" s="8" t="s">
        <v>124</v>
      </c>
      <c r="D812" s="88" t="n">
        <v>42174</v>
      </c>
      <c r="E812" s="8" t="s">
        <v>170</v>
      </c>
      <c r="F812" s="8" t="n">
        <v>22507</v>
      </c>
      <c r="G812" s="8" t="s">
        <v>79</v>
      </c>
      <c r="H812" s="8" t="s">
        <v>53</v>
      </c>
      <c r="I812" s="8" t="s">
        <v>53</v>
      </c>
      <c r="J812" s="8" t="s">
        <v>171</v>
      </c>
      <c r="K812" s="90" t="s">
        <v>54</v>
      </c>
      <c r="L812" s="90" t="s">
        <v>52</v>
      </c>
    </row>
    <row r="813" customFormat="false" ht="12.75" hidden="false" customHeight="false" outlineLevel="0" collapsed="false">
      <c r="A813" s="8" t="s">
        <v>123</v>
      </c>
      <c r="B813" s="8" t="s">
        <v>208</v>
      </c>
      <c r="C813" s="8" t="s">
        <v>110</v>
      </c>
      <c r="D813" s="88" t="n">
        <v>42170</v>
      </c>
      <c r="E813" s="8" t="s">
        <v>125</v>
      </c>
      <c r="F813" s="8" t="n">
        <v>46</v>
      </c>
      <c r="G813" s="8" t="s">
        <v>79</v>
      </c>
      <c r="H813" s="8" t="s">
        <v>53</v>
      </c>
      <c r="I813" s="8" t="s">
        <v>53</v>
      </c>
      <c r="J813" s="8" t="s">
        <v>126</v>
      </c>
      <c r="K813" s="90" t="s">
        <v>54</v>
      </c>
      <c r="L813" s="90" t="s">
        <v>52</v>
      </c>
    </row>
    <row r="814" customFormat="false" ht="12.75" hidden="false" customHeight="false" outlineLevel="0" collapsed="false">
      <c r="A814" s="8" t="n">
        <v>44</v>
      </c>
      <c r="B814" s="8" t="s">
        <v>208</v>
      </c>
      <c r="C814" s="8" t="s">
        <v>110</v>
      </c>
      <c r="D814" s="88" t="n">
        <v>42170</v>
      </c>
      <c r="E814" s="8" t="s">
        <v>137</v>
      </c>
      <c r="F814" s="8" t="n">
        <v>46</v>
      </c>
      <c r="G814" s="8" t="s">
        <v>79</v>
      </c>
      <c r="H814" s="8" t="s">
        <v>53</v>
      </c>
      <c r="I814" s="8" t="s">
        <v>53</v>
      </c>
      <c r="J814" s="8" t="s">
        <v>138</v>
      </c>
      <c r="K814" s="90" t="s">
        <v>54</v>
      </c>
      <c r="L814" s="90" t="s">
        <v>52</v>
      </c>
    </row>
    <row r="815" customFormat="false" ht="12.75" hidden="false" customHeight="false" outlineLevel="0" collapsed="false">
      <c r="A815" s="8" t="n">
        <v>44</v>
      </c>
      <c r="B815" s="8" t="s">
        <v>208</v>
      </c>
      <c r="C815" s="8" t="s">
        <v>110</v>
      </c>
      <c r="D815" s="88" t="n">
        <v>42177</v>
      </c>
      <c r="E815" s="8" t="s">
        <v>125</v>
      </c>
      <c r="F815" s="8" t="n">
        <v>14722</v>
      </c>
      <c r="G815" s="8" t="s">
        <v>79</v>
      </c>
      <c r="H815" s="8" t="s">
        <v>53</v>
      </c>
      <c r="I815" s="8" t="s">
        <v>53</v>
      </c>
      <c r="J815" s="8" t="s">
        <v>126</v>
      </c>
      <c r="K815" s="90" t="s">
        <v>54</v>
      </c>
      <c r="L815" s="90" t="s">
        <v>52</v>
      </c>
    </row>
    <row r="816" customFormat="false" ht="12.75" hidden="false" customHeight="false" outlineLevel="0" collapsed="false">
      <c r="A816" s="8" t="n">
        <v>44</v>
      </c>
      <c r="B816" s="8" t="s">
        <v>208</v>
      </c>
      <c r="C816" s="8" t="s">
        <v>110</v>
      </c>
      <c r="D816" s="88" t="n">
        <v>42177</v>
      </c>
      <c r="E816" s="8" t="s">
        <v>137</v>
      </c>
      <c r="F816" s="8" t="n">
        <v>8677</v>
      </c>
      <c r="G816" s="8" t="s">
        <v>79</v>
      </c>
      <c r="H816" s="8" t="s">
        <v>53</v>
      </c>
      <c r="I816" s="8" t="s">
        <v>53</v>
      </c>
      <c r="J816" s="8" t="s">
        <v>138</v>
      </c>
      <c r="K816" s="90" t="s">
        <v>54</v>
      </c>
      <c r="L816" s="90" t="s">
        <v>52</v>
      </c>
    </row>
    <row r="817" customFormat="false" ht="12.75" hidden="false" customHeight="false" outlineLevel="0" collapsed="false">
      <c r="A817" s="8" t="n">
        <v>46</v>
      </c>
      <c r="B817" s="8" t="s">
        <v>208</v>
      </c>
      <c r="C817" s="8" t="s">
        <v>139</v>
      </c>
      <c r="D817" s="88" t="n">
        <v>42169</v>
      </c>
      <c r="E817" s="8" t="s">
        <v>137</v>
      </c>
      <c r="F817" s="8" t="n">
        <v>19980</v>
      </c>
      <c r="G817" s="8" t="s">
        <v>79</v>
      </c>
      <c r="H817" s="8" t="s">
        <v>53</v>
      </c>
      <c r="I817" s="8" t="s">
        <v>53</v>
      </c>
      <c r="J817" s="8" t="s">
        <v>138</v>
      </c>
      <c r="K817" s="90" t="s">
        <v>54</v>
      </c>
      <c r="L817" s="90" t="s">
        <v>52</v>
      </c>
    </row>
    <row r="818" customFormat="false" ht="12.75" hidden="false" customHeight="false" outlineLevel="0" collapsed="false">
      <c r="A818" s="8" t="n">
        <v>45</v>
      </c>
      <c r="B818" s="8" t="s">
        <v>208</v>
      </c>
      <c r="C818" s="8" t="s">
        <v>139</v>
      </c>
      <c r="D818" s="88" t="n">
        <v>42169</v>
      </c>
      <c r="E818" s="8" t="s">
        <v>125</v>
      </c>
      <c r="F818" s="8" t="n">
        <v>15563</v>
      </c>
      <c r="G818" s="8" t="s">
        <v>79</v>
      </c>
      <c r="H818" s="8" t="s">
        <v>53</v>
      </c>
      <c r="I818" s="8" t="s">
        <v>53</v>
      </c>
      <c r="J818" s="8" t="s">
        <v>126</v>
      </c>
      <c r="K818" s="90" t="s">
        <v>54</v>
      </c>
      <c r="L818" s="90" t="s">
        <v>52</v>
      </c>
    </row>
    <row r="819" customFormat="false" ht="12.75" hidden="false" customHeight="false" outlineLevel="0" collapsed="false">
      <c r="A819" s="8" t="n">
        <v>45</v>
      </c>
      <c r="B819" s="8" t="s">
        <v>208</v>
      </c>
      <c r="C819" s="8" t="s">
        <v>139</v>
      </c>
      <c r="D819" s="88" t="n">
        <v>42169</v>
      </c>
      <c r="E819" s="8" t="s">
        <v>170</v>
      </c>
      <c r="F819" s="8" t="n">
        <v>4772</v>
      </c>
      <c r="G819" s="8" t="s">
        <v>79</v>
      </c>
      <c r="H819" s="8" t="s">
        <v>53</v>
      </c>
      <c r="I819" s="8" t="s">
        <v>53</v>
      </c>
      <c r="J819" s="8" t="s">
        <v>171</v>
      </c>
      <c r="K819" s="90" t="s">
        <v>54</v>
      </c>
      <c r="L819" s="90" t="s">
        <v>52</v>
      </c>
    </row>
    <row r="820" customFormat="false" ht="12.75" hidden="false" customHeight="false" outlineLevel="0" collapsed="false">
      <c r="A820" s="8" t="n">
        <v>46</v>
      </c>
      <c r="B820" s="8" t="s">
        <v>208</v>
      </c>
      <c r="C820" s="8" t="s">
        <v>139</v>
      </c>
      <c r="D820" s="88" t="n">
        <v>42173</v>
      </c>
      <c r="E820" s="8" t="s">
        <v>137</v>
      </c>
      <c r="F820" s="8" t="n">
        <v>43284</v>
      </c>
      <c r="G820" s="8" t="s">
        <v>79</v>
      </c>
      <c r="H820" s="8" t="s">
        <v>53</v>
      </c>
      <c r="I820" s="8" t="s">
        <v>53</v>
      </c>
      <c r="J820" s="8" t="s">
        <v>138</v>
      </c>
      <c r="K820" s="90" t="s">
        <v>54</v>
      </c>
      <c r="L820" s="90" t="s">
        <v>52</v>
      </c>
    </row>
    <row r="821" customFormat="false" ht="12.75" hidden="false" customHeight="false" outlineLevel="0" collapsed="false">
      <c r="A821" s="8" t="n">
        <v>46</v>
      </c>
      <c r="B821" s="8" t="s">
        <v>208</v>
      </c>
      <c r="C821" s="8" t="s">
        <v>139</v>
      </c>
      <c r="D821" s="88" t="n">
        <v>42173</v>
      </c>
      <c r="E821" s="8" t="s">
        <v>125</v>
      </c>
      <c r="F821" s="8" t="n">
        <v>27134</v>
      </c>
      <c r="G821" s="8" t="s">
        <v>79</v>
      </c>
      <c r="H821" s="8" t="s">
        <v>53</v>
      </c>
      <c r="I821" s="8" t="s">
        <v>53</v>
      </c>
      <c r="J821" s="8" t="s">
        <v>126</v>
      </c>
      <c r="K821" s="90" t="s">
        <v>54</v>
      </c>
      <c r="L821" s="90" t="s">
        <v>52</v>
      </c>
    </row>
    <row r="822" customFormat="false" ht="12.75" hidden="false" customHeight="false" outlineLevel="0" collapsed="false">
      <c r="A822" s="8" t="n">
        <v>47</v>
      </c>
      <c r="B822" s="8" t="s">
        <v>208</v>
      </c>
      <c r="C822" s="8" t="s">
        <v>139</v>
      </c>
      <c r="D822" s="88" t="n">
        <v>42173</v>
      </c>
      <c r="E822" s="8" t="s">
        <v>170</v>
      </c>
      <c r="F822" s="8" t="n">
        <v>12847</v>
      </c>
      <c r="G822" s="8" t="s">
        <v>79</v>
      </c>
      <c r="H822" s="8" t="s">
        <v>53</v>
      </c>
      <c r="I822" s="8" t="s">
        <v>53</v>
      </c>
      <c r="J822" s="8" t="s">
        <v>171</v>
      </c>
      <c r="K822" s="90" t="s">
        <v>54</v>
      </c>
      <c r="L822" s="90" t="s">
        <v>52</v>
      </c>
    </row>
    <row r="823" customFormat="false" ht="12.75" hidden="false" customHeight="false" outlineLevel="0" collapsed="false">
      <c r="A823" s="8" t="n">
        <v>52</v>
      </c>
      <c r="B823" s="8" t="s">
        <v>228</v>
      </c>
      <c r="C823" s="8" t="s">
        <v>154</v>
      </c>
      <c r="D823" s="88" t="n">
        <v>42185</v>
      </c>
      <c r="E823" s="8" t="s">
        <v>137</v>
      </c>
      <c r="F823" s="8" t="n">
        <v>49565</v>
      </c>
      <c r="G823" s="8" t="s">
        <v>79</v>
      </c>
      <c r="H823" s="8" t="s">
        <v>53</v>
      </c>
      <c r="I823" s="8" t="s">
        <v>53</v>
      </c>
      <c r="J823" s="8" t="s">
        <v>138</v>
      </c>
      <c r="K823" s="90" t="s">
        <v>54</v>
      </c>
      <c r="L823" s="90" t="s">
        <v>52</v>
      </c>
    </row>
    <row r="824" customFormat="false" ht="12.75" hidden="false" customHeight="false" outlineLevel="0" collapsed="false">
      <c r="A824" s="8" t="n">
        <v>52</v>
      </c>
      <c r="B824" s="8" t="s">
        <v>228</v>
      </c>
      <c r="C824" s="8" t="s">
        <v>154</v>
      </c>
      <c r="D824" s="88" t="n">
        <v>42185</v>
      </c>
      <c r="E824" s="8" t="s">
        <v>125</v>
      </c>
      <c r="F824" s="8" t="n">
        <v>33866</v>
      </c>
      <c r="G824" s="8" t="s">
        <v>79</v>
      </c>
      <c r="H824" s="8" t="s">
        <v>53</v>
      </c>
      <c r="I824" s="8" t="s">
        <v>53</v>
      </c>
      <c r="J824" s="8" t="s">
        <v>126</v>
      </c>
      <c r="K824" s="90" t="s">
        <v>54</v>
      </c>
      <c r="L824" s="90" t="s">
        <v>52</v>
      </c>
    </row>
    <row r="825" customFormat="false" ht="12.75" hidden="false" customHeight="false" outlineLevel="0" collapsed="false">
      <c r="A825" s="8" t="n">
        <v>52</v>
      </c>
      <c r="B825" s="8" t="s">
        <v>228</v>
      </c>
      <c r="C825" s="8" t="s">
        <v>154</v>
      </c>
      <c r="D825" s="88" t="n">
        <v>42185</v>
      </c>
      <c r="E825" s="8" t="s">
        <v>170</v>
      </c>
      <c r="F825" s="8" t="n">
        <v>12683</v>
      </c>
      <c r="G825" s="8" t="s">
        <v>79</v>
      </c>
      <c r="H825" s="8" t="s">
        <v>53</v>
      </c>
      <c r="I825" s="8" t="s">
        <v>53</v>
      </c>
      <c r="J825" s="8" t="s">
        <v>171</v>
      </c>
      <c r="K825" s="90" t="s">
        <v>54</v>
      </c>
      <c r="L825" s="90" t="s">
        <v>52</v>
      </c>
    </row>
    <row r="826" customFormat="false" ht="12.75" hidden="false" customHeight="false" outlineLevel="0" collapsed="false">
      <c r="A826" s="8" t="s">
        <v>123</v>
      </c>
      <c r="B826" s="8" t="s">
        <v>234</v>
      </c>
      <c r="C826" s="8" t="s">
        <v>124</v>
      </c>
      <c r="D826" s="88" t="n">
        <v>42167</v>
      </c>
      <c r="E826" s="8" t="s">
        <v>137</v>
      </c>
      <c r="F826" s="8" t="n">
        <v>2890</v>
      </c>
      <c r="G826" s="8" t="s">
        <v>79</v>
      </c>
      <c r="H826" s="8" t="s">
        <v>53</v>
      </c>
      <c r="I826" s="8" t="s">
        <v>53</v>
      </c>
      <c r="J826" s="8" t="s">
        <v>138</v>
      </c>
      <c r="K826" s="90" t="s">
        <v>54</v>
      </c>
      <c r="L826" s="90" t="s">
        <v>52</v>
      </c>
    </row>
    <row r="827" customFormat="false" ht="12.75" hidden="false" customHeight="false" outlineLevel="0" collapsed="false">
      <c r="A827" s="8" t="n">
        <v>49</v>
      </c>
      <c r="B827" s="8" t="s">
        <v>234</v>
      </c>
      <c r="C827" s="8" t="s">
        <v>124</v>
      </c>
      <c r="D827" s="88" t="n">
        <v>42167</v>
      </c>
      <c r="E827" s="8" t="s">
        <v>125</v>
      </c>
      <c r="F827" s="8" t="n">
        <v>2632</v>
      </c>
      <c r="G827" s="8" t="s">
        <v>79</v>
      </c>
      <c r="H827" s="8" t="s">
        <v>53</v>
      </c>
      <c r="I827" s="8" t="s">
        <v>53</v>
      </c>
      <c r="J827" s="8" t="s">
        <v>126</v>
      </c>
      <c r="K827" s="90" t="s">
        <v>54</v>
      </c>
      <c r="L827" s="90" t="s">
        <v>52</v>
      </c>
    </row>
    <row r="828" customFormat="false" ht="12.75" hidden="false" customHeight="false" outlineLevel="0" collapsed="false">
      <c r="A828" s="8" t="s">
        <v>123</v>
      </c>
      <c r="B828" s="8" t="s">
        <v>234</v>
      </c>
      <c r="C828" s="8" t="s">
        <v>110</v>
      </c>
      <c r="D828" s="88" t="n">
        <v>42170</v>
      </c>
      <c r="E828" s="8" t="s">
        <v>137</v>
      </c>
      <c r="F828" s="8" t="n">
        <v>25209</v>
      </c>
      <c r="G828" s="8" t="s">
        <v>79</v>
      </c>
      <c r="H828" s="8" t="s">
        <v>53</v>
      </c>
      <c r="I828" s="8" t="s">
        <v>53</v>
      </c>
      <c r="J828" s="8" t="s">
        <v>138</v>
      </c>
      <c r="K828" s="90" t="s">
        <v>54</v>
      </c>
      <c r="L828" s="90" t="s">
        <v>52</v>
      </c>
    </row>
    <row r="829" customFormat="false" ht="12.75" hidden="false" customHeight="false" outlineLevel="0" collapsed="false">
      <c r="A829" s="8" t="s">
        <v>123</v>
      </c>
      <c r="B829" s="8" t="s">
        <v>234</v>
      </c>
      <c r="C829" s="8" t="s">
        <v>110</v>
      </c>
      <c r="D829" s="88" t="n">
        <v>42170</v>
      </c>
      <c r="E829" s="8" t="s">
        <v>125</v>
      </c>
      <c r="F829" s="8" t="n">
        <v>11957</v>
      </c>
      <c r="G829" s="8" t="s">
        <v>79</v>
      </c>
      <c r="H829" s="8" t="s">
        <v>53</v>
      </c>
      <c r="I829" s="8" t="s">
        <v>53</v>
      </c>
      <c r="J829" s="8" t="s">
        <v>126</v>
      </c>
      <c r="K829" s="90" t="s">
        <v>54</v>
      </c>
      <c r="L829" s="90" t="s">
        <v>52</v>
      </c>
    </row>
    <row r="830" customFormat="false" ht="12.75" hidden="false" customHeight="false" outlineLevel="0" collapsed="false">
      <c r="A830" s="8" t="s">
        <v>123</v>
      </c>
      <c r="B830" s="8" t="s">
        <v>234</v>
      </c>
      <c r="C830" s="8" t="s">
        <v>110</v>
      </c>
      <c r="D830" s="88" t="n">
        <v>42170</v>
      </c>
      <c r="E830" s="8" t="s">
        <v>170</v>
      </c>
      <c r="F830" s="8" t="n">
        <v>5578</v>
      </c>
      <c r="G830" s="8" t="s">
        <v>79</v>
      </c>
      <c r="H830" s="8" t="s">
        <v>53</v>
      </c>
      <c r="I830" s="8" t="s">
        <v>53</v>
      </c>
      <c r="J830" s="8" t="s">
        <v>171</v>
      </c>
      <c r="K830" s="90" t="s">
        <v>54</v>
      </c>
      <c r="L830" s="90" t="s">
        <v>52</v>
      </c>
    </row>
    <row r="831" customFormat="false" ht="12.75" hidden="false" customHeight="false" outlineLevel="0" collapsed="false">
      <c r="A831" s="8" t="s">
        <v>123</v>
      </c>
      <c r="B831" s="8" t="s">
        <v>234</v>
      </c>
      <c r="C831" s="8" t="s">
        <v>136</v>
      </c>
      <c r="D831" s="88" t="n">
        <v>42194</v>
      </c>
      <c r="E831" s="8" t="s">
        <v>137</v>
      </c>
      <c r="F831" s="8" t="n">
        <v>29330</v>
      </c>
      <c r="G831" s="8" t="s">
        <v>79</v>
      </c>
      <c r="H831" s="8" t="s">
        <v>53</v>
      </c>
      <c r="I831" s="8" t="s">
        <v>53</v>
      </c>
      <c r="J831" s="8" t="s">
        <v>138</v>
      </c>
      <c r="K831" s="90" t="s">
        <v>54</v>
      </c>
      <c r="L831" s="90" t="s">
        <v>52</v>
      </c>
    </row>
    <row r="832" customFormat="false" ht="12.75" hidden="false" customHeight="false" outlineLevel="0" collapsed="false">
      <c r="A832" s="8" t="n">
        <v>53</v>
      </c>
      <c r="B832" s="8" t="s">
        <v>234</v>
      </c>
      <c r="C832" s="8" t="s">
        <v>136</v>
      </c>
      <c r="D832" s="88" t="n">
        <v>42194</v>
      </c>
      <c r="E832" s="8" t="s">
        <v>125</v>
      </c>
      <c r="F832" s="8" t="n">
        <v>9025</v>
      </c>
      <c r="G832" s="8" t="s">
        <v>79</v>
      </c>
      <c r="H832" s="8" t="s">
        <v>53</v>
      </c>
      <c r="I832" s="8" t="s">
        <v>53</v>
      </c>
      <c r="J832" s="8" t="s">
        <v>126</v>
      </c>
      <c r="K832" s="90" t="s">
        <v>54</v>
      </c>
      <c r="L832" s="90" t="s">
        <v>52</v>
      </c>
    </row>
    <row r="833" customFormat="false" ht="12.75" hidden="false" customHeight="false" outlineLevel="0" collapsed="false">
      <c r="A833" s="8" t="s">
        <v>123</v>
      </c>
      <c r="B833" s="8" t="s">
        <v>234</v>
      </c>
      <c r="C833" s="8" t="s">
        <v>136</v>
      </c>
      <c r="D833" s="88" t="n">
        <v>42194</v>
      </c>
      <c r="E833" s="8" t="s">
        <v>170</v>
      </c>
      <c r="F833" s="8" t="n">
        <v>4484</v>
      </c>
      <c r="G833" s="8" t="s">
        <v>79</v>
      </c>
      <c r="H833" s="8" t="s">
        <v>53</v>
      </c>
      <c r="I833" s="8" t="s">
        <v>53</v>
      </c>
      <c r="J833" s="8" t="s">
        <v>171</v>
      </c>
      <c r="K833" s="90" t="s">
        <v>54</v>
      </c>
      <c r="L833" s="90" t="s">
        <v>52</v>
      </c>
    </row>
    <row r="834" customFormat="false" ht="12.75" hidden="false" customHeight="false" outlineLevel="0" collapsed="false">
      <c r="A834" s="8" t="s">
        <v>123</v>
      </c>
      <c r="B834" s="8" t="s">
        <v>252</v>
      </c>
      <c r="C834" s="8" t="s">
        <v>136</v>
      </c>
      <c r="D834" s="88" t="n">
        <v>42173</v>
      </c>
      <c r="E834" s="8" t="s">
        <v>137</v>
      </c>
      <c r="F834" s="8" t="n">
        <v>38965</v>
      </c>
      <c r="G834" s="8" t="s">
        <v>79</v>
      </c>
      <c r="H834" s="8" t="s">
        <v>53</v>
      </c>
      <c r="I834" s="8" t="s">
        <v>53</v>
      </c>
      <c r="J834" s="8" t="s">
        <v>138</v>
      </c>
      <c r="K834" s="90" t="s">
        <v>54</v>
      </c>
      <c r="L834" s="90" t="s">
        <v>52</v>
      </c>
    </row>
    <row r="835" customFormat="false" ht="12.75" hidden="false" customHeight="false" outlineLevel="0" collapsed="false">
      <c r="A835" s="8" t="s">
        <v>123</v>
      </c>
      <c r="B835" s="8" t="s">
        <v>252</v>
      </c>
      <c r="C835" s="8" t="s">
        <v>136</v>
      </c>
      <c r="D835" s="88" t="n">
        <v>42173</v>
      </c>
      <c r="E835" s="8" t="s">
        <v>125</v>
      </c>
      <c r="F835" s="8" t="n">
        <v>23212</v>
      </c>
      <c r="G835" s="8" t="s">
        <v>79</v>
      </c>
      <c r="H835" s="8" t="s">
        <v>53</v>
      </c>
      <c r="I835" s="8" t="s">
        <v>53</v>
      </c>
      <c r="J835" s="8" t="s">
        <v>126</v>
      </c>
      <c r="K835" s="90" t="s">
        <v>54</v>
      </c>
      <c r="L835" s="90" t="s">
        <v>52</v>
      </c>
    </row>
    <row r="836" customFormat="false" ht="12.75" hidden="false" customHeight="false" outlineLevel="0" collapsed="false">
      <c r="A836" s="8" t="s">
        <v>123</v>
      </c>
      <c r="B836" s="8" t="s">
        <v>109</v>
      </c>
      <c r="C836" s="8" t="s">
        <v>110</v>
      </c>
      <c r="D836" s="88" t="n">
        <v>42169</v>
      </c>
      <c r="E836" s="8" t="s">
        <v>122</v>
      </c>
      <c r="F836" s="8" t="n">
        <v>15363</v>
      </c>
      <c r="G836" s="8" t="s">
        <v>79</v>
      </c>
      <c r="H836" s="8" t="s">
        <v>64</v>
      </c>
      <c r="I836" s="8" t="s">
        <v>64</v>
      </c>
      <c r="J836" s="8" t="s">
        <v>140</v>
      </c>
      <c r="K836" s="89" t="s">
        <v>65</v>
      </c>
      <c r="L836" s="89" t="s">
        <v>66</v>
      </c>
    </row>
    <row r="837" customFormat="false" ht="12.75" hidden="false" customHeight="false" outlineLevel="0" collapsed="false">
      <c r="A837" s="8" t="s">
        <v>123</v>
      </c>
      <c r="B837" s="8" t="s">
        <v>109</v>
      </c>
      <c r="C837" s="8" t="s">
        <v>154</v>
      </c>
      <c r="D837" s="88" t="n">
        <v>42176</v>
      </c>
      <c r="E837" s="8" t="s">
        <v>122</v>
      </c>
      <c r="F837" s="8" t="n">
        <v>4381</v>
      </c>
      <c r="G837" s="8" t="s">
        <v>79</v>
      </c>
      <c r="H837" s="8" t="s">
        <v>64</v>
      </c>
      <c r="I837" s="8" t="s">
        <v>64</v>
      </c>
      <c r="J837" s="8" t="s">
        <v>140</v>
      </c>
      <c r="K837" s="89" t="s">
        <v>65</v>
      </c>
      <c r="L837" s="89" t="s">
        <v>66</v>
      </c>
    </row>
    <row r="838" customFormat="false" ht="12.75" hidden="false" customHeight="false" outlineLevel="0" collapsed="false">
      <c r="A838" s="8" t="s">
        <v>123</v>
      </c>
      <c r="B838" s="8" t="s">
        <v>166</v>
      </c>
      <c r="C838" s="8" t="s">
        <v>136</v>
      </c>
      <c r="D838" s="88" t="n">
        <v>42173</v>
      </c>
      <c r="E838" s="8" t="s">
        <v>122</v>
      </c>
      <c r="F838" s="8" t="n">
        <v>4027</v>
      </c>
      <c r="G838" s="8" t="s">
        <v>79</v>
      </c>
      <c r="H838" s="8" t="s">
        <v>64</v>
      </c>
      <c r="I838" s="8" t="s">
        <v>64</v>
      </c>
      <c r="J838" s="8" t="s">
        <v>140</v>
      </c>
      <c r="K838" s="89" t="s">
        <v>65</v>
      </c>
      <c r="L838" s="89" t="s">
        <v>66</v>
      </c>
    </row>
    <row r="839" customFormat="false" ht="12.75" hidden="false" customHeight="false" outlineLevel="0" collapsed="false">
      <c r="A839" s="8" t="n">
        <v>55</v>
      </c>
      <c r="B839" s="8" t="s">
        <v>166</v>
      </c>
      <c r="C839" s="8" t="s">
        <v>139</v>
      </c>
      <c r="D839" s="88" t="n">
        <v>42169</v>
      </c>
      <c r="E839" s="8" t="s">
        <v>122</v>
      </c>
      <c r="F839" s="8" t="n">
        <v>27119</v>
      </c>
      <c r="G839" s="8" t="s">
        <v>79</v>
      </c>
      <c r="H839" s="8" t="s">
        <v>64</v>
      </c>
      <c r="I839" s="8" t="s">
        <v>64</v>
      </c>
      <c r="J839" s="8" t="s">
        <v>140</v>
      </c>
      <c r="K839" s="89" t="s">
        <v>65</v>
      </c>
      <c r="L839" s="89" t="s">
        <v>66</v>
      </c>
    </row>
    <row r="840" customFormat="false" ht="12.75" hidden="false" customHeight="false" outlineLevel="0" collapsed="false">
      <c r="A840" s="8" t="n">
        <v>56</v>
      </c>
      <c r="B840" s="8" t="s">
        <v>208</v>
      </c>
      <c r="C840" s="8" t="s">
        <v>124</v>
      </c>
      <c r="D840" s="88" t="n">
        <v>42175</v>
      </c>
      <c r="E840" s="8" t="s">
        <v>122</v>
      </c>
      <c r="F840" s="8" t="n">
        <v>3260</v>
      </c>
      <c r="G840" s="8" t="s">
        <v>79</v>
      </c>
      <c r="H840" s="8" t="s">
        <v>64</v>
      </c>
      <c r="I840" s="8" t="s">
        <v>64</v>
      </c>
      <c r="J840" s="8" t="s">
        <v>140</v>
      </c>
      <c r="K840" s="89" t="s">
        <v>65</v>
      </c>
      <c r="L840" s="89" t="s">
        <v>66</v>
      </c>
    </row>
    <row r="841" customFormat="false" ht="12.75" hidden="false" customHeight="false" outlineLevel="0" collapsed="false">
      <c r="A841" s="8" t="n">
        <v>55</v>
      </c>
      <c r="B841" s="8" t="s">
        <v>228</v>
      </c>
      <c r="C841" s="8" t="s">
        <v>154</v>
      </c>
      <c r="D841" s="88" t="n">
        <v>42185</v>
      </c>
      <c r="E841" s="8" t="s">
        <v>122</v>
      </c>
      <c r="F841" s="8" t="n">
        <v>6733</v>
      </c>
      <c r="G841" s="8" t="s">
        <v>79</v>
      </c>
      <c r="H841" s="8" t="s">
        <v>64</v>
      </c>
      <c r="I841" s="8" t="s">
        <v>64</v>
      </c>
      <c r="J841" s="8" t="s">
        <v>140</v>
      </c>
      <c r="K841" s="89" t="s">
        <v>65</v>
      </c>
      <c r="L841" s="89" t="s">
        <v>66</v>
      </c>
    </row>
    <row r="842" customFormat="false" ht="12.75" hidden="false" customHeight="false" outlineLevel="0" collapsed="false">
      <c r="A842" s="8" t="n">
        <v>55</v>
      </c>
      <c r="B842" s="8" t="s">
        <v>109</v>
      </c>
      <c r="C842" s="8" t="s">
        <v>110</v>
      </c>
      <c r="D842" s="88" t="n">
        <v>42169</v>
      </c>
      <c r="E842" s="8" t="s">
        <v>117</v>
      </c>
      <c r="F842" s="8" t="n">
        <v>3523</v>
      </c>
      <c r="G842" s="8" t="s">
        <v>79</v>
      </c>
      <c r="H842" s="8" t="s">
        <v>14</v>
      </c>
      <c r="I842" s="8" t="s">
        <v>14</v>
      </c>
      <c r="J842" s="8" t="s">
        <v>145</v>
      </c>
      <c r="K842" s="90" t="s">
        <v>16</v>
      </c>
      <c r="L842" s="92" t="s">
        <v>17</v>
      </c>
    </row>
    <row r="843" customFormat="false" ht="12.75" hidden="false" customHeight="false" outlineLevel="0" collapsed="false">
      <c r="A843" s="8" t="n">
        <v>56</v>
      </c>
      <c r="B843" s="8" t="s">
        <v>166</v>
      </c>
      <c r="C843" s="8" t="s">
        <v>124</v>
      </c>
      <c r="D843" s="88" t="n">
        <v>42169</v>
      </c>
      <c r="E843" s="8" t="s">
        <v>117</v>
      </c>
      <c r="F843" s="8" t="n">
        <v>1530</v>
      </c>
      <c r="G843" s="8" t="s">
        <v>79</v>
      </c>
      <c r="H843" s="8" t="s">
        <v>14</v>
      </c>
      <c r="I843" s="8" t="s">
        <v>14</v>
      </c>
      <c r="J843" s="8" t="s">
        <v>145</v>
      </c>
      <c r="K843" s="90" t="s">
        <v>16</v>
      </c>
      <c r="L843" s="92" t="s">
        <v>17</v>
      </c>
    </row>
    <row r="844" customFormat="false" ht="12.75" hidden="false" customHeight="false" outlineLevel="0" collapsed="false">
      <c r="A844" s="8" t="n">
        <v>57</v>
      </c>
      <c r="B844" s="8" t="s">
        <v>166</v>
      </c>
      <c r="C844" s="8" t="s">
        <v>139</v>
      </c>
      <c r="D844" s="88" t="n">
        <v>42169</v>
      </c>
      <c r="E844" s="8" t="s">
        <v>117</v>
      </c>
      <c r="F844" s="8" t="n">
        <v>346</v>
      </c>
      <c r="G844" s="8" t="s">
        <v>79</v>
      </c>
      <c r="H844" s="8" t="s">
        <v>14</v>
      </c>
      <c r="I844" s="8" t="s">
        <v>14</v>
      </c>
      <c r="J844" s="8" t="s">
        <v>145</v>
      </c>
      <c r="K844" s="90" t="s">
        <v>16</v>
      </c>
      <c r="L844" s="92" t="s">
        <v>17</v>
      </c>
    </row>
    <row r="845" customFormat="false" ht="12.75" hidden="false" customHeight="false" outlineLevel="0" collapsed="false">
      <c r="A845" s="8" t="n">
        <v>58</v>
      </c>
      <c r="B845" s="8" t="s">
        <v>195</v>
      </c>
      <c r="C845" s="8" t="s">
        <v>139</v>
      </c>
      <c r="D845" s="88" t="n">
        <v>42159</v>
      </c>
      <c r="E845" s="8" t="s">
        <v>117</v>
      </c>
      <c r="F845" s="8" t="n">
        <v>7517</v>
      </c>
      <c r="G845" s="8" t="s">
        <v>79</v>
      </c>
      <c r="H845" s="8" t="s">
        <v>14</v>
      </c>
      <c r="I845" s="8" t="s">
        <v>14</v>
      </c>
      <c r="J845" s="8" t="s">
        <v>145</v>
      </c>
      <c r="K845" s="90" t="s">
        <v>16</v>
      </c>
      <c r="L845" s="92" t="s">
        <v>17</v>
      </c>
    </row>
    <row r="846" customFormat="false" ht="12.75" hidden="false" customHeight="false" outlineLevel="0" collapsed="false">
      <c r="A846" s="8" t="n">
        <v>59</v>
      </c>
      <c r="B846" s="8" t="s">
        <v>208</v>
      </c>
      <c r="C846" s="8" t="s">
        <v>124</v>
      </c>
      <c r="D846" s="88" t="n">
        <v>42175</v>
      </c>
      <c r="E846" s="8" t="s">
        <v>117</v>
      </c>
      <c r="F846" s="8" t="n">
        <v>3974</v>
      </c>
      <c r="G846" s="8" t="s">
        <v>79</v>
      </c>
      <c r="H846" s="8" t="s">
        <v>14</v>
      </c>
      <c r="I846" s="8" t="s">
        <v>14</v>
      </c>
      <c r="J846" s="8" t="s">
        <v>145</v>
      </c>
      <c r="K846" s="90" t="s">
        <v>16</v>
      </c>
      <c r="L846" s="92" t="s">
        <v>17</v>
      </c>
    </row>
    <row r="847" customFormat="false" ht="12.75" hidden="false" customHeight="false" outlineLevel="0" collapsed="false">
      <c r="A847" s="8" t="n">
        <v>61</v>
      </c>
      <c r="B847" s="8" t="s">
        <v>208</v>
      </c>
      <c r="C847" s="8" t="s">
        <v>110</v>
      </c>
      <c r="D847" s="88" t="n">
        <v>42177</v>
      </c>
      <c r="E847" s="8" t="s">
        <v>117</v>
      </c>
      <c r="F847" s="8" t="n">
        <v>1557</v>
      </c>
      <c r="G847" s="8" t="s">
        <v>79</v>
      </c>
      <c r="H847" s="8" t="s">
        <v>14</v>
      </c>
      <c r="I847" s="8" t="s">
        <v>14</v>
      </c>
      <c r="J847" s="8" t="s">
        <v>145</v>
      </c>
      <c r="K847" s="90" t="s">
        <v>16</v>
      </c>
      <c r="L847" s="92" t="s">
        <v>17</v>
      </c>
    </row>
    <row r="848" customFormat="false" ht="12.75" hidden="false" customHeight="false" outlineLevel="0" collapsed="false">
      <c r="A848" s="8" t="n">
        <v>62</v>
      </c>
      <c r="B848" s="8" t="s">
        <v>208</v>
      </c>
      <c r="C848" s="8" t="s">
        <v>136</v>
      </c>
      <c r="D848" s="88" t="n">
        <v>42183</v>
      </c>
      <c r="E848" s="8" t="s">
        <v>117</v>
      </c>
      <c r="F848" s="8" t="n">
        <v>14804</v>
      </c>
      <c r="G848" s="8" t="s">
        <v>79</v>
      </c>
      <c r="H848" s="8" t="s">
        <v>14</v>
      </c>
      <c r="I848" s="8" t="s">
        <v>14</v>
      </c>
      <c r="J848" s="8" t="s">
        <v>145</v>
      </c>
      <c r="K848" s="90" t="s">
        <v>16</v>
      </c>
      <c r="L848" s="92" t="s">
        <v>17</v>
      </c>
    </row>
    <row r="849" customFormat="false" ht="12.75" hidden="false" customHeight="false" outlineLevel="0" collapsed="false">
      <c r="A849" s="8" t="n">
        <v>63</v>
      </c>
      <c r="B849" s="8" t="s">
        <v>228</v>
      </c>
      <c r="C849" s="8" t="s">
        <v>154</v>
      </c>
      <c r="D849" s="88" t="n">
        <v>42185</v>
      </c>
      <c r="E849" s="8" t="s">
        <v>117</v>
      </c>
      <c r="F849" s="8" t="n">
        <v>4438</v>
      </c>
      <c r="G849" s="8" t="s">
        <v>79</v>
      </c>
      <c r="H849" s="8" t="s">
        <v>14</v>
      </c>
      <c r="I849" s="8" t="s">
        <v>14</v>
      </c>
      <c r="J849" s="8" t="s">
        <v>145</v>
      </c>
      <c r="K849" s="90" t="s">
        <v>16</v>
      </c>
      <c r="L849" s="92" t="s">
        <v>17</v>
      </c>
    </row>
    <row r="850" customFormat="false" ht="12.75" hidden="false" customHeight="false" outlineLevel="0" collapsed="false">
      <c r="A850" s="8" t="n">
        <v>60</v>
      </c>
      <c r="B850" s="8" t="s">
        <v>230</v>
      </c>
      <c r="C850" s="8" t="s">
        <v>136</v>
      </c>
      <c r="D850" s="88" t="n">
        <v>42167</v>
      </c>
      <c r="E850" s="8" t="s">
        <v>117</v>
      </c>
      <c r="F850" s="8" t="n">
        <v>7</v>
      </c>
      <c r="G850" s="8" t="s">
        <v>79</v>
      </c>
      <c r="H850" s="8" t="s">
        <v>14</v>
      </c>
      <c r="I850" s="8" t="s">
        <v>14</v>
      </c>
      <c r="J850" s="8" t="s">
        <v>145</v>
      </c>
      <c r="K850" s="90" t="s">
        <v>16</v>
      </c>
      <c r="L850" s="92" t="s">
        <v>17</v>
      </c>
    </row>
    <row r="851" customFormat="false" ht="12.75" hidden="false" customHeight="false" outlineLevel="0" collapsed="false">
      <c r="A851" s="8" t="n">
        <v>60</v>
      </c>
      <c r="B851" s="8" t="s">
        <v>230</v>
      </c>
      <c r="C851" s="8" t="s">
        <v>136</v>
      </c>
      <c r="D851" s="88" t="n">
        <v>42167</v>
      </c>
      <c r="E851" s="8" t="s">
        <v>117</v>
      </c>
      <c r="F851" s="8" t="n">
        <v>4293</v>
      </c>
      <c r="G851" s="8" t="s">
        <v>79</v>
      </c>
      <c r="H851" s="8" t="s">
        <v>14</v>
      </c>
      <c r="I851" s="8" t="s">
        <v>14</v>
      </c>
      <c r="J851" s="8" t="s">
        <v>145</v>
      </c>
      <c r="K851" s="90" t="s">
        <v>16</v>
      </c>
      <c r="L851" s="92" t="s">
        <v>17</v>
      </c>
    </row>
    <row r="852" customFormat="false" ht="13.5" hidden="false" customHeight="false" outlineLevel="0" collapsed="false">
      <c r="A852" s="8" t="n">
        <v>65</v>
      </c>
      <c r="B852" s="8" t="s">
        <v>234</v>
      </c>
      <c r="C852" s="8" t="s">
        <v>124</v>
      </c>
      <c r="D852" s="88" t="n">
        <v>42167</v>
      </c>
      <c r="E852" s="8" t="s">
        <v>117</v>
      </c>
      <c r="F852" s="8" t="n">
        <v>2504</v>
      </c>
      <c r="G852" s="8" t="s">
        <v>79</v>
      </c>
      <c r="H852" s="8" t="s">
        <v>14</v>
      </c>
      <c r="I852" s="8" t="s">
        <v>14</v>
      </c>
      <c r="J852" s="8" t="s">
        <v>145</v>
      </c>
      <c r="K852" s="90" t="s">
        <v>16</v>
      </c>
      <c r="L852" s="92" t="s">
        <v>17</v>
      </c>
    </row>
    <row r="853" customFormat="false" ht="15" hidden="false" customHeight="false" outlineLevel="0" collapsed="false">
      <c r="A853" s="8" t="n">
        <v>65</v>
      </c>
      <c r="B853" s="8" t="s">
        <v>252</v>
      </c>
      <c r="C853" s="8" t="s">
        <v>136</v>
      </c>
      <c r="D853" s="88" t="n">
        <v>42173</v>
      </c>
      <c r="E853" s="8" t="s">
        <v>117</v>
      </c>
      <c r="F853" s="8" t="n">
        <v>1934</v>
      </c>
      <c r="G853" s="8" t="s">
        <v>79</v>
      </c>
      <c r="H853" s="8" t="s">
        <v>14</v>
      </c>
      <c r="I853" s="8" t="s">
        <v>14</v>
      </c>
      <c r="J853" s="8" t="s">
        <v>145</v>
      </c>
      <c r="K853" s="93" t="s">
        <v>16</v>
      </c>
      <c r="L853" s="100" t="s">
        <v>17</v>
      </c>
      <c r="N853" s="99"/>
    </row>
    <row r="854" customFormat="false" ht="13.5" hidden="false" customHeight="false" outlineLevel="0" collapsed="false">
      <c r="A854" s="8" t="n">
        <v>65</v>
      </c>
      <c r="B854" s="8" t="s">
        <v>253</v>
      </c>
      <c r="C854" s="8" t="s">
        <v>136</v>
      </c>
      <c r="D854" s="88" t="n">
        <v>42184</v>
      </c>
      <c r="E854" s="8" t="s">
        <v>117</v>
      </c>
      <c r="F854" s="8" t="n">
        <v>1778</v>
      </c>
      <c r="G854" s="8" t="s">
        <v>79</v>
      </c>
      <c r="H854" s="8" t="s">
        <v>14</v>
      </c>
      <c r="I854" s="8" t="s">
        <v>14</v>
      </c>
      <c r="J854" s="8" t="s">
        <v>145</v>
      </c>
      <c r="K854" s="93" t="s">
        <v>16</v>
      </c>
      <c r="L854" s="100" t="s">
        <v>17</v>
      </c>
      <c r="M854" s="105" t="s">
        <v>336</v>
      </c>
    </row>
    <row r="855" customFormat="false" ht="12.75" hidden="false" customHeight="false" outlineLevel="0" collapsed="false">
      <c r="A855" s="8" t="n">
        <v>66</v>
      </c>
      <c r="B855" s="8" t="s">
        <v>253</v>
      </c>
      <c r="C855" s="8" t="s">
        <v>154</v>
      </c>
      <c r="D855" s="88" t="n">
        <v>42180</v>
      </c>
      <c r="E855" s="8" t="s">
        <v>117</v>
      </c>
      <c r="F855" s="8" t="n">
        <v>4136</v>
      </c>
      <c r="G855" s="8" t="s">
        <v>79</v>
      </c>
      <c r="H855" s="8" t="s">
        <v>14</v>
      </c>
      <c r="I855" s="8" t="s">
        <v>14</v>
      </c>
      <c r="J855" s="8" t="s">
        <v>145</v>
      </c>
      <c r="K855" s="90" t="s">
        <v>16</v>
      </c>
      <c r="L855" s="92" t="s">
        <v>17</v>
      </c>
    </row>
    <row r="856" customFormat="false" ht="14.25" hidden="false" customHeight="false" outlineLevel="0" collapsed="false">
      <c r="A856" s="8" t="s">
        <v>123</v>
      </c>
      <c r="B856" s="8" t="s">
        <v>166</v>
      </c>
      <c r="C856" s="8" t="s">
        <v>136</v>
      </c>
      <c r="D856" s="88" t="n">
        <v>42170</v>
      </c>
      <c r="E856" s="8" t="s">
        <v>238</v>
      </c>
      <c r="F856" s="8" t="n">
        <v>7709</v>
      </c>
      <c r="G856" s="8" t="s">
        <v>79</v>
      </c>
      <c r="H856" s="8" t="s">
        <v>239</v>
      </c>
      <c r="I856" s="8" t="s">
        <v>239</v>
      </c>
      <c r="J856" s="8" t="s">
        <v>240</v>
      </c>
      <c r="K856" s="2" t="s">
        <v>70</v>
      </c>
      <c r="L856" s="2" t="s">
        <v>30</v>
      </c>
    </row>
    <row r="857" customFormat="false" ht="13.5" hidden="false" customHeight="false" outlineLevel="0" collapsed="false">
      <c r="A857" s="8" t="s">
        <v>123</v>
      </c>
      <c r="B857" s="8" t="s">
        <v>166</v>
      </c>
      <c r="C857" s="8" t="s">
        <v>124</v>
      </c>
      <c r="D857" s="88" t="n">
        <v>42169</v>
      </c>
      <c r="E857" s="8" t="s">
        <v>215</v>
      </c>
      <c r="F857" s="8" t="n">
        <v>831</v>
      </c>
      <c r="G857" s="8" t="s">
        <v>79</v>
      </c>
      <c r="H857" s="8" t="s">
        <v>8</v>
      </c>
      <c r="I857" s="8" t="s">
        <v>8</v>
      </c>
      <c r="J857" s="8" t="s">
        <v>216</v>
      </c>
      <c r="K857" s="90" t="s">
        <v>9</v>
      </c>
      <c r="L857" s="90" t="s">
        <v>10</v>
      </c>
    </row>
    <row r="858" customFormat="false" ht="13.5" hidden="false" customHeight="false" outlineLevel="0" collapsed="false">
      <c r="A858" s="8" t="s">
        <v>123</v>
      </c>
      <c r="B858" s="8" t="s">
        <v>166</v>
      </c>
      <c r="C858" s="8" t="s">
        <v>139</v>
      </c>
      <c r="D858" s="88" t="n">
        <v>42169</v>
      </c>
      <c r="E858" s="8" t="s">
        <v>215</v>
      </c>
      <c r="F858" s="8" t="n">
        <v>300</v>
      </c>
      <c r="G858" s="8" t="s">
        <v>79</v>
      </c>
      <c r="H858" s="8" t="s">
        <v>8</v>
      </c>
      <c r="I858" s="8" t="s">
        <v>8</v>
      </c>
      <c r="J858" s="8" t="s">
        <v>216</v>
      </c>
      <c r="K858" s="93" t="s">
        <v>9</v>
      </c>
      <c r="L858" s="94" t="s">
        <v>10</v>
      </c>
    </row>
    <row r="859" customFormat="false" ht="13.5" hidden="false" customHeight="false" outlineLevel="0" collapsed="false">
      <c r="A859" s="8" t="s">
        <v>123</v>
      </c>
      <c r="B859" s="8" t="s">
        <v>195</v>
      </c>
      <c r="C859" s="8" t="s">
        <v>110</v>
      </c>
      <c r="D859" s="88" t="n">
        <v>42170</v>
      </c>
      <c r="E859" s="8" t="s">
        <v>155</v>
      </c>
      <c r="F859" s="8" t="n">
        <v>2908</v>
      </c>
      <c r="G859" s="8" t="s">
        <v>79</v>
      </c>
      <c r="H859" s="8" t="s">
        <v>21</v>
      </c>
      <c r="I859" s="8" t="s">
        <v>21</v>
      </c>
      <c r="J859" s="8" t="s">
        <v>156</v>
      </c>
      <c r="K859" s="93" t="s">
        <v>16</v>
      </c>
      <c r="L859" s="100" t="s">
        <v>17</v>
      </c>
    </row>
    <row r="860" customFormat="false" ht="13.5" hidden="false" customHeight="false" outlineLevel="0" collapsed="false">
      <c r="A860" s="8" t="s">
        <v>329</v>
      </c>
      <c r="B860" s="8" t="s">
        <v>234</v>
      </c>
      <c r="C860" s="8" t="s">
        <v>110</v>
      </c>
      <c r="D860" s="88" t="n">
        <v>42170</v>
      </c>
      <c r="E860" s="8" t="s">
        <v>155</v>
      </c>
      <c r="F860" s="8" t="n">
        <v>309</v>
      </c>
      <c r="G860" s="8" t="s">
        <v>79</v>
      </c>
      <c r="H860" s="8" t="s">
        <v>21</v>
      </c>
      <c r="I860" s="8" t="s">
        <v>21</v>
      </c>
      <c r="J860" s="8" t="s">
        <v>156</v>
      </c>
      <c r="K860" s="93" t="s">
        <v>16</v>
      </c>
      <c r="L860" s="100" t="s">
        <v>17</v>
      </c>
    </row>
    <row r="861" customFormat="false" ht="13.5" hidden="false" customHeight="false" outlineLevel="0" collapsed="false">
      <c r="A861" s="8" t="n">
        <v>15</v>
      </c>
      <c r="B861" s="8" t="s">
        <v>230</v>
      </c>
      <c r="C861" s="8" t="s">
        <v>136</v>
      </c>
      <c r="D861" s="88" t="n">
        <v>42167</v>
      </c>
      <c r="E861" s="8" t="s">
        <v>301</v>
      </c>
      <c r="F861" s="8" t="n">
        <v>3</v>
      </c>
      <c r="G861" s="8" t="s">
        <v>79</v>
      </c>
      <c r="H861" s="8" t="s">
        <v>302</v>
      </c>
      <c r="I861" s="8" t="s">
        <v>302</v>
      </c>
      <c r="J861" s="8" t="s">
        <v>303</v>
      </c>
      <c r="K861" s="93" t="s">
        <v>16</v>
      </c>
      <c r="L861" s="100" t="s">
        <v>17</v>
      </c>
    </row>
    <row r="862" customFormat="false" ht="15" hidden="false" customHeight="false" outlineLevel="0" collapsed="false">
      <c r="A862" s="8" t="n">
        <v>15</v>
      </c>
      <c r="B862" s="8" t="s">
        <v>208</v>
      </c>
      <c r="C862" s="8" t="s">
        <v>139</v>
      </c>
      <c r="D862" s="88" t="n">
        <v>42169</v>
      </c>
      <c r="E862" s="8" t="s">
        <v>285</v>
      </c>
      <c r="F862" s="8" t="n">
        <v>1577</v>
      </c>
      <c r="G862" s="8" t="s">
        <v>79</v>
      </c>
      <c r="H862" s="8" t="s">
        <v>286</v>
      </c>
      <c r="I862" s="8" t="s">
        <v>286</v>
      </c>
      <c r="J862" s="8" t="s">
        <v>214</v>
      </c>
      <c r="K862" s="110" t="s">
        <v>9</v>
      </c>
      <c r="L862" s="102" t="s">
        <v>10</v>
      </c>
    </row>
    <row r="863" customFormat="false" ht="12.75" hidden="false" customHeight="false" outlineLevel="0" collapsed="false">
      <c r="A863" s="8" t="n">
        <v>19</v>
      </c>
      <c r="B863" s="8" t="s">
        <v>109</v>
      </c>
      <c r="C863" s="8" t="s">
        <v>154</v>
      </c>
      <c r="D863" s="88" t="n">
        <v>42177</v>
      </c>
      <c r="E863" s="8" t="s">
        <v>205</v>
      </c>
      <c r="F863" s="8" t="n">
        <v>405</v>
      </c>
      <c r="G863" s="8" t="s">
        <v>79</v>
      </c>
      <c r="H863" s="8" t="s">
        <v>35</v>
      </c>
      <c r="I863" s="8" t="s">
        <v>35</v>
      </c>
      <c r="J863" s="8" t="s">
        <v>206</v>
      </c>
      <c r="K863" s="89" t="s">
        <v>37</v>
      </c>
      <c r="L863" s="89" t="s">
        <v>38</v>
      </c>
    </row>
    <row r="864" customFormat="false" ht="12.75" hidden="false" customHeight="false" outlineLevel="0" collapsed="false">
      <c r="A864" s="8" t="n">
        <v>56</v>
      </c>
      <c r="B864" s="8" t="s">
        <v>109</v>
      </c>
      <c r="C864" s="8" t="s">
        <v>154</v>
      </c>
      <c r="D864" s="88" t="n">
        <v>42180</v>
      </c>
      <c r="E864" s="8" t="s">
        <v>205</v>
      </c>
      <c r="F864" s="8" t="n">
        <v>10287</v>
      </c>
      <c r="G864" s="8" t="s">
        <v>79</v>
      </c>
      <c r="H864" s="8" t="s">
        <v>35</v>
      </c>
      <c r="I864" s="8" t="s">
        <v>35</v>
      </c>
      <c r="J864" s="8" t="s">
        <v>206</v>
      </c>
      <c r="K864" s="89" t="s">
        <v>37</v>
      </c>
      <c r="L864" s="89" t="s">
        <v>38</v>
      </c>
    </row>
    <row r="865" customFormat="false" ht="12.75" hidden="false" customHeight="false" outlineLevel="0" collapsed="false">
      <c r="A865" s="8" t="n">
        <v>45</v>
      </c>
      <c r="B865" s="8" t="s">
        <v>109</v>
      </c>
      <c r="C865" s="8" t="s">
        <v>154</v>
      </c>
      <c r="D865" s="88" t="n">
        <v>42180</v>
      </c>
      <c r="E865" s="8" t="s">
        <v>209</v>
      </c>
      <c r="F865" s="8" t="n">
        <v>1335</v>
      </c>
      <c r="G865" s="8" t="s">
        <v>79</v>
      </c>
      <c r="H865" s="8" t="s">
        <v>35</v>
      </c>
      <c r="I865" s="8" t="s">
        <v>35</v>
      </c>
      <c r="J865" s="8" t="s">
        <v>210</v>
      </c>
      <c r="K865" s="89" t="s">
        <v>37</v>
      </c>
      <c r="L865" s="89" t="s">
        <v>38</v>
      </c>
    </row>
    <row r="866" customFormat="false" ht="12.75" hidden="false" customHeight="false" outlineLevel="0" collapsed="false">
      <c r="A866" s="8" t="n">
        <v>45</v>
      </c>
      <c r="B866" s="8" t="s">
        <v>166</v>
      </c>
      <c r="C866" s="8" t="s">
        <v>124</v>
      </c>
      <c r="D866" s="88" t="n">
        <v>42169</v>
      </c>
      <c r="E866" s="8" t="s">
        <v>132</v>
      </c>
      <c r="F866" s="8" t="n">
        <v>3119</v>
      </c>
      <c r="G866" s="8" t="s">
        <v>79</v>
      </c>
      <c r="H866" s="8" t="s">
        <v>35</v>
      </c>
      <c r="I866" s="8" t="s">
        <v>35</v>
      </c>
      <c r="J866" s="8" t="s">
        <v>133</v>
      </c>
      <c r="K866" s="89" t="s">
        <v>37</v>
      </c>
      <c r="L866" s="89" t="s">
        <v>38</v>
      </c>
    </row>
    <row r="867" customFormat="false" ht="12.75" hidden="false" customHeight="false" outlineLevel="0" collapsed="false">
      <c r="A867" s="8" t="n">
        <v>29</v>
      </c>
      <c r="B867" s="8" t="s">
        <v>166</v>
      </c>
      <c r="C867" s="8" t="s">
        <v>124</v>
      </c>
      <c r="D867" s="88" t="n">
        <v>42169</v>
      </c>
      <c r="E867" s="8" t="s">
        <v>209</v>
      </c>
      <c r="F867" s="8" t="n">
        <v>705</v>
      </c>
      <c r="G867" s="8" t="s">
        <v>79</v>
      </c>
      <c r="H867" s="8" t="s">
        <v>35</v>
      </c>
      <c r="I867" s="8" t="s">
        <v>35</v>
      </c>
      <c r="J867" s="8" t="s">
        <v>210</v>
      </c>
      <c r="K867" s="89" t="s">
        <v>37</v>
      </c>
      <c r="L867" s="89" t="s">
        <v>38</v>
      </c>
    </row>
    <row r="868" customFormat="false" ht="12.75" hidden="false" customHeight="false" outlineLevel="0" collapsed="false">
      <c r="A868" s="8" t="n">
        <v>30</v>
      </c>
      <c r="B868" s="8" t="s">
        <v>166</v>
      </c>
      <c r="C868" s="8" t="s">
        <v>136</v>
      </c>
      <c r="D868" s="88" t="n">
        <v>42170</v>
      </c>
      <c r="E868" s="8" t="s">
        <v>209</v>
      </c>
      <c r="F868" s="8" t="n">
        <v>7518</v>
      </c>
      <c r="G868" s="8" t="s">
        <v>79</v>
      </c>
      <c r="H868" s="8" t="s">
        <v>35</v>
      </c>
      <c r="I868" s="8" t="s">
        <v>35</v>
      </c>
      <c r="J868" s="8" t="s">
        <v>210</v>
      </c>
      <c r="K868" s="89" t="s">
        <v>37</v>
      </c>
      <c r="L868" s="89" t="s">
        <v>38</v>
      </c>
    </row>
    <row r="869" customFormat="false" ht="12.75" hidden="false" customHeight="false" outlineLevel="0" collapsed="false">
      <c r="A869" s="8" t="n">
        <v>20</v>
      </c>
      <c r="B869" s="8" t="s">
        <v>166</v>
      </c>
      <c r="C869" s="8" t="s">
        <v>136</v>
      </c>
      <c r="D869" s="88" t="n">
        <v>42173</v>
      </c>
      <c r="E869" s="8" t="s">
        <v>209</v>
      </c>
      <c r="F869" s="8" t="n">
        <v>101079</v>
      </c>
      <c r="G869" s="8" t="s">
        <v>79</v>
      </c>
      <c r="H869" s="8" t="s">
        <v>35</v>
      </c>
      <c r="I869" s="8" t="s">
        <v>35</v>
      </c>
      <c r="J869" s="8" t="s">
        <v>210</v>
      </c>
      <c r="K869" s="89" t="s">
        <v>37</v>
      </c>
      <c r="L869" s="89" t="s">
        <v>38</v>
      </c>
    </row>
    <row r="870" customFormat="false" ht="13.5" hidden="false" customHeight="false" outlineLevel="0" collapsed="false">
      <c r="A870" s="8" t="n">
        <v>21</v>
      </c>
      <c r="B870" s="8" t="s">
        <v>166</v>
      </c>
      <c r="C870" s="8" t="s">
        <v>136</v>
      </c>
      <c r="D870" s="88" t="n">
        <v>42173</v>
      </c>
      <c r="E870" s="8" t="s">
        <v>132</v>
      </c>
      <c r="F870" s="8" t="n">
        <v>11234</v>
      </c>
      <c r="G870" s="8" t="s">
        <v>79</v>
      </c>
      <c r="H870" s="8" t="s">
        <v>35</v>
      </c>
      <c r="I870" s="8" t="s">
        <v>35</v>
      </c>
      <c r="J870" s="8" t="s">
        <v>133</v>
      </c>
      <c r="K870" s="89" t="s">
        <v>37</v>
      </c>
      <c r="L870" s="89" t="s">
        <v>38</v>
      </c>
    </row>
    <row r="871" customFormat="false" ht="15" hidden="false" customHeight="false" outlineLevel="0" collapsed="false">
      <c r="A871" s="8" t="n">
        <v>24</v>
      </c>
      <c r="B871" s="8" t="s">
        <v>166</v>
      </c>
      <c r="C871" s="8" t="s">
        <v>139</v>
      </c>
      <c r="D871" s="88" t="n">
        <v>42169</v>
      </c>
      <c r="E871" s="8" t="s">
        <v>209</v>
      </c>
      <c r="F871" s="8" t="n">
        <v>36918</v>
      </c>
      <c r="G871" s="8" t="s">
        <v>79</v>
      </c>
      <c r="H871" s="8" t="s">
        <v>35</v>
      </c>
      <c r="I871" s="8" t="s">
        <v>35</v>
      </c>
      <c r="J871" s="8" t="s">
        <v>210</v>
      </c>
      <c r="K871" s="97" t="s">
        <v>37</v>
      </c>
      <c r="L871" s="98" t="s">
        <v>38</v>
      </c>
      <c r="M871" s="99"/>
    </row>
    <row r="872" customFormat="false" ht="15" hidden="false" customHeight="false" outlineLevel="0" collapsed="false">
      <c r="A872" s="8" t="n">
        <v>25</v>
      </c>
      <c r="B872" s="8" t="s">
        <v>166</v>
      </c>
      <c r="C872" s="8" t="s">
        <v>139</v>
      </c>
      <c r="D872" s="88" t="n">
        <v>42169</v>
      </c>
      <c r="E872" s="8" t="s">
        <v>132</v>
      </c>
      <c r="F872" s="8" t="n">
        <v>11722</v>
      </c>
      <c r="G872" s="8" t="s">
        <v>79</v>
      </c>
      <c r="H872" s="8" t="s">
        <v>35</v>
      </c>
      <c r="I872" s="8" t="s">
        <v>35</v>
      </c>
      <c r="J872" s="8" t="s">
        <v>133</v>
      </c>
      <c r="K872" s="97" t="s">
        <v>37</v>
      </c>
      <c r="L872" s="98" t="s">
        <v>38</v>
      </c>
      <c r="M872" s="99"/>
    </row>
    <row r="873" customFormat="false" ht="15" hidden="false" customHeight="false" outlineLevel="0" collapsed="false">
      <c r="A873" s="8" t="n">
        <v>27</v>
      </c>
      <c r="B873" s="8" t="s">
        <v>166</v>
      </c>
      <c r="C873" s="8" t="s">
        <v>139</v>
      </c>
      <c r="D873" s="88" t="n">
        <v>42169</v>
      </c>
      <c r="E873" s="8" t="s">
        <v>205</v>
      </c>
      <c r="F873" s="8" t="n">
        <v>796</v>
      </c>
      <c r="G873" s="8" t="s">
        <v>79</v>
      </c>
      <c r="H873" s="8" t="s">
        <v>35</v>
      </c>
      <c r="I873" s="8" t="s">
        <v>35</v>
      </c>
      <c r="J873" s="8" t="s">
        <v>206</v>
      </c>
      <c r="K873" s="97" t="s">
        <v>37</v>
      </c>
      <c r="L873" s="98" t="s">
        <v>38</v>
      </c>
      <c r="M873" s="99"/>
    </row>
    <row r="874" customFormat="false" ht="15" hidden="false" customHeight="false" outlineLevel="0" collapsed="false">
      <c r="A874" s="8" t="n">
        <v>8</v>
      </c>
      <c r="B874" s="8" t="s">
        <v>166</v>
      </c>
      <c r="C874" s="8" t="s">
        <v>139</v>
      </c>
      <c r="D874" s="88" t="n">
        <v>42169</v>
      </c>
      <c r="E874" s="8" t="s">
        <v>132</v>
      </c>
      <c r="F874" s="8" t="n">
        <v>2213</v>
      </c>
      <c r="G874" s="8" t="s">
        <v>79</v>
      </c>
      <c r="H874" s="8" t="s">
        <v>35</v>
      </c>
      <c r="I874" s="8" t="s">
        <v>35</v>
      </c>
      <c r="J874" s="8" t="s">
        <v>133</v>
      </c>
      <c r="K874" s="97" t="s">
        <v>37</v>
      </c>
      <c r="L874" s="98" t="s">
        <v>38</v>
      </c>
      <c r="M874" s="99"/>
    </row>
    <row r="875" customFormat="false" ht="15" hidden="false" customHeight="false" outlineLevel="0" collapsed="false">
      <c r="A875" s="8" t="n">
        <v>10</v>
      </c>
      <c r="B875" s="8" t="s">
        <v>166</v>
      </c>
      <c r="C875" s="8" t="s">
        <v>139</v>
      </c>
      <c r="D875" s="88" t="n">
        <v>42169</v>
      </c>
      <c r="E875" s="8" t="s">
        <v>132</v>
      </c>
      <c r="F875" s="8" t="n">
        <v>17841</v>
      </c>
      <c r="G875" s="8" t="s">
        <v>79</v>
      </c>
      <c r="H875" s="8" t="s">
        <v>35</v>
      </c>
      <c r="I875" s="8" t="s">
        <v>35</v>
      </c>
      <c r="J875" s="8" t="s">
        <v>133</v>
      </c>
      <c r="K875" s="97" t="s">
        <v>37</v>
      </c>
      <c r="L875" s="98" t="s">
        <v>38</v>
      </c>
      <c r="M875" s="99"/>
    </row>
    <row r="876" customFormat="false" ht="15" hidden="false" customHeight="false" outlineLevel="0" collapsed="false">
      <c r="A876" s="8" t="s">
        <v>123</v>
      </c>
      <c r="B876" s="8" t="s">
        <v>166</v>
      </c>
      <c r="C876" s="8" t="s">
        <v>139</v>
      </c>
      <c r="D876" s="88" t="n">
        <v>42169</v>
      </c>
      <c r="E876" s="8" t="s">
        <v>209</v>
      </c>
      <c r="F876" s="8" t="n">
        <v>4249</v>
      </c>
      <c r="G876" s="8" t="s">
        <v>79</v>
      </c>
      <c r="H876" s="8" t="s">
        <v>35</v>
      </c>
      <c r="I876" s="8" t="s">
        <v>35</v>
      </c>
      <c r="J876" s="8" t="s">
        <v>210</v>
      </c>
      <c r="K876" s="97" t="s">
        <v>37</v>
      </c>
      <c r="L876" s="98" t="s">
        <v>38</v>
      </c>
      <c r="M876" s="99"/>
    </row>
    <row r="877" customFormat="false" ht="15" hidden="false" customHeight="false" outlineLevel="0" collapsed="false">
      <c r="A877" s="8" t="s">
        <v>123</v>
      </c>
      <c r="B877" s="8" t="s">
        <v>166</v>
      </c>
      <c r="C877" s="8" t="s">
        <v>139</v>
      </c>
      <c r="D877" s="88" t="n">
        <v>42169</v>
      </c>
      <c r="E877" s="8" t="s">
        <v>205</v>
      </c>
      <c r="F877" s="8" t="n">
        <v>709</v>
      </c>
      <c r="G877" s="8" t="s">
        <v>79</v>
      </c>
      <c r="H877" s="8" t="s">
        <v>35</v>
      </c>
      <c r="I877" s="8" t="s">
        <v>35</v>
      </c>
      <c r="J877" s="8" t="s">
        <v>206</v>
      </c>
      <c r="K877" s="97" t="s">
        <v>37</v>
      </c>
      <c r="L877" s="98" t="s">
        <v>38</v>
      </c>
      <c r="M877" s="99"/>
    </row>
    <row r="878" customFormat="false" ht="15" hidden="false" customHeight="false" outlineLevel="0" collapsed="false">
      <c r="A878" s="8" t="s">
        <v>123</v>
      </c>
      <c r="B878" s="8" t="s">
        <v>195</v>
      </c>
      <c r="C878" s="8" t="s">
        <v>110</v>
      </c>
      <c r="D878" s="88" t="n">
        <v>42169</v>
      </c>
      <c r="E878" s="8" t="s">
        <v>205</v>
      </c>
      <c r="F878" s="8" t="n">
        <v>2335</v>
      </c>
      <c r="G878" s="8" t="s">
        <v>79</v>
      </c>
      <c r="H878" s="8" t="s">
        <v>35</v>
      </c>
      <c r="I878" s="8" t="s">
        <v>35</v>
      </c>
      <c r="J878" s="8" t="s">
        <v>206</v>
      </c>
      <c r="K878" s="97" t="s">
        <v>37</v>
      </c>
      <c r="L878" s="98" t="s">
        <v>38</v>
      </c>
      <c r="M878" s="99"/>
    </row>
    <row r="879" customFormat="false" ht="15" hidden="false" customHeight="false" outlineLevel="0" collapsed="false">
      <c r="A879" s="8" t="n">
        <v>66</v>
      </c>
      <c r="B879" s="8" t="s">
        <v>195</v>
      </c>
      <c r="C879" s="8" t="s">
        <v>110</v>
      </c>
      <c r="D879" s="88" t="n">
        <v>42170</v>
      </c>
      <c r="E879" s="8" t="s">
        <v>205</v>
      </c>
      <c r="F879" s="8" t="n">
        <v>313</v>
      </c>
      <c r="G879" s="8" t="s">
        <v>79</v>
      </c>
      <c r="H879" s="8" t="s">
        <v>35</v>
      </c>
      <c r="I879" s="8" t="s">
        <v>35</v>
      </c>
      <c r="J879" s="8" t="s">
        <v>206</v>
      </c>
      <c r="K879" s="97" t="s">
        <v>37</v>
      </c>
      <c r="L879" s="98" t="s">
        <v>38</v>
      </c>
      <c r="M879" s="99"/>
    </row>
    <row r="880" customFormat="false" ht="15" hidden="false" customHeight="false" outlineLevel="0" collapsed="false">
      <c r="A880" s="8" t="s">
        <v>329</v>
      </c>
      <c r="B880" s="8" t="s">
        <v>208</v>
      </c>
      <c r="C880" s="8" t="s">
        <v>124</v>
      </c>
      <c r="D880" s="88" t="n">
        <v>42174</v>
      </c>
      <c r="E880" s="8" t="s">
        <v>209</v>
      </c>
      <c r="F880" s="8" t="n">
        <v>1499</v>
      </c>
      <c r="G880" s="8" t="s">
        <v>79</v>
      </c>
      <c r="H880" s="8" t="s">
        <v>35</v>
      </c>
      <c r="I880" s="8" t="s">
        <v>35</v>
      </c>
      <c r="J880" s="8" t="s">
        <v>210</v>
      </c>
      <c r="K880" s="97" t="s">
        <v>37</v>
      </c>
      <c r="L880" s="98" t="s">
        <v>38</v>
      </c>
      <c r="M880" s="99"/>
    </row>
    <row r="881" customFormat="false" ht="12.75" hidden="false" customHeight="false" outlineLevel="0" collapsed="false">
      <c r="A881" s="8" t="n">
        <v>29</v>
      </c>
      <c r="B881" s="8" t="s">
        <v>208</v>
      </c>
      <c r="C881" s="8" t="s">
        <v>124</v>
      </c>
      <c r="D881" s="88" t="n">
        <v>42174</v>
      </c>
      <c r="E881" s="8" t="s">
        <v>209</v>
      </c>
      <c r="F881" s="8" t="n">
        <v>1080</v>
      </c>
      <c r="G881" s="8" t="s">
        <v>79</v>
      </c>
      <c r="H881" s="8" t="s">
        <v>35</v>
      </c>
      <c r="I881" s="8" t="s">
        <v>35</v>
      </c>
      <c r="J881" s="8" t="s">
        <v>210</v>
      </c>
      <c r="K881" s="89" t="s">
        <v>37</v>
      </c>
      <c r="L881" s="89" t="s">
        <v>38</v>
      </c>
    </row>
    <row r="882" customFormat="false" ht="12.75" hidden="false" customHeight="false" outlineLevel="0" collapsed="false">
      <c r="A882" s="8" t="n">
        <v>18</v>
      </c>
      <c r="B882" s="8" t="s">
        <v>208</v>
      </c>
      <c r="C882" s="8" t="s">
        <v>124</v>
      </c>
      <c r="D882" s="88" t="n">
        <v>42175</v>
      </c>
      <c r="E882" s="8" t="s">
        <v>132</v>
      </c>
      <c r="F882" s="8" t="n">
        <v>11728</v>
      </c>
      <c r="G882" s="8" t="s">
        <v>79</v>
      </c>
      <c r="H882" s="8" t="s">
        <v>35</v>
      </c>
      <c r="I882" s="8" t="s">
        <v>35</v>
      </c>
      <c r="J882" s="8" t="s">
        <v>133</v>
      </c>
      <c r="K882" s="89" t="s">
        <v>37</v>
      </c>
      <c r="L882" s="89" t="s">
        <v>38</v>
      </c>
    </row>
    <row r="883" customFormat="false" ht="12.75" hidden="false" customHeight="false" outlineLevel="0" collapsed="false">
      <c r="A883" s="8" t="n">
        <v>28</v>
      </c>
      <c r="B883" s="8" t="s">
        <v>208</v>
      </c>
      <c r="C883" s="8" t="s">
        <v>124</v>
      </c>
      <c r="D883" s="88" t="n">
        <v>42175</v>
      </c>
      <c r="E883" s="8" t="s">
        <v>209</v>
      </c>
      <c r="F883" s="8" t="n">
        <v>2346</v>
      </c>
      <c r="G883" s="8" t="s">
        <v>79</v>
      </c>
      <c r="H883" s="8" t="s">
        <v>35</v>
      </c>
      <c r="I883" s="8" t="s">
        <v>35</v>
      </c>
      <c r="J883" s="8" t="s">
        <v>210</v>
      </c>
      <c r="K883" s="89" t="s">
        <v>37</v>
      </c>
      <c r="L883" s="89" t="s">
        <v>38</v>
      </c>
    </row>
    <row r="884" customFormat="false" ht="12.75" hidden="false" customHeight="false" outlineLevel="0" collapsed="false">
      <c r="A884" s="8" t="n">
        <v>29</v>
      </c>
      <c r="B884" s="8" t="s">
        <v>208</v>
      </c>
      <c r="C884" s="8" t="s">
        <v>110</v>
      </c>
      <c r="D884" s="88" t="n">
        <v>42170</v>
      </c>
      <c r="E884" s="8" t="s">
        <v>132</v>
      </c>
      <c r="F884" s="8" t="n">
        <v>5</v>
      </c>
      <c r="G884" s="8" t="s">
        <v>79</v>
      </c>
      <c r="H884" s="8" t="s">
        <v>35</v>
      </c>
      <c r="I884" s="8" t="s">
        <v>35</v>
      </c>
      <c r="J884" s="8" t="s">
        <v>133</v>
      </c>
      <c r="K884" s="89" t="s">
        <v>37</v>
      </c>
      <c r="L884" s="89" t="s">
        <v>38</v>
      </c>
    </row>
    <row r="885" customFormat="false" ht="12.75" hidden="false" customHeight="false" outlineLevel="0" collapsed="false">
      <c r="A885" s="8" t="n">
        <v>32</v>
      </c>
      <c r="B885" s="8" t="s">
        <v>208</v>
      </c>
      <c r="C885" s="8" t="s">
        <v>110</v>
      </c>
      <c r="D885" s="88" t="n">
        <v>42170</v>
      </c>
      <c r="E885" s="8" t="s">
        <v>209</v>
      </c>
      <c r="F885" s="8" t="n">
        <v>4</v>
      </c>
      <c r="G885" s="8" t="s">
        <v>79</v>
      </c>
      <c r="H885" s="8" t="s">
        <v>35</v>
      </c>
      <c r="I885" s="8" t="s">
        <v>35</v>
      </c>
      <c r="J885" s="8" t="s">
        <v>210</v>
      </c>
      <c r="K885" s="89" t="s">
        <v>37</v>
      </c>
      <c r="L885" s="89" t="s">
        <v>38</v>
      </c>
    </row>
    <row r="886" customFormat="false" ht="12.75" hidden="false" customHeight="false" outlineLevel="0" collapsed="false">
      <c r="A886" s="8" t="n">
        <v>33</v>
      </c>
      <c r="B886" s="8" t="s">
        <v>208</v>
      </c>
      <c r="C886" s="8" t="s">
        <v>110</v>
      </c>
      <c r="D886" s="88" t="n">
        <v>42177</v>
      </c>
      <c r="E886" s="8" t="s">
        <v>132</v>
      </c>
      <c r="F886" s="8" t="n">
        <v>3881</v>
      </c>
      <c r="G886" s="8" t="s">
        <v>79</v>
      </c>
      <c r="H886" s="8" t="s">
        <v>35</v>
      </c>
      <c r="I886" s="8" t="s">
        <v>35</v>
      </c>
      <c r="J886" s="8" t="s">
        <v>133</v>
      </c>
      <c r="K886" s="89" t="s">
        <v>37</v>
      </c>
      <c r="L886" s="89" t="s">
        <v>38</v>
      </c>
    </row>
    <row r="887" customFormat="false" ht="12.75" hidden="false" customHeight="false" outlineLevel="0" collapsed="false">
      <c r="A887" s="8" t="n">
        <v>36</v>
      </c>
      <c r="B887" s="8" t="s">
        <v>208</v>
      </c>
      <c r="C887" s="8" t="s">
        <v>139</v>
      </c>
      <c r="D887" s="88" t="n">
        <v>42173</v>
      </c>
      <c r="E887" s="8" t="s">
        <v>209</v>
      </c>
      <c r="F887" s="8" t="n">
        <v>1544</v>
      </c>
      <c r="G887" s="8" t="s">
        <v>79</v>
      </c>
      <c r="H887" s="8" t="s">
        <v>35</v>
      </c>
      <c r="I887" s="8" t="s">
        <v>35</v>
      </c>
      <c r="J887" s="8" t="s">
        <v>210</v>
      </c>
      <c r="K887" s="89" t="s">
        <v>37</v>
      </c>
      <c r="L887" s="89" t="s">
        <v>38</v>
      </c>
    </row>
    <row r="888" customFormat="false" ht="12.75" hidden="false" customHeight="false" outlineLevel="0" collapsed="false">
      <c r="A888" s="8" t="n">
        <v>45</v>
      </c>
      <c r="B888" s="8" t="s">
        <v>208</v>
      </c>
      <c r="C888" s="8" t="s">
        <v>144</v>
      </c>
      <c r="D888" s="88" t="n">
        <v>42183</v>
      </c>
      <c r="E888" s="8" t="s">
        <v>209</v>
      </c>
      <c r="F888" s="8" t="n">
        <v>82143</v>
      </c>
      <c r="G888" s="8" t="s">
        <v>79</v>
      </c>
      <c r="H888" s="8" t="s">
        <v>35</v>
      </c>
      <c r="I888" s="8" t="s">
        <v>35</v>
      </c>
      <c r="J888" s="8" t="s">
        <v>210</v>
      </c>
      <c r="K888" s="89" t="s">
        <v>37</v>
      </c>
      <c r="L888" s="89" t="s">
        <v>38</v>
      </c>
    </row>
    <row r="889" customFormat="false" ht="13.5" hidden="false" customHeight="false" outlineLevel="0" collapsed="false">
      <c r="A889" s="8" t="n">
        <v>46</v>
      </c>
      <c r="B889" s="8" t="s">
        <v>208</v>
      </c>
      <c r="C889" s="8" t="s">
        <v>144</v>
      </c>
      <c r="D889" s="88" t="n">
        <v>42183</v>
      </c>
      <c r="E889" s="8" t="s">
        <v>132</v>
      </c>
      <c r="F889" s="8" t="n">
        <v>18924</v>
      </c>
      <c r="G889" s="8" t="s">
        <v>79</v>
      </c>
      <c r="H889" s="8" t="s">
        <v>35</v>
      </c>
      <c r="I889" s="8" t="s">
        <v>35</v>
      </c>
      <c r="J889" s="8" t="s">
        <v>133</v>
      </c>
      <c r="K889" s="89" t="s">
        <v>37</v>
      </c>
      <c r="L889" s="89" t="s">
        <v>38</v>
      </c>
    </row>
    <row r="890" customFormat="false" ht="15" hidden="false" customHeight="false" outlineLevel="0" collapsed="false">
      <c r="A890" s="8" t="n">
        <v>65</v>
      </c>
      <c r="B890" s="8" t="s">
        <v>230</v>
      </c>
      <c r="C890" s="8" t="s">
        <v>136</v>
      </c>
      <c r="D890" s="88" t="n">
        <v>42167</v>
      </c>
      <c r="E890" s="8" t="s">
        <v>132</v>
      </c>
      <c r="F890" s="8" t="n">
        <v>9</v>
      </c>
      <c r="G890" s="8" t="s">
        <v>79</v>
      </c>
      <c r="H890" s="8" t="s">
        <v>35</v>
      </c>
      <c r="I890" s="8" t="s">
        <v>35</v>
      </c>
      <c r="J890" s="8" t="s">
        <v>133</v>
      </c>
      <c r="K890" s="97" t="s">
        <v>37</v>
      </c>
      <c r="L890" s="98" t="s">
        <v>38</v>
      </c>
      <c r="N890" s="99"/>
    </row>
    <row r="891" customFormat="false" ht="13.5" hidden="false" customHeight="false" outlineLevel="0" collapsed="false">
      <c r="A891" s="8" t="n">
        <v>23</v>
      </c>
      <c r="B891" s="8" t="s">
        <v>230</v>
      </c>
      <c r="C891" s="8" t="s">
        <v>136</v>
      </c>
      <c r="D891" s="88" t="n">
        <v>42167</v>
      </c>
      <c r="E891" s="8" t="s">
        <v>209</v>
      </c>
      <c r="F891" s="8" t="n">
        <v>12924</v>
      </c>
      <c r="G891" s="8" t="s">
        <v>79</v>
      </c>
      <c r="H891" s="8" t="s">
        <v>35</v>
      </c>
      <c r="I891" s="8" t="s">
        <v>35</v>
      </c>
      <c r="J891" s="8" t="s">
        <v>210</v>
      </c>
      <c r="K891" s="89" t="s">
        <v>37</v>
      </c>
      <c r="L891" s="89" t="s">
        <v>38</v>
      </c>
      <c r="M891" s="105" t="s">
        <v>327</v>
      </c>
    </row>
    <row r="892" customFormat="false" ht="12.75" hidden="false" customHeight="false" outlineLevel="0" collapsed="false">
      <c r="A892" s="8" t="s">
        <v>123</v>
      </c>
      <c r="B892" s="8" t="s">
        <v>230</v>
      </c>
      <c r="C892" s="8" t="s">
        <v>136</v>
      </c>
      <c r="D892" s="88" t="n">
        <v>42167</v>
      </c>
      <c r="E892" s="8" t="s">
        <v>132</v>
      </c>
      <c r="F892" s="8" t="n">
        <v>8129</v>
      </c>
      <c r="G892" s="8" t="s">
        <v>79</v>
      </c>
      <c r="H892" s="8" t="s">
        <v>35</v>
      </c>
      <c r="I892" s="8" t="s">
        <v>35</v>
      </c>
      <c r="J892" s="8" t="s">
        <v>133</v>
      </c>
      <c r="K892" s="89" t="s">
        <v>37</v>
      </c>
      <c r="L892" s="89" t="s">
        <v>38</v>
      </c>
    </row>
    <row r="893" customFormat="false" ht="12.75" hidden="false" customHeight="false" outlineLevel="0" collapsed="false">
      <c r="A893" s="8" t="s">
        <v>123</v>
      </c>
      <c r="B893" s="8" t="s">
        <v>252</v>
      </c>
      <c r="C893" s="8" t="s">
        <v>136</v>
      </c>
      <c r="D893" s="88" t="n">
        <v>42173</v>
      </c>
      <c r="E893" s="8" t="s">
        <v>209</v>
      </c>
      <c r="F893" s="8" t="n">
        <v>19350</v>
      </c>
      <c r="G893" s="8" t="s">
        <v>79</v>
      </c>
      <c r="H893" s="8" t="s">
        <v>35</v>
      </c>
      <c r="I893" s="8" t="s">
        <v>35</v>
      </c>
      <c r="J893" s="8" t="s">
        <v>210</v>
      </c>
      <c r="K893" s="89" t="s">
        <v>37</v>
      </c>
      <c r="L893" s="89" t="s">
        <v>38</v>
      </c>
    </row>
    <row r="894" customFormat="false" ht="12.75" hidden="false" customHeight="false" outlineLevel="0" collapsed="false">
      <c r="A894" s="8" t="n">
        <v>10</v>
      </c>
      <c r="B894" s="8" t="s">
        <v>252</v>
      </c>
      <c r="C894" s="8" t="s">
        <v>136</v>
      </c>
      <c r="D894" s="88" t="n">
        <v>42173</v>
      </c>
      <c r="E894" s="8" t="s">
        <v>209</v>
      </c>
      <c r="F894" s="8" t="n">
        <v>87597</v>
      </c>
      <c r="G894" s="8" t="s">
        <v>79</v>
      </c>
      <c r="H894" s="8" t="s">
        <v>35</v>
      </c>
      <c r="I894" s="8" t="s">
        <v>35</v>
      </c>
      <c r="J894" s="8" t="s">
        <v>210</v>
      </c>
      <c r="K894" s="89" t="s">
        <v>37</v>
      </c>
      <c r="L894" s="89" t="s">
        <v>38</v>
      </c>
    </row>
    <row r="895" customFormat="false" ht="12.75" hidden="false" customHeight="false" outlineLevel="0" collapsed="false">
      <c r="A895" s="8" t="n">
        <v>3</v>
      </c>
      <c r="B895" s="8" t="s">
        <v>252</v>
      </c>
      <c r="C895" s="8" t="s">
        <v>136</v>
      </c>
      <c r="D895" s="88" t="n">
        <v>42173</v>
      </c>
      <c r="E895" s="8" t="s">
        <v>132</v>
      </c>
      <c r="F895" s="8" t="n">
        <v>21700</v>
      </c>
      <c r="G895" s="8" t="s">
        <v>79</v>
      </c>
      <c r="H895" s="8" t="s">
        <v>35</v>
      </c>
      <c r="I895" s="8" t="s">
        <v>35</v>
      </c>
      <c r="J895" s="8" t="s">
        <v>133</v>
      </c>
      <c r="K895" s="89" t="s">
        <v>37</v>
      </c>
      <c r="L895" s="89" t="s">
        <v>38</v>
      </c>
    </row>
    <row r="896" customFormat="false" ht="12.75" hidden="false" customHeight="false" outlineLevel="0" collapsed="false">
      <c r="A896" s="8" t="n">
        <v>19</v>
      </c>
      <c r="B896" s="8" t="s">
        <v>253</v>
      </c>
      <c r="C896" s="8" t="s">
        <v>136</v>
      </c>
      <c r="D896" s="88" t="n">
        <v>42184</v>
      </c>
      <c r="E896" s="8" t="s">
        <v>209</v>
      </c>
      <c r="F896" s="8" t="n">
        <v>52450</v>
      </c>
      <c r="G896" s="8" t="s">
        <v>79</v>
      </c>
      <c r="H896" s="8" t="s">
        <v>35</v>
      </c>
      <c r="I896" s="8" t="s">
        <v>35</v>
      </c>
      <c r="J896" s="8" t="s">
        <v>210</v>
      </c>
      <c r="K896" s="89" t="s">
        <v>37</v>
      </c>
      <c r="L896" s="89" t="s">
        <v>38</v>
      </c>
    </row>
    <row r="897" customFormat="false" ht="13.5" hidden="false" customHeight="false" outlineLevel="0" collapsed="false">
      <c r="A897" s="8" t="n">
        <v>15</v>
      </c>
      <c r="B897" s="8" t="s">
        <v>253</v>
      </c>
      <c r="C897" s="8" t="s">
        <v>136</v>
      </c>
      <c r="D897" s="88" t="n">
        <v>42184</v>
      </c>
      <c r="E897" s="8" t="s">
        <v>132</v>
      </c>
      <c r="F897" s="8" t="n">
        <v>26463</v>
      </c>
      <c r="G897" s="8" t="s">
        <v>79</v>
      </c>
      <c r="H897" s="8" t="s">
        <v>35</v>
      </c>
      <c r="I897" s="8" t="s">
        <v>35</v>
      </c>
      <c r="J897" s="8" t="s">
        <v>133</v>
      </c>
      <c r="K897" s="89" t="s">
        <v>37</v>
      </c>
      <c r="L897" s="89" t="s">
        <v>38</v>
      </c>
    </row>
    <row r="898" customFormat="false" ht="15" hidden="false" customHeight="false" outlineLevel="0" collapsed="false">
      <c r="A898" s="8" t="n">
        <v>42</v>
      </c>
      <c r="B898" s="8" t="s">
        <v>253</v>
      </c>
      <c r="C898" s="8" t="s">
        <v>136</v>
      </c>
      <c r="D898" s="88" t="n">
        <v>42184</v>
      </c>
      <c r="E898" s="8" t="s">
        <v>205</v>
      </c>
      <c r="F898" s="8" t="n">
        <v>888</v>
      </c>
      <c r="G898" s="8" t="s">
        <v>79</v>
      </c>
      <c r="H898" s="8" t="s">
        <v>35</v>
      </c>
      <c r="I898" s="8" t="s">
        <v>35</v>
      </c>
      <c r="J898" s="8" t="s">
        <v>206</v>
      </c>
      <c r="K898" s="97" t="s">
        <v>37</v>
      </c>
      <c r="L898" s="98" t="s">
        <v>38</v>
      </c>
      <c r="N898" s="99"/>
    </row>
    <row r="899" customFormat="false" ht="13.5" hidden="false" customHeight="false" outlineLevel="0" collapsed="false">
      <c r="A899" s="8" t="s">
        <v>329</v>
      </c>
      <c r="B899" s="8" t="s">
        <v>253</v>
      </c>
      <c r="C899" s="8" t="s">
        <v>154</v>
      </c>
      <c r="D899" s="88" t="n">
        <v>42180</v>
      </c>
      <c r="E899" s="8" t="s">
        <v>132</v>
      </c>
      <c r="F899" s="8" t="n">
        <v>10493</v>
      </c>
      <c r="G899" s="8" t="s">
        <v>79</v>
      </c>
      <c r="H899" s="8" t="s">
        <v>35</v>
      </c>
      <c r="I899" s="8" t="s">
        <v>35</v>
      </c>
      <c r="J899" s="8" t="s">
        <v>133</v>
      </c>
      <c r="K899" s="89" t="s">
        <v>37</v>
      </c>
      <c r="L899" s="89" t="s">
        <v>38</v>
      </c>
      <c r="M899" s="105" t="s">
        <v>336</v>
      </c>
    </row>
    <row r="900" customFormat="false" ht="13.5" hidden="false" customHeight="false" outlineLevel="0" collapsed="false">
      <c r="A900" s="8" t="n">
        <v>13</v>
      </c>
      <c r="B900" s="8" t="s">
        <v>253</v>
      </c>
      <c r="C900" s="8" t="s">
        <v>154</v>
      </c>
      <c r="D900" s="88" t="n">
        <v>42180</v>
      </c>
      <c r="E900" s="8" t="s">
        <v>209</v>
      </c>
      <c r="F900" s="8" t="n">
        <v>1937</v>
      </c>
      <c r="G900" s="8" t="s">
        <v>79</v>
      </c>
      <c r="H900" s="8" t="s">
        <v>35</v>
      </c>
      <c r="I900" s="8" t="s">
        <v>35</v>
      </c>
      <c r="J900" s="8" t="s">
        <v>210</v>
      </c>
      <c r="K900" s="89" t="s">
        <v>37</v>
      </c>
      <c r="L900" s="89" t="s">
        <v>38</v>
      </c>
    </row>
    <row r="901" customFormat="false" ht="15" hidden="false" customHeight="false" outlineLevel="0" collapsed="false">
      <c r="A901" s="8" t="n">
        <v>35</v>
      </c>
      <c r="B901" s="8" t="s">
        <v>109</v>
      </c>
      <c r="C901" s="8" t="s">
        <v>154</v>
      </c>
      <c r="D901" s="88" t="n">
        <v>42176</v>
      </c>
      <c r="E901" s="8" t="s">
        <v>202</v>
      </c>
      <c r="F901" s="8" t="n">
        <v>98</v>
      </c>
      <c r="G901" s="8" t="s">
        <v>79</v>
      </c>
      <c r="H901" s="8" t="s">
        <v>203</v>
      </c>
      <c r="I901" s="8" t="s">
        <v>203</v>
      </c>
      <c r="J901" s="8" t="s">
        <v>204</v>
      </c>
      <c r="K901" s="110" t="s">
        <v>9</v>
      </c>
      <c r="L901" s="111" t="s">
        <v>10</v>
      </c>
      <c r="M901" s="99"/>
    </row>
    <row r="902" customFormat="false" ht="15" hidden="false" customHeight="false" outlineLevel="0" collapsed="false">
      <c r="A902" s="8" t="n">
        <v>33</v>
      </c>
      <c r="B902" s="8" t="s">
        <v>109</v>
      </c>
      <c r="C902" s="8" t="s">
        <v>154</v>
      </c>
      <c r="D902" s="88" t="n">
        <v>42176</v>
      </c>
      <c r="E902" s="8" t="s">
        <v>202</v>
      </c>
      <c r="F902" s="8" t="n">
        <v>98</v>
      </c>
      <c r="G902" s="8" t="s">
        <v>79</v>
      </c>
      <c r="H902" s="8" t="s">
        <v>203</v>
      </c>
      <c r="I902" s="8" t="s">
        <v>203</v>
      </c>
      <c r="J902" s="8" t="s">
        <v>204</v>
      </c>
      <c r="K902" s="110" t="s">
        <v>9</v>
      </c>
      <c r="L902" s="111" t="s">
        <v>10</v>
      </c>
      <c r="M902" s="112"/>
    </row>
    <row r="903" customFormat="false" ht="15" hidden="false" customHeight="false" outlineLevel="0" collapsed="false">
      <c r="A903" s="8" t="n">
        <v>36</v>
      </c>
      <c r="B903" s="8" t="s">
        <v>166</v>
      </c>
      <c r="C903" s="8" t="s">
        <v>139</v>
      </c>
      <c r="D903" s="88" t="n">
        <v>42169</v>
      </c>
      <c r="E903" s="8" t="s">
        <v>202</v>
      </c>
      <c r="F903" s="8" t="n">
        <v>4123</v>
      </c>
      <c r="G903" s="8" t="s">
        <v>79</v>
      </c>
      <c r="H903" s="8" t="s">
        <v>203</v>
      </c>
      <c r="I903" s="8" t="s">
        <v>203</v>
      </c>
      <c r="J903" s="8" t="s">
        <v>204</v>
      </c>
      <c r="K903" s="110" t="s">
        <v>9</v>
      </c>
      <c r="L903" s="111" t="s">
        <v>10</v>
      </c>
    </row>
    <row r="904" customFormat="false" ht="15" hidden="false" customHeight="false" outlineLevel="0" collapsed="false">
      <c r="A904" s="8" t="n">
        <v>40</v>
      </c>
      <c r="B904" s="8" t="s">
        <v>166</v>
      </c>
      <c r="C904" s="8" t="s">
        <v>139</v>
      </c>
      <c r="D904" s="88" t="n">
        <v>42169</v>
      </c>
      <c r="E904" s="8" t="s">
        <v>202</v>
      </c>
      <c r="F904" s="8" t="n">
        <v>4123</v>
      </c>
      <c r="G904" s="8" t="s">
        <v>79</v>
      </c>
      <c r="H904" s="8" t="s">
        <v>203</v>
      </c>
      <c r="I904" s="8" t="s">
        <v>203</v>
      </c>
      <c r="J904" s="8" t="s">
        <v>204</v>
      </c>
      <c r="K904" s="110" t="s">
        <v>9</v>
      </c>
      <c r="L904" s="111" t="s">
        <v>10</v>
      </c>
    </row>
    <row r="905" customFormat="false" ht="12.75" hidden="false" customHeight="false" outlineLevel="0" collapsed="false">
      <c r="A905" s="8" t="n">
        <v>44</v>
      </c>
      <c r="B905" s="8" t="s">
        <v>166</v>
      </c>
      <c r="C905" s="8" t="s">
        <v>136</v>
      </c>
      <c r="D905" s="88" t="n">
        <v>42173</v>
      </c>
      <c r="E905" s="8" t="s">
        <v>128</v>
      </c>
      <c r="F905" s="8" t="n">
        <v>9072</v>
      </c>
      <c r="G905" s="8" t="s">
        <v>79</v>
      </c>
      <c r="H905" s="8" t="s">
        <v>31</v>
      </c>
      <c r="I905" s="8" t="s">
        <v>31</v>
      </c>
      <c r="J905" s="8" t="s">
        <v>129</v>
      </c>
      <c r="K905" s="90" t="s">
        <v>4</v>
      </c>
      <c r="L905" s="90" t="s">
        <v>5</v>
      </c>
    </row>
    <row r="906" customFormat="false" ht="12.75" hidden="false" customHeight="false" outlineLevel="0" collapsed="false">
      <c r="A906" s="8" t="n">
        <v>42</v>
      </c>
      <c r="B906" s="8" t="s">
        <v>166</v>
      </c>
      <c r="C906" s="8" t="s">
        <v>139</v>
      </c>
      <c r="D906" s="88" t="n">
        <v>42169</v>
      </c>
      <c r="E906" s="8" t="s">
        <v>128</v>
      </c>
      <c r="F906" s="8" t="n">
        <v>3012</v>
      </c>
      <c r="G906" s="8" t="s">
        <v>79</v>
      </c>
      <c r="H906" s="8" t="s">
        <v>31</v>
      </c>
      <c r="I906" s="8" t="s">
        <v>31</v>
      </c>
      <c r="J906" s="8" t="s">
        <v>129</v>
      </c>
      <c r="K906" s="90" t="s">
        <v>4</v>
      </c>
      <c r="L906" s="90" t="s">
        <v>5</v>
      </c>
    </row>
    <row r="907" customFormat="false" ht="12.75" hidden="false" customHeight="false" outlineLevel="0" collapsed="false">
      <c r="A907" s="8" t="s">
        <v>123</v>
      </c>
      <c r="B907" s="8" t="s">
        <v>252</v>
      </c>
      <c r="C907" s="8" t="s">
        <v>136</v>
      </c>
      <c r="D907" s="88" t="n">
        <v>42173</v>
      </c>
      <c r="E907" s="8" t="s">
        <v>128</v>
      </c>
      <c r="F907" s="8" t="n">
        <v>2179</v>
      </c>
      <c r="G907" s="8" t="s">
        <v>79</v>
      </c>
      <c r="H907" s="8" t="s">
        <v>31</v>
      </c>
      <c r="I907" s="8" t="s">
        <v>31</v>
      </c>
      <c r="J907" s="8" t="s">
        <v>129</v>
      </c>
      <c r="K907" s="90" t="s">
        <v>4</v>
      </c>
      <c r="L907" s="90" t="s">
        <v>5</v>
      </c>
    </row>
    <row r="908" customFormat="false" ht="12.75" hidden="false" customHeight="false" outlineLevel="0" collapsed="false">
      <c r="A908" s="8" t="n">
        <v>42</v>
      </c>
      <c r="B908" s="8" t="s">
        <v>253</v>
      </c>
      <c r="C908" s="8" t="s">
        <v>136</v>
      </c>
      <c r="D908" s="88" t="n">
        <v>42184</v>
      </c>
      <c r="E908" s="8" t="s">
        <v>128</v>
      </c>
      <c r="F908" s="8" t="n">
        <v>1517</v>
      </c>
      <c r="G908" s="8" t="s">
        <v>79</v>
      </c>
      <c r="H908" s="8" t="s">
        <v>31</v>
      </c>
      <c r="I908" s="8" t="s">
        <v>31</v>
      </c>
      <c r="J908" s="8" t="s">
        <v>129</v>
      </c>
      <c r="K908" s="90" t="s">
        <v>4</v>
      </c>
      <c r="L908" s="90" t="s">
        <v>5</v>
      </c>
    </row>
    <row r="909" customFormat="false" ht="12.75" hidden="false" customHeight="false" outlineLevel="0" collapsed="false">
      <c r="A909" s="8" t="n">
        <v>42</v>
      </c>
      <c r="B909" s="8" t="s">
        <v>195</v>
      </c>
      <c r="C909" s="8" t="s">
        <v>110</v>
      </c>
      <c r="D909" s="88" t="n">
        <v>42169</v>
      </c>
      <c r="E909" s="8" t="s">
        <v>270</v>
      </c>
      <c r="F909" s="8" t="n">
        <v>482</v>
      </c>
      <c r="G909" s="8" t="s">
        <v>79</v>
      </c>
      <c r="H909" s="8" t="s">
        <v>58</v>
      </c>
      <c r="I909" s="8" t="s">
        <v>58</v>
      </c>
      <c r="J909" s="8" t="s">
        <v>271</v>
      </c>
      <c r="K909" s="90" t="s">
        <v>12</v>
      </c>
      <c r="L909" s="90" t="s">
        <v>13</v>
      </c>
    </row>
    <row r="910" customFormat="false" ht="12.75" hidden="false" customHeight="false" outlineLevel="0" collapsed="false">
      <c r="A910" s="8" t="n">
        <v>52</v>
      </c>
      <c r="B910" s="8" t="s">
        <v>234</v>
      </c>
      <c r="C910" s="8" t="s">
        <v>110</v>
      </c>
      <c r="D910" s="88" t="n">
        <v>42170</v>
      </c>
      <c r="E910" s="8" t="s">
        <v>270</v>
      </c>
      <c r="F910" s="8" t="n">
        <v>556</v>
      </c>
      <c r="G910" s="8" t="s">
        <v>79</v>
      </c>
      <c r="H910" s="8" t="s">
        <v>58</v>
      </c>
      <c r="I910" s="8" t="s">
        <v>58</v>
      </c>
      <c r="J910" s="8" t="s">
        <v>271</v>
      </c>
      <c r="K910" s="90" t="s">
        <v>12</v>
      </c>
      <c r="L910" s="90" t="s">
        <v>13</v>
      </c>
    </row>
    <row r="911" customFormat="false" ht="12.75" hidden="false" customHeight="false" outlineLevel="0" collapsed="false">
      <c r="A911" s="8" t="n">
        <v>52</v>
      </c>
      <c r="B911" s="8" t="s">
        <v>234</v>
      </c>
      <c r="C911" s="8" t="s">
        <v>136</v>
      </c>
      <c r="D911" s="88" t="n">
        <v>42194</v>
      </c>
      <c r="E911" s="8" t="s">
        <v>270</v>
      </c>
      <c r="F911" s="8" t="n">
        <v>452</v>
      </c>
      <c r="G911" s="8" t="s">
        <v>79</v>
      </c>
      <c r="H911" s="8" t="s">
        <v>58</v>
      </c>
      <c r="I911" s="8" t="s">
        <v>58</v>
      </c>
      <c r="J911" s="8" t="s">
        <v>271</v>
      </c>
      <c r="K911" s="90" t="s">
        <v>12</v>
      </c>
      <c r="L911" s="90" t="s">
        <v>13</v>
      </c>
    </row>
    <row r="912" customFormat="false" ht="12.75" hidden="false" customHeight="false" outlineLevel="0" collapsed="false">
      <c r="A912" s="8" t="s">
        <v>123</v>
      </c>
      <c r="B912" s="8" t="s">
        <v>109</v>
      </c>
      <c r="C912" s="8" t="s">
        <v>110</v>
      </c>
      <c r="D912" s="88" t="n">
        <v>42169</v>
      </c>
      <c r="E912" s="8" t="s">
        <v>112</v>
      </c>
      <c r="F912" s="8" t="n">
        <v>1864</v>
      </c>
      <c r="G912" s="8" t="s">
        <v>79</v>
      </c>
      <c r="H912" s="8" t="s">
        <v>6</v>
      </c>
      <c r="I912" s="8" t="s">
        <v>6</v>
      </c>
      <c r="J912" s="8" t="s">
        <v>149</v>
      </c>
      <c r="K912" s="90" t="s">
        <v>4</v>
      </c>
      <c r="L912" s="90" t="s">
        <v>5</v>
      </c>
    </row>
    <row r="913" customFormat="false" ht="12.75" hidden="false" customHeight="false" outlineLevel="0" collapsed="false">
      <c r="A913" s="8" t="s">
        <v>123</v>
      </c>
      <c r="B913" s="8" t="s">
        <v>166</v>
      </c>
      <c r="C913" s="8" t="s">
        <v>124</v>
      </c>
      <c r="D913" s="88" t="n">
        <v>42169</v>
      </c>
      <c r="E913" s="8" t="s">
        <v>213</v>
      </c>
      <c r="F913" s="8" t="n">
        <v>2006</v>
      </c>
      <c r="G913" s="8" t="s">
        <v>79</v>
      </c>
      <c r="H913" s="8" t="s">
        <v>6</v>
      </c>
      <c r="I913" s="8" t="s">
        <v>6</v>
      </c>
      <c r="J913" s="8" t="s">
        <v>214</v>
      </c>
      <c r="K913" s="90" t="s">
        <v>4</v>
      </c>
      <c r="L913" s="90" t="s">
        <v>5</v>
      </c>
    </row>
    <row r="914" customFormat="false" ht="12.75" hidden="false" customHeight="false" outlineLevel="0" collapsed="false">
      <c r="A914" s="8" t="s">
        <v>123</v>
      </c>
      <c r="B914" s="8" t="s">
        <v>166</v>
      </c>
      <c r="C914" s="8" t="s">
        <v>124</v>
      </c>
      <c r="D914" s="88" t="n">
        <v>42169</v>
      </c>
      <c r="E914" s="8" t="s">
        <v>112</v>
      </c>
      <c r="F914" s="8" t="n">
        <v>829</v>
      </c>
      <c r="G914" s="8" t="s">
        <v>79</v>
      </c>
      <c r="H914" s="8" t="s">
        <v>6</v>
      </c>
      <c r="I914" s="8" t="s">
        <v>6</v>
      </c>
      <c r="J914" s="8" t="s">
        <v>149</v>
      </c>
      <c r="K914" s="90" t="s">
        <v>4</v>
      </c>
      <c r="L914" s="90" t="s">
        <v>5</v>
      </c>
    </row>
    <row r="915" customFormat="false" ht="12.75" hidden="false" customHeight="false" outlineLevel="0" collapsed="false">
      <c r="A915" s="8" t="s">
        <v>123</v>
      </c>
      <c r="B915" s="8" t="s">
        <v>166</v>
      </c>
      <c r="C915" s="8" t="s">
        <v>136</v>
      </c>
      <c r="D915" s="88" t="n">
        <v>42170</v>
      </c>
      <c r="E915" s="8" t="s">
        <v>213</v>
      </c>
      <c r="F915" s="8" t="n">
        <v>160507</v>
      </c>
      <c r="G915" s="8" t="s">
        <v>79</v>
      </c>
      <c r="H915" s="8" t="s">
        <v>6</v>
      </c>
      <c r="I915" s="8" t="s">
        <v>6</v>
      </c>
      <c r="J915" s="8" t="s">
        <v>214</v>
      </c>
      <c r="K915" s="90" t="s">
        <v>4</v>
      </c>
      <c r="L915" s="90" t="s">
        <v>5</v>
      </c>
    </row>
    <row r="916" customFormat="false" ht="12.75" hidden="false" customHeight="false" outlineLevel="0" collapsed="false">
      <c r="A916" s="8" t="s">
        <v>123</v>
      </c>
      <c r="B916" s="8" t="s">
        <v>166</v>
      </c>
      <c r="C916" s="8" t="s">
        <v>136</v>
      </c>
      <c r="D916" s="88" t="n">
        <v>42170</v>
      </c>
      <c r="E916" s="8" t="s">
        <v>112</v>
      </c>
      <c r="F916" s="8" t="n">
        <v>58005</v>
      </c>
      <c r="G916" s="8" t="s">
        <v>79</v>
      </c>
      <c r="H916" s="8" t="s">
        <v>6</v>
      </c>
      <c r="I916" s="8" t="s">
        <v>6</v>
      </c>
      <c r="J916" s="8" t="s">
        <v>149</v>
      </c>
      <c r="K916" s="90" t="s">
        <v>4</v>
      </c>
      <c r="L916" s="90" t="s">
        <v>5</v>
      </c>
    </row>
    <row r="917" customFormat="false" ht="12.75" hidden="false" customHeight="false" outlineLevel="0" collapsed="false">
      <c r="A917" s="8" t="s">
        <v>123</v>
      </c>
      <c r="B917" s="8" t="s">
        <v>166</v>
      </c>
      <c r="C917" s="8" t="s">
        <v>136</v>
      </c>
      <c r="D917" s="88" t="n">
        <v>42173</v>
      </c>
      <c r="E917" s="8" t="s">
        <v>213</v>
      </c>
      <c r="F917" s="8" t="n">
        <v>2447</v>
      </c>
      <c r="G917" s="8" t="s">
        <v>79</v>
      </c>
      <c r="H917" s="8" t="s">
        <v>6</v>
      </c>
      <c r="I917" s="8" t="s">
        <v>6</v>
      </c>
      <c r="J917" s="8" t="s">
        <v>214</v>
      </c>
      <c r="K917" s="90" t="s">
        <v>4</v>
      </c>
      <c r="L917" s="90" t="s">
        <v>5</v>
      </c>
    </row>
    <row r="918" customFormat="false" ht="12.75" hidden="false" customHeight="false" outlineLevel="0" collapsed="false">
      <c r="A918" s="8" t="n">
        <v>4</v>
      </c>
      <c r="B918" s="8" t="s">
        <v>166</v>
      </c>
      <c r="C918" s="8" t="s">
        <v>136</v>
      </c>
      <c r="D918" s="88" t="n">
        <v>42173</v>
      </c>
      <c r="E918" s="8" t="s">
        <v>112</v>
      </c>
      <c r="F918" s="8" t="n">
        <v>1132</v>
      </c>
      <c r="G918" s="8" t="s">
        <v>79</v>
      </c>
      <c r="H918" s="8" t="s">
        <v>6</v>
      </c>
      <c r="I918" s="8" t="s">
        <v>6</v>
      </c>
      <c r="J918" s="8" t="s">
        <v>149</v>
      </c>
      <c r="K918" s="90" t="s">
        <v>4</v>
      </c>
      <c r="L918" s="90" t="s">
        <v>5</v>
      </c>
    </row>
    <row r="919" customFormat="false" ht="12.75" hidden="false" customHeight="false" outlineLevel="0" collapsed="false">
      <c r="A919" s="8" t="n">
        <v>6</v>
      </c>
      <c r="B919" s="8" t="s">
        <v>166</v>
      </c>
      <c r="C919" s="8" t="s">
        <v>139</v>
      </c>
      <c r="D919" s="88" t="n">
        <v>42169</v>
      </c>
      <c r="E919" s="8" t="s">
        <v>213</v>
      </c>
      <c r="F919" s="8" t="n">
        <v>606</v>
      </c>
      <c r="G919" s="8" t="s">
        <v>79</v>
      </c>
      <c r="H919" s="8" t="s">
        <v>6</v>
      </c>
      <c r="I919" s="8" t="s">
        <v>6</v>
      </c>
      <c r="J919" s="8" t="s">
        <v>214</v>
      </c>
      <c r="K919" s="90" t="s">
        <v>4</v>
      </c>
      <c r="L919" s="90" t="s">
        <v>5</v>
      </c>
    </row>
    <row r="920" customFormat="false" ht="12.75" hidden="false" customHeight="false" outlineLevel="0" collapsed="false">
      <c r="A920" s="8" t="n">
        <v>9</v>
      </c>
      <c r="B920" s="8" t="s">
        <v>166</v>
      </c>
      <c r="C920" s="8" t="s">
        <v>139</v>
      </c>
      <c r="D920" s="88" t="n">
        <v>42169</v>
      </c>
      <c r="E920" s="8" t="s">
        <v>112</v>
      </c>
      <c r="F920" s="8" t="n">
        <v>321</v>
      </c>
      <c r="G920" s="8" t="s">
        <v>79</v>
      </c>
      <c r="H920" s="8" t="s">
        <v>6</v>
      </c>
      <c r="I920" s="8" t="s">
        <v>6</v>
      </c>
      <c r="J920" s="8" t="s">
        <v>149</v>
      </c>
      <c r="K920" s="90" t="s">
        <v>4</v>
      </c>
      <c r="L920" s="90" t="s">
        <v>5</v>
      </c>
    </row>
    <row r="921" customFormat="false" ht="12.75" hidden="false" customHeight="false" outlineLevel="0" collapsed="false">
      <c r="A921" s="8" t="n">
        <v>14</v>
      </c>
      <c r="B921" s="8" t="s">
        <v>195</v>
      </c>
      <c r="C921" s="8" t="s">
        <v>110</v>
      </c>
      <c r="D921" s="88" t="n">
        <v>42170</v>
      </c>
      <c r="E921" s="8" t="s">
        <v>213</v>
      </c>
      <c r="F921" s="8" t="n">
        <v>295</v>
      </c>
      <c r="G921" s="8" t="s">
        <v>79</v>
      </c>
      <c r="H921" s="8" t="s">
        <v>6</v>
      </c>
      <c r="I921" s="8" t="s">
        <v>6</v>
      </c>
      <c r="J921" s="8" t="s">
        <v>214</v>
      </c>
      <c r="K921" s="90" t="s">
        <v>4</v>
      </c>
      <c r="L921" s="90" t="s">
        <v>5</v>
      </c>
    </row>
    <row r="922" customFormat="false" ht="12.75" hidden="false" customHeight="false" outlineLevel="0" collapsed="false">
      <c r="A922" s="8" t="n">
        <v>33</v>
      </c>
      <c r="B922" s="8" t="s">
        <v>195</v>
      </c>
      <c r="C922" s="8" t="s">
        <v>110</v>
      </c>
      <c r="D922" s="88" t="n">
        <v>42170</v>
      </c>
      <c r="E922" s="8" t="s">
        <v>213</v>
      </c>
      <c r="F922" s="8" t="n">
        <v>2740</v>
      </c>
      <c r="G922" s="8" t="s">
        <v>79</v>
      </c>
      <c r="H922" s="8" t="s">
        <v>6</v>
      </c>
      <c r="I922" s="8" t="s">
        <v>6</v>
      </c>
      <c r="J922" s="8" t="s">
        <v>214</v>
      </c>
      <c r="K922" s="90" t="s">
        <v>4</v>
      </c>
      <c r="L922" s="90" t="s">
        <v>5</v>
      </c>
    </row>
    <row r="923" customFormat="false" ht="12.75" hidden="false" customHeight="false" outlineLevel="0" collapsed="false">
      <c r="A923" s="8" t="n">
        <v>45</v>
      </c>
      <c r="B923" s="8" t="s">
        <v>195</v>
      </c>
      <c r="C923" s="8" t="s">
        <v>139</v>
      </c>
      <c r="D923" s="88" t="n">
        <v>42159</v>
      </c>
      <c r="E923" s="8" t="s">
        <v>213</v>
      </c>
      <c r="F923" s="8" t="n">
        <v>49939</v>
      </c>
      <c r="G923" s="8" t="s">
        <v>79</v>
      </c>
      <c r="H923" s="8" t="s">
        <v>6</v>
      </c>
      <c r="I923" s="8" t="s">
        <v>6</v>
      </c>
      <c r="J923" s="8" t="s">
        <v>214</v>
      </c>
      <c r="K923" s="90" t="s">
        <v>4</v>
      </c>
      <c r="L923" s="90" t="s">
        <v>5</v>
      </c>
    </row>
    <row r="924" customFormat="false" ht="12.75" hidden="false" customHeight="false" outlineLevel="0" collapsed="false">
      <c r="A924" s="8" t="n">
        <v>56</v>
      </c>
      <c r="B924" s="8" t="s">
        <v>208</v>
      </c>
      <c r="C924" s="8" t="s">
        <v>124</v>
      </c>
      <c r="D924" s="88" t="n">
        <v>42175</v>
      </c>
      <c r="E924" s="8" t="s">
        <v>213</v>
      </c>
      <c r="F924" s="8" t="n">
        <v>5472</v>
      </c>
      <c r="G924" s="8" t="s">
        <v>79</v>
      </c>
      <c r="H924" s="8" t="s">
        <v>6</v>
      </c>
      <c r="I924" s="8" t="s">
        <v>6</v>
      </c>
      <c r="J924" s="8" t="s">
        <v>214</v>
      </c>
      <c r="K924" s="90" t="s">
        <v>4</v>
      </c>
      <c r="L924" s="90" t="s">
        <v>5</v>
      </c>
    </row>
    <row r="925" customFormat="false" ht="12.75" hidden="false" customHeight="false" outlineLevel="0" collapsed="false">
      <c r="A925" s="8" t="n">
        <v>10</v>
      </c>
      <c r="B925" s="8" t="s">
        <v>208</v>
      </c>
      <c r="C925" s="8" t="s">
        <v>124</v>
      </c>
      <c r="D925" s="88" t="n">
        <v>42175</v>
      </c>
      <c r="E925" s="8" t="s">
        <v>112</v>
      </c>
      <c r="F925" s="8" t="n">
        <v>1910</v>
      </c>
      <c r="G925" s="8" t="s">
        <v>79</v>
      </c>
      <c r="H925" s="8" t="s">
        <v>6</v>
      </c>
      <c r="I925" s="8" t="s">
        <v>6</v>
      </c>
      <c r="J925" s="8" t="s">
        <v>149</v>
      </c>
      <c r="K925" s="90" t="s">
        <v>4</v>
      </c>
      <c r="L925" s="90" t="s">
        <v>5</v>
      </c>
    </row>
    <row r="926" customFormat="false" ht="12.75" hidden="false" customHeight="false" outlineLevel="0" collapsed="false">
      <c r="A926" s="8" t="n">
        <v>20</v>
      </c>
      <c r="B926" s="8" t="s">
        <v>208</v>
      </c>
      <c r="C926" s="8" t="s">
        <v>110</v>
      </c>
      <c r="D926" s="88" t="n">
        <v>42170</v>
      </c>
      <c r="E926" s="8" t="s">
        <v>213</v>
      </c>
      <c r="F926" s="8" t="n">
        <v>8</v>
      </c>
      <c r="G926" s="8" t="s">
        <v>79</v>
      </c>
      <c r="H926" s="8" t="s">
        <v>6</v>
      </c>
      <c r="I926" s="8" t="s">
        <v>6</v>
      </c>
      <c r="J926" s="8" t="s">
        <v>214</v>
      </c>
      <c r="K926" s="90" t="s">
        <v>4</v>
      </c>
      <c r="L926" s="90" t="s">
        <v>5</v>
      </c>
    </row>
    <row r="927" customFormat="false" ht="12.75" hidden="false" customHeight="false" outlineLevel="0" collapsed="false">
      <c r="A927" s="8" t="s">
        <v>123</v>
      </c>
      <c r="B927" s="8" t="s">
        <v>208</v>
      </c>
      <c r="C927" s="8" t="s">
        <v>110</v>
      </c>
      <c r="D927" s="88" t="n">
        <v>42177</v>
      </c>
      <c r="E927" s="8" t="s">
        <v>213</v>
      </c>
      <c r="F927" s="8" t="n">
        <v>6828</v>
      </c>
      <c r="G927" s="8" t="s">
        <v>79</v>
      </c>
      <c r="H927" s="8" t="s">
        <v>6</v>
      </c>
      <c r="I927" s="8" t="s">
        <v>6</v>
      </c>
      <c r="J927" s="8" t="s">
        <v>214</v>
      </c>
      <c r="K927" s="90" t="s">
        <v>4</v>
      </c>
      <c r="L927" s="90" t="s">
        <v>5</v>
      </c>
    </row>
    <row r="928" customFormat="false" ht="12.75" hidden="false" customHeight="false" outlineLevel="0" collapsed="false">
      <c r="A928" s="8" t="s">
        <v>123</v>
      </c>
      <c r="B928" s="8" t="s">
        <v>208</v>
      </c>
      <c r="C928" s="8" t="s">
        <v>110</v>
      </c>
      <c r="D928" s="88" t="n">
        <v>42177</v>
      </c>
      <c r="E928" s="8" t="s">
        <v>112</v>
      </c>
      <c r="F928" s="8" t="n">
        <v>6657</v>
      </c>
      <c r="G928" s="8" t="s">
        <v>79</v>
      </c>
      <c r="H928" s="8" t="s">
        <v>6</v>
      </c>
      <c r="I928" s="8" t="s">
        <v>6</v>
      </c>
      <c r="J928" s="8" t="s">
        <v>149</v>
      </c>
      <c r="K928" s="90" t="s">
        <v>4</v>
      </c>
      <c r="L928" s="90" t="s">
        <v>5</v>
      </c>
    </row>
    <row r="929" customFormat="false" ht="12.75" hidden="false" customHeight="false" outlineLevel="0" collapsed="false">
      <c r="A929" s="8" t="n">
        <v>19</v>
      </c>
      <c r="B929" s="8" t="s">
        <v>208</v>
      </c>
      <c r="C929" s="8" t="s">
        <v>136</v>
      </c>
      <c r="D929" s="88" t="n">
        <v>42183</v>
      </c>
      <c r="E929" s="8" t="s">
        <v>213</v>
      </c>
      <c r="F929" s="8" t="n">
        <v>91466</v>
      </c>
      <c r="G929" s="8" t="s">
        <v>79</v>
      </c>
      <c r="H929" s="8" t="s">
        <v>6</v>
      </c>
      <c r="I929" s="8" t="s">
        <v>6</v>
      </c>
      <c r="J929" s="8" t="s">
        <v>214</v>
      </c>
      <c r="K929" s="90" t="s">
        <v>4</v>
      </c>
      <c r="L929" s="90" t="s">
        <v>5</v>
      </c>
    </row>
    <row r="930" customFormat="false" ht="12.75" hidden="false" customHeight="false" outlineLevel="0" collapsed="false">
      <c r="A930" s="8" t="s">
        <v>123</v>
      </c>
      <c r="B930" s="8" t="s">
        <v>208</v>
      </c>
      <c r="C930" s="8" t="s">
        <v>144</v>
      </c>
      <c r="D930" s="88" t="n">
        <v>42183</v>
      </c>
      <c r="E930" s="8" t="s">
        <v>213</v>
      </c>
      <c r="F930" s="8" t="n">
        <v>108419</v>
      </c>
      <c r="G930" s="8" t="s">
        <v>79</v>
      </c>
      <c r="H930" s="8" t="s">
        <v>6</v>
      </c>
      <c r="I930" s="8" t="s">
        <v>6</v>
      </c>
      <c r="J930" s="8" t="s">
        <v>214</v>
      </c>
      <c r="K930" s="90" t="s">
        <v>4</v>
      </c>
      <c r="L930" s="90" t="s">
        <v>5</v>
      </c>
    </row>
    <row r="931" customFormat="false" ht="12.75" hidden="false" customHeight="false" outlineLevel="0" collapsed="false">
      <c r="A931" s="8" t="s">
        <v>123</v>
      </c>
      <c r="B931" s="8" t="s">
        <v>208</v>
      </c>
      <c r="C931" s="8" t="s">
        <v>144</v>
      </c>
      <c r="D931" s="88" t="n">
        <v>42183</v>
      </c>
      <c r="E931" s="8" t="s">
        <v>112</v>
      </c>
      <c r="F931" s="8" t="n">
        <v>49951</v>
      </c>
      <c r="G931" s="8" t="s">
        <v>79</v>
      </c>
      <c r="H931" s="8" t="s">
        <v>6</v>
      </c>
      <c r="I931" s="8" t="s">
        <v>6</v>
      </c>
      <c r="J931" s="8" t="s">
        <v>149</v>
      </c>
      <c r="K931" s="90" t="s">
        <v>4</v>
      </c>
      <c r="L931" s="90" t="s">
        <v>5</v>
      </c>
    </row>
    <row r="932" customFormat="false" ht="12.75" hidden="false" customHeight="false" outlineLevel="0" collapsed="false">
      <c r="A932" s="8" t="s">
        <v>123</v>
      </c>
      <c r="B932" s="8" t="s">
        <v>228</v>
      </c>
      <c r="C932" s="8" t="s">
        <v>154</v>
      </c>
      <c r="D932" s="88" t="n">
        <v>42185</v>
      </c>
      <c r="E932" s="8" t="s">
        <v>213</v>
      </c>
      <c r="F932" s="8" t="n">
        <v>5601</v>
      </c>
      <c r="G932" s="8" t="s">
        <v>79</v>
      </c>
      <c r="H932" s="8" t="s">
        <v>6</v>
      </c>
      <c r="I932" s="8" t="s">
        <v>6</v>
      </c>
      <c r="J932" s="8" t="s">
        <v>214</v>
      </c>
      <c r="K932" s="90" t="s">
        <v>4</v>
      </c>
      <c r="L932" s="90" t="s">
        <v>5</v>
      </c>
    </row>
    <row r="933" customFormat="false" ht="12.75" hidden="false" customHeight="false" outlineLevel="0" collapsed="false">
      <c r="A933" s="8" t="n">
        <v>14</v>
      </c>
      <c r="B933" s="8" t="s">
        <v>228</v>
      </c>
      <c r="C933" s="8" t="s">
        <v>154</v>
      </c>
      <c r="D933" s="88" t="n">
        <v>42185</v>
      </c>
      <c r="E933" s="8" t="s">
        <v>112</v>
      </c>
      <c r="F933" s="8" t="n">
        <v>2207</v>
      </c>
      <c r="G933" s="8" t="s">
        <v>79</v>
      </c>
      <c r="H933" s="8" t="s">
        <v>6</v>
      </c>
      <c r="I933" s="8" t="s">
        <v>6</v>
      </c>
      <c r="J933" s="8" t="s">
        <v>149</v>
      </c>
      <c r="K933" s="90" t="s">
        <v>4</v>
      </c>
      <c r="L933" s="90" t="s">
        <v>5</v>
      </c>
    </row>
    <row r="934" customFormat="false" ht="12.75" hidden="false" customHeight="false" outlineLevel="0" collapsed="false">
      <c r="A934" s="8" t="n">
        <v>15</v>
      </c>
      <c r="B934" s="8" t="s">
        <v>230</v>
      </c>
      <c r="C934" s="8" t="s">
        <v>136</v>
      </c>
      <c r="D934" s="88" t="n">
        <v>42167</v>
      </c>
      <c r="E934" s="8" t="s">
        <v>213</v>
      </c>
      <c r="F934" s="8" t="n">
        <v>14</v>
      </c>
      <c r="G934" s="8" t="s">
        <v>79</v>
      </c>
      <c r="H934" s="8" t="s">
        <v>6</v>
      </c>
      <c r="I934" s="8" t="s">
        <v>6</v>
      </c>
      <c r="J934" s="8" t="s">
        <v>214</v>
      </c>
      <c r="K934" s="90" t="s">
        <v>4</v>
      </c>
      <c r="L934" s="90" t="s">
        <v>5</v>
      </c>
    </row>
    <row r="935" customFormat="false" ht="12.75" hidden="false" customHeight="false" outlineLevel="0" collapsed="false">
      <c r="A935" s="8" t="n">
        <v>21</v>
      </c>
      <c r="B935" s="8" t="s">
        <v>230</v>
      </c>
      <c r="C935" s="8" t="s">
        <v>136</v>
      </c>
      <c r="D935" s="88" t="n">
        <v>42167</v>
      </c>
      <c r="E935" s="8" t="s">
        <v>213</v>
      </c>
      <c r="F935" s="8" t="n">
        <v>16336</v>
      </c>
      <c r="G935" s="8" t="s">
        <v>79</v>
      </c>
      <c r="H935" s="8" t="s">
        <v>6</v>
      </c>
      <c r="I935" s="8" t="s">
        <v>6</v>
      </c>
      <c r="J935" s="8" t="s">
        <v>214</v>
      </c>
      <c r="K935" s="90" t="s">
        <v>4</v>
      </c>
      <c r="L935" s="90" t="s">
        <v>5</v>
      </c>
    </row>
    <row r="936" customFormat="false" ht="12.75" hidden="false" customHeight="false" outlineLevel="0" collapsed="false">
      <c r="A936" s="8" t="s">
        <v>123</v>
      </c>
      <c r="B936" s="8" t="s">
        <v>234</v>
      </c>
      <c r="C936" s="8" t="s">
        <v>124</v>
      </c>
      <c r="D936" s="88" t="n">
        <v>42167</v>
      </c>
      <c r="E936" s="8" t="s">
        <v>213</v>
      </c>
      <c r="F936" s="8" t="n">
        <v>45605</v>
      </c>
      <c r="G936" s="8" t="s">
        <v>79</v>
      </c>
      <c r="H936" s="8" t="s">
        <v>6</v>
      </c>
      <c r="I936" s="8" t="s">
        <v>6</v>
      </c>
      <c r="J936" s="8" t="s">
        <v>214</v>
      </c>
      <c r="K936" s="90" t="s">
        <v>4</v>
      </c>
      <c r="L936" s="90" t="s">
        <v>5</v>
      </c>
    </row>
    <row r="937" customFormat="false" ht="12.75" hidden="false" customHeight="false" outlineLevel="0" collapsed="false">
      <c r="A937" s="8" t="s">
        <v>123</v>
      </c>
      <c r="B937" s="8" t="s">
        <v>234</v>
      </c>
      <c r="C937" s="8" t="s">
        <v>124</v>
      </c>
      <c r="D937" s="88" t="n">
        <v>42167</v>
      </c>
      <c r="E937" s="8" t="s">
        <v>112</v>
      </c>
      <c r="F937" s="8" t="n">
        <v>27384</v>
      </c>
      <c r="G937" s="8" t="s">
        <v>79</v>
      </c>
      <c r="H937" s="8" t="s">
        <v>6</v>
      </c>
      <c r="I937" s="8" t="s">
        <v>6</v>
      </c>
      <c r="J937" s="8" t="s">
        <v>149</v>
      </c>
      <c r="K937" s="90" t="s">
        <v>4</v>
      </c>
      <c r="L937" s="90" t="s">
        <v>5</v>
      </c>
    </row>
    <row r="938" customFormat="false" ht="12.75" hidden="false" customHeight="false" outlineLevel="0" collapsed="false">
      <c r="A938" s="8" t="n">
        <v>24</v>
      </c>
      <c r="B938" s="8" t="s">
        <v>252</v>
      </c>
      <c r="C938" s="8" t="s">
        <v>136</v>
      </c>
      <c r="D938" s="88" t="n">
        <v>42173</v>
      </c>
      <c r="E938" s="8" t="s">
        <v>213</v>
      </c>
      <c r="F938" s="8" t="n">
        <v>69708</v>
      </c>
      <c r="G938" s="8" t="s">
        <v>79</v>
      </c>
      <c r="H938" s="8" t="s">
        <v>6</v>
      </c>
      <c r="I938" s="8" t="s">
        <v>6</v>
      </c>
      <c r="J938" s="8" t="s">
        <v>214</v>
      </c>
      <c r="K938" s="90" t="s">
        <v>4</v>
      </c>
      <c r="L938" s="90" t="s">
        <v>5</v>
      </c>
    </row>
    <row r="939" customFormat="false" ht="12.75" hidden="false" customHeight="false" outlineLevel="0" collapsed="false">
      <c r="A939" s="8" t="n">
        <v>24</v>
      </c>
      <c r="B939" s="8" t="s">
        <v>252</v>
      </c>
      <c r="C939" s="8" t="s">
        <v>136</v>
      </c>
      <c r="D939" s="88" t="n">
        <v>42173</v>
      </c>
      <c r="E939" s="8" t="s">
        <v>213</v>
      </c>
      <c r="F939" s="8" t="n">
        <v>73459</v>
      </c>
      <c r="G939" s="8" t="s">
        <v>79</v>
      </c>
      <c r="H939" s="8" t="s">
        <v>6</v>
      </c>
      <c r="I939" s="8" t="s">
        <v>6</v>
      </c>
      <c r="J939" s="8" t="s">
        <v>214</v>
      </c>
      <c r="K939" s="90" t="s">
        <v>4</v>
      </c>
      <c r="L939" s="90" t="s">
        <v>5</v>
      </c>
    </row>
    <row r="940" customFormat="false" ht="12.75" hidden="false" customHeight="false" outlineLevel="0" collapsed="false">
      <c r="A940" s="8" t="n">
        <v>25</v>
      </c>
      <c r="B940" s="8" t="s">
        <v>252</v>
      </c>
      <c r="C940" s="8" t="s">
        <v>136</v>
      </c>
      <c r="D940" s="88" t="n">
        <v>42173</v>
      </c>
      <c r="E940" s="8" t="s">
        <v>112</v>
      </c>
      <c r="F940" s="8" t="n">
        <v>32940</v>
      </c>
      <c r="G940" s="8" t="s">
        <v>79</v>
      </c>
      <c r="H940" s="8" t="s">
        <v>6</v>
      </c>
      <c r="I940" s="8" t="s">
        <v>6</v>
      </c>
      <c r="J940" s="8" t="s">
        <v>149</v>
      </c>
      <c r="K940" s="90" t="s">
        <v>4</v>
      </c>
      <c r="L940" s="90" t="s">
        <v>5</v>
      </c>
    </row>
    <row r="941" customFormat="false" ht="12.75" hidden="false" customHeight="false" outlineLevel="0" collapsed="false">
      <c r="A941" s="8" t="n">
        <v>26</v>
      </c>
      <c r="B941" s="8" t="s">
        <v>253</v>
      </c>
      <c r="C941" s="8" t="s">
        <v>136</v>
      </c>
      <c r="D941" s="88" t="n">
        <v>42184</v>
      </c>
      <c r="E941" s="8" t="s">
        <v>213</v>
      </c>
      <c r="F941" s="8" t="n">
        <v>66600</v>
      </c>
      <c r="G941" s="8" t="s">
        <v>79</v>
      </c>
      <c r="H941" s="8" t="s">
        <v>6</v>
      </c>
      <c r="I941" s="8" t="s">
        <v>6</v>
      </c>
      <c r="J941" s="8" t="s">
        <v>214</v>
      </c>
      <c r="K941" s="90" t="s">
        <v>4</v>
      </c>
      <c r="L941" s="90" t="s">
        <v>5</v>
      </c>
    </row>
    <row r="942" customFormat="false" ht="12.75" hidden="false" customHeight="false" outlineLevel="0" collapsed="false">
      <c r="A942" s="8" t="s">
        <v>123</v>
      </c>
      <c r="B942" s="8" t="s">
        <v>253</v>
      </c>
      <c r="C942" s="8" t="s">
        <v>136</v>
      </c>
      <c r="D942" s="88" t="n">
        <v>42184</v>
      </c>
      <c r="E942" s="8" t="s">
        <v>112</v>
      </c>
      <c r="F942" s="8" t="n">
        <v>33638</v>
      </c>
      <c r="G942" s="8" t="s">
        <v>79</v>
      </c>
      <c r="H942" s="8" t="s">
        <v>6</v>
      </c>
      <c r="I942" s="8" t="s">
        <v>6</v>
      </c>
      <c r="J942" s="8" t="s">
        <v>149</v>
      </c>
      <c r="K942" s="90" t="s">
        <v>4</v>
      </c>
      <c r="L942" s="90" t="s">
        <v>5</v>
      </c>
    </row>
    <row r="943" customFormat="false" ht="12.75" hidden="false" customHeight="false" outlineLevel="0" collapsed="false">
      <c r="A943" s="8" t="n">
        <v>43</v>
      </c>
      <c r="B943" s="8" t="s">
        <v>253</v>
      </c>
      <c r="C943" s="8" t="s">
        <v>154</v>
      </c>
      <c r="D943" s="88" t="n">
        <v>42180</v>
      </c>
      <c r="E943" s="8" t="s">
        <v>213</v>
      </c>
      <c r="F943" s="8" t="n">
        <v>5251</v>
      </c>
      <c r="G943" s="8" t="s">
        <v>79</v>
      </c>
      <c r="H943" s="8" t="s">
        <v>6</v>
      </c>
      <c r="I943" s="8" t="s">
        <v>6</v>
      </c>
      <c r="J943" s="8" t="s">
        <v>214</v>
      </c>
      <c r="K943" s="90" t="s">
        <v>4</v>
      </c>
      <c r="L943" s="90" t="s">
        <v>5</v>
      </c>
    </row>
    <row r="944" customFormat="false" ht="12.75" hidden="false" customHeight="false" outlineLevel="0" collapsed="false">
      <c r="A944" s="8" t="n">
        <v>39</v>
      </c>
      <c r="B944" s="8" t="s">
        <v>109</v>
      </c>
      <c r="C944" s="8" t="s">
        <v>110</v>
      </c>
      <c r="D944" s="88" t="n">
        <v>42169</v>
      </c>
      <c r="E944" s="8" t="s">
        <v>119</v>
      </c>
      <c r="F944" s="8" t="n">
        <v>3888</v>
      </c>
      <c r="G944" s="8" t="s">
        <v>79</v>
      </c>
      <c r="H944" s="8" t="s">
        <v>74</v>
      </c>
      <c r="I944" s="8" t="s">
        <v>74</v>
      </c>
      <c r="J944" s="8" t="s">
        <v>142</v>
      </c>
      <c r="K944" s="89" t="s">
        <v>37</v>
      </c>
      <c r="L944" s="89" t="s">
        <v>38</v>
      </c>
    </row>
    <row r="945" customFormat="false" ht="12.75" hidden="false" customHeight="false" outlineLevel="0" collapsed="false">
      <c r="A945" s="8" t="n">
        <v>40</v>
      </c>
      <c r="B945" s="8" t="s">
        <v>109</v>
      </c>
      <c r="C945" s="8" t="s">
        <v>110</v>
      </c>
      <c r="D945" s="88" t="n">
        <v>42169</v>
      </c>
      <c r="E945" s="8" t="s">
        <v>118</v>
      </c>
      <c r="F945" s="8" t="n">
        <v>3584</v>
      </c>
      <c r="G945" s="8" t="s">
        <v>79</v>
      </c>
      <c r="H945" s="8" t="s">
        <v>74</v>
      </c>
      <c r="I945" s="8" t="s">
        <v>74</v>
      </c>
      <c r="J945" s="8" t="s">
        <v>143</v>
      </c>
      <c r="K945" s="89" t="s">
        <v>37</v>
      </c>
      <c r="L945" s="89" t="s">
        <v>38</v>
      </c>
    </row>
    <row r="946" customFormat="false" ht="12.75" hidden="false" customHeight="false" outlineLevel="0" collapsed="false">
      <c r="A946" s="8" t="s">
        <v>123</v>
      </c>
      <c r="B946" s="8" t="s">
        <v>166</v>
      </c>
      <c r="C946" s="8" t="s">
        <v>124</v>
      </c>
      <c r="D946" s="88" t="n">
        <v>42169</v>
      </c>
      <c r="E946" s="8" t="s">
        <v>118</v>
      </c>
      <c r="F946" s="8" t="n">
        <v>15434</v>
      </c>
      <c r="G946" s="8" t="s">
        <v>79</v>
      </c>
      <c r="H946" s="8" t="s">
        <v>74</v>
      </c>
      <c r="I946" s="8" t="s">
        <v>74</v>
      </c>
      <c r="J946" s="8" t="s">
        <v>143</v>
      </c>
      <c r="K946" s="89" t="s">
        <v>37</v>
      </c>
      <c r="L946" s="89" t="s">
        <v>38</v>
      </c>
    </row>
    <row r="947" customFormat="false" ht="12.75" hidden="false" customHeight="false" outlineLevel="0" collapsed="false">
      <c r="A947" s="8" t="s">
        <v>123</v>
      </c>
      <c r="B947" s="8" t="s">
        <v>166</v>
      </c>
      <c r="C947" s="8" t="s">
        <v>124</v>
      </c>
      <c r="D947" s="88" t="n">
        <v>42169</v>
      </c>
      <c r="E947" s="8" t="s">
        <v>119</v>
      </c>
      <c r="F947" s="8" t="n">
        <v>15386</v>
      </c>
      <c r="G947" s="8" t="s">
        <v>79</v>
      </c>
      <c r="H947" s="8" t="s">
        <v>74</v>
      </c>
      <c r="I947" s="8" t="s">
        <v>74</v>
      </c>
      <c r="J947" s="8" t="s">
        <v>142</v>
      </c>
      <c r="K947" s="89" t="s">
        <v>37</v>
      </c>
      <c r="L947" s="89" t="s">
        <v>38</v>
      </c>
    </row>
    <row r="948" customFormat="false" ht="12.75" hidden="false" customHeight="false" outlineLevel="0" collapsed="false">
      <c r="A948" s="8" t="n">
        <v>44</v>
      </c>
      <c r="B948" s="8" t="s">
        <v>166</v>
      </c>
      <c r="C948" s="8" t="s">
        <v>136</v>
      </c>
      <c r="D948" s="88" t="n">
        <v>42170</v>
      </c>
      <c r="E948" s="8" t="s">
        <v>119</v>
      </c>
      <c r="F948" s="8" t="n">
        <v>102535</v>
      </c>
      <c r="G948" s="8" t="s">
        <v>79</v>
      </c>
      <c r="H948" s="8" t="s">
        <v>74</v>
      </c>
      <c r="I948" s="8" t="s">
        <v>74</v>
      </c>
      <c r="J948" s="8" t="s">
        <v>142</v>
      </c>
      <c r="K948" s="89" t="s">
        <v>37</v>
      </c>
      <c r="L948" s="89" t="s">
        <v>38</v>
      </c>
    </row>
    <row r="949" customFormat="false" ht="12.75" hidden="false" customHeight="false" outlineLevel="0" collapsed="false">
      <c r="A949" s="8" t="n">
        <v>45</v>
      </c>
      <c r="B949" s="8" t="s">
        <v>166</v>
      </c>
      <c r="C949" s="8" t="s">
        <v>136</v>
      </c>
      <c r="D949" s="88" t="n">
        <v>42170</v>
      </c>
      <c r="E949" s="8" t="s">
        <v>118</v>
      </c>
      <c r="F949" s="8" t="n">
        <v>35762</v>
      </c>
      <c r="G949" s="8" t="s">
        <v>79</v>
      </c>
      <c r="H949" s="8" t="s">
        <v>74</v>
      </c>
      <c r="I949" s="8" t="s">
        <v>74</v>
      </c>
      <c r="J949" s="8" t="s">
        <v>143</v>
      </c>
      <c r="K949" s="89" t="s">
        <v>37</v>
      </c>
      <c r="L949" s="89" t="s">
        <v>38</v>
      </c>
    </row>
    <row r="950" customFormat="false" ht="12.75" hidden="false" customHeight="false" outlineLevel="0" collapsed="false">
      <c r="A950" s="8" t="s">
        <v>123</v>
      </c>
      <c r="B950" s="8" t="s">
        <v>166</v>
      </c>
      <c r="C950" s="8" t="s">
        <v>139</v>
      </c>
      <c r="D950" s="88" t="n">
        <v>42169</v>
      </c>
      <c r="E950" s="8" t="s">
        <v>119</v>
      </c>
      <c r="F950" s="8" t="n">
        <v>1481</v>
      </c>
      <c r="G950" s="8" t="s">
        <v>79</v>
      </c>
      <c r="H950" s="8" t="s">
        <v>74</v>
      </c>
      <c r="I950" s="8" t="s">
        <v>74</v>
      </c>
      <c r="J950" s="8" t="s">
        <v>142</v>
      </c>
      <c r="K950" s="89" t="s">
        <v>37</v>
      </c>
      <c r="L950" s="89" t="s">
        <v>38</v>
      </c>
    </row>
    <row r="951" customFormat="false" ht="12.75" hidden="false" customHeight="false" outlineLevel="0" collapsed="false">
      <c r="A951" s="8" t="s">
        <v>123</v>
      </c>
      <c r="B951" s="8" t="s">
        <v>166</v>
      </c>
      <c r="C951" s="8" t="s">
        <v>139</v>
      </c>
      <c r="D951" s="88" t="n">
        <v>42169</v>
      </c>
      <c r="E951" s="8" t="s">
        <v>118</v>
      </c>
      <c r="F951" s="8" t="n">
        <v>871</v>
      </c>
      <c r="G951" s="8" t="s">
        <v>79</v>
      </c>
      <c r="H951" s="8" t="s">
        <v>74</v>
      </c>
      <c r="I951" s="8" t="s">
        <v>74</v>
      </c>
      <c r="J951" s="8" t="s">
        <v>143</v>
      </c>
      <c r="K951" s="89" t="s">
        <v>37</v>
      </c>
      <c r="L951" s="89" t="s">
        <v>38</v>
      </c>
    </row>
    <row r="952" customFormat="false" ht="12.75" hidden="false" customHeight="false" outlineLevel="0" collapsed="false">
      <c r="A952" s="8" t="n">
        <v>56</v>
      </c>
      <c r="B952" s="8" t="s">
        <v>166</v>
      </c>
      <c r="C952" s="8" t="s">
        <v>139</v>
      </c>
      <c r="D952" s="88" t="n">
        <v>42169</v>
      </c>
      <c r="E952" s="8" t="s">
        <v>119</v>
      </c>
      <c r="F952" s="8" t="n">
        <v>299</v>
      </c>
      <c r="G952" s="8" t="s">
        <v>79</v>
      </c>
      <c r="H952" s="8" t="s">
        <v>74</v>
      </c>
      <c r="I952" s="8" t="s">
        <v>74</v>
      </c>
      <c r="J952" s="8" t="s">
        <v>142</v>
      </c>
      <c r="K952" s="89" t="s">
        <v>37</v>
      </c>
      <c r="L952" s="89" t="s">
        <v>38</v>
      </c>
    </row>
    <row r="953" customFormat="false" ht="13.5" hidden="false" customHeight="false" outlineLevel="0" collapsed="false">
      <c r="A953" s="8" t="s">
        <v>123</v>
      </c>
      <c r="B953" s="8" t="s">
        <v>195</v>
      </c>
      <c r="C953" s="8" t="s">
        <v>139</v>
      </c>
      <c r="D953" s="88" t="n">
        <v>42159</v>
      </c>
      <c r="E953" s="8" t="s">
        <v>119</v>
      </c>
      <c r="F953" s="8" t="n">
        <v>77561</v>
      </c>
      <c r="G953" s="8" t="s">
        <v>79</v>
      </c>
      <c r="H953" s="8" t="s">
        <v>74</v>
      </c>
      <c r="I953" s="8" t="s">
        <v>74</v>
      </c>
      <c r="J953" s="8" t="s">
        <v>142</v>
      </c>
      <c r="K953" s="89" t="s">
        <v>37</v>
      </c>
      <c r="L953" s="89" t="s">
        <v>38</v>
      </c>
    </row>
    <row r="954" customFormat="false" ht="15" hidden="false" customHeight="false" outlineLevel="0" collapsed="false">
      <c r="A954" s="8" t="s">
        <v>123</v>
      </c>
      <c r="B954" s="8" t="s">
        <v>195</v>
      </c>
      <c r="C954" s="8" t="s">
        <v>139</v>
      </c>
      <c r="D954" s="88" t="n">
        <v>42159</v>
      </c>
      <c r="E954" s="8" t="s">
        <v>118</v>
      </c>
      <c r="F954" s="8" t="n">
        <v>48791</v>
      </c>
      <c r="G954" s="8" t="s">
        <v>79</v>
      </c>
      <c r="H954" s="8" t="s">
        <v>74</v>
      </c>
      <c r="I954" s="8" t="s">
        <v>74</v>
      </c>
      <c r="J954" s="8" t="s">
        <v>143</v>
      </c>
      <c r="K954" s="97" t="s">
        <v>37</v>
      </c>
      <c r="L954" s="98" t="s">
        <v>38</v>
      </c>
      <c r="M954" s="99"/>
    </row>
    <row r="955" customFormat="false" ht="13.5" hidden="false" customHeight="false" outlineLevel="0" collapsed="false">
      <c r="A955" s="8" t="s">
        <v>123</v>
      </c>
      <c r="B955" s="8" t="s">
        <v>208</v>
      </c>
      <c r="C955" s="8" t="s">
        <v>124</v>
      </c>
      <c r="D955" s="88" t="n">
        <v>42174</v>
      </c>
      <c r="E955" s="8" t="s">
        <v>119</v>
      </c>
      <c r="F955" s="8" t="n">
        <v>1487</v>
      </c>
      <c r="G955" s="8" t="s">
        <v>79</v>
      </c>
      <c r="H955" s="8" t="s">
        <v>74</v>
      </c>
      <c r="I955" s="8" t="s">
        <v>74</v>
      </c>
      <c r="J955" s="8" t="s">
        <v>142</v>
      </c>
      <c r="K955" s="97" t="s">
        <v>37</v>
      </c>
      <c r="L955" s="98" t="s">
        <v>38</v>
      </c>
    </row>
    <row r="956" customFormat="false" ht="13.5" hidden="false" customHeight="false" outlineLevel="0" collapsed="false">
      <c r="A956" s="8" t="n">
        <v>4</v>
      </c>
      <c r="B956" s="8" t="s">
        <v>208</v>
      </c>
      <c r="C956" s="8" t="s">
        <v>124</v>
      </c>
      <c r="D956" s="88" t="n">
        <v>42175</v>
      </c>
      <c r="E956" s="8" t="s">
        <v>118</v>
      </c>
      <c r="F956" s="8" t="n">
        <v>48329</v>
      </c>
      <c r="G956" s="8" t="s">
        <v>79</v>
      </c>
      <c r="H956" s="8" t="s">
        <v>74</v>
      </c>
      <c r="I956" s="8" t="s">
        <v>74</v>
      </c>
      <c r="J956" s="8" t="s">
        <v>143</v>
      </c>
      <c r="K956" s="97" t="s">
        <v>37</v>
      </c>
      <c r="L956" s="98" t="s">
        <v>38</v>
      </c>
    </row>
    <row r="957" customFormat="false" ht="13.5" hidden="false" customHeight="false" outlineLevel="0" collapsed="false">
      <c r="A957" s="8" t="n">
        <v>4</v>
      </c>
      <c r="B957" s="8" t="s">
        <v>208</v>
      </c>
      <c r="C957" s="8" t="s">
        <v>124</v>
      </c>
      <c r="D957" s="88" t="n">
        <v>42175</v>
      </c>
      <c r="E957" s="8" t="s">
        <v>119</v>
      </c>
      <c r="F957" s="8" t="n">
        <v>25975</v>
      </c>
      <c r="G957" s="8" t="s">
        <v>79</v>
      </c>
      <c r="H957" s="8" t="s">
        <v>74</v>
      </c>
      <c r="I957" s="8" t="s">
        <v>74</v>
      </c>
      <c r="J957" s="8" t="s">
        <v>142</v>
      </c>
      <c r="K957" s="97" t="s">
        <v>37</v>
      </c>
      <c r="L957" s="98" t="s">
        <v>38</v>
      </c>
    </row>
    <row r="958" customFormat="false" ht="13.5" hidden="false" customHeight="false" outlineLevel="0" collapsed="false">
      <c r="A958" s="8" t="n">
        <v>6</v>
      </c>
      <c r="B958" s="8" t="s">
        <v>208</v>
      </c>
      <c r="C958" s="8" t="s">
        <v>110</v>
      </c>
      <c r="D958" s="88" t="n">
        <v>42170</v>
      </c>
      <c r="E958" s="8" t="s">
        <v>118</v>
      </c>
      <c r="F958" s="8" t="n">
        <v>14</v>
      </c>
      <c r="G958" s="8" t="s">
        <v>79</v>
      </c>
      <c r="H958" s="8" t="s">
        <v>74</v>
      </c>
      <c r="I958" s="8" t="s">
        <v>74</v>
      </c>
      <c r="J958" s="8" t="s">
        <v>143</v>
      </c>
      <c r="K958" s="97" t="s">
        <v>37</v>
      </c>
      <c r="L958" s="98" t="s">
        <v>38</v>
      </c>
    </row>
    <row r="959" customFormat="false" ht="13.5" hidden="false" customHeight="false" outlineLevel="0" collapsed="false">
      <c r="A959" s="8" t="n">
        <v>9</v>
      </c>
      <c r="B959" s="8" t="s">
        <v>208</v>
      </c>
      <c r="C959" s="8" t="s">
        <v>110</v>
      </c>
      <c r="D959" s="88" t="n">
        <v>42177</v>
      </c>
      <c r="E959" s="8" t="s">
        <v>118</v>
      </c>
      <c r="F959" s="8" t="n">
        <v>3268</v>
      </c>
      <c r="G959" s="8" t="s">
        <v>79</v>
      </c>
      <c r="H959" s="8" t="s">
        <v>74</v>
      </c>
      <c r="I959" s="8" t="s">
        <v>74</v>
      </c>
      <c r="J959" s="8" t="s">
        <v>143</v>
      </c>
      <c r="K959" s="97" t="s">
        <v>37</v>
      </c>
      <c r="L959" s="98" t="s">
        <v>38</v>
      </c>
    </row>
    <row r="960" customFormat="false" ht="13.5" hidden="false" customHeight="false" outlineLevel="0" collapsed="false">
      <c r="A960" s="8" t="n">
        <v>25</v>
      </c>
      <c r="B960" s="8" t="s">
        <v>208</v>
      </c>
      <c r="C960" s="8" t="s">
        <v>136</v>
      </c>
      <c r="D960" s="88" t="n">
        <v>42183</v>
      </c>
      <c r="E960" s="8" t="s">
        <v>119</v>
      </c>
      <c r="F960" s="8" t="n">
        <v>155213</v>
      </c>
      <c r="G960" s="8" t="s">
        <v>79</v>
      </c>
      <c r="H960" s="8" t="s">
        <v>74</v>
      </c>
      <c r="I960" s="8" t="s">
        <v>74</v>
      </c>
      <c r="J960" s="8" t="s">
        <v>142</v>
      </c>
      <c r="K960" s="97" t="s">
        <v>37</v>
      </c>
      <c r="L960" s="98" t="s">
        <v>38</v>
      </c>
    </row>
    <row r="961" customFormat="false" ht="13.5" hidden="false" customHeight="false" outlineLevel="0" collapsed="false">
      <c r="A961" s="8" t="n">
        <v>23</v>
      </c>
      <c r="B961" s="8" t="s">
        <v>208</v>
      </c>
      <c r="C961" s="8" t="s">
        <v>136</v>
      </c>
      <c r="D961" s="88" t="n">
        <v>42183</v>
      </c>
      <c r="E961" s="8" t="s">
        <v>118</v>
      </c>
      <c r="F961" s="8" t="n">
        <v>110749</v>
      </c>
      <c r="G961" s="8" t="s">
        <v>79</v>
      </c>
      <c r="H961" s="8" t="s">
        <v>74</v>
      </c>
      <c r="I961" s="8" t="s">
        <v>74</v>
      </c>
      <c r="J961" s="8" t="s">
        <v>143</v>
      </c>
      <c r="K961" s="97" t="s">
        <v>37</v>
      </c>
      <c r="L961" s="98" t="s">
        <v>38</v>
      </c>
    </row>
    <row r="962" customFormat="false" ht="13.5" hidden="false" customHeight="false" outlineLevel="0" collapsed="false">
      <c r="A962" s="8" t="n">
        <v>26</v>
      </c>
      <c r="B962" s="8" t="s">
        <v>208</v>
      </c>
      <c r="C962" s="8" t="s">
        <v>139</v>
      </c>
      <c r="D962" s="88" t="n">
        <v>42169</v>
      </c>
      <c r="E962" s="8" t="s">
        <v>119</v>
      </c>
      <c r="F962" s="8" t="n">
        <v>2007</v>
      </c>
      <c r="G962" s="8" t="s">
        <v>79</v>
      </c>
      <c r="H962" s="8" t="s">
        <v>74</v>
      </c>
      <c r="I962" s="8" t="s">
        <v>74</v>
      </c>
      <c r="J962" s="8" t="s">
        <v>142</v>
      </c>
      <c r="K962" s="97" t="s">
        <v>37</v>
      </c>
      <c r="L962" s="98" t="s">
        <v>38</v>
      </c>
    </row>
    <row r="963" customFormat="false" ht="13.5" hidden="false" customHeight="false" outlineLevel="0" collapsed="false">
      <c r="A963" s="8" t="n">
        <v>26</v>
      </c>
      <c r="B963" s="8" t="s">
        <v>228</v>
      </c>
      <c r="C963" s="8" t="s">
        <v>154</v>
      </c>
      <c r="D963" s="88" t="n">
        <v>42185</v>
      </c>
      <c r="E963" s="8" t="s">
        <v>118</v>
      </c>
      <c r="F963" s="8" t="n">
        <v>47165</v>
      </c>
      <c r="G963" s="8" t="s">
        <v>79</v>
      </c>
      <c r="H963" s="8" t="s">
        <v>74</v>
      </c>
      <c r="I963" s="8" t="s">
        <v>74</v>
      </c>
      <c r="J963" s="8" t="s">
        <v>143</v>
      </c>
      <c r="K963" s="97" t="s">
        <v>37</v>
      </c>
      <c r="L963" s="98" t="s">
        <v>38</v>
      </c>
    </row>
    <row r="964" customFormat="false" ht="13.5" hidden="false" customHeight="false" outlineLevel="0" collapsed="false">
      <c r="A964" s="8" t="n">
        <v>27</v>
      </c>
      <c r="B964" s="8" t="s">
        <v>228</v>
      </c>
      <c r="C964" s="8" t="s">
        <v>154</v>
      </c>
      <c r="D964" s="88" t="n">
        <v>42185</v>
      </c>
      <c r="E964" s="8" t="s">
        <v>119</v>
      </c>
      <c r="F964" s="8" t="n">
        <v>26976</v>
      </c>
      <c r="G964" s="8" t="s">
        <v>79</v>
      </c>
      <c r="H964" s="8" t="s">
        <v>74</v>
      </c>
      <c r="I964" s="8" t="s">
        <v>74</v>
      </c>
      <c r="J964" s="8" t="s">
        <v>142</v>
      </c>
      <c r="K964" s="97" t="s">
        <v>37</v>
      </c>
      <c r="L964" s="98" t="s">
        <v>38</v>
      </c>
    </row>
    <row r="965" customFormat="false" ht="13.5" hidden="false" customHeight="false" outlineLevel="0" collapsed="false">
      <c r="A965" s="8" t="n">
        <v>27</v>
      </c>
      <c r="B965" s="8" t="s">
        <v>230</v>
      </c>
      <c r="C965" s="8" t="s">
        <v>136</v>
      </c>
      <c r="D965" s="88" t="n">
        <v>42167</v>
      </c>
      <c r="E965" s="8" t="s">
        <v>118</v>
      </c>
      <c r="F965" s="8" t="n">
        <v>8</v>
      </c>
      <c r="G965" s="8" t="s">
        <v>79</v>
      </c>
      <c r="H965" s="8" t="s">
        <v>74</v>
      </c>
      <c r="I965" s="8" t="s">
        <v>74</v>
      </c>
      <c r="J965" s="8" t="s">
        <v>143</v>
      </c>
      <c r="K965" s="97" t="s">
        <v>37</v>
      </c>
      <c r="L965" s="98" t="s">
        <v>38</v>
      </c>
    </row>
    <row r="966" customFormat="false" ht="13.5" hidden="false" customHeight="false" outlineLevel="0" collapsed="false">
      <c r="A966" s="8" t="n">
        <v>28</v>
      </c>
      <c r="B966" s="8" t="s">
        <v>230</v>
      </c>
      <c r="C966" s="8" t="s">
        <v>136</v>
      </c>
      <c r="D966" s="88" t="n">
        <v>42167</v>
      </c>
      <c r="E966" s="8" t="s">
        <v>119</v>
      </c>
      <c r="F966" s="8" t="n">
        <v>3</v>
      </c>
      <c r="G966" s="8" t="s">
        <v>79</v>
      </c>
      <c r="H966" s="8" t="s">
        <v>74</v>
      </c>
      <c r="I966" s="8" t="s">
        <v>74</v>
      </c>
      <c r="J966" s="8" t="s">
        <v>142</v>
      </c>
      <c r="K966" s="97" t="s">
        <v>37</v>
      </c>
      <c r="L966" s="98" t="s">
        <v>38</v>
      </c>
    </row>
    <row r="967" customFormat="false" ht="13.5" hidden="false" customHeight="false" outlineLevel="0" collapsed="false">
      <c r="A967" s="8" t="n">
        <v>32</v>
      </c>
      <c r="B967" s="8" t="s">
        <v>230</v>
      </c>
      <c r="C967" s="8" t="s">
        <v>136</v>
      </c>
      <c r="D967" s="88" t="n">
        <v>42167</v>
      </c>
      <c r="E967" s="8" t="s">
        <v>119</v>
      </c>
      <c r="F967" s="8" t="n">
        <v>50588</v>
      </c>
      <c r="G967" s="8" t="s">
        <v>79</v>
      </c>
      <c r="H967" s="8" t="s">
        <v>74</v>
      </c>
      <c r="I967" s="8" t="s">
        <v>74</v>
      </c>
      <c r="J967" s="8" t="s">
        <v>142</v>
      </c>
      <c r="K967" s="97" t="s">
        <v>37</v>
      </c>
      <c r="L967" s="98" t="s">
        <v>38</v>
      </c>
    </row>
    <row r="968" customFormat="false" ht="13.5" hidden="false" customHeight="false" outlineLevel="0" collapsed="false">
      <c r="A968" s="8" t="n">
        <v>33</v>
      </c>
      <c r="B968" s="8" t="s">
        <v>230</v>
      </c>
      <c r="C968" s="8" t="s">
        <v>136</v>
      </c>
      <c r="D968" s="88" t="n">
        <v>42167</v>
      </c>
      <c r="E968" s="8" t="s">
        <v>118</v>
      </c>
      <c r="F968" s="8" t="n">
        <v>19883</v>
      </c>
      <c r="G968" s="8" t="s">
        <v>79</v>
      </c>
      <c r="H968" s="8" t="s">
        <v>74</v>
      </c>
      <c r="I968" s="8" t="s">
        <v>74</v>
      </c>
      <c r="J968" s="8" t="s">
        <v>143</v>
      </c>
      <c r="K968" s="97" t="s">
        <v>37</v>
      </c>
      <c r="L968" s="98" t="s">
        <v>38</v>
      </c>
    </row>
    <row r="969" customFormat="false" ht="13.5" hidden="false" customHeight="false" outlineLevel="0" collapsed="false">
      <c r="A969" s="8" t="n">
        <v>39</v>
      </c>
      <c r="B969" s="8" t="s">
        <v>234</v>
      </c>
      <c r="C969" s="8" t="s">
        <v>124</v>
      </c>
      <c r="D969" s="88" t="n">
        <v>42167</v>
      </c>
      <c r="E969" s="8" t="s">
        <v>118</v>
      </c>
      <c r="F969" s="8" t="n">
        <v>10263</v>
      </c>
      <c r="G969" s="8" t="s">
        <v>79</v>
      </c>
      <c r="H969" s="8" t="s">
        <v>74</v>
      </c>
      <c r="I969" s="8" t="s">
        <v>74</v>
      </c>
      <c r="J969" s="8" t="s">
        <v>143</v>
      </c>
      <c r="K969" s="97" t="s">
        <v>37</v>
      </c>
      <c r="L969" s="98" t="s">
        <v>38</v>
      </c>
    </row>
    <row r="970" customFormat="false" ht="13.5" hidden="false" customHeight="false" outlineLevel="0" collapsed="false">
      <c r="A970" s="8" t="n">
        <v>40</v>
      </c>
      <c r="B970" s="8" t="s">
        <v>234</v>
      </c>
      <c r="C970" s="8" t="s">
        <v>124</v>
      </c>
      <c r="D970" s="88" t="n">
        <v>42167</v>
      </c>
      <c r="E970" s="8" t="s">
        <v>119</v>
      </c>
      <c r="F970" s="8" t="n">
        <v>2674</v>
      </c>
      <c r="G970" s="8" t="s">
        <v>79</v>
      </c>
      <c r="H970" s="8" t="s">
        <v>74</v>
      </c>
      <c r="I970" s="8" t="s">
        <v>74</v>
      </c>
      <c r="J970" s="8" t="s">
        <v>142</v>
      </c>
      <c r="K970" s="89" t="s">
        <v>37</v>
      </c>
      <c r="L970" s="89" t="s">
        <v>38</v>
      </c>
    </row>
    <row r="971" customFormat="false" ht="13.5" hidden="false" customHeight="false" outlineLevel="0" collapsed="false">
      <c r="A971" s="8" t="n">
        <v>40</v>
      </c>
      <c r="B971" s="8" t="s">
        <v>252</v>
      </c>
      <c r="C971" s="8" t="s">
        <v>136</v>
      </c>
      <c r="D971" s="88" t="n">
        <v>42173</v>
      </c>
      <c r="E971" s="8" t="s">
        <v>119</v>
      </c>
      <c r="F971" s="8" t="n">
        <v>171249</v>
      </c>
      <c r="G971" s="8" t="s">
        <v>79</v>
      </c>
      <c r="H971" s="8" t="s">
        <v>74</v>
      </c>
      <c r="I971" s="8" t="s">
        <v>74</v>
      </c>
      <c r="J971" s="8" t="s">
        <v>142</v>
      </c>
      <c r="K971" s="97" t="s">
        <v>37</v>
      </c>
      <c r="L971" s="98" t="s">
        <v>38</v>
      </c>
    </row>
    <row r="972" customFormat="false" ht="13.5" hidden="false" customHeight="false" outlineLevel="0" collapsed="false">
      <c r="A972" s="8" t="s">
        <v>123</v>
      </c>
      <c r="B972" s="8" t="s">
        <v>252</v>
      </c>
      <c r="C972" s="8" t="s">
        <v>136</v>
      </c>
      <c r="D972" s="88" t="n">
        <v>42173</v>
      </c>
      <c r="E972" s="8" t="s">
        <v>118</v>
      </c>
      <c r="F972" s="8" t="n">
        <v>50459</v>
      </c>
      <c r="G972" s="8" t="s">
        <v>79</v>
      </c>
      <c r="H972" s="8" t="s">
        <v>74</v>
      </c>
      <c r="I972" s="8" t="s">
        <v>74</v>
      </c>
      <c r="J972" s="8" t="s">
        <v>143</v>
      </c>
      <c r="K972" s="97" t="s">
        <v>37</v>
      </c>
      <c r="L972" s="98" t="s">
        <v>38</v>
      </c>
    </row>
    <row r="973" customFormat="false" ht="13.5" hidden="false" customHeight="false" outlineLevel="0" collapsed="false">
      <c r="A973" s="8" t="n">
        <v>4</v>
      </c>
      <c r="B973" s="8" t="s">
        <v>252</v>
      </c>
      <c r="C973" s="8" t="s">
        <v>136</v>
      </c>
      <c r="D973" s="88" t="n">
        <v>42173</v>
      </c>
      <c r="E973" s="8" t="s">
        <v>118</v>
      </c>
      <c r="F973" s="8" t="n">
        <v>2249</v>
      </c>
      <c r="G973" s="8" t="s">
        <v>79</v>
      </c>
      <c r="H973" s="8" t="s">
        <v>74</v>
      </c>
      <c r="I973" s="8" t="s">
        <v>74</v>
      </c>
      <c r="J973" s="8" t="s">
        <v>143</v>
      </c>
      <c r="K973" s="97" t="s">
        <v>37</v>
      </c>
      <c r="L973" s="98" t="s">
        <v>38</v>
      </c>
    </row>
    <row r="974" customFormat="false" ht="13.5" hidden="false" customHeight="false" outlineLevel="0" collapsed="false">
      <c r="A974" s="8" t="n">
        <v>6</v>
      </c>
      <c r="B974" s="8" t="s">
        <v>253</v>
      </c>
      <c r="C974" s="8" t="s">
        <v>136</v>
      </c>
      <c r="D974" s="88" t="n">
        <v>42184</v>
      </c>
      <c r="E974" s="8" t="s">
        <v>118</v>
      </c>
      <c r="F974" s="8" t="n">
        <v>6834</v>
      </c>
      <c r="G974" s="8" t="s">
        <v>79</v>
      </c>
      <c r="H974" s="8" t="s">
        <v>74</v>
      </c>
      <c r="I974" s="8" t="s">
        <v>74</v>
      </c>
      <c r="J974" s="8" t="s">
        <v>143</v>
      </c>
      <c r="K974" s="97" t="s">
        <v>37</v>
      </c>
      <c r="L974" s="98" t="s">
        <v>38</v>
      </c>
    </row>
    <row r="975" customFormat="false" ht="13.5" hidden="false" customHeight="false" outlineLevel="0" collapsed="false">
      <c r="A975" s="8" t="n">
        <v>9</v>
      </c>
      <c r="B975" s="8" t="s">
        <v>253</v>
      </c>
      <c r="C975" s="8" t="s">
        <v>154</v>
      </c>
      <c r="D975" s="88" t="n">
        <v>42180</v>
      </c>
      <c r="E975" s="8" t="s">
        <v>118</v>
      </c>
      <c r="F975" s="8" t="n">
        <v>45750</v>
      </c>
      <c r="G975" s="8" t="s">
        <v>79</v>
      </c>
      <c r="H975" s="8" t="s">
        <v>74</v>
      </c>
      <c r="I975" s="8" t="s">
        <v>74</v>
      </c>
      <c r="J975" s="8" t="s">
        <v>143</v>
      </c>
      <c r="K975" s="97" t="s">
        <v>37</v>
      </c>
      <c r="L975" s="98" t="s">
        <v>38</v>
      </c>
    </row>
    <row r="976" customFormat="false" ht="13.5" hidden="false" customHeight="false" outlineLevel="0" collapsed="false">
      <c r="A976" s="8" t="n">
        <v>24</v>
      </c>
      <c r="B976" s="8" t="s">
        <v>253</v>
      </c>
      <c r="C976" s="8" t="s">
        <v>154</v>
      </c>
      <c r="D976" s="88" t="n">
        <v>42180</v>
      </c>
      <c r="E976" s="8" t="s">
        <v>119</v>
      </c>
      <c r="F976" s="8" t="n">
        <v>25958</v>
      </c>
      <c r="G976" s="8" t="s">
        <v>79</v>
      </c>
      <c r="H976" s="8" t="s">
        <v>74</v>
      </c>
      <c r="I976" s="8" t="s">
        <v>74</v>
      </c>
      <c r="J976" s="8" t="s">
        <v>142</v>
      </c>
      <c r="K976" s="97" t="s">
        <v>37</v>
      </c>
      <c r="L976" s="98" t="s">
        <v>38</v>
      </c>
    </row>
    <row r="977" customFormat="false" ht="13.5" hidden="false" customHeight="false" outlineLevel="0" collapsed="false">
      <c r="A977" s="8" t="n">
        <v>25</v>
      </c>
      <c r="B977" s="8" t="s">
        <v>166</v>
      </c>
      <c r="C977" s="8" t="s">
        <v>139</v>
      </c>
      <c r="D977" s="88" t="n">
        <v>42169</v>
      </c>
      <c r="E977" s="8" t="s">
        <v>256</v>
      </c>
      <c r="F977" s="8" t="n">
        <v>2106</v>
      </c>
      <c r="G977" s="8" t="s">
        <v>79</v>
      </c>
      <c r="H977" s="8" t="s">
        <v>257</v>
      </c>
      <c r="I977" s="8" t="s">
        <v>257</v>
      </c>
      <c r="J977" s="8" t="s">
        <v>258</v>
      </c>
      <c r="K977" s="93" t="s">
        <v>9</v>
      </c>
      <c r="L977" s="94" t="s">
        <v>10</v>
      </c>
    </row>
    <row r="978" customFormat="false" ht="13.5" hidden="false" customHeight="false" outlineLevel="0" collapsed="false">
      <c r="A978" s="8" t="n">
        <v>23</v>
      </c>
      <c r="B978" s="8" t="s">
        <v>166</v>
      </c>
      <c r="C978" s="8" t="s">
        <v>139</v>
      </c>
      <c r="D978" s="88" t="n">
        <v>42169</v>
      </c>
      <c r="E978" s="8" t="s">
        <v>256</v>
      </c>
      <c r="F978" s="8" t="n">
        <v>2106</v>
      </c>
      <c r="G978" s="8" t="s">
        <v>79</v>
      </c>
      <c r="H978" s="8" t="s">
        <v>257</v>
      </c>
      <c r="I978" s="8" t="s">
        <v>257</v>
      </c>
      <c r="J978" s="8" t="s">
        <v>258</v>
      </c>
      <c r="K978" s="93" t="s">
        <v>9</v>
      </c>
      <c r="L978" s="94" t="s">
        <v>10</v>
      </c>
    </row>
    <row r="979" customFormat="false" ht="13.5" hidden="false" customHeight="false" outlineLevel="0" collapsed="false">
      <c r="A979" s="8" t="n">
        <v>26</v>
      </c>
      <c r="B979" s="8" t="s">
        <v>166</v>
      </c>
      <c r="C979" s="8" t="s">
        <v>136</v>
      </c>
      <c r="D979" s="88" t="n">
        <v>42173</v>
      </c>
      <c r="E979" s="8" t="s">
        <v>247</v>
      </c>
      <c r="F979" s="8" t="n">
        <v>1216</v>
      </c>
      <c r="G979" s="8" t="s">
        <v>79</v>
      </c>
      <c r="H979" s="8" t="s">
        <v>248</v>
      </c>
      <c r="I979" s="8" t="s">
        <v>248</v>
      </c>
      <c r="J979" s="8" t="s">
        <v>249</v>
      </c>
      <c r="K979" s="97" t="s">
        <v>37</v>
      </c>
      <c r="L979" s="98" t="s">
        <v>38</v>
      </c>
    </row>
    <row r="980" customFormat="false" ht="13.5" hidden="false" customHeight="false" outlineLevel="0" collapsed="false">
      <c r="A980" s="8" t="n">
        <v>27</v>
      </c>
      <c r="B980" s="8" t="s">
        <v>252</v>
      </c>
      <c r="C980" s="8" t="s">
        <v>136</v>
      </c>
      <c r="D980" s="88" t="n">
        <v>42173</v>
      </c>
      <c r="E980" s="8" t="s">
        <v>247</v>
      </c>
      <c r="F980" s="8" t="n">
        <v>1522</v>
      </c>
      <c r="G980" s="8" t="s">
        <v>79</v>
      </c>
      <c r="H980" s="8" t="s">
        <v>248</v>
      </c>
      <c r="I980" s="8" t="s">
        <v>248</v>
      </c>
      <c r="J980" s="8" t="s">
        <v>249</v>
      </c>
      <c r="K980" s="97" t="s">
        <v>37</v>
      </c>
      <c r="L980" s="98" t="s">
        <v>38</v>
      </c>
    </row>
    <row r="981" customFormat="false" ht="29.25" hidden="false" customHeight="false" outlineLevel="0" collapsed="false">
      <c r="A981" s="8" t="n">
        <v>28</v>
      </c>
      <c r="B981" s="8" t="s">
        <v>230</v>
      </c>
      <c r="C981" s="8" t="s">
        <v>136</v>
      </c>
      <c r="D981" s="88" t="n">
        <v>42167</v>
      </c>
      <c r="E981" s="8" t="s">
        <v>298</v>
      </c>
      <c r="F981" s="8" t="n">
        <v>7</v>
      </c>
      <c r="G981" s="8" t="s">
        <v>79</v>
      </c>
      <c r="H981" s="8" t="s">
        <v>299</v>
      </c>
      <c r="I981" s="8" t="s">
        <v>299</v>
      </c>
      <c r="J981" s="8" t="s">
        <v>300</v>
      </c>
      <c r="K981" s="110" t="s">
        <v>68</v>
      </c>
      <c r="L981" s="102" t="s">
        <v>27</v>
      </c>
    </row>
    <row r="982" customFormat="false" ht="29.25" hidden="false" customHeight="false" outlineLevel="0" collapsed="false">
      <c r="A982" s="8" t="n">
        <v>32</v>
      </c>
      <c r="B982" s="8" t="s">
        <v>230</v>
      </c>
      <c r="C982" s="8" t="s">
        <v>136</v>
      </c>
      <c r="D982" s="88" t="n">
        <v>42167</v>
      </c>
      <c r="E982" s="8" t="s">
        <v>298</v>
      </c>
      <c r="F982" s="8" t="n">
        <v>7</v>
      </c>
      <c r="G982" s="8" t="s">
        <v>79</v>
      </c>
      <c r="H982" s="8" t="s">
        <v>299</v>
      </c>
      <c r="I982" s="8" t="s">
        <v>299</v>
      </c>
      <c r="J982" s="8" t="s">
        <v>300</v>
      </c>
      <c r="K982" s="110" t="s">
        <v>68</v>
      </c>
      <c r="L982" s="102" t="s">
        <v>27</v>
      </c>
    </row>
    <row r="983" customFormat="false" ht="15" hidden="false" customHeight="false" outlineLevel="0" collapsed="false">
      <c r="A983" s="8" t="n">
        <v>35</v>
      </c>
      <c r="B983" s="8" t="s">
        <v>166</v>
      </c>
      <c r="C983" s="8" t="s">
        <v>124</v>
      </c>
      <c r="D983" s="88" t="n">
        <v>42169</v>
      </c>
      <c r="E983" s="8" t="s">
        <v>211</v>
      </c>
      <c r="F983" s="8" t="n">
        <v>3811</v>
      </c>
      <c r="G983" s="8" t="s">
        <v>79</v>
      </c>
      <c r="H983" s="8" t="s">
        <v>212</v>
      </c>
      <c r="I983" s="8" t="s">
        <v>212</v>
      </c>
      <c r="J983" s="8" t="s">
        <v>179</v>
      </c>
      <c r="K983" s="110" t="s">
        <v>315</v>
      </c>
      <c r="L983" s="102" t="s">
        <v>338</v>
      </c>
    </row>
    <row r="984" customFormat="false" ht="15" hidden="false" customHeight="false" outlineLevel="0" collapsed="false">
      <c r="A984" s="8" t="n">
        <v>39</v>
      </c>
      <c r="B984" s="8" t="s">
        <v>166</v>
      </c>
      <c r="C984" s="8" t="s">
        <v>139</v>
      </c>
      <c r="D984" s="88" t="n">
        <v>42169</v>
      </c>
      <c r="E984" s="8" t="s">
        <v>211</v>
      </c>
      <c r="F984" s="8" t="n">
        <v>1761</v>
      </c>
      <c r="G984" s="8" t="s">
        <v>79</v>
      </c>
      <c r="H984" s="8" t="s">
        <v>212</v>
      </c>
      <c r="I984" s="8" t="s">
        <v>212</v>
      </c>
      <c r="J984" s="8" t="s">
        <v>179</v>
      </c>
      <c r="K984" s="110" t="s">
        <v>315</v>
      </c>
      <c r="L984" s="102" t="s">
        <v>338</v>
      </c>
    </row>
    <row r="985" customFormat="false" ht="14.25" hidden="false" customHeight="false" outlineLevel="0" collapsed="false">
      <c r="A985" s="8" t="n">
        <v>51</v>
      </c>
      <c r="B985" s="8" t="s">
        <v>195</v>
      </c>
      <c r="C985" s="8" t="s">
        <v>110</v>
      </c>
      <c r="D985" s="88" t="n">
        <v>42167</v>
      </c>
      <c r="E985" s="8" t="s">
        <v>211</v>
      </c>
      <c r="F985" s="8" t="n">
        <v>119</v>
      </c>
      <c r="G985" s="8" t="s">
        <v>79</v>
      </c>
      <c r="H985" s="8" t="s">
        <v>212</v>
      </c>
      <c r="I985" s="8" t="s">
        <v>212</v>
      </c>
      <c r="J985" s="8" t="s">
        <v>179</v>
      </c>
      <c r="K985" s="2" t="s">
        <v>315</v>
      </c>
      <c r="L985" s="2" t="s">
        <v>338</v>
      </c>
    </row>
    <row r="986" customFormat="false" ht="14.25" hidden="false" customHeight="false" outlineLevel="0" collapsed="false">
      <c r="A986" s="8" t="n">
        <v>49</v>
      </c>
      <c r="B986" s="8" t="s">
        <v>195</v>
      </c>
      <c r="C986" s="8" t="s">
        <v>110</v>
      </c>
      <c r="D986" s="88" t="n">
        <v>42167</v>
      </c>
      <c r="E986" s="8" t="s">
        <v>211</v>
      </c>
      <c r="F986" s="8" t="n">
        <v>364</v>
      </c>
      <c r="G986" s="8" t="s">
        <v>79</v>
      </c>
      <c r="H986" s="8" t="s">
        <v>212</v>
      </c>
      <c r="I986" s="8" t="s">
        <v>212</v>
      </c>
      <c r="J986" s="8" t="s">
        <v>179</v>
      </c>
      <c r="K986" s="2" t="s">
        <v>315</v>
      </c>
      <c r="L986" s="2" t="s">
        <v>338</v>
      </c>
    </row>
    <row r="987" customFormat="false" ht="14.25" hidden="false" customHeight="false" outlineLevel="0" collapsed="false">
      <c r="A987" s="8" t="n">
        <v>7</v>
      </c>
      <c r="B987" s="8" t="s">
        <v>195</v>
      </c>
      <c r="C987" s="8" t="s">
        <v>110</v>
      </c>
      <c r="D987" s="88" t="n">
        <v>42170</v>
      </c>
      <c r="E987" s="8" t="s">
        <v>211</v>
      </c>
      <c r="F987" s="8" t="n">
        <v>713</v>
      </c>
      <c r="G987" s="8" t="s">
        <v>79</v>
      </c>
      <c r="H987" s="8" t="s">
        <v>212</v>
      </c>
      <c r="I987" s="8" t="s">
        <v>212</v>
      </c>
      <c r="J987" s="8" t="s">
        <v>179</v>
      </c>
      <c r="K987" s="2" t="s">
        <v>315</v>
      </c>
      <c r="L987" s="2" t="s">
        <v>338</v>
      </c>
    </row>
    <row r="988" customFormat="false" ht="14.25" hidden="false" customHeight="false" outlineLevel="0" collapsed="false">
      <c r="A988" s="8" t="n">
        <v>8</v>
      </c>
      <c r="B988" s="8" t="s">
        <v>195</v>
      </c>
      <c r="C988" s="8" t="s">
        <v>110</v>
      </c>
      <c r="D988" s="88" t="n">
        <v>42170</v>
      </c>
      <c r="E988" s="8" t="s">
        <v>277</v>
      </c>
      <c r="F988" s="8" t="n">
        <v>2701</v>
      </c>
      <c r="G988" s="8" t="s">
        <v>79</v>
      </c>
      <c r="H988" s="8" t="s">
        <v>278</v>
      </c>
      <c r="I988" s="8" t="s">
        <v>278</v>
      </c>
      <c r="J988" s="8" t="s">
        <v>279</v>
      </c>
      <c r="K988" s="2" t="s">
        <v>323</v>
      </c>
      <c r="L988" s="2" t="s">
        <v>30</v>
      </c>
    </row>
    <row r="989" customFormat="false" ht="14.25" hidden="false" customHeight="false" outlineLevel="0" collapsed="false">
      <c r="A989" s="8" t="n">
        <v>10</v>
      </c>
      <c r="B989" s="8" t="s">
        <v>166</v>
      </c>
      <c r="C989" s="8" t="s">
        <v>136</v>
      </c>
      <c r="D989" s="88" t="n">
        <v>42170</v>
      </c>
      <c r="E989" s="8" t="s">
        <v>235</v>
      </c>
      <c r="F989" s="8" t="n">
        <v>61979</v>
      </c>
      <c r="G989" s="8" t="s">
        <v>79</v>
      </c>
      <c r="H989" s="8" t="s">
        <v>236</v>
      </c>
      <c r="I989" s="8" t="s">
        <v>236</v>
      </c>
      <c r="J989" s="8" t="s">
        <v>237</v>
      </c>
      <c r="K989" s="2" t="s">
        <v>62</v>
      </c>
      <c r="L989" s="2" t="s">
        <v>63</v>
      </c>
    </row>
    <row r="990" customFormat="false" ht="14.25" hidden="false" customHeight="false" outlineLevel="0" collapsed="false">
      <c r="A990" s="8" t="n">
        <v>4</v>
      </c>
      <c r="B990" s="8" t="s">
        <v>195</v>
      </c>
      <c r="C990" s="8" t="s">
        <v>110</v>
      </c>
      <c r="D990" s="88" t="n">
        <v>42170</v>
      </c>
      <c r="E990" s="8" t="s">
        <v>235</v>
      </c>
      <c r="F990" s="8" t="n">
        <v>345</v>
      </c>
      <c r="G990" s="8" t="s">
        <v>79</v>
      </c>
      <c r="H990" s="8" t="s">
        <v>236</v>
      </c>
      <c r="I990" s="8" t="s">
        <v>236</v>
      </c>
      <c r="J990" s="8" t="s">
        <v>237</v>
      </c>
      <c r="K990" s="2" t="s">
        <v>62</v>
      </c>
      <c r="L990" s="2" t="s">
        <v>63</v>
      </c>
    </row>
    <row r="991" customFormat="false" ht="14.25" hidden="false" customHeight="false" outlineLevel="0" collapsed="false">
      <c r="A991" s="8" t="n">
        <v>5</v>
      </c>
      <c r="B991" s="8" t="s">
        <v>195</v>
      </c>
      <c r="C991" s="8" t="s">
        <v>110</v>
      </c>
      <c r="D991" s="88" t="n">
        <v>42170</v>
      </c>
      <c r="E991" s="8" t="s">
        <v>235</v>
      </c>
      <c r="F991" s="8" t="n">
        <v>2676</v>
      </c>
      <c r="G991" s="8" t="s">
        <v>79</v>
      </c>
      <c r="H991" s="8" t="s">
        <v>236</v>
      </c>
      <c r="I991" s="8" t="s">
        <v>236</v>
      </c>
      <c r="J991" s="8" t="s">
        <v>237</v>
      </c>
      <c r="K991" s="2" t="s">
        <v>62</v>
      </c>
      <c r="L991" s="2" t="s">
        <v>63</v>
      </c>
    </row>
    <row r="992" customFormat="false" ht="14.25" hidden="false" customHeight="false" outlineLevel="0" collapsed="false">
      <c r="A992" s="8" t="n">
        <v>6</v>
      </c>
      <c r="B992" s="8" t="s">
        <v>208</v>
      </c>
      <c r="C992" s="8" t="s">
        <v>124</v>
      </c>
      <c r="D992" s="88" t="n">
        <v>42174</v>
      </c>
      <c r="E992" s="8" t="s">
        <v>235</v>
      </c>
      <c r="F992" s="8" t="n">
        <v>1305</v>
      </c>
      <c r="G992" s="8" t="s">
        <v>79</v>
      </c>
      <c r="H992" s="8" t="s">
        <v>236</v>
      </c>
      <c r="I992" s="8" t="s">
        <v>236</v>
      </c>
      <c r="J992" s="8" t="s">
        <v>237</v>
      </c>
      <c r="K992" s="2" t="s">
        <v>62</v>
      </c>
      <c r="L992" s="2" t="s">
        <v>63</v>
      </c>
    </row>
    <row r="993" customFormat="false" ht="14.25" hidden="false" customHeight="false" outlineLevel="0" collapsed="false">
      <c r="A993" s="8" t="n">
        <v>9</v>
      </c>
      <c r="B993" s="8" t="s">
        <v>208</v>
      </c>
      <c r="C993" s="8" t="s">
        <v>110</v>
      </c>
      <c r="D993" s="88" t="n">
        <v>42170</v>
      </c>
      <c r="E993" s="8" t="s">
        <v>235</v>
      </c>
      <c r="F993" s="8" t="n">
        <v>20</v>
      </c>
      <c r="G993" s="8" t="s">
        <v>79</v>
      </c>
      <c r="H993" s="8" t="s">
        <v>236</v>
      </c>
      <c r="I993" s="8" t="s">
        <v>236</v>
      </c>
      <c r="J993" s="8" t="s">
        <v>237</v>
      </c>
      <c r="K993" s="2" t="s">
        <v>62</v>
      </c>
      <c r="L993" s="2" t="s">
        <v>63</v>
      </c>
    </row>
    <row r="994" customFormat="false" ht="14.25" hidden="false" customHeight="false" outlineLevel="0" collapsed="false">
      <c r="A994" s="8" t="n">
        <v>20</v>
      </c>
      <c r="B994" s="8" t="s">
        <v>208</v>
      </c>
      <c r="C994" s="8" t="s">
        <v>110</v>
      </c>
      <c r="D994" s="88" t="n">
        <v>42177</v>
      </c>
      <c r="E994" s="8" t="s">
        <v>235</v>
      </c>
      <c r="F994" s="8" t="n">
        <v>1191</v>
      </c>
      <c r="G994" s="8" t="s">
        <v>79</v>
      </c>
      <c r="H994" s="8" t="s">
        <v>236</v>
      </c>
      <c r="I994" s="8" t="s">
        <v>236</v>
      </c>
      <c r="J994" s="8" t="s">
        <v>237</v>
      </c>
      <c r="K994" s="2" t="s">
        <v>62</v>
      </c>
      <c r="L994" s="2" t="s">
        <v>63</v>
      </c>
    </row>
    <row r="995" customFormat="false" ht="14.25" hidden="false" customHeight="false" outlineLevel="0" collapsed="false">
      <c r="A995" s="8" t="n">
        <v>13</v>
      </c>
      <c r="B995" s="8" t="s">
        <v>230</v>
      </c>
      <c r="C995" s="8" t="s">
        <v>136</v>
      </c>
      <c r="D995" s="88" t="n">
        <v>42167</v>
      </c>
      <c r="E995" s="8" t="s">
        <v>235</v>
      </c>
      <c r="F995" s="8" t="n">
        <v>23</v>
      </c>
      <c r="G995" s="8" t="s">
        <v>79</v>
      </c>
      <c r="H995" s="8" t="s">
        <v>236</v>
      </c>
      <c r="I995" s="8" t="s">
        <v>236</v>
      </c>
      <c r="J995" s="8" t="s">
        <v>237</v>
      </c>
      <c r="K995" s="2" t="s">
        <v>62</v>
      </c>
      <c r="L995" s="2" t="s">
        <v>63</v>
      </c>
    </row>
    <row r="996" customFormat="false" ht="14.25" hidden="false" customHeight="false" outlineLevel="0" collapsed="false">
      <c r="A996" s="8" t="n">
        <v>18</v>
      </c>
      <c r="B996" s="8" t="s">
        <v>230</v>
      </c>
      <c r="C996" s="8" t="s">
        <v>136</v>
      </c>
      <c r="D996" s="88" t="n">
        <v>42167</v>
      </c>
      <c r="E996" s="8" t="s">
        <v>235</v>
      </c>
      <c r="F996" s="8" t="n">
        <v>697843</v>
      </c>
      <c r="G996" s="8" t="s">
        <v>79</v>
      </c>
      <c r="H996" s="8" t="s">
        <v>236</v>
      </c>
      <c r="I996" s="8" t="s">
        <v>236</v>
      </c>
      <c r="J996" s="8" t="s">
        <v>237</v>
      </c>
      <c r="K996" s="2" t="s">
        <v>62</v>
      </c>
      <c r="L996" s="2" t="s">
        <v>63</v>
      </c>
    </row>
    <row r="997" customFormat="false" ht="14.25" hidden="false" customHeight="false" outlineLevel="0" collapsed="false">
      <c r="A997" s="8" t="n">
        <v>19</v>
      </c>
      <c r="B997" s="8" t="s">
        <v>253</v>
      </c>
      <c r="C997" s="8" t="s">
        <v>154</v>
      </c>
      <c r="D997" s="88" t="n">
        <v>42180</v>
      </c>
      <c r="E997" s="8" t="s">
        <v>235</v>
      </c>
      <c r="F997" s="8" t="n">
        <v>2929</v>
      </c>
      <c r="G997" s="8" t="s">
        <v>79</v>
      </c>
      <c r="H997" s="8" t="s">
        <v>236</v>
      </c>
      <c r="I997" s="8" t="s">
        <v>236</v>
      </c>
      <c r="J997" s="8" t="s">
        <v>237</v>
      </c>
      <c r="K997" s="2" t="s">
        <v>62</v>
      </c>
      <c r="L997" s="2" t="s">
        <v>63</v>
      </c>
    </row>
    <row r="998" customFormat="false" ht="12.75" hidden="false" customHeight="false" outlineLevel="0" collapsed="false">
      <c r="A998" s="8" t="n">
        <v>14</v>
      </c>
      <c r="B998" s="8" t="s">
        <v>195</v>
      </c>
      <c r="C998" s="8" t="s">
        <v>110</v>
      </c>
      <c r="D998" s="88" t="n">
        <v>42169</v>
      </c>
      <c r="E998" s="8" t="s">
        <v>268</v>
      </c>
      <c r="F998" s="8" t="n">
        <v>498</v>
      </c>
      <c r="G998" s="8" t="s">
        <v>79</v>
      </c>
      <c r="H998" s="8" t="s">
        <v>33</v>
      </c>
      <c r="I998" s="8" t="s">
        <v>33</v>
      </c>
      <c r="J998" s="8" t="s">
        <v>269</v>
      </c>
      <c r="K998" s="90" t="s">
        <v>9</v>
      </c>
      <c r="L998" s="90" t="s">
        <v>10</v>
      </c>
    </row>
    <row r="999" customFormat="false" ht="12.75" hidden="false" customHeight="false" outlineLevel="0" collapsed="false">
      <c r="A999" s="8" t="n">
        <v>15</v>
      </c>
      <c r="B999" s="8" t="s">
        <v>109</v>
      </c>
      <c r="C999" s="8" t="s">
        <v>110</v>
      </c>
      <c r="D999" s="88" t="n">
        <v>42169</v>
      </c>
      <c r="E999" s="8" t="s">
        <v>115</v>
      </c>
      <c r="F999" s="8" t="n">
        <v>2765</v>
      </c>
      <c r="G999" s="8" t="s">
        <v>79</v>
      </c>
      <c r="H999" s="8" t="s">
        <v>99</v>
      </c>
      <c r="I999" s="8" t="s">
        <v>99</v>
      </c>
      <c r="J999" s="8" t="s">
        <v>147</v>
      </c>
      <c r="K999" s="90" t="s">
        <v>16</v>
      </c>
      <c r="L999" s="92" t="s">
        <v>17</v>
      </c>
    </row>
    <row r="1000" customFormat="false" ht="12.75" hidden="false" customHeight="false" outlineLevel="0" collapsed="false">
      <c r="A1000" s="8" t="n">
        <v>21</v>
      </c>
      <c r="B1000" s="8" t="s">
        <v>109</v>
      </c>
      <c r="C1000" s="8" t="s">
        <v>154</v>
      </c>
      <c r="D1000" s="88" t="n">
        <v>42176</v>
      </c>
      <c r="E1000" s="8" t="s">
        <v>115</v>
      </c>
      <c r="F1000" s="8" t="n">
        <v>1045</v>
      </c>
      <c r="G1000" s="8" t="s">
        <v>79</v>
      </c>
      <c r="H1000" s="8" t="s">
        <v>99</v>
      </c>
      <c r="I1000" s="8" t="s">
        <v>99</v>
      </c>
      <c r="J1000" s="8" t="s">
        <v>147</v>
      </c>
      <c r="K1000" s="90" t="s">
        <v>16</v>
      </c>
      <c r="L1000" s="92" t="s">
        <v>17</v>
      </c>
    </row>
    <row r="1001" customFormat="false" ht="12.75" hidden="false" customHeight="false" outlineLevel="0" collapsed="false">
      <c r="A1001" s="8" t="n">
        <v>16</v>
      </c>
      <c r="B1001" s="8" t="s">
        <v>166</v>
      </c>
      <c r="C1001" s="8" t="s">
        <v>136</v>
      </c>
      <c r="D1001" s="88" t="n">
        <v>42173</v>
      </c>
      <c r="E1001" s="8" t="s">
        <v>115</v>
      </c>
      <c r="F1001" s="8" t="n">
        <v>837</v>
      </c>
      <c r="G1001" s="8" t="s">
        <v>79</v>
      </c>
      <c r="H1001" s="8" t="s">
        <v>99</v>
      </c>
      <c r="I1001" s="8" t="s">
        <v>99</v>
      </c>
      <c r="J1001" s="8" t="s">
        <v>147</v>
      </c>
      <c r="K1001" s="90" t="s">
        <v>16</v>
      </c>
      <c r="L1001" s="92" t="s">
        <v>17</v>
      </c>
    </row>
    <row r="1002" customFormat="false" ht="12.75" hidden="false" customHeight="false" outlineLevel="0" collapsed="false">
      <c r="A1002" s="8" t="n">
        <v>22</v>
      </c>
      <c r="B1002" s="8" t="s">
        <v>166</v>
      </c>
      <c r="C1002" s="8" t="s">
        <v>139</v>
      </c>
      <c r="D1002" s="88" t="n">
        <v>42169</v>
      </c>
      <c r="E1002" s="8" t="s">
        <v>115</v>
      </c>
      <c r="F1002" s="8" t="n">
        <v>4766</v>
      </c>
      <c r="G1002" s="8" t="s">
        <v>79</v>
      </c>
      <c r="H1002" s="8" t="s">
        <v>99</v>
      </c>
      <c r="I1002" s="8" t="s">
        <v>99</v>
      </c>
      <c r="J1002" s="8" t="s">
        <v>147</v>
      </c>
      <c r="K1002" s="90" t="s">
        <v>16</v>
      </c>
      <c r="L1002" s="92" t="s">
        <v>17</v>
      </c>
    </row>
    <row r="1003" customFormat="false" ht="14.25" hidden="false" customHeight="false" outlineLevel="0" collapsed="false">
      <c r="A1003" s="8" t="n">
        <v>24</v>
      </c>
      <c r="B1003" s="8" t="s">
        <v>208</v>
      </c>
      <c r="C1003" s="8" t="s">
        <v>139</v>
      </c>
      <c r="D1003" s="88" t="n">
        <v>42169</v>
      </c>
      <c r="E1003" s="8" t="s">
        <v>293</v>
      </c>
      <c r="F1003" s="8" t="n">
        <v>1053</v>
      </c>
      <c r="G1003" s="8" t="s">
        <v>79</v>
      </c>
      <c r="H1003" s="8" t="s">
        <v>101</v>
      </c>
      <c r="I1003" s="8" t="s">
        <v>101</v>
      </c>
      <c r="J1003" s="8" t="s">
        <v>294</v>
      </c>
      <c r="K1003" s="2" t="s">
        <v>316</v>
      </c>
      <c r="L1003" s="2" t="s">
        <v>13</v>
      </c>
    </row>
    <row r="1004" customFormat="false" ht="28.5" hidden="false" customHeight="false" outlineLevel="0" collapsed="false">
      <c r="A1004" s="8" t="n">
        <v>25</v>
      </c>
      <c r="B1004" s="8" t="s">
        <v>208</v>
      </c>
      <c r="C1004" s="8" t="s">
        <v>139</v>
      </c>
      <c r="D1004" s="88" t="n">
        <v>42169</v>
      </c>
      <c r="E1004" s="8" t="s">
        <v>290</v>
      </c>
      <c r="F1004" s="8" t="n">
        <v>1343</v>
      </c>
      <c r="G1004" s="8" t="s">
        <v>79</v>
      </c>
      <c r="H1004" s="8" t="s">
        <v>291</v>
      </c>
      <c r="I1004" s="8" t="s">
        <v>291</v>
      </c>
      <c r="J1004" s="8" t="s">
        <v>292</v>
      </c>
      <c r="K1004" s="2" t="s">
        <v>68</v>
      </c>
      <c r="L1004" s="2" t="s">
        <v>27</v>
      </c>
    </row>
    <row r="1005" customFormat="false" ht="14.25" hidden="false" customHeight="false" outlineLevel="0" collapsed="false">
      <c r="A1005" s="8" t="n">
        <v>23</v>
      </c>
      <c r="B1005" s="8" t="s">
        <v>208</v>
      </c>
      <c r="C1005" s="8" t="s">
        <v>139</v>
      </c>
      <c r="D1005" s="88" t="n">
        <v>42169</v>
      </c>
      <c r="E1005" s="8" t="s">
        <v>287</v>
      </c>
      <c r="F1005" s="8" t="n">
        <v>1445</v>
      </c>
      <c r="G1005" s="8" t="s">
        <v>79</v>
      </c>
      <c r="H1005" s="8" t="s">
        <v>288</v>
      </c>
      <c r="I1005" s="8" t="s">
        <v>288</v>
      </c>
      <c r="J1005" s="8" t="s">
        <v>289</v>
      </c>
      <c r="K1005" s="113" t="s">
        <v>16</v>
      </c>
      <c r="L1005" s="113" t="s">
        <v>17</v>
      </c>
    </row>
    <row r="1006" customFormat="false" ht="14.25" hidden="false" customHeight="false" outlineLevel="0" collapsed="false">
      <c r="A1006" s="8" t="n">
        <v>26</v>
      </c>
      <c r="B1006" s="8" t="s">
        <v>208</v>
      </c>
      <c r="C1006" s="8" t="s">
        <v>139</v>
      </c>
      <c r="D1006" s="88" t="n">
        <v>42169</v>
      </c>
      <c r="E1006" s="8" t="s">
        <v>287</v>
      </c>
      <c r="F1006" s="8" t="n">
        <v>1445</v>
      </c>
      <c r="G1006" s="8" t="s">
        <v>79</v>
      </c>
      <c r="H1006" s="8" t="s">
        <v>288</v>
      </c>
      <c r="I1006" s="8" t="s">
        <v>288</v>
      </c>
      <c r="J1006" s="8" t="s">
        <v>289</v>
      </c>
      <c r="K1006" s="113" t="s">
        <v>16</v>
      </c>
      <c r="L1006" s="113" t="s">
        <v>17</v>
      </c>
    </row>
    <row r="1007" customFormat="false" ht="14.25" hidden="false" customHeight="false" outlineLevel="0" collapsed="false">
      <c r="A1007" s="8" t="n">
        <v>27</v>
      </c>
      <c r="B1007" s="8" t="s">
        <v>234</v>
      </c>
      <c r="C1007" s="8" t="s">
        <v>124</v>
      </c>
      <c r="D1007" s="88" t="n">
        <v>42167</v>
      </c>
      <c r="E1007" s="8" t="s">
        <v>287</v>
      </c>
      <c r="F1007" s="8" t="n">
        <v>2815</v>
      </c>
      <c r="G1007" s="8" t="s">
        <v>79</v>
      </c>
      <c r="H1007" s="8" t="s">
        <v>288</v>
      </c>
      <c r="I1007" s="8" t="s">
        <v>288</v>
      </c>
      <c r="J1007" s="8" t="s">
        <v>289</v>
      </c>
      <c r="K1007" s="113" t="s">
        <v>16</v>
      </c>
      <c r="L1007" s="113" t="s">
        <v>17</v>
      </c>
    </row>
    <row r="1008" customFormat="false" ht="14.25" hidden="false" customHeight="false" outlineLevel="0" collapsed="false">
      <c r="A1008" s="8" t="n">
        <v>28</v>
      </c>
      <c r="B1008" s="8" t="s">
        <v>234</v>
      </c>
      <c r="C1008" s="8" t="s">
        <v>124</v>
      </c>
      <c r="D1008" s="88" t="n">
        <v>42167</v>
      </c>
      <c r="E1008" s="8" t="s">
        <v>287</v>
      </c>
      <c r="F1008" s="8" t="n">
        <v>2815</v>
      </c>
      <c r="G1008" s="8" t="s">
        <v>79</v>
      </c>
      <c r="H1008" s="8" t="s">
        <v>288</v>
      </c>
      <c r="I1008" s="8" t="s">
        <v>288</v>
      </c>
      <c r="J1008" s="8" t="s">
        <v>289</v>
      </c>
      <c r="K1008" s="113" t="s">
        <v>16</v>
      </c>
      <c r="L1008" s="113" t="s">
        <v>17</v>
      </c>
    </row>
    <row r="1009" customFormat="false" ht="12.75" hidden="false" customHeight="false" outlineLevel="0" collapsed="false">
      <c r="A1009" s="8" t="n">
        <v>30</v>
      </c>
      <c r="B1009" s="8" t="s">
        <v>109</v>
      </c>
      <c r="C1009" s="8" t="s">
        <v>144</v>
      </c>
      <c r="D1009" s="88" t="n">
        <v>42169</v>
      </c>
      <c r="E1009" s="8" t="s">
        <v>172</v>
      </c>
      <c r="F1009" s="8" t="n">
        <v>2995</v>
      </c>
      <c r="G1009" s="8" t="s">
        <v>79</v>
      </c>
      <c r="H1009" s="8" t="s">
        <v>19</v>
      </c>
      <c r="I1009" s="8" t="s">
        <v>19</v>
      </c>
      <c r="J1009" s="8" t="s">
        <v>173</v>
      </c>
      <c r="K1009" s="90" t="s">
        <v>16</v>
      </c>
      <c r="L1009" s="92" t="s">
        <v>17</v>
      </c>
    </row>
    <row r="1010" customFormat="false" ht="12.75" hidden="false" customHeight="false" outlineLevel="0" collapsed="false">
      <c r="A1010" s="8" t="n">
        <v>32</v>
      </c>
      <c r="B1010" s="8" t="s">
        <v>109</v>
      </c>
      <c r="C1010" s="8" t="s">
        <v>154</v>
      </c>
      <c r="D1010" s="88" t="n">
        <v>42177</v>
      </c>
      <c r="E1010" s="8" t="s">
        <v>172</v>
      </c>
      <c r="F1010" s="8" t="n">
        <v>3684</v>
      </c>
      <c r="G1010" s="8" t="s">
        <v>79</v>
      </c>
      <c r="H1010" s="8" t="s">
        <v>19</v>
      </c>
      <c r="I1010" s="8" t="s">
        <v>19</v>
      </c>
      <c r="J1010" s="8" t="s">
        <v>173</v>
      </c>
      <c r="K1010" s="90" t="s">
        <v>16</v>
      </c>
      <c r="L1010" s="92" t="s">
        <v>17</v>
      </c>
    </row>
    <row r="1011" customFormat="false" ht="12.75" hidden="false" customHeight="false" outlineLevel="0" collapsed="false">
      <c r="A1011" s="8" t="n">
        <v>35</v>
      </c>
      <c r="B1011" s="8" t="s">
        <v>109</v>
      </c>
      <c r="C1011" s="8" t="s">
        <v>154</v>
      </c>
      <c r="D1011" s="88" t="n">
        <v>42180</v>
      </c>
      <c r="E1011" s="8" t="s">
        <v>172</v>
      </c>
      <c r="F1011" s="8" t="n">
        <v>902</v>
      </c>
      <c r="G1011" s="8" t="s">
        <v>79</v>
      </c>
      <c r="H1011" s="8" t="s">
        <v>19</v>
      </c>
      <c r="I1011" s="8" t="s">
        <v>19</v>
      </c>
      <c r="J1011" s="8" t="s">
        <v>173</v>
      </c>
      <c r="K1011" s="90" t="s">
        <v>16</v>
      </c>
      <c r="L1011" s="92" t="s">
        <v>17</v>
      </c>
    </row>
    <row r="1012" customFormat="false" ht="12.75" hidden="false" customHeight="false" outlineLevel="0" collapsed="false">
      <c r="A1012" s="8" t="n">
        <v>43</v>
      </c>
      <c r="B1012" s="8" t="s">
        <v>166</v>
      </c>
      <c r="C1012" s="8" t="s">
        <v>139</v>
      </c>
      <c r="D1012" s="88" t="n">
        <v>42169</v>
      </c>
      <c r="E1012" s="8" t="s">
        <v>172</v>
      </c>
      <c r="F1012" s="8" t="n">
        <v>2178</v>
      </c>
      <c r="G1012" s="8" t="s">
        <v>79</v>
      </c>
      <c r="H1012" s="8" t="s">
        <v>19</v>
      </c>
      <c r="I1012" s="8" t="s">
        <v>19</v>
      </c>
      <c r="J1012" s="8" t="s">
        <v>173</v>
      </c>
      <c r="K1012" s="90" t="s">
        <v>16</v>
      </c>
      <c r="L1012" s="92" t="s">
        <v>17</v>
      </c>
    </row>
    <row r="1013" customFormat="false" ht="12.75" hidden="false" customHeight="false" outlineLevel="0" collapsed="false">
      <c r="A1013" s="8" t="n">
        <v>33</v>
      </c>
      <c r="B1013" s="8" t="s">
        <v>208</v>
      </c>
      <c r="C1013" s="8" t="s">
        <v>110</v>
      </c>
      <c r="D1013" s="88" t="n">
        <v>42170</v>
      </c>
      <c r="E1013" s="8" t="s">
        <v>172</v>
      </c>
      <c r="F1013" s="8" t="n">
        <v>10</v>
      </c>
      <c r="G1013" s="8" t="s">
        <v>79</v>
      </c>
      <c r="H1013" s="8" t="s">
        <v>19</v>
      </c>
      <c r="I1013" s="8" t="s">
        <v>19</v>
      </c>
      <c r="J1013" s="8" t="s">
        <v>173</v>
      </c>
      <c r="K1013" s="90" t="s">
        <v>16</v>
      </c>
      <c r="L1013" s="92" t="s">
        <v>17</v>
      </c>
    </row>
    <row r="1014" customFormat="false" ht="12.75" hidden="false" customHeight="false" outlineLevel="0" collapsed="false">
      <c r="A1014" s="8" t="n">
        <v>36</v>
      </c>
      <c r="B1014" s="8" t="s">
        <v>230</v>
      </c>
      <c r="C1014" s="8" t="s">
        <v>136</v>
      </c>
      <c r="D1014" s="88" t="n">
        <v>42167</v>
      </c>
      <c r="E1014" s="8" t="s">
        <v>172</v>
      </c>
      <c r="F1014" s="8" t="n">
        <v>3</v>
      </c>
      <c r="G1014" s="8" t="s">
        <v>79</v>
      </c>
      <c r="H1014" s="8" t="s">
        <v>19</v>
      </c>
      <c r="I1014" s="8" t="s">
        <v>19</v>
      </c>
      <c r="J1014" s="8" t="s">
        <v>173</v>
      </c>
      <c r="K1014" s="90" t="s">
        <v>16</v>
      </c>
      <c r="L1014" s="92" t="s">
        <v>17</v>
      </c>
    </row>
    <row r="1015" customFormat="false" ht="12.75" hidden="false" customHeight="false" outlineLevel="0" collapsed="false">
      <c r="A1015" s="8" t="n">
        <v>37</v>
      </c>
      <c r="B1015" s="8" t="s">
        <v>252</v>
      </c>
      <c r="C1015" s="8" t="s">
        <v>136</v>
      </c>
      <c r="D1015" s="88" t="n">
        <v>42173</v>
      </c>
      <c r="E1015" s="8" t="s">
        <v>172</v>
      </c>
      <c r="F1015" s="8" t="n">
        <v>2024</v>
      </c>
      <c r="G1015" s="8" t="s">
        <v>79</v>
      </c>
      <c r="H1015" s="8" t="s">
        <v>19</v>
      </c>
      <c r="I1015" s="8" t="s">
        <v>19</v>
      </c>
      <c r="J1015" s="8" t="s">
        <v>173</v>
      </c>
      <c r="K1015" s="90" t="s">
        <v>16</v>
      </c>
      <c r="L1015" s="92" t="s">
        <v>17</v>
      </c>
    </row>
    <row r="1016" customFormat="false" ht="12.75" hidden="false" customHeight="false" outlineLevel="0" collapsed="false">
      <c r="A1016" s="8" t="n">
        <v>41</v>
      </c>
      <c r="B1016" s="8" t="s">
        <v>109</v>
      </c>
      <c r="C1016" s="8" t="s">
        <v>110</v>
      </c>
      <c r="D1016" s="88" t="n">
        <v>42169</v>
      </c>
      <c r="E1016" s="8" t="s">
        <v>116</v>
      </c>
      <c r="F1016" s="8" t="n">
        <v>2819</v>
      </c>
      <c r="G1016" s="8" t="s">
        <v>79</v>
      </c>
      <c r="H1016" s="8" t="s">
        <v>22</v>
      </c>
      <c r="I1016" s="8" t="s">
        <v>22</v>
      </c>
      <c r="J1016" s="8" t="s">
        <v>146</v>
      </c>
      <c r="K1016" s="90" t="s">
        <v>16</v>
      </c>
      <c r="L1016" s="92" t="s">
        <v>17</v>
      </c>
    </row>
    <row r="1017" customFormat="false" ht="12.75" hidden="false" customHeight="false" outlineLevel="0" collapsed="false">
      <c r="A1017" s="8" t="n">
        <v>42</v>
      </c>
      <c r="B1017" s="8" t="s">
        <v>166</v>
      </c>
      <c r="C1017" s="8" t="s">
        <v>124</v>
      </c>
      <c r="D1017" s="88" t="n">
        <v>42169</v>
      </c>
      <c r="E1017" s="8" t="s">
        <v>116</v>
      </c>
      <c r="F1017" s="8" t="n">
        <v>753</v>
      </c>
      <c r="G1017" s="8" t="s">
        <v>79</v>
      </c>
      <c r="H1017" s="8" t="s">
        <v>22</v>
      </c>
      <c r="I1017" s="8" t="s">
        <v>22</v>
      </c>
      <c r="J1017" s="8" t="s">
        <v>146</v>
      </c>
      <c r="K1017" s="90" t="s">
        <v>16</v>
      </c>
      <c r="L1017" s="92" t="s">
        <v>17</v>
      </c>
    </row>
    <row r="1018" customFormat="false" ht="12.75" hidden="false" customHeight="false" outlineLevel="0" collapsed="false">
      <c r="A1018" s="8" t="n">
        <v>39</v>
      </c>
      <c r="B1018" s="8" t="s">
        <v>166</v>
      </c>
      <c r="C1018" s="8" t="s">
        <v>136</v>
      </c>
      <c r="D1018" s="88" t="n">
        <v>42173</v>
      </c>
      <c r="E1018" s="8" t="s">
        <v>116</v>
      </c>
      <c r="F1018" s="8" t="n">
        <v>769</v>
      </c>
      <c r="G1018" s="8" t="s">
        <v>79</v>
      </c>
      <c r="H1018" s="8" t="s">
        <v>22</v>
      </c>
      <c r="I1018" s="8" t="s">
        <v>22</v>
      </c>
      <c r="J1018" s="8" t="s">
        <v>146</v>
      </c>
      <c r="K1018" s="90" t="s">
        <v>16</v>
      </c>
      <c r="L1018" s="92" t="s">
        <v>17</v>
      </c>
    </row>
    <row r="1019" customFormat="false" ht="12.75" hidden="false" customHeight="false" outlineLevel="0" collapsed="false">
      <c r="A1019" s="8" t="n">
        <v>40</v>
      </c>
      <c r="B1019" s="8" t="s">
        <v>166</v>
      </c>
      <c r="C1019" s="8" t="s">
        <v>139</v>
      </c>
      <c r="D1019" s="88" t="n">
        <v>42169</v>
      </c>
      <c r="E1019" s="8" t="s">
        <v>116</v>
      </c>
      <c r="F1019" s="8" t="n">
        <v>1690</v>
      </c>
      <c r="G1019" s="8" t="s">
        <v>79</v>
      </c>
      <c r="H1019" s="8" t="s">
        <v>22</v>
      </c>
      <c r="I1019" s="8" t="s">
        <v>22</v>
      </c>
      <c r="J1019" s="8" t="s">
        <v>146</v>
      </c>
      <c r="K1019" s="90" t="s">
        <v>16</v>
      </c>
      <c r="L1019" s="92" t="s">
        <v>17</v>
      </c>
    </row>
    <row r="1020" customFormat="false" ht="12.75" hidden="false" customHeight="false" outlineLevel="0" collapsed="false">
      <c r="A1020" s="8" t="n">
        <v>34</v>
      </c>
      <c r="B1020" s="8" t="s">
        <v>166</v>
      </c>
      <c r="C1020" s="8" t="s">
        <v>139</v>
      </c>
      <c r="D1020" s="88" t="n">
        <v>42169</v>
      </c>
      <c r="E1020" s="8" t="s">
        <v>116</v>
      </c>
      <c r="F1020" s="8" t="n">
        <v>10455</v>
      </c>
      <c r="G1020" s="8" t="s">
        <v>79</v>
      </c>
      <c r="H1020" s="8" t="s">
        <v>22</v>
      </c>
      <c r="I1020" s="8" t="s">
        <v>22</v>
      </c>
      <c r="J1020" s="8" t="s">
        <v>146</v>
      </c>
      <c r="K1020" s="90" t="s">
        <v>16</v>
      </c>
      <c r="L1020" s="92" t="s">
        <v>17</v>
      </c>
    </row>
    <row r="1021" customFormat="false" ht="12.75" hidden="false" customHeight="false" outlineLevel="0" collapsed="false">
      <c r="A1021" s="8" t="n">
        <v>44</v>
      </c>
      <c r="B1021" s="8" t="s">
        <v>166</v>
      </c>
      <c r="C1021" s="8" t="s">
        <v>139</v>
      </c>
      <c r="D1021" s="88" t="n">
        <v>42169</v>
      </c>
      <c r="E1021" s="8" t="s">
        <v>116</v>
      </c>
      <c r="F1021" s="8" t="n">
        <v>337</v>
      </c>
      <c r="G1021" s="8" t="s">
        <v>79</v>
      </c>
      <c r="H1021" s="8" t="s">
        <v>22</v>
      </c>
      <c r="I1021" s="8" t="s">
        <v>22</v>
      </c>
      <c r="J1021" s="8" t="s">
        <v>146</v>
      </c>
      <c r="K1021" s="90" t="s">
        <v>16</v>
      </c>
      <c r="L1021" s="92" t="s">
        <v>17</v>
      </c>
    </row>
    <row r="1022" customFormat="false" ht="12.75" hidden="false" customHeight="false" outlineLevel="0" collapsed="false">
      <c r="A1022" s="8" t="n">
        <v>45</v>
      </c>
      <c r="B1022" s="8" t="s">
        <v>195</v>
      </c>
      <c r="C1022" s="8" t="s">
        <v>110</v>
      </c>
      <c r="D1022" s="88" t="n">
        <v>42167</v>
      </c>
      <c r="E1022" s="8" t="s">
        <v>116</v>
      </c>
      <c r="F1022" s="8" t="n">
        <v>430</v>
      </c>
      <c r="G1022" s="8" t="s">
        <v>79</v>
      </c>
      <c r="H1022" s="8" t="s">
        <v>22</v>
      </c>
      <c r="I1022" s="8" t="s">
        <v>22</v>
      </c>
      <c r="J1022" s="8" t="s">
        <v>146</v>
      </c>
      <c r="K1022" s="90" t="s">
        <v>16</v>
      </c>
      <c r="L1022" s="92" t="s">
        <v>17</v>
      </c>
    </row>
    <row r="1023" customFormat="false" ht="12.75" hidden="false" customHeight="false" outlineLevel="0" collapsed="false">
      <c r="A1023" s="8" t="n">
        <v>47</v>
      </c>
      <c r="B1023" s="8" t="s">
        <v>195</v>
      </c>
      <c r="C1023" s="8" t="s">
        <v>110</v>
      </c>
      <c r="D1023" s="88" t="n">
        <v>42167</v>
      </c>
      <c r="E1023" s="8" t="s">
        <v>266</v>
      </c>
      <c r="F1023" s="8" t="n">
        <v>85</v>
      </c>
      <c r="G1023" s="8" t="s">
        <v>79</v>
      </c>
      <c r="H1023" s="8" t="s">
        <v>22</v>
      </c>
      <c r="I1023" s="8" t="s">
        <v>22</v>
      </c>
      <c r="J1023" s="8" t="s">
        <v>267</v>
      </c>
      <c r="K1023" s="90" t="s">
        <v>16</v>
      </c>
      <c r="L1023" s="92" t="s">
        <v>17</v>
      </c>
    </row>
    <row r="1024" customFormat="false" ht="12.75" hidden="false" customHeight="false" outlineLevel="0" collapsed="false">
      <c r="A1024" s="8" t="n">
        <v>52</v>
      </c>
      <c r="B1024" s="8" t="s">
        <v>195</v>
      </c>
      <c r="C1024" s="8" t="s">
        <v>110</v>
      </c>
      <c r="D1024" s="88" t="n">
        <v>42167</v>
      </c>
      <c r="E1024" s="8" t="s">
        <v>116</v>
      </c>
      <c r="F1024" s="8" t="n">
        <v>464</v>
      </c>
      <c r="G1024" s="8" t="s">
        <v>79</v>
      </c>
      <c r="H1024" s="8" t="s">
        <v>22</v>
      </c>
      <c r="I1024" s="8" t="s">
        <v>22</v>
      </c>
      <c r="J1024" s="8" t="s">
        <v>146</v>
      </c>
      <c r="K1024" s="90" t="s">
        <v>16</v>
      </c>
      <c r="L1024" s="92" t="s">
        <v>17</v>
      </c>
    </row>
    <row r="1025" customFormat="false" ht="12.75" hidden="false" customHeight="false" outlineLevel="0" collapsed="false">
      <c r="A1025" s="8" t="n">
        <v>51</v>
      </c>
      <c r="B1025" s="8" t="s">
        <v>195</v>
      </c>
      <c r="C1025" s="8" t="s">
        <v>110</v>
      </c>
      <c r="D1025" s="88" t="n">
        <v>42169</v>
      </c>
      <c r="E1025" s="8" t="s">
        <v>116</v>
      </c>
      <c r="F1025" s="8" t="n">
        <v>8448</v>
      </c>
      <c r="G1025" s="8" t="s">
        <v>79</v>
      </c>
      <c r="H1025" s="8" t="s">
        <v>22</v>
      </c>
      <c r="I1025" s="8" t="s">
        <v>22</v>
      </c>
      <c r="J1025" s="8" t="s">
        <v>146</v>
      </c>
      <c r="K1025" s="90" t="s">
        <v>16</v>
      </c>
      <c r="L1025" s="92" t="s">
        <v>17</v>
      </c>
    </row>
    <row r="1026" customFormat="false" ht="12.75" hidden="false" customHeight="false" outlineLevel="0" collapsed="false">
      <c r="A1026" s="8" t="n">
        <v>48</v>
      </c>
      <c r="B1026" s="8" t="s">
        <v>208</v>
      </c>
      <c r="C1026" s="8" t="s">
        <v>124</v>
      </c>
      <c r="D1026" s="88" t="n">
        <v>42175</v>
      </c>
      <c r="E1026" s="8" t="s">
        <v>116</v>
      </c>
      <c r="F1026" s="8" t="n">
        <v>1334</v>
      </c>
      <c r="G1026" s="8" t="s">
        <v>79</v>
      </c>
      <c r="H1026" s="8" t="s">
        <v>22</v>
      </c>
      <c r="I1026" s="8" t="s">
        <v>22</v>
      </c>
      <c r="J1026" s="8" t="s">
        <v>146</v>
      </c>
      <c r="K1026" s="90" t="s">
        <v>16</v>
      </c>
      <c r="L1026" s="92" t="s">
        <v>17</v>
      </c>
    </row>
    <row r="1027" customFormat="false" ht="12.75" hidden="false" customHeight="false" outlineLevel="0" collapsed="false">
      <c r="A1027" s="8" t="n">
        <v>49</v>
      </c>
      <c r="B1027" s="8" t="s">
        <v>208</v>
      </c>
      <c r="C1027" s="8" t="s">
        <v>139</v>
      </c>
      <c r="D1027" s="88" t="n">
        <v>42173</v>
      </c>
      <c r="E1027" s="8" t="s">
        <v>116</v>
      </c>
      <c r="F1027" s="8" t="n">
        <v>429</v>
      </c>
      <c r="G1027" s="8" t="s">
        <v>79</v>
      </c>
      <c r="H1027" s="8" t="s">
        <v>22</v>
      </c>
      <c r="I1027" s="8" t="s">
        <v>22</v>
      </c>
      <c r="J1027" s="8" t="s">
        <v>146</v>
      </c>
      <c r="K1027" s="90" t="s">
        <v>16</v>
      </c>
      <c r="L1027" s="92" t="s">
        <v>17</v>
      </c>
    </row>
    <row r="1028" customFormat="false" ht="12.75" hidden="false" customHeight="false" outlineLevel="0" collapsed="false">
      <c r="A1028" s="8" t="n">
        <v>50</v>
      </c>
      <c r="B1028" s="8" t="s">
        <v>208</v>
      </c>
      <c r="C1028" s="8" t="s">
        <v>144</v>
      </c>
      <c r="D1028" s="88" t="n">
        <v>42183</v>
      </c>
      <c r="E1028" s="8" t="s">
        <v>116</v>
      </c>
      <c r="F1028" s="8" t="n">
        <v>10436</v>
      </c>
      <c r="G1028" s="8" t="s">
        <v>79</v>
      </c>
      <c r="H1028" s="8" t="s">
        <v>22</v>
      </c>
      <c r="I1028" s="8" t="s">
        <v>22</v>
      </c>
      <c r="J1028" s="8" t="s">
        <v>146</v>
      </c>
      <c r="K1028" s="90" t="s">
        <v>16</v>
      </c>
      <c r="L1028" s="92" t="s">
        <v>17</v>
      </c>
    </row>
    <row r="1029" customFormat="false" ht="12.75" hidden="false" customHeight="false" outlineLevel="0" collapsed="false">
      <c r="A1029" s="8" t="n">
        <v>55</v>
      </c>
      <c r="B1029" s="8" t="s">
        <v>228</v>
      </c>
      <c r="C1029" s="8" t="s">
        <v>154</v>
      </c>
      <c r="D1029" s="88" t="n">
        <v>42185</v>
      </c>
      <c r="E1029" s="8" t="s">
        <v>116</v>
      </c>
      <c r="F1029" s="8" t="n">
        <v>1458</v>
      </c>
      <c r="G1029" s="8" t="s">
        <v>79</v>
      </c>
      <c r="H1029" s="8" t="s">
        <v>22</v>
      </c>
      <c r="I1029" s="8" t="s">
        <v>22</v>
      </c>
      <c r="J1029" s="8" t="s">
        <v>146</v>
      </c>
      <c r="K1029" s="90" t="s">
        <v>16</v>
      </c>
      <c r="L1029" s="92" t="s">
        <v>17</v>
      </c>
    </row>
    <row r="1030" customFormat="false" ht="12.75" hidden="false" customHeight="false" outlineLevel="0" collapsed="false">
      <c r="A1030" s="8" t="n">
        <v>56</v>
      </c>
      <c r="B1030" s="8" t="s">
        <v>230</v>
      </c>
      <c r="C1030" s="8" t="s">
        <v>136</v>
      </c>
      <c r="D1030" s="88" t="n">
        <v>42167</v>
      </c>
      <c r="E1030" s="8" t="s">
        <v>116</v>
      </c>
      <c r="F1030" s="8" t="n">
        <v>3</v>
      </c>
      <c r="G1030" s="8" t="s">
        <v>79</v>
      </c>
      <c r="H1030" s="8" t="s">
        <v>22</v>
      </c>
      <c r="I1030" s="8" t="s">
        <v>22</v>
      </c>
      <c r="J1030" s="8" t="s">
        <v>146</v>
      </c>
      <c r="K1030" s="90" t="s">
        <v>16</v>
      </c>
      <c r="L1030" s="92" t="s">
        <v>17</v>
      </c>
    </row>
    <row r="1031" customFormat="false" ht="12.75" hidden="false" customHeight="false" outlineLevel="0" collapsed="false">
      <c r="A1031" s="8" t="n">
        <v>57</v>
      </c>
      <c r="B1031" s="8" t="s">
        <v>252</v>
      </c>
      <c r="C1031" s="8" t="s">
        <v>136</v>
      </c>
      <c r="D1031" s="88" t="n">
        <v>42173</v>
      </c>
      <c r="E1031" s="8" t="s">
        <v>116</v>
      </c>
      <c r="F1031" s="8" t="n">
        <v>1142</v>
      </c>
      <c r="G1031" s="8" t="s">
        <v>79</v>
      </c>
      <c r="H1031" s="8" t="s">
        <v>22</v>
      </c>
      <c r="I1031" s="8" t="s">
        <v>22</v>
      </c>
      <c r="J1031" s="8" t="s">
        <v>146</v>
      </c>
      <c r="K1031" s="90" t="s">
        <v>16</v>
      </c>
      <c r="L1031" s="92" t="s">
        <v>17</v>
      </c>
    </row>
    <row r="1032" customFormat="false" ht="12.75" hidden="false" customHeight="false" outlineLevel="0" collapsed="false">
      <c r="A1032" s="8" t="n">
        <v>58</v>
      </c>
      <c r="B1032" s="8" t="s">
        <v>109</v>
      </c>
      <c r="C1032" s="8" t="s">
        <v>144</v>
      </c>
      <c r="D1032" s="88" t="n">
        <v>42169</v>
      </c>
      <c r="E1032" s="8" t="s">
        <v>180</v>
      </c>
      <c r="F1032" s="8" t="n">
        <v>1316</v>
      </c>
      <c r="G1032" s="8" t="s">
        <v>79</v>
      </c>
      <c r="H1032" s="8" t="s">
        <v>181</v>
      </c>
      <c r="I1032" s="8" t="s">
        <v>181</v>
      </c>
      <c r="J1032" s="8" t="s">
        <v>182</v>
      </c>
      <c r="K1032" s="90" t="s">
        <v>16</v>
      </c>
      <c r="L1032" s="92" t="s">
        <v>17</v>
      </c>
    </row>
    <row r="1033" customFormat="false" ht="14.25" hidden="false" customHeight="false" outlineLevel="0" collapsed="false">
      <c r="A1033" s="8" t="n">
        <v>61</v>
      </c>
      <c r="B1033" s="8" t="s">
        <v>109</v>
      </c>
      <c r="C1033" s="8" t="s">
        <v>144</v>
      </c>
      <c r="D1033" s="88" t="n">
        <v>42169</v>
      </c>
      <c r="E1033" s="8" t="s">
        <v>185</v>
      </c>
      <c r="F1033" s="8" t="n">
        <v>950</v>
      </c>
      <c r="G1033" s="8" t="s">
        <v>79</v>
      </c>
      <c r="H1033" s="8" t="s">
        <v>181</v>
      </c>
      <c r="I1033" s="8" t="s">
        <v>181</v>
      </c>
      <c r="J1033" s="8" t="s">
        <v>186</v>
      </c>
      <c r="K1033" s="2" t="s">
        <v>54</v>
      </c>
      <c r="L1033" s="2" t="s">
        <v>52</v>
      </c>
    </row>
    <row r="1034" customFormat="false" ht="14.25" hidden="false" customHeight="false" outlineLevel="0" collapsed="false">
      <c r="A1034" s="8" t="n">
        <v>62</v>
      </c>
      <c r="B1034" s="8" t="s">
        <v>109</v>
      </c>
      <c r="C1034" s="8" t="s">
        <v>154</v>
      </c>
      <c r="D1034" s="88" t="n">
        <v>42177</v>
      </c>
      <c r="E1034" s="8" t="s">
        <v>180</v>
      </c>
      <c r="F1034" s="8" t="n">
        <v>452</v>
      </c>
      <c r="G1034" s="8" t="s">
        <v>79</v>
      </c>
      <c r="H1034" s="8" t="s">
        <v>181</v>
      </c>
      <c r="I1034" s="8" t="s">
        <v>181</v>
      </c>
      <c r="J1034" s="8" t="s">
        <v>182</v>
      </c>
      <c r="K1034" s="2" t="s">
        <v>54</v>
      </c>
      <c r="L1034" s="2" t="s">
        <v>52</v>
      </c>
    </row>
    <row r="1035" customFormat="false" ht="14.25" hidden="false" customHeight="false" outlineLevel="0" collapsed="false">
      <c r="A1035" s="8" t="n">
        <v>63</v>
      </c>
      <c r="B1035" s="8" t="s">
        <v>109</v>
      </c>
      <c r="C1035" s="8" t="s">
        <v>154</v>
      </c>
      <c r="D1035" s="88" t="n">
        <v>42180</v>
      </c>
      <c r="E1035" s="8" t="s">
        <v>180</v>
      </c>
      <c r="F1035" s="8" t="n">
        <v>476</v>
      </c>
      <c r="G1035" s="8" t="s">
        <v>79</v>
      </c>
      <c r="H1035" s="8" t="s">
        <v>181</v>
      </c>
      <c r="I1035" s="8" t="s">
        <v>181</v>
      </c>
      <c r="J1035" s="8" t="s">
        <v>182</v>
      </c>
      <c r="K1035" s="2" t="s">
        <v>54</v>
      </c>
      <c r="L1035" s="2" t="s">
        <v>52</v>
      </c>
    </row>
    <row r="1036" customFormat="false" ht="14.25" hidden="false" customHeight="false" outlineLevel="0" collapsed="false">
      <c r="A1036" s="8" t="n">
        <v>64</v>
      </c>
      <c r="B1036" s="8" t="s">
        <v>195</v>
      </c>
      <c r="C1036" s="8" t="s">
        <v>110</v>
      </c>
      <c r="D1036" s="88" t="n">
        <v>42167</v>
      </c>
      <c r="E1036" s="8" t="s">
        <v>180</v>
      </c>
      <c r="F1036" s="8" t="n">
        <v>328</v>
      </c>
      <c r="G1036" s="8" t="s">
        <v>79</v>
      </c>
      <c r="H1036" s="8" t="s">
        <v>181</v>
      </c>
      <c r="I1036" s="8" t="s">
        <v>181</v>
      </c>
      <c r="J1036" s="8" t="s">
        <v>182</v>
      </c>
      <c r="K1036" s="2" t="s">
        <v>54</v>
      </c>
      <c r="L1036" s="2" t="s">
        <v>52</v>
      </c>
    </row>
    <row r="1037" customFormat="false" ht="15" hidden="false" customHeight="false" outlineLevel="0" collapsed="false">
      <c r="A1037" s="8" t="n">
        <v>60</v>
      </c>
      <c r="B1037" s="8" t="s">
        <v>195</v>
      </c>
      <c r="C1037" s="8" t="s">
        <v>110</v>
      </c>
      <c r="D1037" s="88" t="n">
        <v>42169</v>
      </c>
      <c r="E1037" s="8" t="s">
        <v>180</v>
      </c>
      <c r="F1037" s="8" t="n">
        <v>275</v>
      </c>
      <c r="G1037" s="8" t="s">
        <v>79</v>
      </c>
      <c r="H1037" s="8" t="s">
        <v>181</v>
      </c>
      <c r="I1037" s="8" t="s">
        <v>181</v>
      </c>
      <c r="J1037" s="8" t="s">
        <v>182</v>
      </c>
      <c r="K1037" s="2" t="s">
        <v>54</v>
      </c>
      <c r="L1037" s="2" t="s">
        <v>52</v>
      </c>
    </row>
    <row r="1038" customFormat="false" ht="15" hidden="false" customHeight="false" outlineLevel="0" collapsed="false">
      <c r="A1038" s="8" t="n">
        <v>66</v>
      </c>
      <c r="B1038" s="8" t="s">
        <v>195</v>
      </c>
      <c r="C1038" s="8" t="s">
        <v>110</v>
      </c>
      <c r="D1038" s="88" t="n">
        <v>42169</v>
      </c>
      <c r="E1038" s="8" t="s">
        <v>180</v>
      </c>
      <c r="F1038" s="8" t="n">
        <v>2912</v>
      </c>
      <c r="G1038" s="8" t="s">
        <v>79</v>
      </c>
      <c r="H1038" s="8" t="s">
        <v>181</v>
      </c>
      <c r="I1038" s="8" t="s">
        <v>181</v>
      </c>
      <c r="J1038" s="8" t="s">
        <v>182</v>
      </c>
      <c r="K1038" s="102" t="s">
        <v>54</v>
      </c>
      <c r="L1038" s="110" t="s">
        <v>52</v>
      </c>
      <c r="M1038" s="99" t="s">
        <v>327</v>
      </c>
    </row>
    <row r="1039" customFormat="false" ht="15" hidden="false" customHeight="false" outlineLevel="0" collapsed="false">
      <c r="A1039" s="8" t="n">
        <v>18</v>
      </c>
      <c r="B1039" s="8" t="s">
        <v>195</v>
      </c>
      <c r="C1039" s="8" t="s">
        <v>110</v>
      </c>
      <c r="D1039" s="88" t="n">
        <v>42169</v>
      </c>
      <c r="E1039" s="8" t="s">
        <v>185</v>
      </c>
      <c r="F1039" s="8" t="n">
        <v>1921</v>
      </c>
      <c r="G1039" s="8" t="s">
        <v>79</v>
      </c>
      <c r="H1039" s="8" t="s">
        <v>181</v>
      </c>
      <c r="I1039" s="8" t="s">
        <v>181</v>
      </c>
      <c r="J1039" s="8" t="s">
        <v>186</v>
      </c>
      <c r="K1039" s="102" t="s">
        <v>54</v>
      </c>
      <c r="L1039" s="110" t="s">
        <v>52</v>
      </c>
      <c r="M1039" s="110" t="s">
        <v>327</v>
      </c>
    </row>
    <row r="1040" customFormat="false" ht="14.25" hidden="false" customHeight="false" outlineLevel="0" collapsed="false">
      <c r="A1040" s="8" t="s">
        <v>123</v>
      </c>
      <c r="B1040" s="8" t="s">
        <v>195</v>
      </c>
      <c r="C1040" s="8" t="s">
        <v>110</v>
      </c>
      <c r="D1040" s="88" t="n">
        <v>42170</v>
      </c>
      <c r="E1040" s="8" t="s">
        <v>180</v>
      </c>
      <c r="F1040" s="8" t="n">
        <v>540</v>
      </c>
      <c r="G1040" s="8" t="s">
        <v>79</v>
      </c>
      <c r="H1040" s="8" t="s">
        <v>181</v>
      </c>
      <c r="I1040" s="8" t="s">
        <v>181</v>
      </c>
      <c r="J1040" s="8" t="s">
        <v>182</v>
      </c>
      <c r="K1040" s="2" t="s">
        <v>54</v>
      </c>
      <c r="L1040" s="2" t="s">
        <v>52</v>
      </c>
    </row>
    <row r="1041" customFormat="false" ht="14.25" hidden="false" customHeight="false" outlineLevel="0" collapsed="false">
      <c r="A1041" s="8" t="s">
        <v>123</v>
      </c>
      <c r="B1041" s="8" t="s">
        <v>195</v>
      </c>
      <c r="C1041" s="8" t="s">
        <v>110</v>
      </c>
      <c r="D1041" s="88" t="n">
        <v>42170</v>
      </c>
      <c r="E1041" s="8" t="s">
        <v>185</v>
      </c>
      <c r="F1041" s="8" t="n">
        <v>329</v>
      </c>
      <c r="G1041" s="8" t="s">
        <v>79</v>
      </c>
      <c r="H1041" s="8" t="s">
        <v>181</v>
      </c>
      <c r="I1041" s="8" t="s">
        <v>181</v>
      </c>
      <c r="J1041" s="8" t="s">
        <v>186</v>
      </c>
      <c r="K1041" s="2" t="s">
        <v>54</v>
      </c>
      <c r="L1041" s="2" t="s">
        <v>52</v>
      </c>
    </row>
    <row r="1042" customFormat="false" ht="14.25" hidden="false" customHeight="false" outlineLevel="0" collapsed="false">
      <c r="A1042" s="8" t="s">
        <v>123</v>
      </c>
      <c r="B1042" s="8" t="s">
        <v>195</v>
      </c>
      <c r="C1042" s="8" t="s">
        <v>110</v>
      </c>
      <c r="D1042" s="88" t="n">
        <v>42170</v>
      </c>
      <c r="E1042" s="8" t="s">
        <v>180</v>
      </c>
      <c r="F1042" s="8" t="n">
        <v>604</v>
      </c>
      <c r="G1042" s="8" t="s">
        <v>79</v>
      </c>
      <c r="H1042" s="8" t="s">
        <v>181</v>
      </c>
      <c r="I1042" s="8" t="s">
        <v>181</v>
      </c>
      <c r="J1042" s="8" t="s">
        <v>182</v>
      </c>
      <c r="K1042" s="2" t="s">
        <v>54</v>
      </c>
      <c r="L1042" s="2" t="s">
        <v>52</v>
      </c>
    </row>
    <row r="1043" customFormat="false" ht="14.25" hidden="false" customHeight="false" outlineLevel="0" collapsed="false">
      <c r="A1043" s="8" t="s">
        <v>123</v>
      </c>
      <c r="B1043" s="8" t="s">
        <v>208</v>
      </c>
      <c r="C1043" s="8" t="s">
        <v>124</v>
      </c>
      <c r="D1043" s="88" t="n">
        <v>42174</v>
      </c>
      <c r="E1043" s="8" t="s">
        <v>180</v>
      </c>
      <c r="F1043" s="8" t="n">
        <v>1010</v>
      </c>
      <c r="G1043" s="8" t="s">
        <v>79</v>
      </c>
      <c r="H1043" s="8" t="s">
        <v>181</v>
      </c>
      <c r="I1043" s="8" t="s">
        <v>181</v>
      </c>
      <c r="J1043" s="8" t="s">
        <v>182</v>
      </c>
      <c r="K1043" s="2" t="s">
        <v>54</v>
      </c>
      <c r="L1043" s="2" t="s">
        <v>52</v>
      </c>
    </row>
    <row r="1044" customFormat="false" ht="14.25" hidden="false" customHeight="false" outlineLevel="0" collapsed="false">
      <c r="A1044" s="8" t="s">
        <v>123</v>
      </c>
      <c r="B1044" s="8" t="s">
        <v>208</v>
      </c>
      <c r="C1044" s="8" t="s">
        <v>110</v>
      </c>
      <c r="D1044" s="88" t="n">
        <v>42170</v>
      </c>
      <c r="E1044" s="8" t="s">
        <v>180</v>
      </c>
      <c r="F1044" s="8" t="n">
        <v>16</v>
      </c>
      <c r="G1044" s="8" t="s">
        <v>79</v>
      </c>
      <c r="H1044" s="8" t="s">
        <v>181</v>
      </c>
      <c r="I1044" s="8" t="s">
        <v>181</v>
      </c>
      <c r="J1044" s="8" t="s">
        <v>182</v>
      </c>
      <c r="K1044" s="2" t="s">
        <v>54</v>
      </c>
      <c r="L1044" s="2" t="s">
        <v>52</v>
      </c>
    </row>
    <row r="1045" customFormat="false" ht="14.25" hidden="false" customHeight="false" outlineLevel="0" collapsed="false">
      <c r="A1045" s="8" t="s">
        <v>123</v>
      </c>
      <c r="B1045" s="8" t="s">
        <v>208</v>
      </c>
      <c r="C1045" s="8" t="s">
        <v>139</v>
      </c>
      <c r="D1045" s="88" t="n">
        <v>42173</v>
      </c>
      <c r="E1045" s="8" t="s">
        <v>180</v>
      </c>
      <c r="F1045" s="8" t="n">
        <v>783</v>
      </c>
      <c r="G1045" s="8" t="s">
        <v>79</v>
      </c>
      <c r="H1045" s="8" t="s">
        <v>181</v>
      </c>
      <c r="I1045" s="8" t="s">
        <v>181</v>
      </c>
      <c r="J1045" s="8" t="s">
        <v>182</v>
      </c>
      <c r="K1045" s="2" t="s">
        <v>54</v>
      </c>
      <c r="L1045" s="2" t="s">
        <v>52</v>
      </c>
    </row>
    <row r="1046" customFormat="false" ht="14.25" hidden="false" customHeight="false" outlineLevel="0" collapsed="false">
      <c r="A1046" s="8" t="s">
        <v>123</v>
      </c>
      <c r="B1046" s="8" t="s">
        <v>208</v>
      </c>
      <c r="C1046" s="8" t="s">
        <v>144</v>
      </c>
      <c r="D1046" s="88" t="n">
        <v>42183</v>
      </c>
      <c r="E1046" s="8" t="s">
        <v>180</v>
      </c>
      <c r="F1046" s="8" t="n">
        <v>6261</v>
      </c>
      <c r="G1046" s="8" t="s">
        <v>79</v>
      </c>
      <c r="H1046" s="8" t="s">
        <v>181</v>
      </c>
      <c r="I1046" s="8" t="s">
        <v>181</v>
      </c>
      <c r="J1046" s="8" t="s">
        <v>182</v>
      </c>
      <c r="K1046" s="2" t="s">
        <v>54</v>
      </c>
      <c r="L1046" s="2" t="s">
        <v>52</v>
      </c>
    </row>
    <row r="1047" customFormat="false" ht="14.25" hidden="false" customHeight="false" outlineLevel="0" collapsed="false">
      <c r="A1047" s="8" t="s">
        <v>123</v>
      </c>
      <c r="B1047" s="8" t="s">
        <v>208</v>
      </c>
      <c r="C1047" s="8" t="s">
        <v>144</v>
      </c>
      <c r="D1047" s="88" t="n">
        <v>42183</v>
      </c>
      <c r="E1047" s="8" t="s">
        <v>185</v>
      </c>
      <c r="F1047" s="8" t="n">
        <v>5006</v>
      </c>
      <c r="G1047" s="8" t="s">
        <v>79</v>
      </c>
      <c r="H1047" s="8" t="s">
        <v>181</v>
      </c>
      <c r="I1047" s="8" t="s">
        <v>181</v>
      </c>
      <c r="J1047" s="8" t="s">
        <v>186</v>
      </c>
      <c r="K1047" s="2" t="s">
        <v>54</v>
      </c>
      <c r="L1047" s="2" t="s">
        <v>52</v>
      </c>
    </row>
    <row r="1048" customFormat="false" ht="14.25" hidden="false" customHeight="false" outlineLevel="0" collapsed="false">
      <c r="A1048" s="8" t="s">
        <v>123</v>
      </c>
      <c r="B1048" s="8" t="s">
        <v>109</v>
      </c>
      <c r="C1048" s="8" t="s">
        <v>144</v>
      </c>
      <c r="D1048" s="88" t="n">
        <v>42169</v>
      </c>
      <c r="E1048" s="8" t="s">
        <v>174</v>
      </c>
      <c r="F1048" s="8" t="n">
        <v>2473</v>
      </c>
      <c r="G1048" s="8" t="s">
        <v>79</v>
      </c>
      <c r="H1048" s="8" t="s">
        <v>175</v>
      </c>
      <c r="I1048" s="8" t="s">
        <v>175</v>
      </c>
      <c r="J1048" s="8" t="s">
        <v>176</v>
      </c>
      <c r="K1048" s="2" t="s">
        <v>54</v>
      </c>
      <c r="L1048" s="2" t="s">
        <v>52</v>
      </c>
    </row>
    <row r="1049" customFormat="false" ht="14.25" hidden="false" customHeight="false" outlineLevel="0" collapsed="false">
      <c r="A1049" s="8" t="n">
        <v>9</v>
      </c>
      <c r="B1049" s="8" t="s">
        <v>109</v>
      </c>
      <c r="C1049" s="8" t="s">
        <v>154</v>
      </c>
      <c r="D1049" s="88" t="n">
        <v>42177</v>
      </c>
      <c r="E1049" s="8" t="s">
        <v>174</v>
      </c>
      <c r="F1049" s="8" t="n">
        <v>751</v>
      </c>
      <c r="G1049" s="8" t="s">
        <v>79</v>
      </c>
      <c r="H1049" s="8" t="s">
        <v>175</v>
      </c>
      <c r="I1049" s="8" t="s">
        <v>175</v>
      </c>
      <c r="J1049" s="8" t="s">
        <v>176</v>
      </c>
      <c r="K1049" s="2" t="s">
        <v>54</v>
      </c>
      <c r="L1049" s="2" t="s">
        <v>52</v>
      </c>
    </row>
    <row r="1050" customFormat="false" ht="14.25" hidden="false" customHeight="false" outlineLevel="0" collapsed="false">
      <c r="A1050" s="8" t="s">
        <v>123</v>
      </c>
      <c r="B1050" s="8" t="s">
        <v>109</v>
      </c>
      <c r="C1050" s="8" t="s">
        <v>154</v>
      </c>
      <c r="D1050" s="88" t="n">
        <v>42180</v>
      </c>
      <c r="E1050" s="8" t="s">
        <v>174</v>
      </c>
      <c r="F1050" s="8" t="n">
        <v>775</v>
      </c>
      <c r="G1050" s="8" t="s">
        <v>79</v>
      </c>
      <c r="H1050" s="8" t="s">
        <v>175</v>
      </c>
      <c r="I1050" s="8" t="s">
        <v>175</v>
      </c>
      <c r="J1050" s="8" t="s">
        <v>176</v>
      </c>
      <c r="K1050" s="2" t="s">
        <v>54</v>
      </c>
      <c r="L1050" s="2" t="s">
        <v>52</v>
      </c>
    </row>
    <row r="1051" customFormat="false" ht="14.25" hidden="false" customHeight="false" outlineLevel="0" collapsed="false">
      <c r="A1051" s="8" t="s">
        <v>123</v>
      </c>
      <c r="B1051" s="8" t="s">
        <v>195</v>
      </c>
      <c r="C1051" s="8" t="s">
        <v>110</v>
      </c>
      <c r="D1051" s="88" t="n">
        <v>42167</v>
      </c>
      <c r="E1051" s="8" t="s">
        <v>174</v>
      </c>
      <c r="F1051" s="8" t="n">
        <v>166</v>
      </c>
      <c r="G1051" s="8" t="s">
        <v>79</v>
      </c>
      <c r="H1051" s="8" t="s">
        <v>175</v>
      </c>
      <c r="I1051" s="8" t="s">
        <v>175</v>
      </c>
      <c r="J1051" s="8" t="s">
        <v>176</v>
      </c>
      <c r="K1051" s="2" t="s">
        <v>54</v>
      </c>
      <c r="L1051" s="2" t="s">
        <v>52</v>
      </c>
    </row>
    <row r="1052" customFormat="false" ht="14.25" hidden="false" customHeight="false" outlineLevel="0" collapsed="false">
      <c r="A1052" s="8" t="s">
        <v>123</v>
      </c>
      <c r="B1052" s="8" t="s">
        <v>195</v>
      </c>
      <c r="C1052" s="8" t="s">
        <v>110</v>
      </c>
      <c r="D1052" s="88" t="n">
        <v>42167</v>
      </c>
      <c r="E1052" s="8" t="s">
        <v>174</v>
      </c>
      <c r="F1052" s="8" t="n">
        <v>947</v>
      </c>
      <c r="G1052" s="8" t="s">
        <v>79</v>
      </c>
      <c r="H1052" s="8" t="s">
        <v>175</v>
      </c>
      <c r="I1052" s="8" t="s">
        <v>175</v>
      </c>
      <c r="J1052" s="8" t="s">
        <v>176</v>
      </c>
      <c r="K1052" s="2" t="s">
        <v>54</v>
      </c>
      <c r="L1052" s="2" t="s">
        <v>52</v>
      </c>
    </row>
    <row r="1053" customFormat="false" ht="14.25" hidden="false" customHeight="false" outlineLevel="0" collapsed="false">
      <c r="A1053" s="8" t="s">
        <v>123</v>
      </c>
      <c r="B1053" s="8" t="s">
        <v>195</v>
      </c>
      <c r="C1053" s="8" t="s">
        <v>110</v>
      </c>
      <c r="D1053" s="88" t="n">
        <v>42169</v>
      </c>
      <c r="E1053" s="8" t="s">
        <v>174</v>
      </c>
      <c r="F1053" s="8" t="n">
        <v>552</v>
      </c>
      <c r="G1053" s="8" t="s">
        <v>79</v>
      </c>
      <c r="H1053" s="8" t="s">
        <v>175</v>
      </c>
      <c r="I1053" s="8" t="s">
        <v>175</v>
      </c>
      <c r="J1053" s="8" t="s">
        <v>176</v>
      </c>
      <c r="K1053" s="2" t="s">
        <v>54</v>
      </c>
      <c r="L1053" s="2" t="s">
        <v>52</v>
      </c>
    </row>
    <row r="1054" customFormat="false" ht="14.25" hidden="false" customHeight="false" outlineLevel="0" collapsed="false">
      <c r="A1054" s="8" t="s">
        <v>123</v>
      </c>
      <c r="B1054" s="8" t="s">
        <v>195</v>
      </c>
      <c r="C1054" s="8" t="s">
        <v>110</v>
      </c>
      <c r="D1054" s="88" t="n">
        <v>42169</v>
      </c>
      <c r="E1054" s="8" t="s">
        <v>174</v>
      </c>
      <c r="F1054" s="8" t="n">
        <v>6343</v>
      </c>
      <c r="G1054" s="8" t="s">
        <v>79</v>
      </c>
      <c r="H1054" s="8" t="s">
        <v>175</v>
      </c>
      <c r="I1054" s="8" t="s">
        <v>175</v>
      </c>
      <c r="J1054" s="8" t="s">
        <v>176</v>
      </c>
      <c r="K1054" s="2" t="s">
        <v>54</v>
      </c>
      <c r="L1054" s="2" t="s">
        <v>52</v>
      </c>
    </row>
    <row r="1055" customFormat="false" ht="14.25" hidden="false" customHeight="false" outlineLevel="0" collapsed="false">
      <c r="A1055" s="8" t="s">
        <v>123</v>
      </c>
      <c r="B1055" s="8" t="s">
        <v>195</v>
      </c>
      <c r="C1055" s="8" t="s">
        <v>110</v>
      </c>
      <c r="D1055" s="88" t="n">
        <v>42170</v>
      </c>
      <c r="E1055" s="8" t="s">
        <v>174</v>
      </c>
      <c r="F1055" s="8" t="n">
        <v>1288</v>
      </c>
      <c r="G1055" s="8" t="s">
        <v>79</v>
      </c>
      <c r="H1055" s="8" t="s">
        <v>175</v>
      </c>
      <c r="I1055" s="8" t="s">
        <v>175</v>
      </c>
      <c r="J1055" s="8" t="s">
        <v>176</v>
      </c>
      <c r="K1055" s="2" t="s">
        <v>54</v>
      </c>
      <c r="L1055" s="2" t="s">
        <v>52</v>
      </c>
    </row>
    <row r="1056" customFormat="false" ht="14.25" hidden="false" customHeight="false" outlineLevel="0" collapsed="false">
      <c r="A1056" s="8" t="s">
        <v>123</v>
      </c>
      <c r="B1056" s="8" t="s">
        <v>195</v>
      </c>
      <c r="C1056" s="8" t="s">
        <v>110</v>
      </c>
      <c r="D1056" s="88" t="n">
        <v>42170</v>
      </c>
      <c r="E1056" s="8" t="s">
        <v>174</v>
      </c>
      <c r="F1056" s="8" t="n">
        <v>939</v>
      </c>
      <c r="G1056" s="8" t="s">
        <v>79</v>
      </c>
      <c r="H1056" s="8" t="s">
        <v>175</v>
      </c>
      <c r="I1056" s="8" t="s">
        <v>175</v>
      </c>
      <c r="J1056" s="8" t="s">
        <v>176</v>
      </c>
      <c r="K1056" s="2" t="s">
        <v>54</v>
      </c>
      <c r="L1056" s="2" t="s">
        <v>52</v>
      </c>
    </row>
    <row r="1057" customFormat="false" ht="14.25" hidden="false" customHeight="false" outlineLevel="0" collapsed="false">
      <c r="A1057" s="8" t="s">
        <v>123</v>
      </c>
      <c r="B1057" s="8" t="s">
        <v>208</v>
      </c>
      <c r="C1057" s="8" t="s">
        <v>124</v>
      </c>
      <c r="D1057" s="88" t="n">
        <v>42174</v>
      </c>
      <c r="E1057" s="8" t="s">
        <v>174</v>
      </c>
      <c r="F1057" s="8" t="n">
        <v>1902</v>
      </c>
      <c r="G1057" s="8" t="s">
        <v>79</v>
      </c>
      <c r="H1057" s="8" t="s">
        <v>175</v>
      </c>
      <c r="I1057" s="8" t="s">
        <v>175</v>
      </c>
      <c r="J1057" s="8" t="s">
        <v>176</v>
      </c>
      <c r="K1057" s="2" t="s">
        <v>54</v>
      </c>
      <c r="L1057" s="2" t="s">
        <v>52</v>
      </c>
    </row>
    <row r="1058" customFormat="false" ht="14.25" hidden="false" customHeight="false" outlineLevel="0" collapsed="false">
      <c r="A1058" s="8" t="n">
        <v>40</v>
      </c>
      <c r="B1058" s="8" t="s">
        <v>208</v>
      </c>
      <c r="C1058" s="8" t="s">
        <v>124</v>
      </c>
      <c r="D1058" s="88" t="n">
        <v>42174</v>
      </c>
      <c r="E1058" s="8" t="s">
        <v>174</v>
      </c>
      <c r="F1058" s="8" t="n">
        <v>2376</v>
      </c>
      <c r="G1058" s="8" t="s">
        <v>79</v>
      </c>
      <c r="H1058" s="8" t="s">
        <v>175</v>
      </c>
      <c r="I1058" s="8" t="s">
        <v>175</v>
      </c>
      <c r="J1058" s="8" t="s">
        <v>176</v>
      </c>
      <c r="K1058" s="2" t="s">
        <v>54</v>
      </c>
      <c r="L1058" s="2" t="s">
        <v>52</v>
      </c>
    </row>
    <row r="1059" customFormat="false" ht="14.25" hidden="false" customHeight="false" outlineLevel="0" collapsed="false">
      <c r="A1059" s="8" t="s">
        <v>123</v>
      </c>
      <c r="B1059" s="8" t="s">
        <v>208</v>
      </c>
      <c r="C1059" s="8" t="s">
        <v>139</v>
      </c>
      <c r="D1059" s="88" t="n">
        <v>42173</v>
      </c>
      <c r="E1059" s="8" t="s">
        <v>174</v>
      </c>
      <c r="F1059" s="8" t="n">
        <v>1452</v>
      </c>
      <c r="G1059" s="8" t="s">
        <v>79</v>
      </c>
      <c r="H1059" s="8" t="s">
        <v>175</v>
      </c>
      <c r="I1059" s="8" t="s">
        <v>175</v>
      </c>
      <c r="J1059" s="8" t="s">
        <v>176</v>
      </c>
      <c r="K1059" s="2" t="s">
        <v>54</v>
      </c>
      <c r="L1059" s="2" t="s">
        <v>52</v>
      </c>
    </row>
    <row r="1060" customFormat="false" ht="14.25" hidden="false" customHeight="false" outlineLevel="0" collapsed="false">
      <c r="A1060" s="8" t="s">
        <v>123</v>
      </c>
      <c r="B1060" s="8" t="s">
        <v>234</v>
      </c>
      <c r="C1060" s="8" t="s">
        <v>110</v>
      </c>
      <c r="D1060" s="88" t="n">
        <v>42170</v>
      </c>
      <c r="E1060" s="8" t="s">
        <v>174</v>
      </c>
      <c r="F1060" s="8" t="n">
        <v>453</v>
      </c>
      <c r="G1060" s="8" t="s">
        <v>79</v>
      </c>
      <c r="H1060" s="8" t="s">
        <v>175</v>
      </c>
      <c r="I1060" s="8" t="s">
        <v>175</v>
      </c>
      <c r="J1060" s="8" t="s">
        <v>176</v>
      </c>
      <c r="K1060" s="2" t="s">
        <v>54</v>
      </c>
      <c r="L1060" s="2" t="s">
        <v>52</v>
      </c>
    </row>
    <row r="1061" customFormat="false" ht="14.25" hidden="false" customHeight="false" outlineLevel="0" collapsed="false">
      <c r="A1061" s="8" t="s">
        <v>123</v>
      </c>
      <c r="B1061" s="8" t="s">
        <v>234</v>
      </c>
      <c r="C1061" s="8" t="s">
        <v>136</v>
      </c>
      <c r="D1061" s="88" t="n">
        <v>42194</v>
      </c>
      <c r="E1061" s="8" t="s">
        <v>174</v>
      </c>
      <c r="F1061" s="8" t="n">
        <v>384</v>
      </c>
      <c r="G1061" s="8" t="s">
        <v>79</v>
      </c>
      <c r="H1061" s="8" t="s">
        <v>175</v>
      </c>
      <c r="I1061" s="8" t="s">
        <v>175</v>
      </c>
      <c r="J1061" s="8" t="s">
        <v>176</v>
      </c>
      <c r="K1061" s="2" t="s">
        <v>54</v>
      </c>
      <c r="L1061" s="2" t="s">
        <v>52</v>
      </c>
    </row>
    <row r="1062" customFormat="false" ht="13.5" hidden="false" customHeight="false" outlineLevel="0" collapsed="false">
      <c r="A1062" s="8" t="n">
        <v>49</v>
      </c>
      <c r="B1062" s="8" t="s">
        <v>166</v>
      </c>
      <c r="C1062" s="8" t="s">
        <v>136</v>
      </c>
      <c r="D1062" s="88" t="n">
        <v>42170</v>
      </c>
      <c r="E1062" s="8" t="s">
        <v>231</v>
      </c>
      <c r="F1062" s="8" t="n">
        <v>89055</v>
      </c>
      <c r="G1062" s="8" t="s">
        <v>79</v>
      </c>
      <c r="H1062" s="8" t="s">
        <v>232</v>
      </c>
      <c r="I1062" s="8" t="s">
        <v>232</v>
      </c>
      <c r="J1062" s="8" t="s">
        <v>233</v>
      </c>
      <c r="K1062" s="8" t="s">
        <v>70</v>
      </c>
      <c r="L1062" s="8" t="s">
        <v>30</v>
      </c>
    </row>
    <row r="1063" customFormat="false" ht="15" hidden="false" customHeight="false" outlineLevel="0" collapsed="false">
      <c r="A1063" s="8" t="s">
        <v>123</v>
      </c>
      <c r="B1063" s="8" t="s">
        <v>109</v>
      </c>
      <c r="C1063" s="8" t="s">
        <v>154</v>
      </c>
      <c r="D1063" s="88" t="n">
        <v>42180</v>
      </c>
      <c r="E1063" s="8" t="s">
        <v>134</v>
      </c>
      <c r="F1063" s="8" t="n">
        <v>3501</v>
      </c>
      <c r="G1063" s="8" t="s">
        <v>79</v>
      </c>
      <c r="H1063" s="8" t="s">
        <v>32</v>
      </c>
      <c r="I1063" s="8" t="s">
        <v>32</v>
      </c>
      <c r="J1063" s="8" t="s">
        <v>135</v>
      </c>
      <c r="K1063" s="93" t="s">
        <v>4</v>
      </c>
      <c r="L1063" s="94" t="s">
        <v>5</v>
      </c>
      <c r="M1063" s="99"/>
    </row>
    <row r="1064" customFormat="false" ht="13.5" hidden="false" customHeight="false" outlineLevel="0" collapsed="false">
      <c r="A1064" s="8" t="n">
        <v>4</v>
      </c>
      <c r="B1064" s="8" t="s">
        <v>208</v>
      </c>
      <c r="C1064" s="8" t="s">
        <v>144</v>
      </c>
      <c r="D1064" s="88" t="n">
        <v>42183</v>
      </c>
      <c r="E1064" s="8" t="s">
        <v>134</v>
      </c>
      <c r="F1064" s="8" t="n">
        <v>16652</v>
      </c>
      <c r="G1064" s="8" t="s">
        <v>79</v>
      </c>
      <c r="H1064" s="8" t="s">
        <v>32</v>
      </c>
      <c r="I1064" s="8" t="s">
        <v>32</v>
      </c>
      <c r="J1064" s="8" t="s">
        <v>135</v>
      </c>
      <c r="K1064" s="93" t="s">
        <v>4</v>
      </c>
      <c r="L1064" s="94" t="s">
        <v>5</v>
      </c>
    </row>
    <row r="1065" customFormat="false" ht="13.5" hidden="false" customHeight="false" outlineLevel="0" collapsed="false">
      <c r="A1065" s="8" t="n">
        <v>23</v>
      </c>
      <c r="B1065" s="8" t="s">
        <v>234</v>
      </c>
      <c r="C1065" s="8" t="s">
        <v>136</v>
      </c>
      <c r="D1065" s="88" t="n">
        <v>42194</v>
      </c>
      <c r="E1065" s="8" t="s">
        <v>134</v>
      </c>
      <c r="F1065" s="8" t="n">
        <v>364</v>
      </c>
      <c r="G1065" s="8" t="s">
        <v>79</v>
      </c>
      <c r="H1065" s="8" t="s">
        <v>32</v>
      </c>
      <c r="I1065" s="8" t="s">
        <v>32</v>
      </c>
      <c r="J1065" s="8" t="s">
        <v>135</v>
      </c>
      <c r="K1065" s="93" t="s">
        <v>4</v>
      </c>
      <c r="L1065" s="94" t="s">
        <v>5</v>
      </c>
    </row>
    <row r="1066" customFormat="false" ht="15" hidden="false" customHeight="false" outlineLevel="0" collapsed="false">
      <c r="A1066" s="8" t="n">
        <v>35</v>
      </c>
      <c r="B1066" s="8" t="s">
        <v>109</v>
      </c>
      <c r="C1066" s="8" t="s">
        <v>144</v>
      </c>
      <c r="D1066" s="88" t="n">
        <v>42169</v>
      </c>
      <c r="E1066" s="8" t="s">
        <v>187</v>
      </c>
      <c r="F1066" s="8" t="n">
        <v>770</v>
      </c>
      <c r="G1066" s="8" t="s">
        <v>79</v>
      </c>
      <c r="H1066" s="8" t="s">
        <v>188</v>
      </c>
      <c r="I1066" s="8" t="s">
        <v>188</v>
      </c>
      <c r="J1066" s="8" t="s">
        <v>189</v>
      </c>
      <c r="K1066" s="110" t="s">
        <v>324</v>
      </c>
      <c r="L1066" s="102" t="s">
        <v>63</v>
      </c>
    </row>
    <row r="1067" customFormat="false" ht="15" hidden="false" customHeight="false" outlineLevel="0" collapsed="false">
      <c r="A1067" s="8" t="n">
        <v>33</v>
      </c>
      <c r="B1067" s="8" t="s">
        <v>195</v>
      </c>
      <c r="C1067" s="8" t="s">
        <v>110</v>
      </c>
      <c r="D1067" s="88" t="n">
        <v>42169</v>
      </c>
      <c r="E1067" s="8" t="s">
        <v>187</v>
      </c>
      <c r="F1067" s="8" t="n">
        <v>3796</v>
      </c>
      <c r="G1067" s="8" t="s">
        <v>79</v>
      </c>
      <c r="H1067" s="8" t="s">
        <v>188</v>
      </c>
      <c r="I1067" s="8" t="s">
        <v>188</v>
      </c>
      <c r="J1067" s="8" t="s">
        <v>189</v>
      </c>
      <c r="K1067" s="110" t="s">
        <v>324</v>
      </c>
      <c r="L1067" s="102" t="s">
        <v>63</v>
      </c>
    </row>
    <row r="1068" customFormat="false" ht="15" hidden="false" customHeight="false" outlineLevel="0" collapsed="false">
      <c r="A1068" s="8" t="n">
        <v>40</v>
      </c>
      <c r="B1068" s="8" t="s">
        <v>208</v>
      </c>
      <c r="C1068" s="8" t="s">
        <v>124</v>
      </c>
      <c r="D1068" s="88" t="n">
        <v>42174</v>
      </c>
      <c r="E1068" s="8" t="s">
        <v>187</v>
      </c>
      <c r="F1068" s="8" t="n">
        <v>2981</v>
      </c>
      <c r="G1068" s="8" t="s">
        <v>79</v>
      </c>
      <c r="H1068" s="8" t="s">
        <v>188</v>
      </c>
      <c r="I1068" s="8" t="s">
        <v>188</v>
      </c>
      <c r="J1068" s="8" t="s">
        <v>189</v>
      </c>
      <c r="K1068" s="110" t="s">
        <v>324</v>
      </c>
      <c r="L1068" s="102" t="s">
        <v>63</v>
      </c>
    </row>
    <row r="1069" customFormat="false" ht="15" hidden="false" customHeight="false" outlineLevel="0" collapsed="false">
      <c r="A1069" s="8" t="n">
        <v>51</v>
      </c>
      <c r="B1069" s="8" t="s">
        <v>208</v>
      </c>
      <c r="C1069" s="8" t="s">
        <v>110</v>
      </c>
      <c r="D1069" s="88" t="n">
        <v>42170</v>
      </c>
      <c r="E1069" s="8" t="s">
        <v>187</v>
      </c>
      <c r="F1069" s="8" t="n">
        <v>4</v>
      </c>
      <c r="G1069" s="8" t="s">
        <v>79</v>
      </c>
      <c r="H1069" s="8" t="s">
        <v>188</v>
      </c>
      <c r="I1069" s="8" t="s">
        <v>188</v>
      </c>
      <c r="J1069" s="8" t="s">
        <v>189</v>
      </c>
      <c r="K1069" s="110" t="s">
        <v>324</v>
      </c>
      <c r="L1069" s="102" t="s">
        <v>63</v>
      </c>
    </row>
    <row r="1070" customFormat="false" ht="15" hidden="false" customHeight="false" outlineLevel="0" collapsed="false">
      <c r="A1070" s="8" t="n">
        <v>49</v>
      </c>
      <c r="B1070" s="8" t="s">
        <v>208</v>
      </c>
      <c r="C1070" s="8" t="s">
        <v>144</v>
      </c>
      <c r="D1070" s="88" t="n">
        <v>42183</v>
      </c>
      <c r="E1070" s="8" t="s">
        <v>187</v>
      </c>
      <c r="F1070" s="8" t="n">
        <v>5856</v>
      </c>
      <c r="G1070" s="8" t="s">
        <v>79</v>
      </c>
      <c r="H1070" s="8" t="s">
        <v>188</v>
      </c>
      <c r="I1070" s="8" t="s">
        <v>188</v>
      </c>
      <c r="J1070" s="8" t="s">
        <v>189</v>
      </c>
      <c r="K1070" s="110" t="s">
        <v>324</v>
      </c>
      <c r="L1070" s="102" t="s">
        <v>63</v>
      </c>
    </row>
    <row r="1071" customFormat="false" ht="15" hidden="false" customHeight="false" outlineLevel="0" collapsed="false">
      <c r="A1071" s="8" t="n">
        <v>60</v>
      </c>
      <c r="B1071" s="8" t="s">
        <v>234</v>
      </c>
      <c r="C1071" s="8" t="s">
        <v>110</v>
      </c>
      <c r="D1071" s="88" t="n">
        <v>42170</v>
      </c>
      <c r="E1071" s="8" t="s">
        <v>187</v>
      </c>
      <c r="F1071" s="8" t="n">
        <v>3341</v>
      </c>
      <c r="G1071" s="8" t="s">
        <v>79</v>
      </c>
      <c r="H1071" s="8" t="s">
        <v>188</v>
      </c>
      <c r="I1071" s="8" t="s">
        <v>188</v>
      </c>
      <c r="J1071" s="8" t="s">
        <v>189</v>
      </c>
      <c r="K1071" s="110" t="s">
        <v>324</v>
      </c>
      <c r="L1071" s="102" t="s">
        <v>63</v>
      </c>
    </row>
    <row r="1072" customFormat="false" ht="15" hidden="false" customHeight="false" outlineLevel="0" collapsed="false">
      <c r="A1072" s="8" t="n">
        <v>65</v>
      </c>
      <c r="B1072" s="8" t="s">
        <v>234</v>
      </c>
      <c r="C1072" s="8" t="s">
        <v>136</v>
      </c>
      <c r="D1072" s="88" t="n">
        <v>42194</v>
      </c>
      <c r="E1072" s="8" t="s">
        <v>187</v>
      </c>
      <c r="F1072" s="8" t="n">
        <v>3948</v>
      </c>
      <c r="G1072" s="8" t="s">
        <v>79</v>
      </c>
      <c r="H1072" s="8" t="s">
        <v>188</v>
      </c>
      <c r="I1072" s="8" t="s">
        <v>188</v>
      </c>
      <c r="J1072" s="8" t="s">
        <v>189</v>
      </c>
      <c r="K1072" s="110" t="s">
        <v>324</v>
      </c>
      <c r="L1072" s="102" t="s">
        <v>63</v>
      </c>
    </row>
    <row r="1073" customFormat="false" ht="14.25" hidden="false" customHeight="false" outlineLevel="0" collapsed="false">
      <c r="A1073" s="8" t="s">
        <v>123</v>
      </c>
      <c r="B1073" s="8" t="s">
        <v>253</v>
      </c>
      <c r="C1073" s="8" t="s">
        <v>136</v>
      </c>
      <c r="D1073" s="88" t="n">
        <v>42184</v>
      </c>
      <c r="E1073" s="8" t="s">
        <v>187</v>
      </c>
      <c r="F1073" s="8" t="n">
        <v>1034</v>
      </c>
      <c r="G1073" s="8" t="s">
        <v>79</v>
      </c>
      <c r="H1073" s="8" t="s">
        <v>188</v>
      </c>
      <c r="I1073" s="8" t="s">
        <v>188</v>
      </c>
      <c r="J1073" s="8" t="s">
        <v>189</v>
      </c>
      <c r="K1073" s="2" t="s">
        <v>324</v>
      </c>
      <c r="L1073" s="2" t="s">
        <v>63</v>
      </c>
    </row>
    <row r="1074" customFormat="false" ht="14.25" hidden="false" customHeight="false" outlineLevel="0" collapsed="false">
      <c r="A1074" s="8" t="s">
        <v>123</v>
      </c>
      <c r="B1074" s="8" t="s">
        <v>253</v>
      </c>
      <c r="C1074" s="8" t="s">
        <v>154</v>
      </c>
      <c r="D1074" s="88" t="n">
        <v>42180</v>
      </c>
      <c r="E1074" s="8" t="s">
        <v>187</v>
      </c>
      <c r="F1074" s="8" t="n">
        <v>9929</v>
      </c>
      <c r="G1074" s="8" t="s">
        <v>79</v>
      </c>
      <c r="H1074" s="8" t="s">
        <v>188</v>
      </c>
      <c r="I1074" s="8" t="s">
        <v>188</v>
      </c>
      <c r="J1074" s="8" t="s">
        <v>189</v>
      </c>
      <c r="K1074" s="2" t="s">
        <v>324</v>
      </c>
      <c r="L1074" s="2" t="s">
        <v>63</v>
      </c>
    </row>
  </sheetData>
  <hyperlinks>
    <hyperlink ref="K2" r:id="rId1" display="Ranunculaceae"/>
    <hyperlink ref="K3" r:id="rId2" display="Ranunculaceae"/>
    <hyperlink ref="K4" r:id="rId3" display="Ranunculaceae"/>
    <hyperlink ref="K5" r:id="rId4" display="Ranunculaceae"/>
    <hyperlink ref="K6" r:id="rId5" display="Lamiaceae"/>
    <hyperlink ref="L6" r:id="rId6" display="Lamiales"/>
    <hyperlink ref="K7" r:id="rId7" display="Ranunculaceae"/>
    <hyperlink ref="K8" r:id="rId8" display="Liliaceae"/>
    <hyperlink ref="L8" r:id="rId9" display="Liliales"/>
    <hyperlink ref="L9" r:id="rId10" display="Asterales"/>
    <hyperlink ref="K10" r:id="rId11" display="Montiaceae"/>
    <hyperlink ref="L10" r:id="rId12" display="Caryophyllales"/>
    <hyperlink ref="K11" r:id="rId13" display="Montiaceae"/>
    <hyperlink ref="L11" r:id="rId14" display="Caryophyllales"/>
    <hyperlink ref="K95" r:id="rId15" display="Primulaceae"/>
    <hyperlink ref="L95" r:id="rId16" display="Ericales"/>
    <hyperlink ref="K96" r:id="rId17" display="Primulaceae"/>
    <hyperlink ref="L96" r:id="rId18" display="Ericales"/>
    <hyperlink ref="L97" r:id="rId19" display="Asterales"/>
    <hyperlink ref="L98" r:id="rId20" display="Liliales"/>
    <hyperlink ref="L99" r:id="rId21" display="Liliales"/>
    <hyperlink ref="L100" r:id="rId22" display="Liliales"/>
    <hyperlink ref="L101" r:id="rId23" display="Liliales"/>
    <hyperlink ref="L102" r:id="rId24" display="Liliales"/>
    <hyperlink ref="K103" r:id="rId25" display="Gentianaceae"/>
    <hyperlink ref="L103" r:id="rId26" display="Gentianales"/>
    <hyperlink ref="K104" r:id="rId27" display="Gentianaceae"/>
    <hyperlink ref="L104" r:id="rId28" display="Gentianales"/>
    <hyperlink ref="K105" r:id="rId29" display="Gentianaceae"/>
    <hyperlink ref="L105" r:id="rId30" display="Gentianales"/>
    <hyperlink ref="K106" r:id="rId31" display="Gentianaceae"/>
    <hyperlink ref="L106" r:id="rId32" display="Gentianales"/>
    <hyperlink ref="K107" r:id="rId33" display="Gentianaceae"/>
    <hyperlink ref="L107" r:id="rId34" display="Gentianales"/>
    <hyperlink ref="K108" r:id="rId35" display="Gentianaceae"/>
    <hyperlink ref="L108" r:id="rId36" display="Gentianales"/>
    <hyperlink ref="K109" r:id="rId37" display="Gentianaceae"/>
    <hyperlink ref="L109" r:id="rId38" display="Gentianales"/>
    <hyperlink ref="K110" r:id="rId39" display="Gentianaceae"/>
    <hyperlink ref="L110" r:id="rId40" display="Gentianales"/>
    <hyperlink ref="K111" r:id="rId41" display="Gentianaceae"/>
    <hyperlink ref="L111" r:id="rId42" display="Gentianales"/>
    <hyperlink ref="K112" r:id="rId43" display="Gentianaceae"/>
    <hyperlink ref="L112" r:id="rId44" display="Gentianales"/>
    <hyperlink ref="K113" r:id="rId45" display="Gentianaceae"/>
    <hyperlink ref="L113" r:id="rId46" display="Gentianales"/>
    <hyperlink ref="K114" r:id="rId47" display="Gentianaceae"/>
    <hyperlink ref="L114" r:id="rId48" display="Gentianales"/>
    <hyperlink ref="K115" r:id="rId49" display="Gentianaceae"/>
    <hyperlink ref="L115" r:id="rId50" display="Gentianales"/>
    <hyperlink ref="K116" r:id="rId51" display="Gentianaceae"/>
    <hyperlink ref="L116" r:id="rId52" display="Gentianales"/>
    <hyperlink ref="K117" r:id="rId53" display="Gentianaceae"/>
    <hyperlink ref="L117" r:id="rId54" display="Gentianales"/>
    <hyperlink ref="K118" r:id="rId55" display="Gentianaceae"/>
    <hyperlink ref="L118" r:id="rId56" display="Gentianales"/>
    <hyperlink ref="K119" r:id="rId57" display="Gentianaceae"/>
    <hyperlink ref="L119" r:id="rId58" display="Gentianales"/>
    <hyperlink ref="K120" r:id="rId59" display="Gentianaceae"/>
    <hyperlink ref="L120" r:id="rId60" display="Gentianales"/>
    <hyperlink ref="K121" r:id="rId61" display="Gentianaceae"/>
    <hyperlink ref="L121" r:id="rId62" display="Gentianales"/>
    <hyperlink ref="K122" r:id="rId63" display="Gentianaceae"/>
    <hyperlink ref="L122" r:id="rId64" display="Gentianales"/>
    <hyperlink ref="K145" r:id="rId65" display="Boraginaceae"/>
    <hyperlink ref="L145" r:id="rId66" display="Boraginales"/>
    <hyperlink ref="K146" r:id="rId67" display="Boraginaceae"/>
    <hyperlink ref="L146" r:id="rId68" display="Boraginales"/>
    <hyperlink ref="K147" r:id="rId69" display="Boraginaceae"/>
    <hyperlink ref="L147" r:id="rId70" display="Boraginales"/>
    <hyperlink ref="K148" r:id="rId71" display="Boraginaceae"/>
    <hyperlink ref="L148" r:id="rId72" display="Boraginales"/>
    <hyperlink ref="K149" r:id="rId73" display="Boraginaceae"/>
    <hyperlink ref="L149" r:id="rId74" display="Boraginales"/>
    <hyperlink ref="K150" r:id="rId75" display="Boraginaceae"/>
    <hyperlink ref="L150" r:id="rId76" display="Boraginales"/>
    <hyperlink ref="K151" r:id="rId77" display="Boraginaceae"/>
    <hyperlink ref="L151" r:id="rId78" display="Boraginales"/>
    <hyperlink ref="K152" r:id="rId79" display="Boraginaceae"/>
    <hyperlink ref="L152" r:id="rId80" display="Boraginales"/>
    <hyperlink ref="K153" r:id="rId81" display="Boraginaceae"/>
    <hyperlink ref="L153" r:id="rId82" display="Boraginales"/>
    <hyperlink ref="K154" r:id="rId83" display="Boraginaceae"/>
    <hyperlink ref="L154" r:id="rId84" display="Boraginales"/>
    <hyperlink ref="K155" r:id="rId85" display="Boraginaceae"/>
    <hyperlink ref="L155" r:id="rId86" display="Boraginales"/>
    <hyperlink ref="K156" r:id="rId87" display="Boraginaceae"/>
    <hyperlink ref="L156" r:id="rId88" display="Boraginales"/>
    <hyperlink ref="K157" r:id="rId89" display="Boraginaceae"/>
    <hyperlink ref="L157" r:id="rId90" display="Boraginales"/>
    <hyperlink ref="K158" r:id="rId91" display="Boraginaceae"/>
    <hyperlink ref="L158" r:id="rId92" display="Boraginales"/>
    <hyperlink ref="K159" r:id="rId93" display="Boraginaceae"/>
    <hyperlink ref="L159" r:id="rId94" display="Boraginales"/>
    <hyperlink ref="K160" r:id="rId95" display="Boraginaceae"/>
    <hyperlink ref="L160" r:id="rId96" display="Boraginales"/>
    <hyperlink ref="K161" r:id="rId97" display="Boraginaceae"/>
    <hyperlink ref="L161" r:id="rId98" display="Boraginales"/>
    <hyperlink ref="K162" r:id="rId99" display="Boraginaceae"/>
    <hyperlink ref="L162" r:id="rId100" display="Boraginales"/>
    <hyperlink ref="K163" r:id="rId101" display="Boraginaceae"/>
    <hyperlink ref="L163" r:id="rId102" display="Boraginales"/>
    <hyperlink ref="K164" r:id="rId103" display="Boraginaceae"/>
    <hyperlink ref="L164" r:id="rId104" display="Boraginales"/>
    <hyperlink ref="K165" r:id="rId105" display="Boraginaceae"/>
    <hyperlink ref="L165" r:id="rId106" display="Boraginales"/>
    <hyperlink ref="K166" r:id="rId107" display="Boraginaceae"/>
    <hyperlink ref="L166" r:id="rId108" display="Boraginales"/>
    <hyperlink ref="K167" r:id="rId109" display="Boraginaceae"/>
    <hyperlink ref="L167" r:id="rId110" display="Boraginales"/>
    <hyperlink ref="K168" r:id="rId111" display="Boraginaceae"/>
    <hyperlink ref="L168" r:id="rId112" display="Boraginales"/>
    <hyperlink ref="K169" r:id="rId113" display="Boraginaceae"/>
    <hyperlink ref="L169" r:id="rId114" display="Boraginales"/>
    <hyperlink ref="K170" r:id="rId115" display="Boraginaceae"/>
    <hyperlink ref="L170" r:id="rId116" display="Boraginales"/>
    <hyperlink ref="K171" r:id="rId117" display="Boraginaceae"/>
    <hyperlink ref="L171" r:id="rId118" display="Boraginales"/>
    <hyperlink ref="K172" r:id="rId119" display="Boraginaceae"/>
    <hyperlink ref="L172" r:id="rId120" display="Boraginales"/>
    <hyperlink ref="K173" r:id="rId121" display="Boraginaceae"/>
    <hyperlink ref="L173" r:id="rId122" display="Boraginales"/>
    <hyperlink ref="K174" r:id="rId123" display="Boraginaceae"/>
    <hyperlink ref="L174" r:id="rId124" display="Boraginales"/>
    <hyperlink ref="K175" r:id="rId125" display="Boraginaceae"/>
    <hyperlink ref="L175" r:id="rId126" display="Boraginales"/>
    <hyperlink ref="K176" r:id="rId127" display="Boraginaceae"/>
    <hyperlink ref="L176" r:id="rId128" display="Boraginales"/>
    <hyperlink ref="K177" r:id="rId129" display="Boraginaceae"/>
    <hyperlink ref="L177" r:id="rId130" display="Boraginales"/>
    <hyperlink ref="K178" r:id="rId131" display="Boraginaceae"/>
    <hyperlink ref="L178" r:id="rId132" display="Boraginales"/>
    <hyperlink ref="K179" r:id="rId133" display="Boraginaceae"/>
    <hyperlink ref="L179" r:id="rId134" display="Boraginales"/>
    <hyperlink ref="K180" r:id="rId135" display="Boraginaceae"/>
    <hyperlink ref="L180" r:id="rId136" display="Boraginales"/>
    <hyperlink ref="K181" r:id="rId137" display="Boraginaceae"/>
    <hyperlink ref="L181" r:id="rId138" display="Boraginales"/>
    <hyperlink ref="K182" r:id="rId139" display="Boraginaceae"/>
    <hyperlink ref="L182" r:id="rId140" display="Boraginales"/>
    <hyperlink ref="K183" r:id="rId141" display="Boraginaceae"/>
    <hyperlink ref="L183" r:id="rId142" display="Boraginales"/>
    <hyperlink ref="K184" r:id="rId143" display="Boraginaceae"/>
    <hyperlink ref="L184" r:id="rId144" display="Boraginales"/>
    <hyperlink ref="K185" r:id="rId145" display="Boraginaceae"/>
    <hyperlink ref="L185" r:id="rId146" display="Boraginales"/>
    <hyperlink ref="K186" r:id="rId147" display="Boraginaceae"/>
    <hyperlink ref="L186" r:id="rId148" display="Boraginales"/>
    <hyperlink ref="K187" r:id="rId149" display="Boraginaceae"/>
    <hyperlink ref="L187" r:id="rId150" display="Boraginales"/>
    <hyperlink ref="K188" r:id="rId151" display="Boraginaceae"/>
    <hyperlink ref="L188" r:id="rId152" display="Boraginales"/>
    <hyperlink ref="K189" r:id="rId153" display="Boraginaceae"/>
    <hyperlink ref="L189" r:id="rId154" display="Boraginales"/>
    <hyperlink ref="K190" r:id="rId155" display="Boraginaceae"/>
    <hyperlink ref="L190" r:id="rId156" display="Boraginales"/>
    <hyperlink ref="K191" r:id="rId157" display="Boraginaceae"/>
    <hyperlink ref="L191" r:id="rId158" display="Boraginales"/>
    <hyperlink ref="K192" r:id="rId159" display="Boraginaceae"/>
    <hyperlink ref="L192" r:id="rId160" display="Boraginales"/>
    <hyperlink ref="K193" r:id="rId161" display="Boraginaceae"/>
    <hyperlink ref="L193" r:id="rId162" display="Boraginales"/>
    <hyperlink ref="K194" r:id="rId163" display="Boraginaceae"/>
    <hyperlink ref="L194" r:id="rId164" display="Boraginales"/>
    <hyperlink ref="K195" r:id="rId165" display="Boraginaceae"/>
    <hyperlink ref="L195" r:id="rId166" display="Boraginales"/>
    <hyperlink ref="K196" r:id="rId167" display="Boraginaceae"/>
    <hyperlink ref="L196" r:id="rId168" display="Boraginales"/>
    <hyperlink ref="K197" r:id="rId169" display="Boraginaceae"/>
    <hyperlink ref="L197" r:id="rId170" display="Boraginales"/>
    <hyperlink ref="K198" r:id="rId171" display="Boraginaceae"/>
    <hyperlink ref="L198" r:id="rId172" display="Boraginales"/>
    <hyperlink ref="K199" r:id="rId173" display="Boraginaceae"/>
    <hyperlink ref="L199" r:id="rId174" display="Boraginales"/>
    <hyperlink ref="K200" r:id="rId175" display="Boraginaceae"/>
    <hyperlink ref="L200" r:id="rId176" display="Boraginales"/>
    <hyperlink ref="K201" r:id="rId177" display="Boraginaceae"/>
    <hyperlink ref="L201" r:id="rId178" display="Boraginales"/>
    <hyperlink ref="K202" r:id="rId179" display="Boraginaceae"/>
    <hyperlink ref="L202" r:id="rId180" display="Boraginales"/>
    <hyperlink ref="K203" r:id="rId181" display="Boraginaceae"/>
    <hyperlink ref="L203" r:id="rId182" display="Boraginales"/>
    <hyperlink ref="K204" r:id="rId183" display="Boraginaceae"/>
    <hyperlink ref="L204" r:id="rId184" display="Boraginales"/>
    <hyperlink ref="K205" r:id="rId185" display="Boraginaceae"/>
    <hyperlink ref="L205" r:id="rId186" display="Boraginales"/>
    <hyperlink ref="K206" r:id="rId187" display="Boraginaceae"/>
    <hyperlink ref="L206" r:id="rId188" display="Boraginales"/>
    <hyperlink ref="K207" r:id="rId189" display="Boraginaceae"/>
    <hyperlink ref="L207" r:id="rId190" display="Boraginales"/>
    <hyperlink ref="K208" r:id="rId191" display="Boraginaceae"/>
    <hyperlink ref="L208" r:id="rId192" display="Boraginales"/>
    <hyperlink ref="K209" r:id="rId193" display="Boraginaceae"/>
    <hyperlink ref="L209" r:id="rId194" display="Boraginales"/>
    <hyperlink ref="K210" r:id="rId195" display="Boraginaceae"/>
    <hyperlink ref="L210" r:id="rId196" display="Boraginales"/>
    <hyperlink ref="K211" r:id="rId197" display="Boraginaceae"/>
    <hyperlink ref="L211" r:id="rId198" display="Boraginales"/>
    <hyperlink ref="K212" r:id="rId199" display="Boraginaceae"/>
    <hyperlink ref="L212" r:id="rId200" display="Boraginales"/>
    <hyperlink ref="K213" r:id="rId201" display="Boraginaceae"/>
    <hyperlink ref="L213" r:id="rId202" display="Boraginales"/>
    <hyperlink ref="K214" r:id="rId203" display="Boraginaceae"/>
    <hyperlink ref="L214" r:id="rId204" display="Boraginales"/>
    <hyperlink ref="K215" r:id="rId205" display="Boraginaceae"/>
    <hyperlink ref="L215" r:id="rId206" display="Boraginales"/>
    <hyperlink ref="K233" r:id="rId207" display="Linaceae"/>
    <hyperlink ref="L233" r:id="rId208" display="Malpighiales"/>
    <hyperlink ref="K234" r:id="rId209" display="Caprifoliaceae"/>
    <hyperlink ref="L234" r:id="rId210" display="Dipsacales"/>
    <hyperlink ref="K262" r:id="rId211" display="Boraginaceae"/>
    <hyperlink ref="L262" r:id="rId212" display="Boraginales"/>
    <hyperlink ref="K263" r:id="rId213" display="Boraginaceae"/>
    <hyperlink ref="L263" r:id="rId214" display="Boraginales"/>
    <hyperlink ref="K264" r:id="rId215" display="Boraginaceae"/>
    <hyperlink ref="L264" r:id="rId216" display="Boraginales"/>
    <hyperlink ref="K265" r:id="rId217" display="Boraginaceae"/>
    <hyperlink ref="L265" r:id="rId218" display="Boraginales"/>
    <hyperlink ref="K266" r:id="rId219" display="Boraginaceae"/>
    <hyperlink ref="L266" r:id="rId220" display="Boraginales"/>
    <hyperlink ref="K267" r:id="rId221" display="Boraginaceae"/>
    <hyperlink ref="L267" r:id="rId222" display="Boraginales"/>
    <hyperlink ref="K268" r:id="rId223" display="Boraginaceae"/>
    <hyperlink ref="L268" r:id="rId224" display="Boraginales"/>
    <hyperlink ref="K269" r:id="rId225" display="Boraginaceae"/>
    <hyperlink ref="L269" r:id="rId226" display="Boraginales"/>
    <hyperlink ref="K270" r:id="rId227" display="Boraginaceae"/>
    <hyperlink ref="L270" r:id="rId228" display="Boraginales"/>
    <hyperlink ref="K271" r:id="rId229" display="Boraginaceae"/>
    <hyperlink ref="L271" r:id="rId230" display="Boraginales"/>
    <hyperlink ref="K272" r:id="rId231" display="Boraginaceae"/>
    <hyperlink ref="L272" r:id="rId232" display="Boraginales"/>
    <hyperlink ref="K273" r:id="rId233" display="Boraginaceae"/>
    <hyperlink ref="L273" r:id="rId234" display="Boraginales"/>
    <hyperlink ref="K274" r:id="rId235" display="Boraginaceae"/>
    <hyperlink ref="L274" r:id="rId236" display="Boraginales"/>
    <hyperlink ref="K275" r:id="rId237" display="Boraginaceae"/>
    <hyperlink ref="L275" r:id="rId238" display="Boraginales"/>
    <hyperlink ref="K276" r:id="rId239" display="Boraginaceae"/>
    <hyperlink ref="L276" r:id="rId240" display="Boraginales"/>
    <hyperlink ref="K277" r:id="rId241" display="Boraginaceae"/>
    <hyperlink ref="L277" r:id="rId242" display="Boraginales"/>
    <hyperlink ref="K278" r:id="rId243" display="Boraginaceae"/>
    <hyperlink ref="L278" r:id="rId244" display="Boraginales"/>
    <hyperlink ref="K279" r:id="rId245" display="Boraginaceae"/>
    <hyperlink ref="L279" r:id="rId246" display="Boraginales"/>
    <hyperlink ref="K280" r:id="rId247" display="Boraginaceae"/>
    <hyperlink ref="L280" r:id="rId248" display="Boraginales"/>
    <hyperlink ref="K281" r:id="rId249" display="Boraginaceae"/>
    <hyperlink ref="L281" r:id="rId250" display="Boraginales"/>
    <hyperlink ref="K282" r:id="rId251" display="Boraginaceae"/>
    <hyperlink ref="L282" r:id="rId252" display="Boraginales"/>
    <hyperlink ref="K283" r:id="rId253" display="Boraginaceae"/>
    <hyperlink ref="L283" r:id="rId254" display="Boraginales"/>
    <hyperlink ref="K284" r:id="rId255" display="Boraginaceae"/>
    <hyperlink ref="L284" r:id="rId256" display="Boraginales"/>
    <hyperlink ref="K285" r:id="rId257" display="Boraginaceae"/>
    <hyperlink ref="L285" r:id="rId258" display="Boraginales"/>
    <hyperlink ref="K286" r:id="rId259" display="Boraginaceae"/>
    <hyperlink ref="L286" r:id="rId260" display="Boraginales"/>
    <hyperlink ref="K287" r:id="rId261" display="Boraginaceae"/>
    <hyperlink ref="L287" r:id="rId262" display="Boraginales"/>
    <hyperlink ref="K288" r:id="rId263" display="Boraginaceae"/>
    <hyperlink ref="L288" r:id="rId264" display="Boraginales"/>
    <hyperlink ref="K289" r:id="rId265" display="Boraginaceae"/>
    <hyperlink ref="L289" r:id="rId266" display="Boraginales"/>
    <hyperlink ref="K290" r:id="rId267" display="Boraginaceae"/>
    <hyperlink ref="L290" r:id="rId268" display="Boraginales"/>
    <hyperlink ref="K291" r:id="rId269" display="Boraginaceae"/>
    <hyperlink ref="L291" r:id="rId270" display="Boraginales"/>
    <hyperlink ref="K292" r:id="rId271" display="Boraginaceae"/>
    <hyperlink ref="L292" r:id="rId272" display="Boraginales"/>
    <hyperlink ref="K293" r:id="rId273" display="Boraginaceae"/>
    <hyperlink ref="L293" r:id="rId274" display="Boraginales"/>
    <hyperlink ref="K294" r:id="rId275" display="Boraginaceae"/>
    <hyperlink ref="L294" r:id="rId276" display="Boraginales"/>
    <hyperlink ref="K295" r:id="rId277" display="Boraginaceae"/>
    <hyperlink ref="L295" r:id="rId278" display="Boraginales"/>
    <hyperlink ref="K296" r:id="rId279" display="Boraginaceae"/>
    <hyperlink ref="L296" r:id="rId280" display="Boraginales"/>
    <hyperlink ref="K297" r:id="rId281" display="Boraginaceae"/>
    <hyperlink ref="L297" r:id="rId282" display="Boraginales"/>
    <hyperlink ref="K298" r:id="rId283" display="Boraginaceae"/>
    <hyperlink ref="L298" r:id="rId284" display="Boraginales"/>
    <hyperlink ref="K299" r:id="rId285" display="Boraginaceae"/>
    <hyperlink ref="L299" r:id="rId286" display="Boraginales"/>
    <hyperlink ref="K300" r:id="rId287" display="Boraginaceae"/>
    <hyperlink ref="L300" r:id="rId288" display="Boraginales"/>
    <hyperlink ref="K301" r:id="rId289" display="Boraginaceae"/>
    <hyperlink ref="L301" r:id="rId290" display="Boraginales"/>
    <hyperlink ref="K302" r:id="rId291" display="Boraginaceae"/>
    <hyperlink ref="L302" r:id="rId292" display="Boraginales"/>
    <hyperlink ref="K303" r:id="rId293" display="Boraginaceae"/>
    <hyperlink ref="L303" r:id="rId294" display="Boraginales"/>
    <hyperlink ref="K304" r:id="rId295" display="Boraginaceae"/>
    <hyperlink ref="L304" r:id="rId296" display="Boraginales"/>
    <hyperlink ref="K305" r:id="rId297" display="Boraginaceae"/>
    <hyperlink ref="L305" r:id="rId298" display="Boraginales"/>
    <hyperlink ref="K306" r:id="rId299" display="Boraginaceae"/>
    <hyperlink ref="L306" r:id="rId300" display="Boraginales"/>
    <hyperlink ref="K307" r:id="rId301" display="Boraginaceae"/>
    <hyperlink ref="L307" r:id="rId302" display="Boraginales"/>
    <hyperlink ref="K308" r:id="rId303" display="Boraginaceae"/>
    <hyperlink ref="L308" r:id="rId304" display="Boraginales"/>
    <hyperlink ref="K309" r:id="rId305" display="Boraginaceae"/>
    <hyperlink ref="L309" r:id="rId306" display="Boraginales"/>
    <hyperlink ref="K310" r:id="rId307" display="Boraginaceae"/>
    <hyperlink ref="L310" r:id="rId308" display="Boraginales"/>
    <hyperlink ref="K311" r:id="rId309" display="Boraginaceae"/>
    <hyperlink ref="L311" r:id="rId310" display="Boraginales"/>
    <hyperlink ref="K312" r:id="rId311" display="Boraginaceae"/>
    <hyperlink ref="L312" r:id="rId312" display="Boraginales"/>
    <hyperlink ref="K313" r:id="rId313" display="Boraginaceae"/>
    <hyperlink ref="L313" r:id="rId314" display="Boraginales"/>
    <hyperlink ref="K314" r:id="rId315" display="Boraginaceae"/>
    <hyperlink ref="L314" r:id="rId316" display="Boraginales"/>
    <hyperlink ref="K315" r:id="rId317" display="Boraginaceae"/>
    <hyperlink ref="L315" r:id="rId318" display="Boraginales"/>
    <hyperlink ref="K316" r:id="rId319" display="Boraginaceae"/>
    <hyperlink ref="L316" r:id="rId320" display="Boraginales"/>
    <hyperlink ref="K317" r:id="rId321" display="Boraginaceae"/>
    <hyperlink ref="L317" r:id="rId322" display="Boraginales"/>
    <hyperlink ref="K318" r:id="rId323" display="Boraginaceae"/>
    <hyperlink ref="L318" r:id="rId324" display="Boraginales"/>
    <hyperlink ref="K319" r:id="rId325" display="Boraginaceae"/>
    <hyperlink ref="L319" r:id="rId326" display="Boraginales"/>
    <hyperlink ref="K320" r:id="rId327" display="Boraginaceae"/>
    <hyperlink ref="L320" r:id="rId328" display="Boraginales"/>
    <hyperlink ref="K321" r:id="rId329" display="Boraginaceae"/>
    <hyperlink ref="L321" r:id="rId330" display="Boraginales"/>
    <hyperlink ref="K322" r:id="rId331" display="Boraginaceae"/>
    <hyperlink ref="L322" r:id="rId332" display="Boraginales"/>
    <hyperlink ref="K323" r:id="rId333" display="Boraginaceae"/>
    <hyperlink ref="L323" r:id="rId334" display="Boraginales"/>
    <hyperlink ref="K324" r:id="rId335" display="Boraginaceae"/>
    <hyperlink ref="L324" r:id="rId336" display="Boraginales"/>
    <hyperlink ref="K325" r:id="rId337" display="Boraginaceae"/>
    <hyperlink ref="L325" r:id="rId338" display="Boraginales"/>
    <hyperlink ref="K326" r:id="rId339" display="Boraginaceae"/>
    <hyperlink ref="L326" r:id="rId340" display="Boraginales"/>
    <hyperlink ref="K332" r:id="rId341" display="Salicaceae"/>
    <hyperlink ref="L332" r:id="rId342" display="Malpighiales"/>
    <hyperlink ref="K354" r:id="rId343" display="Ranunculaceae"/>
    <hyperlink ref="L354" r:id="rId344" display="Ranunculales"/>
    <hyperlink ref="K355" r:id="rId345" display="Dipsacales"/>
    <hyperlink ref="L355" r:id="rId346" display="Caprifoliaceae"/>
    <hyperlink ref="K356" r:id="rId347" display="Dipsacales"/>
    <hyperlink ref="L356" r:id="rId348" display="Caprifoliaceae"/>
    <hyperlink ref="K376" r:id="rId349" display="Violaceae"/>
    <hyperlink ref="L376" r:id="rId350" display="Malpighiales"/>
    <hyperlink ref="L377" r:id="rId351" display="Asterales"/>
    <hyperlink ref="L399" r:id="rId352" display="Apiales"/>
    <hyperlink ref="L414" r:id="rId353" display="Asterales"/>
    <hyperlink ref="K448" r:id="rId354" display="Ranunculaceae"/>
    <hyperlink ref="K451" r:id="rId355" display="Brassicaceae"/>
    <hyperlink ref="L451" r:id="rId356" display="Brassicales"/>
    <hyperlink ref="K452" r:id="rId357" display="Boraginaceae"/>
    <hyperlink ref="L452" r:id="rId358" display="Boraginales"/>
    <hyperlink ref="K517" r:id="rId359" display="Lamiaceae"/>
    <hyperlink ref="L517" r:id="rId360" display="Lamiales"/>
    <hyperlink ref="K531" r:id="rId361" display="Brassicaceae"/>
    <hyperlink ref="L531" r:id="rId362" display="Brassicales"/>
    <hyperlink ref="K532" r:id="rId363" display="Salicaceae"/>
    <hyperlink ref="L532" r:id="rId364" display="Malpighiales"/>
    <hyperlink ref="K533" r:id="rId365" display="Salicaceae"/>
    <hyperlink ref="L533" r:id="rId366" display="Malpighiales"/>
    <hyperlink ref="K534" r:id="rId367" display="Salicaceae"/>
    <hyperlink ref="L534" r:id="rId368" display="Malpighiales"/>
    <hyperlink ref="K535" r:id="rId369" display="Salicaceae"/>
    <hyperlink ref="L535" r:id="rId370" display="Malpighiales"/>
    <hyperlink ref="K536" r:id="rId371" display="Salicaceae"/>
    <hyperlink ref="L536" r:id="rId372" display="Malpighiales"/>
    <hyperlink ref="K537" r:id="rId373" display="Salicaceae"/>
    <hyperlink ref="L537" r:id="rId374" display="Malpighiales"/>
    <hyperlink ref="K538" r:id="rId375" display="Salicaceae"/>
    <hyperlink ref="L538" r:id="rId376" display="Malpighiales"/>
    <hyperlink ref="K539" r:id="rId377" display="Salicaceae"/>
    <hyperlink ref="L539" r:id="rId378" display="Malpighiales"/>
    <hyperlink ref="K540" r:id="rId379" display="Salicaceae"/>
    <hyperlink ref="L540" r:id="rId380" display="Malpighiales"/>
    <hyperlink ref="K541" r:id="rId381" display="Salicaceae"/>
    <hyperlink ref="L541" r:id="rId382" display="Malpighiales"/>
    <hyperlink ref="K542" r:id="rId383" display="Salicaceae"/>
    <hyperlink ref="L542" r:id="rId384" display="Malpighiales"/>
    <hyperlink ref="K543" r:id="rId385" display="Salicaceae"/>
    <hyperlink ref="L543" r:id="rId386" display="Malpighiales"/>
    <hyperlink ref="K544" r:id="rId387" display="Salicaceae"/>
    <hyperlink ref="L544" r:id="rId388" display="Malpighiales"/>
    <hyperlink ref="K545" r:id="rId389" display="Salicaceae"/>
    <hyperlink ref="L545" r:id="rId390" display="Malpighiales"/>
    <hyperlink ref="K546" r:id="rId391" display="Caryophyllaceae"/>
    <hyperlink ref="L547" r:id="rId392" display="Ericales"/>
    <hyperlink ref="L548" r:id="rId393" display="Ericales"/>
    <hyperlink ref="L549" r:id="rId394" display="Ericales"/>
    <hyperlink ref="L550" r:id="rId395" display="Ericales"/>
    <hyperlink ref="L551" r:id="rId396" display="Ericales"/>
    <hyperlink ref="L552" r:id="rId397" display="Ericales"/>
    <hyperlink ref="K553" r:id="rId398" display="Geraniaceae"/>
    <hyperlink ref="L553" r:id="rId399" display="Geraniales"/>
    <hyperlink ref="K554" r:id="rId400" display="Geraniaceae"/>
    <hyperlink ref="L554" r:id="rId401" display="Geraniales"/>
    <hyperlink ref="K555" r:id="rId402" display="Geraniaceae"/>
    <hyperlink ref="L555" r:id="rId403" display="Geraniales"/>
    <hyperlink ref="L556" r:id="rId404" display="Saxifragales"/>
    <hyperlink ref="K558" r:id="rId405" display="Boraginaceae"/>
    <hyperlink ref="L558" r:id="rId406" display="Boraginales"/>
    <hyperlink ref="K559" r:id="rId407" display="Boraginaceae"/>
    <hyperlink ref="L559" r:id="rId408" display="Boraginales"/>
    <hyperlink ref="K560" r:id="rId409" display="Boraginaceae"/>
    <hyperlink ref="L560" r:id="rId410" display="Boraginales"/>
    <hyperlink ref="K561" r:id="rId411" display="Boraginaceae"/>
    <hyperlink ref="L561" r:id="rId412" display="Boraginales"/>
    <hyperlink ref="K562" r:id="rId413" display="Boraginaceae"/>
    <hyperlink ref="L562" r:id="rId414" display="Boraginales"/>
    <hyperlink ref="K563" r:id="rId415" display="Boraginaceae"/>
    <hyperlink ref="L563" r:id="rId416" display="Boraginales"/>
    <hyperlink ref="K564" r:id="rId417" display="Boraginaceae"/>
    <hyperlink ref="L564" r:id="rId418" display="Boraginales"/>
    <hyperlink ref="K565" r:id="rId419" display="Boraginaceae"/>
    <hyperlink ref="L565" r:id="rId420" display="Boraginales"/>
    <hyperlink ref="K566" r:id="rId421" display="Boraginaceae"/>
    <hyperlink ref="L566" r:id="rId422" display="Boraginales"/>
    <hyperlink ref="K567" r:id="rId423" display="Boraginaceae"/>
    <hyperlink ref="L567" r:id="rId424" display="Boraginales"/>
    <hyperlink ref="K568" r:id="rId425" display="Boraginaceae"/>
    <hyperlink ref="L568" r:id="rId426" display="Boraginales"/>
    <hyperlink ref="K569" r:id="rId427" display="Boraginaceae"/>
    <hyperlink ref="L569" r:id="rId428" display="Boraginales"/>
    <hyperlink ref="K570" r:id="rId429" display="Boraginaceae"/>
    <hyperlink ref="L570" r:id="rId430" display="Boraginales"/>
    <hyperlink ref="K571" r:id="rId431" display="Boraginaceae"/>
    <hyperlink ref="L571" r:id="rId432" display="Boraginales"/>
    <hyperlink ref="K572" r:id="rId433" display="Boraginaceae"/>
    <hyperlink ref="L572" r:id="rId434" display="Boraginales"/>
    <hyperlink ref="K573" r:id="rId435" display="Boraginaceae"/>
    <hyperlink ref="L573" r:id="rId436" display="Boraginales"/>
    <hyperlink ref="K574" r:id="rId437" display="Boraginaceae"/>
    <hyperlink ref="L574" r:id="rId438" display="Boraginales"/>
    <hyperlink ref="K575" r:id="rId439" display="Boraginaceae"/>
    <hyperlink ref="L575" r:id="rId440" display="Boraginales"/>
    <hyperlink ref="K576" r:id="rId441" display="Boraginaceae"/>
    <hyperlink ref="L576" r:id="rId442" display="Boraginales"/>
    <hyperlink ref="K577" r:id="rId443" display="Boraginaceae"/>
    <hyperlink ref="L577" r:id="rId444" display="Boraginales"/>
    <hyperlink ref="K578" r:id="rId445" display="Boraginaceae"/>
    <hyperlink ref="L578" r:id="rId446" display="Boraginales"/>
    <hyperlink ref="K579" r:id="rId447" display="Boraginaceae"/>
    <hyperlink ref="L579" r:id="rId448" display="Boraginales"/>
    <hyperlink ref="K580" r:id="rId449" display="Boraginaceae"/>
    <hyperlink ref="L580" r:id="rId450" display="Boraginales"/>
    <hyperlink ref="K581" r:id="rId451" display="Boraginaceae"/>
    <hyperlink ref="L581" r:id="rId452" display="Boraginales"/>
    <hyperlink ref="K582" r:id="rId453" display="Boraginaceae"/>
    <hyperlink ref="L582" r:id="rId454" display="Boraginales"/>
    <hyperlink ref="K583" r:id="rId455" display="Boraginaceae"/>
    <hyperlink ref="L583" r:id="rId456" display="Boraginales"/>
    <hyperlink ref="K584" r:id="rId457" display="Boraginaceae"/>
    <hyperlink ref="L584" r:id="rId458" display="Boraginales"/>
    <hyperlink ref="K585" r:id="rId459" display="Boraginaceae"/>
    <hyperlink ref="L585" r:id="rId460" display="Boraginales"/>
    <hyperlink ref="K586" r:id="rId461" display="Boraginaceae"/>
    <hyperlink ref="L586" r:id="rId462" display="Boraginales"/>
    <hyperlink ref="K587" r:id="rId463" display="Boraginaceae"/>
    <hyperlink ref="L587" r:id="rId464" display="Boraginales"/>
    <hyperlink ref="K588" r:id="rId465" display="Boraginaceae"/>
    <hyperlink ref="L588" r:id="rId466" display="Boraginales"/>
    <hyperlink ref="K589" r:id="rId467" display="Boraginaceae"/>
    <hyperlink ref="L589" r:id="rId468" display="Boraginales"/>
    <hyperlink ref="K590" r:id="rId469" display="Boraginaceae"/>
    <hyperlink ref="L590" r:id="rId470" display="Boraginales"/>
    <hyperlink ref="K591" r:id="rId471" display="Boraginaceae"/>
    <hyperlink ref="L591" r:id="rId472" display="Boraginales"/>
    <hyperlink ref="K592" r:id="rId473" display="Boraginaceae"/>
    <hyperlink ref="L592" r:id="rId474" display="Boraginales"/>
    <hyperlink ref="K593" r:id="rId475" display="Boraginaceae"/>
    <hyperlink ref="L593" r:id="rId476" display="Boraginales"/>
    <hyperlink ref="K594" r:id="rId477" display="Boraginaceae"/>
    <hyperlink ref="L594" r:id="rId478" display="Boraginales"/>
    <hyperlink ref="K595" r:id="rId479" display="Boraginaceae"/>
    <hyperlink ref="L595" r:id="rId480" display="Boraginales"/>
    <hyperlink ref="K596" r:id="rId481" display="Boraginaceae"/>
    <hyperlink ref="L596" r:id="rId482" display="Boraginales"/>
    <hyperlink ref="K597" r:id="rId483" display="Boraginaceae"/>
    <hyperlink ref="L597" r:id="rId484" display="Boraginales"/>
    <hyperlink ref="K598" r:id="rId485" display="Boraginaceae"/>
    <hyperlink ref="L598" r:id="rId486" display="Boraginales"/>
    <hyperlink ref="K599" r:id="rId487" display="Boraginaceae"/>
    <hyperlink ref="L599" r:id="rId488" display="Boraginales"/>
    <hyperlink ref="K600" r:id="rId489" display="Boraginaceae"/>
    <hyperlink ref="L600" r:id="rId490" display="Boraginales"/>
    <hyperlink ref="K601" r:id="rId491" display="Boraginaceae"/>
    <hyperlink ref="L601" r:id="rId492" display="Boraginales"/>
    <hyperlink ref="K602" r:id="rId493" display="Boraginaceae"/>
    <hyperlink ref="L602" r:id="rId494" display="Boraginales"/>
    <hyperlink ref="K603" r:id="rId495" display="Boraginaceae"/>
    <hyperlink ref="L603" r:id="rId496" display="Boraginales"/>
    <hyperlink ref="K604" r:id="rId497" display="Boraginaceae"/>
    <hyperlink ref="L604" r:id="rId498" display="Boraginales"/>
    <hyperlink ref="E605" r:id="rId499" display="Onagraceae"/>
    <hyperlink ref="H605" r:id="rId500" display="Onagraceae"/>
    <hyperlink ref="K605" r:id="rId501" display="Onagraceae"/>
    <hyperlink ref="L605" r:id="rId502" display="Myrtales"/>
    <hyperlink ref="K687" r:id="rId503" display="Lamiaceae"/>
    <hyperlink ref="L687" r:id="rId504" display="Lamiales"/>
    <hyperlink ref="K688" r:id="rId505" display="Lamiaceae"/>
    <hyperlink ref="L688" r:id="rId506" display="Lamiales"/>
    <hyperlink ref="K689" r:id="rId507" display="Lamiaceae"/>
    <hyperlink ref="L689" r:id="rId508" display="Lamiales"/>
    <hyperlink ref="K690" r:id="rId509" display="Ranunculaceae"/>
    <hyperlink ref="K691" r:id="rId510" display="Ranunculaceae"/>
    <hyperlink ref="K692" r:id="rId511" display="Ranunculaceae"/>
    <hyperlink ref="K693" r:id="rId512" display="Ranunculaceae"/>
    <hyperlink ref="K694" r:id="rId513" display="Ranunculaceae"/>
    <hyperlink ref="K695" r:id="rId514" display="Ranunculaceae"/>
    <hyperlink ref="K696" r:id="rId515" display="Ranunculaceae"/>
    <hyperlink ref="K697" r:id="rId516" display="Ranunculaceae"/>
    <hyperlink ref="K698" r:id="rId517" display="Ranunculaceae"/>
    <hyperlink ref="K699" r:id="rId518" display="Ranunculaceae"/>
    <hyperlink ref="K700" r:id="rId519" display="Ranunculaceae"/>
    <hyperlink ref="K701" r:id="rId520" display="Ranunculaceae"/>
    <hyperlink ref="K702" r:id="rId521" display="Ranunculaceae"/>
    <hyperlink ref="K703" r:id="rId522" display="Ranunculaceae"/>
    <hyperlink ref="K704" r:id="rId523" display="Caryophyllaceae"/>
    <hyperlink ref="L704" r:id="rId524" display="Caryophyllales"/>
    <hyperlink ref="K705" r:id="rId525" display="Caryophyllaceae"/>
    <hyperlink ref="L705" r:id="rId526" display="Caryophyllales"/>
    <hyperlink ref="K706" r:id="rId527" display="Caryophyllaceae"/>
    <hyperlink ref="L706" r:id="rId528" display="Caryophyllales"/>
    <hyperlink ref="K707" r:id="rId529" display="Caryophyllaceae"/>
    <hyperlink ref="L707" r:id="rId530" display="Caryophyllales"/>
    <hyperlink ref="K708" r:id="rId531" display="Ranunculaceae"/>
    <hyperlink ref="L708" r:id="rId532" display="Ranunculales"/>
    <hyperlink ref="K709" r:id="rId533" display="Ranunculaceae"/>
    <hyperlink ref="L709" r:id="rId534" display="Ranunculales"/>
    <hyperlink ref="K710" r:id="rId535" display="Ranunculaceae"/>
    <hyperlink ref="L710" r:id="rId536" display="Ranunculales"/>
    <hyperlink ref="K711" r:id="rId537" display="Ranunculaceae"/>
    <hyperlink ref="L711" r:id="rId538" display="Ranunculales"/>
    <hyperlink ref="K712" r:id="rId539" display="Ranunculaceae"/>
    <hyperlink ref="L712" r:id="rId540" display="Ranunculales"/>
    <hyperlink ref="K713" r:id="rId541" display="Ranunculaceae"/>
    <hyperlink ref="L713" r:id="rId542" display="Ranunculales"/>
    <hyperlink ref="K714" r:id="rId543" display="Ranunculaceae"/>
    <hyperlink ref="L714" r:id="rId544" display="Ranunculales"/>
    <hyperlink ref="K715" r:id="rId545" display="Ranunculaceae"/>
    <hyperlink ref="L715" r:id="rId546" display="Ranunculales"/>
    <hyperlink ref="K716" r:id="rId547" display="Ranunculaceae"/>
    <hyperlink ref="L716" r:id="rId548" display="Ranunculales"/>
    <hyperlink ref="K717" r:id="rId549" display="Ranunculaceae"/>
    <hyperlink ref="L717" r:id="rId550" display="Ranunculales"/>
    <hyperlink ref="K718" r:id="rId551" display="Ranunculaceae"/>
    <hyperlink ref="L718" r:id="rId552" display="Ranunculales"/>
    <hyperlink ref="K719" r:id="rId553" display="Ranunculaceae"/>
    <hyperlink ref="L719" r:id="rId554" display="Ranunculales"/>
    <hyperlink ref="K720" r:id="rId555" display="Ranunculaceae"/>
    <hyperlink ref="L720" r:id="rId556" display="Ranunculales"/>
    <hyperlink ref="K721" r:id="rId557" display="Ranunculaceae"/>
    <hyperlink ref="L721" r:id="rId558" display="Ranunculales"/>
    <hyperlink ref="L722" r:id="rId559" display="Asterales"/>
    <hyperlink ref="K723" r:id="rId560" display="Onagraceae"/>
    <hyperlink ref="L723" r:id="rId561" display="Myrtales"/>
    <hyperlink ref="K724" r:id="rId562" display="Onagraceae"/>
    <hyperlink ref="L724" r:id="rId563" display="Myrtales"/>
    <hyperlink ref="L725" r:id="rId564" display="Asterales"/>
    <hyperlink ref="L726" r:id="rId565" display="Asterales"/>
    <hyperlink ref="L727" r:id="rId566" display="Asterales"/>
    <hyperlink ref="K728" r:id="rId567" display="Boraginaceae"/>
    <hyperlink ref="L728" r:id="rId568" display="Boraginales"/>
    <hyperlink ref="K729" r:id="rId569" display="Boraginaceae"/>
    <hyperlink ref="L729" r:id="rId570" display="Boraginales"/>
    <hyperlink ref="K730" r:id="rId571" display="Boraginaceae"/>
    <hyperlink ref="L730" r:id="rId572" display="Boraginales"/>
    <hyperlink ref="K731" r:id="rId573" display="Boraginaceae"/>
    <hyperlink ref="L731" r:id="rId574" display="Boraginales"/>
    <hyperlink ref="K732" r:id="rId575" display="Boraginaceae"/>
    <hyperlink ref="L732" r:id="rId576" display="Boraginales"/>
    <hyperlink ref="K733" r:id="rId577" display="Boraginaceae"/>
    <hyperlink ref="L733" r:id="rId578" display="Boraginales"/>
    <hyperlink ref="K734" r:id="rId579" display="Boraginaceae"/>
    <hyperlink ref="L734" r:id="rId580" display="Boraginales"/>
    <hyperlink ref="K735" r:id="rId581" display="Boraginaceae"/>
    <hyperlink ref="L735" r:id="rId582" display="Boraginales"/>
    <hyperlink ref="K736" r:id="rId583" display="Boraginaceae"/>
    <hyperlink ref="L736" r:id="rId584" display="Boraginales"/>
    <hyperlink ref="K737" r:id="rId585" display="Boraginaceae"/>
    <hyperlink ref="L737" r:id="rId586" display="Boraginales"/>
    <hyperlink ref="K738" r:id="rId587" display="Boraginaceae"/>
    <hyperlink ref="L738" r:id="rId588" display="Boraginales"/>
    <hyperlink ref="K739" r:id="rId589" display="Boraginaceae"/>
    <hyperlink ref="L739" r:id="rId590" display="Boraginales"/>
    <hyperlink ref="K740" r:id="rId591" display="Boraginaceae"/>
    <hyperlink ref="L740" r:id="rId592" display="Boraginales"/>
    <hyperlink ref="K741" r:id="rId593" display="Boraginaceae"/>
    <hyperlink ref="L741" r:id="rId594" display="Boraginales"/>
    <hyperlink ref="K742" r:id="rId595" display="Boraginaceae"/>
    <hyperlink ref="L742" r:id="rId596" display="Boraginales"/>
    <hyperlink ref="K743" r:id="rId597" display="Boraginaceae"/>
    <hyperlink ref="L743" r:id="rId598" display="Boraginales"/>
    <hyperlink ref="K744" r:id="rId599" display="Boraginaceae"/>
    <hyperlink ref="L744" r:id="rId600" display="Boraginales"/>
    <hyperlink ref="K745" r:id="rId601" display="Boraginaceae"/>
    <hyperlink ref="L745" r:id="rId602" display="Boraginales"/>
    <hyperlink ref="K746" r:id="rId603" display="Boraginaceae"/>
    <hyperlink ref="L746" r:id="rId604" display="Boraginales"/>
    <hyperlink ref="K747" r:id="rId605" display="Boraginaceae"/>
    <hyperlink ref="L747" r:id="rId606" display="Boraginales"/>
    <hyperlink ref="K748" r:id="rId607" display="Boraginaceae"/>
    <hyperlink ref="L748" r:id="rId608" display="Boraginales"/>
    <hyperlink ref="K749" r:id="rId609" display="Boraginaceae"/>
    <hyperlink ref="L749" r:id="rId610" display="Boraginales"/>
    <hyperlink ref="K750" r:id="rId611" display="Boraginaceae"/>
    <hyperlink ref="L750" r:id="rId612" display="Boraginales"/>
    <hyperlink ref="K751" r:id="rId613" display="Boraginaceae"/>
    <hyperlink ref="L751" r:id="rId614" display="Boraginales"/>
    <hyperlink ref="K752" r:id="rId615" display="Boraginaceae"/>
    <hyperlink ref="L752" r:id="rId616" display="Boraginales"/>
    <hyperlink ref="K753" r:id="rId617" display="Boraginaceae"/>
    <hyperlink ref="L753" r:id="rId618" display="Boraginales"/>
    <hyperlink ref="K754" r:id="rId619" display="Boraginaceae"/>
    <hyperlink ref="L754" r:id="rId620" display="Boraginales"/>
    <hyperlink ref="K755" r:id="rId621" display="Boraginaceae"/>
    <hyperlink ref="L755" r:id="rId622" display="Boraginales"/>
    <hyperlink ref="K756" r:id="rId623" display="Boraginaceae"/>
    <hyperlink ref="L756" r:id="rId624" display="Boraginales"/>
    <hyperlink ref="K757" r:id="rId625" display="Boraginaceae"/>
    <hyperlink ref="L757" r:id="rId626" display="Boraginales"/>
    <hyperlink ref="K758" r:id="rId627" display="Boraginaceae"/>
    <hyperlink ref="L758" r:id="rId628" display="Boraginales"/>
    <hyperlink ref="K759" r:id="rId629" display="Boraginaceae"/>
    <hyperlink ref="L759" r:id="rId630" display="Boraginales"/>
    <hyperlink ref="K760" r:id="rId631" display="Boraginaceae"/>
    <hyperlink ref="L760" r:id="rId632" display="Boraginales"/>
    <hyperlink ref="K761" r:id="rId633" display="Boraginaceae"/>
    <hyperlink ref="L761" r:id="rId634" display="Boraginales"/>
    <hyperlink ref="K762" r:id="rId635" display="Boraginaceae"/>
    <hyperlink ref="L762" r:id="rId636" display="Boraginales"/>
    <hyperlink ref="K763" r:id="rId637" display="Boraginaceae"/>
    <hyperlink ref="L763" r:id="rId638" display="Boraginales"/>
    <hyperlink ref="K836" r:id="rId639" display="Onagraceae"/>
    <hyperlink ref="L836" r:id="rId640" display="Myrtales"/>
    <hyperlink ref="K837" r:id="rId641" display="Onagraceae"/>
    <hyperlink ref="L837" r:id="rId642" display="Myrtales"/>
    <hyperlink ref="K838" r:id="rId643" display="Onagraceae"/>
    <hyperlink ref="L838" r:id="rId644" display="Myrtales"/>
    <hyperlink ref="K839" r:id="rId645" display="Onagraceae"/>
    <hyperlink ref="L839" r:id="rId646" display="Myrtales"/>
    <hyperlink ref="K840" r:id="rId647" display="Onagraceae"/>
    <hyperlink ref="L840" r:id="rId648" display="Myrtales"/>
    <hyperlink ref="K841" r:id="rId649" display="Onagraceae"/>
    <hyperlink ref="L841" r:id="rId650" display="Myrtales"/>
    <hyperlink ref="L842" r:id="rId651" display="Asterales"/>
    <hyperlink ref="L843" r:id="rId652" display="Asterales"/>
    <hyperlink ref="L844" r:id="rId653" display="Asterales"/>
    <hyperlink ref="L845" r:id="rId654" display="Asterales"/>
    <hyperlink ref="L846" r:id="rId655" display="Asterales"/>
    <hyperlink ref="L847" r:id="rId656" display="Asterales"/>
    <hyperlink ref="L848" r:id="rId657" display="Asterales"/>
    <hyperlink ref="L849" r:id="rId658" display="Asterales"/>
    <hyperlink ref="L850" r:id="rId659" display="Asterales"/>
    <hyperlink ref="L851" r:id="rId660" display="Asterales"/>
    <hyperlink ref="L852" r:id="rId661" display="Asterales"/>
    <hyperlink ref="L853" r:id="rId662" display="Asterales"/>
    <hyperlink ref="L854" r:id="rId663" display="Asterales"/>
    <hyperlink ref="L855" r:id="rId664" display="Asterales"/>
    <hyperlink ref="K856" r:id="rId665" display="Ericaceae"/>
    <hyperlink ref="L856" r:id="rId666" display="Ericales"/>
    <hyperlink ref="K862" r:id="rId667" display="Rosaceae"/>
    <hyperlink ref="L862" r:id="rId668" display="Rosales"/>
    <hyperlink ref="K863" r:id="rId669" display="Boraginaceae"/>
    <hyperlink ref="L863" r:id="rId670" display="Boraginales"/>
    <hyperlink ref="K864" r:id="rId671" display="Boraginaceae"/>
    <hyperlink ref="L864" r:id="rId672" display="Boraginales"/>
    <hyperlink ref="K865" r:id="rId673" display="Boraginaceae"/>
    <hyperlink ref="L865" r:id="rId674" display="Boraginales"/>
    <hyperlink ref="K866" r:id="rId675" display="Boraginaceae"/>
    <hyperlink ref="L866" r:id="rId676" display="Boraginales"/>
    <hyperlink ref="K867" r:id="rId677" display="Boraginaceae"/>
    <hyperlink ref="L867" r:id="rId678" display="Boraginales"/>
    <hyperlink ref="K868" r:id="rId679" display="Boraginaceae"/>
    <hyperlink ref="L868" r:id="rId680" display="Boraginales"/>
    <hyperlink ref="K869" r:id="rId681" display="Boraginaceae"/>
    <hyperlink ref="L869" r:id="rId682" display="Boraginales"/>
    <hyperlink ref="K870" r:id="rId683" display="Boraginaceae"/>
    <hyperlink ref="L870" r:id="rId684" display="Boraginales"/>
    <hyperlink ref="K871" r:id="rId685" display="Boraginaceae"/>
    <hyperlink ref="L871" r:id="rId686" display="Boraginales"/>
    <hyperlink ref="K872" r:id="rId687" display="Boraginaceae"/>
    <hyperlink ref="L872" r:id="rId688" display="Boraginales"/>
    <hyperlink ref="K873" r:id="rId689" display="Boraginaceae"/>
    <hyperlink ref="L873" r:id="rId690" display="Boraginales"/>
    <hyperlink ref="K874" r:id="rId691" display="Boraginaceae"/>
    <hyperlink ref="L874" r:id="rId692" display="Boraginales"/>
    <hyperlink ref="K875" r:id="rId693" display="Boraginaceae"/>
    <hyperlink ref="L875" r:id="rId694" display="Boraginales"/>
    <hyperlink ref="K876" r:id="rId695" display="Boraginaceae"/>
    <hyperlink ref="L876" r:id="rId696" display="Boraginales"/>
    <hyperlink ref="K877" r:id="rId697" display="Boraginaceae"/>
    <hyperlink ref="L877" r:id="rId698" display="Boraginales"/>
    <hyperlink ref="K878" r:id="rId699" display="Boraginaceae"/>
    <hyperlink ref="L878" r:id="rId700" display="Boraginales"/>
    <hyperlink ref="K879" r:id="rId701" display="Boraginaceae"/>
    <hyperlink ref="L879" r:id="rId702" display="Boraginales"/>
    <hyperlink ref="K880" r:id="rId703" display="Boraginaceae"/>
    <hyperlink ref="L880" r:id="rId704" display="Boraginales"/>
    <hyperlink ref="K881" r:id="rId705" display="Boraginaceae"/>
    <hyperlink ref="L881" r:id="rId706" display="Boraginales"/>
    <hyperlink ref="K882" r:id="rId707" display="Boraginaceae"/>
    <hyperlink ref="L882" r:id="rId708" display="Boraginales"/>
    <hyperlink ref="K883" r:id="rId709" display="Boraginaceae"/>
    <hyperlink ref="L883" r:id="rId710" display="Boraginales"/>
    <hyperlink ref="K884" r:id="rId711" display="Boraginaceae"/>
    <hyperlink ref="L884" r:id="rId712" display="Boraginales"/>
    <hyperlink ref="K885" r:id="rId713" display="Boraginaceae"/>
    <hyperlink ref="L885" r:id="rId714" display="Boraginales"/>
    <hyperlink ref="K886" r:id="rId715" display="Boraginaceae"/>
    <hyperlink ref="L886" r:id="rId716" display="Boraginales"/>
    <hyperlink ref="K887" r:id="rId717" display="Boraginaceae"/>
    <hyperlink ref="L887" r:id="rId718" display="Boraginales"/>
    <hyperlink ref="K888" r:id="rId719" display="Boraginaceae"/>
    <hyperlink ref="L888" r:id="rId720" display="Boraginales"/>
    <hyperlink ref="K889" r:id="rId721" display="Boraginaceae"/>
    <hyperlink ref="L889" r:id="rId722" display="Boraginales"/>
    <hyperlink ref="K890" r:id="rId723" display="Boraginaceae"/>
    <hyperlink ref="L890" r:id="rId724" display="Boraginales"/>
    <hyperlink ref="K891" r:id="rId725" display="Boraginaceae"/>
    <hyperlink ref="L891" r:id="rId726" display="Boraginales"/>
    <hyperlink ref="K892" r:id="rId727" display="Boraginaceae"/>
    <hyperlink ref="L892" r:id="rId728" display="Boraginales"/>
    <hyperlink ref="K893" r:id="rId729" display="Boraginaceae"/>
    <hyperlink ref="L893" r:id="rId730" display="Boraginales"/>
    <hyperlink ref="K894" r:id="rId731" display="Boraginaceae"/>
    <hyperlink ref="L894" r:id="rId732" display="Boraginales"/>
    <hyperlink ref="K895" r:id="rId733" display="Boraginaceae"/>
    <hyperlink ref="L895" r:id="rId734" display="Boraginales"/>
    <hyperlink ref="K896" r:id="rId735" display="Boraginaceae"/>
    <hyperlink ref="L896" r:id="rId736" display="Boraginales"/>
    <hyperlink ref="K897" r:id="rId737" display="Boraginaceae"/>
    <hyperlink ref="L897" r:id="rId738" display="Boraginales"/>
    <hyperlink ref="K898" r:id="rId739" display="Boraginaceae"/>
    <hyperlink ref="L898" r:id="rId740" display="Boraginales"/>
    <hyperlink ref="K899" r:id="rId741" display="Boraginaceae"/>
    <hyperlink ref="L899" r:id="rId742" display="Boraginales"/>
    <hyperlink ref="K900" r:id="rId743" display="Boraginaceae"/>
    <hyperlink ref="L900" r:id="rId744" display="Boraginales"/>
    <hyperlink ref="K901" r:id="rId745" display="Rosaceae"/>
    <hyperlink ref="L901" r:id="rId746" display="Rosales"/>
    <hyperlink ref="K902" r:id="rId747" display="Rosaceae"/>
    <hyperlink ref="L902" r:id="rId748" display="Rosales"/>
    <hyperlink ref="K903" r:id="rId749" display="Rosaceae"/>
    <hyperlink ref="L903" r:id="rId750" display="Rosales"/>
    <hyperlink ref="K904" r:id="rId751" display="Rosaceae"/>
    <hyperlink ref="L904" r:id="rId752" display="Rosales"/>
    <hyperlink ref="K944" r:id="rId753" display="Boraginaceae"/>
    <hyperlink ref="L944" r:id="rId754" display="Boraginales"/>
    <hyperlink ref="K945" r:id="rId755" display="Boraginaceae"/>
    <hyperlink ref="L945" r:id="rId756" display="Boraginales"/>
    <hyperlink ref="K946" r:id="rId757" display="Boraginaceae"/>
    <hyperlink ref="L946" r:id="rId758" display="Boraginales"/>
    <hyperlink ref="K947" r:id="rId759" display="Boraginaceae"/>
    <hyperlink ref="L947" r:id="rId760" display="Boraginales"/>
    <hyperlink ref="K948" r:id="rId761" display="Boraginaceae"/>
    <hyperlink ref="L948" r:id="rId762" display="Boraginales"/>
    <hyperlink ref="K949" r:id="rId763" display="Boraginaceae"/>
    <hyperlink ref="L949" r:id="rId764" display="Boraginales"/>
    <hyperlink ref="K950" r:id="rId765" display="Boraginaceae"/>
    <hyperlink ref="L950" r:id="rId766" display="Boraginales"/>
    <hyperlink ref="K951" r:id="rId767" display="Boraginaceae"/>
    <hyperlink ref="L951" r:id="rId768" display="Boraginales"/>
    <hyperlink ref="K952" r:id="rId769" display="Boraginaceae"/>
    <hyperlink ref="L952" r:id="rId770" display="Boraginales"/>
    <hyperlink ref="K953" r:id="rId771" display="Boraginaceae"/>
    <hyperlink ref="L953" r:id="rId772" display="Boraginales"/>
    <hyperlink ref="K954" r:id="rId773" display="Boraginaceae"/>
    <hyperlink ref="L954" r:id="rId774" display="Boraginales"/>
    <hyperlink ref="K955" r:id="rId775" display="Boraginaceae"/>
    <hyperlink ref="L955" r:id="rId776" display="Boraginales"/>
    <hyperlink ref="K956" r:id="rId777" display="Boraginaceae"/>
    <hyperlink ref="L956" r:id="rId778" display="Boraginales"/>
    <hyperlink ref="K957" r:id="rId779" display="Boraginaceae"/>
    <hyperlink ref="L957" r:id="rId780" display="Boraginales"/>
    <hyperlink ref="K958" r:id="rId781" display="Boraginaceae"/>
    <hyperlink ref="L958" r:id="rId782" display="Boraginales"/>
    <hyperlink ref="K959" r:id="rId783" display="Boraginaceae"/>
    <hyperlink ref="L959" r:id="rId784" display="Boraginales"/>
    <hyperlink ref="K960" r:id="rId785" display="Boraginaceae"/>
    <hyperlink ref="L960" r:id="rId786" display="Boraginales"/>
    <hyperlink ref="K961" r:id="rId787" display="Boraginaceae"/>
    <hyperlink ref="L961" r:id="rId788" display="Boraginales"/>
    <hyperlink ref="K962" r:id="rId789" display="Boraginaceae"/>
    <hyperlink ref="L962" r:id="rId790" display="Boraginales"/>
    <hyperlink ref="K963" r:id="rId791" display="Boraginaceae"/>
    <hyperlink ref="L963" r:id="rId792" display="Boraginales"/>
    <hyperlink ref="K964" r:id="rId793" display="Boraginaceae"/>
    <hyperlink ref="L964" r:id="rId794" display="Boraginales"/>
    <hyperlink ref="K965" r:id="rId795" display="Boraginaceae"/>
    <hyperlink ref="L965" r:id="rId796" display="Boraginales"/>
    <hyperlink ref="K966" r:id="rId797" display="Boraginaceae"/>
    <hyperlink ref="L966" r:id="rId798" display="Boraginales"/>
    <hyperlink ref="K967" r:id="rId799" display="Boraginaceae"/>
    <hyperlink ref="L967" r:id="rId800" display="Boraginales"/>
    <hyperlink ref="K968" r:id="rId801" display="Boraginaceae"/>
    <hyperlink ref="L968" r:id="rId802" display="Boraginales"/>
    <hyperlink ref="K969" r:id="rId803" display="Boraginaceae"/>
    <hyperlink ref="L969" r:id="rId804" display="Boraginales"/>
    <hyperlink ref="K970" r:id="rId805" display="Boraginaceae"/>
    <hyperlink ref="L970" r:id="rId806" display="Boraginales"/>
    <hyperlink ref="K971" r:id="rId807" display="Boraginaceae"/>
    <hyperlink ref="L971" r:id="rId808" display="Boraginales"/>
    <hyperlink ref="K972" r:id="rId809" display="Boraginaceae"/>
    <hyperlink ref="L972" r:id="rId810" display="Boraginales"/>
    <hyperlink ref="K973" r:id="rId811" display="Boraginaceae"/>
    <hyperlink ref="L973" r:id="rId812" display="Boraginales"/>
    <hyperlink ref="K974" r:id="rId813" display="Boraginaceae"/>
    <hyperlink ref="L974" r:id="rId814" display="Boraginales"/>
    <hyperlink ref="K975" r:id="rId815" display="Boraginaceae"/>
    <hyperlink ref="L975" r:id="rId816" display="Boraginales"/>
    <hyperlink ref="K976" r:id="rId817" display="Boraginaceae"/>
    <hyperlink ref="L976" r:id="rId818" display="Boraginales"/>
    <hyperlink ref="K979" r:id="rId819" display="Boraginaceae"/>
    <hyperlink ref="L979" r:id="rId820" display="Boraginales"/>
    <hyperlink ref="K980" r:id="rId821" display="Boraginaceae"/>
    <hyperlink ref="L980" r:id="rId822" display="Boraginales"/>
    <hyperlink ref="K981" r:id="rId823" display="Caryophyllaceae"/>
    <hyperlink ref="L981" r:id="rId824" display="Caryophyllales"/>
    <hyperlink ref="K982" r:id="rId825" display="Caryophyllaceae"/>
    <hyperlink ref="L982" r:id="rId826" display="Caryophyllales"/>
    <hyperlink ref="K983" r:id="rId827" display="Celastraceae"/>
    <hyperlink ref="L983" r:id="rId828" display="Celastrales"/>
    <hyperlink ref="K984" r:id="rId829" display="Celastraceae"/>
    <hyperlink ref="L984" r:id="rId830" display="Celastrales"/>
    <hyperlink ref="K985" r:id="rId831" display="Celastraceae"/>
    <hyperlink ref="L985" r:id="rId832" display="Celastrales"/>
    <hyperlink ref="K986" r:id="rId833" display="Celastraceae"/>
    <hyperlink ref="L986" r:id="rId834" display="Celastrales"/>
    <hyperlink ref="K987" r:id="rId835" display="Celastraceae"/>
    <hyperlink ref="L987" r:id="rId836" display="Celastrales"/>
    <hyperlink ref="K988" r:id="rId837" display="Polemoniaceae"/>
    <hyperlink ref="L988" r:id="rId838" display="Ericales"/>
    <hyperlink ref="K989" r:id="rId839" display="Salicaceae"/>
    <hyperlink ref="L989" r:id="rId840" display="Malpighiales"/>
    <hyperlink ref="K990" r:id="rId841" display="Salicaceae"/>
    <hyperlink ref="L990" r:id="rId842" display="Malpighiales"/>
    <hyperlink ref="K991" r:id="rId843" display="Salicaceae"/>
    <hyperlink ref="L991" r:id="rId844" display="Malpighiales"/>
    <hyperlink ref="K992" r:id="rId845" display="Salicaceae"/>
    <hyperlink ref="L992" r:id="rId846" display="Malpighiales"/>
    <hyperlink ref="K993" r:id="rId847" display="Salicaceae"/>
    <hyperlink ref="L993" r:id="rId848" display="Malpighiales"/>
    <hyperlink ref="K994" r:id="rId849" display="Salicaceae"/>
    <hyperlink ref="L994" r:id="rId850" display="Malpighiales"/>
    <hyperlink ref="K995" r:id="rId851" display="Salicaceae"/>
    <hyperlink ref="L995" r:id="rId852" display="Malpighiales"/>
    <hyperlink ref="K996" r:id="rId853" display="Salicaceae"/>
    <hyperlink ref="L996" r:id="rId854" display="Malpighiales"/>
    <hyperlink ref="K997" r:id="rId855" display="Salicaceae"/>
    <hyperlink ref="L997" r:id="rId856" display="Malpighiales"/>
    <hyperlink ref="K1003" r:id="rId857" display="Crassulaceae"/>
    <hyperlink ref="L1003" r:id="rId858" display="Saxifragales"/>
    <hyperlink ref="K1004" r:id="rId859" display="Caryophyllaceae"/>
    <hyperlink ref="L1004" r:id="rId860" display="Caryophyllales"/>
    <hyperlink ref="K1005" r:id="rId861" display="Asteraceae"/>
    <hyperlink ref="L1005" r:id="rId862" display="Asterales"/>
    <hyperlink ref="K1006" r:id="rId863" display="Asteraceae"/>
    <hyperlink ref="L1006" r:id="rId864" display="Asterales"/>
    <hyperlink ref="K1007" r:id="rId865" display="Asteraceae"/>
    <hyperlink ref="L1007" r:id="rId866" display="Asterales"/>
    <hyperlink ref="K1008" r:id="rId867" display="Asteraceae"/>
    <hyperlink ref="L1008" r:id="rId868" display="Asterales"/>
    <hyperlink ref="K1033" r:id="rId869" display="Ranunculaceae"/>
    <hyperlink ref="L1033" r:id="rId870" display="Ranunculales"/>
    <hyperlink ref="K1034" r:id="rId871" display="Ranunculaceae"/>
    <hyperlink ref="L1034" r:id="rId872" display="Ranunculales"/>
    <hyperlink ref="K1035" r:id="rId873" display="Ranunculaceae"/>
    <hyperlink ref="L1035" r:id="rId874" display="Ranunculales"/>
    <hyperlink ref="K1036" r:id="rId875" display="Ranunculaceae"/>
    <hyperlink ref="L1036" r:id="rId876" display="Ranunculales"/>
    <hyperlink ref="K1037" r:id="rId877" display="Ranunculaceae"/>
    <hyperlink ref="L1037" r:id="rId878" display="Ranunculales"/>
    <hyperlink ref="K1038" r:id="rId879" display="Ranunculaceae"/>
    <hyperlink ref="L1038" r:id="rId880" display="Ranunculales"/>
    <hyperlink ref="K1039" r:id="rId881" display="Ranunculaceae"/>
    <hyperlink ref="L1039" r:id="rId882" display="Ranunculales"/>
    <hyperlink ref="M1039" r:id="rId883" display=" "/>
    <hyperlink ref="K1040" r:id="rId884" display="Ranunculaceae"/>
    <hyperlink ref="L1040" r:id="rId885" display="Ranunculales"/>
    <hyperlink ref="K1041" r:id="rId886" display="Ranunculaceae"/>
    <hyperlink ref="L1041" r:id="rId887" display="Ranunculales"/>
    <hyperlink ref="K1042" r:id="rId888" display="Ranunculaceae"/>
    <hyperlink ref="L1042" r:id="rId889" display="Ranunculales"/>
    <hyperlink ref="K1043" r:id="rId890" display="Ranunculaceae"/>
    <hyperlink ref="L1043" r:id="rId891" display="Ranunculales"/>
    <hyperlink ref="K1044" r:id="rId892" display="Ranunculaceae"/>
    <hyperlink ref="L1044" r:id="rId893" display="Ranunculales"/>
    <hyperlink ref="K1045" r:id="rId894" display="Ranunculaceae"/>
    <hyperlink ref="L1045" r:id="rId895" display="Ranunculales"/>
    <hyperlink ref="K1046" r:id="rId896" display="Ranunculaceae"/>
    <hyperlink ref="L1046" r:id="rId897" display="Ranunculales"/>
    <hyperlink ref="K1047" r:id="rId898" display="Ranunculaceae"/>
    <hyperlink ref="L1047" r:id="rId899" display="Ranunculales"/>
    <hyperlink ref="K1048" r:id="rId900" display="Ranunculaceae"/>
    <hyperlink ref="L1048" r:id="rId901" display="Ranunculales"/>
    <hyperlink ref="K1049" r:id="rId902" display="Ranunculaceae"/>
    <hyperlink ref="L1049" r:id="rId903" display="Ranunculales"/>
    <hyperlink ref="K1050" r:id="rId904" display="Ranunculaceae"/>
    <hyperlink ref="L1050" r:id="rId905" display="Ranunculales"/>
    <hyperlink ref="K1051" r:id="rId906" display="Ranunculaceae"/>
    <hyperlink ref="L1051" r:id="rId907" display="Ranunculales"/>
    <hyperlink ref="K1052" r:id="rId908" display="Ranunculaceae"/>
    <hyperlink ref="L1052" r:id="rId909" display="Ranunculales"/>
    <hyperlink ref="K1053" r:id="rId910" display="Ranunculaceae"/>
    <hyperlink ref="L1053" r:id="rId911" display="Ranunculales"/>
    <hyperlink ref="K1054" r:id="rId912" display="Ranunculaceae"/>
    <hyperlink ref="L1054" r:id="rId913" display="Ranunculales"/>
    <hyperlink ref="K1055" r:id="rId914" display="Ranunculaceae"/>
    <hyperlink ref="L1055" r:id="rId915" display="Ranunculales"/>
    <hyperlink ref="K1056" r:id="rId916" display="Ranunculaceae"/>
    <hyperlink ref="L1056" r:id="rId917" display="Ranunculales"/>
    <hyperlink ref="K1057" r:id="rId918" display="Ranunculaceae"/>
    <hyperlink ref="L1057" r:id="rId919" display="Ranunculales"/>
    <hyperlink ref="K1058" r:id="rId920" display="Ranunculaceae"/>
    <hyperlink ref="L1058" r:id="rId921" display="Ranunculales"/>
    <hyperlink ref="K1059" r:id="rId922" display="Ranunculaceae"/>
    <hyperlink ref="L1059" r:id="rId923" display="Ranunculales"/>
    <hyperlink ref="K1060" r:id="rId924" display="Ranunculaceae"/>
    <hyperlink ref="L1060" r:id="rId925" display="Ranunculales"/>
    <hyperlink ref="K1061" r:id="rId926" display="Ranunculaceae"/>
    <hyperlink ref="L1061" r:id="rId927" display="Ranunculales"/>
    <hyperlink ref="K1066" r:id="rId928" display="Violaceae"/>
    <hyperlink ref="L1066" r:id="rId929" display="Malpighiales"/>
    <hyperlink ref="K1067" r:id="rId930" display="Violaceae"/>
    <hyperlink ref="L1067" r:id="rId931" display="Malpighiales"/>
    <hyperlink ref="K1068" r:id="rId932" display="Violaceae"/>
    <hyperlink ref="L1068" r:id="rId933" display="Malpighiales"/>
    <hyperlink ref="K1069" r:id="rId934" display="Violaceae"/>
    <hyperlink ref="L1069" r:id="rId935" display="Malpighiales"/>
    <hyperlink ref="K1070" r:id="rId936" display="Violaceae"/>
    <hyperlink ref="L1070" r:id="rId937" display="Malpighiales"/>
    <hyperlink ref="K1071" r:id="rId938" display="Violaceae"/>
    <hyperlink ref="L1071" r:id="rId939" display="Malpighiales"/>
    <hyperlink ref="K1072" r:id="rId940" display="Violaceae"/>
    <hyperlink ref="L1072" r:id="rId941" display="Malpighiales"/>
    <hyperlink ref="K1073" r:id="rId942" display="Violaceae"/>
    <hyperlink ref="L1073" r:id="rId943" display="Malpighiales"/>
    <hyperlink ref="K1074" r:id="rId944" display="Violaceae"/>
    <hyperlink ref="L1074" r:id="rId945" display="Malpighial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B145"/>
  <sheetViews>
    <sheetView showFormulas="false" showGridLines="true" showRowColHeaders="true" showZeros="true" rightToLeft="false" tabSelected="false" showOutlineSymbols="true" defaultGridColor="true" view="normal" topLeftCell="B54" colorId="64" zoomScale="100" zoomScaleNormal="100" zoomScalePageLayoutView="100" workbookViewId="0">
      <selection pane="topLeft" activeCell="B9" activeCellId="0" sqref="B9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5.27"/>
    <col collapsed="false" customWidth="true" hidden="false" outlineLevel="0" max="3" min="3" style="0" width="10.36"/>
    <col collapsed="false" customWidth="true" hidden="false" outlineLevel="0" max="4" min="4" style="0" width="9.18"/>
    <col collapsed="false" customWidth="true" hidden="false" outlineLevel="0" max="5" min="5" style="0" width="13.82"/>
    <col collapsed="false" customWidth="true" hidden="false" outlineLevel="0" max="6" min="6" style="0" width="8.91"/>
    <col collapsed="false" customWidth="true" hidden="false" outlineLevel="0" max="7" min="7" style="0" width="10.36"/>
    <col collapsed="false" customWidth="true" hidden="false" outlineLevel="0" max="8" min="8" style="0" width="9.18"/>
    <col collapsed="false" customWidth="true" hidden="false" outlineLevel="0" max="9" min="9" style="0" width="11.82"/>
    <col collapsed="false" customWidth="true" hidden="false" outlineLevel="0" max="10" min="10" style="0" width="12.1"/>
    <col collapsed="false" customWidth="true" hidden="false" outlineLevel="0" max="11" min="11" style="0" width="10.36"/>
    <col collapsed="false" customWidth="true" hidden="false" outlineLevel="0" max="12" min="12" style="0" width="9.18"/>
    <col collapsed="false" customWidth="true" hidden="false" outlineLevel="0" max="13" min="13" style="0" width="15.09"/>
    <col collapsed="false" customWidth="true" hidden="false" outlineLevel="0" max="14" min="14" style="0" width="9.73"/>
    <col collapsed="false" customWidth="true" hidden="false" outlineLevel="0" max="15" min="15" style="0" width="12.64"/>
    <col collapsed="false" customWidth="true" hidden="false" outlineLevel="0" max="16" min="16" style="0" width="10.46"/>
    <col collapsed="false" customWidth="true" hidden="false" outlineLevel="0" max="17" min="17" style="0" width="10.36"/>
    <col collapsed="false" customWidth="true" hidden="false" outlineLevel="0" max="18" min="18" style="0" width="9.18"/>
    <col collapsed="false" customWidth="true" hidden="false" outlineLevel="0" max="19" min="19" style="0" width="13.45"/>
    <col collapsed="false" customWidth="true" hidden="false" outlineLevel="0" max="20" min="20" style="0" width="9.54"/>
    <col collapsed="false" customWidth="true" hidden="false" outlineLevel="0" max="21" min="21" style="0" width="12.45"/>
    <col collapsed="false" customWidth="true" hidden="false" outlineLevel="0" max="22" min="22" style="0" width="10.18"/>
    <col collapsed="false" customWidth="true" hidden="false" outlineLevel="0" max="23" min="23" style="0" width="10.36"/>
    <col collapsed="false" customWidth="true" hidden="false" outlineLevel="0" max="24" min="24" style="0" width="9.18"/>
    <col collapsed="false" customWidth="true" hidden="false" outlineLevel="0" max="25" min="25" style="0" width="13.17"/>
    <col collapsed="false" customWidth="true" hidden="false" outlineLevel="0" max="26" min="26" style="0" width="13.72"/>
    <col collapsed="false" customWidth="true" hidden="false" outlineLevel="0" max="27" min="27" style="0" width="16.72"/>
    <col collapsed="false" customWidth="true" hidden="false" outlineLevel="0" max="28" min="28" style="0" width="8.27"/>
    <col collapsed="false" customWidth="true" hidden="false" outlineLevel="0" max="29" min="29" style="0" width="10.36"/>
    <col collapsed="false" customWidth="true" hidden="false" outlineLevel="0" max="30" min="30" style="0" width="9.18"/>
    <col collapsed="false" customWidth="true" hidden="false" outlineLevel="0" max="31" min="31" style="0" width="11.18"/>
    <col collapsed="false" customWidth="true" hidden="false" outlineLevel="0" max="32" min="32" style="0" width="11.91"/>
    <col collapsed="false" customWidth="true" hidden="false" outlineLevel="0" max="33" min="33" style="0" width="10.36"/>
    <col collapsed="false" customWidth="true" hidden="false" outlineLevel="0" max="34" min="34" style="0" width="9.18"/>
    <col collapsed="false" customWidth="true" hidden="false" outlineLevel="0" max="35" min="35" style="0" width="14.91"/>
    <col collapsed="false" customWidth="true" hidden="false" outlineLevel="0" max="36" min="36" style="0" width="11.99"/>
    <col collapsed="false" customWidth="true" hidden="false" outlineLevel="0" max="37" min="37" style="0" width="10.36"/>
    <col collapsed="false" customWidth="true" hidden="false" outlineLevel="0" max="38" min="38" style="0" width="15"/>
    <col collapsed="false" customWidth="true" hidden="false" outlineLevel="0" max="39" min="39" style="0" width="16.45"/>
    <col collapsed="false" customWidth="true" hidden="false" outlineLevel="0" max="40" min="40" style="0" width="9.18"/>
    <col collapsed="false" customWidth="true" hidden="false" outlineLevel="0" max="41" min="41" style="0" width="19.46"/>
    <col collapsed="false" customWidth="true" hidden="false" outlineLevel="0" max="42" min="42" style="0" width="18.46"/>
    <col collapsed="false" customWidth="true" hidden="false" outlineLevel="0" max="43" min="43" style="0" width="9.18"/>
    <col collapsed="false" customWidth="true" hidden="false" outlineLevel="0" max="44" min="44" style="0" width="21.55"/>
    <col collapsed="false" customWidth="true" hidden="false" outlineLevel="0" max="45" min="45" style="0" width="9.54"/>
    <col collapsed="false" customWidth="true" hidden="false" outlineLevel="0" max="46" min="46" style="0" width="10.36"/>
    <col collapsed="false" customWidth="true" hidden="false" outlineLevel="0" max="47" min="47" style="0" width="12.45"/>
    <col collapsed="false" customWidth="true" hidden="false" outlineLevel="0" max="48" min="48" style="0" width="10.54"/>
    <col collapsed="false" customWidth="true" hidden="false" outlineLevel="0" max="49" min="49" style="0" width="13.55"/>
    <col collapsed="false" customWidth="true" hidden="false" outlineLevel="0" max="50" min="50" style="0" width="10.36"/>
    <col collapsed="false" customWidth="true" hidden="false" outlineLevel="0" max="51" min="51" style="0" width="11.45"/>
    <col collapsed="false" customWidth="true" hidden="false" outlineLevel="0" max="52" min="52" style="0" width="10.73"/>
    <col collapsed="false" customWidth="true" hidden="false" outlineLevel="0" max="53" min="53" style="0" width="7"/>
    <col collapsed="false" customWidth="true" hidden="false" outlineLevel="0" max="54" min="54" style="0" width="9.63"/>
    <col collapsed="false" customWidth="true" hidden="false" outlineLevel="0" max="55" min="55" style="0" width="5.81"/>
    <col collapsed="false" customWidth="true" hidden="false" outlineLevel="0" max="56" min="56" style="0" width="16.82"/>
    <col collapsed="false" customWidth="true" hidden="false" outlineLevel="0" max="57" min="57" style="0" width="10.82"/>
    <col collapsed="false" customWidth="true" hidden="false" outlineLevel="0" max="58" min="58" style="0" width="12.64"/>
    <col collapsed="false" customWidth="true" hidden="false" outlineLevel="0" max="59" min="59" style="0" width="10.46"/>
    <col collapsed="false" customWidth="true" hidden="false" outlineLevel="0" max="60" min="60" style="0" width="13.72"/>
    <col collapsed="false" customWidth="true" hidden="false" outlineLevel="0" max="61" min="61" style="0" width="8"/>
    <col collapsed="false" customWidth="true" hidden="false" outlineLevel="0" max="62" min="62" style="0" width="7.27"/>
    <col collapsed="false" customWidth="true" hidden="false" outlineLevel="0" max="64" min="63" style="0" width="10.54"/>
    <col collapsed="false" customWidth="true" hidden="false" outlineLevel="0" max="65" min="65" style="0" width="9.91"/>
    <col collapsed="false" customWidth="true" hidden="false" outlineLevel="0" max="66" min="66" style="0" width="8.82"/>
    <col collapsed="false" customWidth="true" hidden="false" outlineLevel="0" max="67" min="67" style="0" width="7.54"/>
    <col collapsed="false" customWidth="true" hidden="false" outlineLevel="0" max="68" min="68" style="0" width="17"/>
    <col collapsed="false" customWidth="true" hidden="false" outlineLevel="0" max="69" min="69" style="0" width="9.63"/>
    <col collapsed="false" customWidth="true" hidden="false" outlineLevel="0" max="70" min="70" style="0" width="4.55"/>
    <col collapsed="false" customWidth="true" hidden="false" outlineLevel="0" max="71" min="71" style="0" width="7.18"/>
    <col collapsed="false" customWidth="true" hidden="false" outlineLevel="0" max="72" min="72" style="0" width="15.09"/>
    <col collapsed="false" customWidth="true" hidden="false" outlineLevel="0" max="73" min="73" style="0" width="10"/>
    <col collapsed="false" customWidth="true" hidden="false" outlineLevel="0" max="74" min="74" style="0" width="10.18"/>
    <col collapsed="false" customWidth="true" hidden="false" outlineLevel="0" max="75" min="75" style="0" width="9.36"/>
    <col collapsed="false" customWidth="true" hidden="false" outlineLevel="0" max="76" min="76" style="0" width="11.82"/>
    <col collapsed="false" customWidth="true" hidden="false" outlineLevel="0" max="77" min="77" style="0" width="12.1"/>
    <col collapsed="false" customWidth="true" hidden="false" outlineLevel="0" max="78" min="78" style="0" width="9.36"/>
    <col collapsed="false" customWidth="true" hidden="false" outlineLevel="0" max="79" min="79" style="0" width="8.45"/>
    <col collapsed="false" customWidth="true" hidden="false" outlineLevel="0" max="80" min="80" style="0" width="13.55"/>
    <col collapsed="false" customWidth="true" hidden="false" outlineLevel="0" max="82" min="81" style="0" width="1.91"/>
    <col collapsed="false" customWidth="true" hidden="false" outlineLevel="0" max="83" min="83" style="0" width="6.18"/>
    <col collapsed="false" customWidth="true" hidden="false" outlineLevel="0" max="84" min="84" style="0" width="10.27"/>
    <col collapsed="false" customWidth="true" hidden="false" outlineLevel="0" max="85" min="85" style="0" width="11.82"/>
    <col collapsed="false" customWidth="true" hidden="false" outlineLevel="0" max="86" min="86" style="0" width="9.36"/>
    <col collapsed="false" customWidth="true" hidden="false" outlineLevel="0" max="87" min="87" style="0" width="10.46"/>
    <col collapsed="false" customWidth="true" hidden="false" outlineLevel="0" max="88" min="88" style="0" width="10"/>
    <col collapsed="false" customWidth="true" hidden="false" outlineLevel="0" max="89" min="89" style="0" width="7.82"/>
    <col collapsed="false" customWidth="true" hidden="false" outlineLevel="0" max="90" min="90" style="0" width="11.37"/>
    <col collapsed="false" customWidth="true" hidden="false" outlineLevel="0" max="91" min="91" style="0" width="10.82"/>
    <col collapsed="false" customWidth="true" hidden="false" outlineLevel="0" max="92" min="92" style="0" width="12.64"/>
    <col collapsed="false" customWidth="true" hidden="false" outlineLevel="0" max="93" min="93" style="0" width="8"/>
    <col collapsed="false" customWidth="true" hidden="false" outlineLevel="0" max="94" min="94" style="0" width="12.45"/>
    <col collapsed="false" customWidth="true" hidden="false" outlineLevel="0" max="95" min="95" style="0" width="7.27"/>
    <col collapsed="false" customWidth="true" hidden="false" outlineLevel="0" max="96" min="96" style="0" width="10.54"/>
    <col collapsed="false" customWidth="true" hidden="false" outlineLevel="0" max="97" min="97" style="0" width="12.45"/>
    <col collapsed="false" customWidth="true" hidden="false" outlineLevel="0" max="98" min="98" style="0" width="8.82"/>
    <col collapsed="false" customWidth="true" hidden="false" outlineLevel="0" max="99" min="99" style="0" width="11.64"/>
    <col collapsed="false" customWidth="true" hidden="false" outlineLevel="0" max="100" min="100" style="0" width="5.45"/>
    <col collapsed="false" customWidth="true" hidden="false" outlineLevel="0" max="101" min="101" style="0" width="7.54"/>
    <col collapsed="false" customWidth="true" hidden="false" outlineLevel="0" max="102" min="102" style="0" width="8.91"/>
    <col collapsed="false" customWidth="true" hidden="false" outlineLevel="0" max="103" min="103" style="0" width="10"/>
    <col collapsed="false" customWidth="true" hidden="false" outlineLevel="0" max="104" min="104" style="0" width="9.82"/>
    <col collapsed="false" customWidth="true" hidden="false" outlineLevel="0" max="105" min="105" style="0" width="6.91"/>
    <col collapsed="false" customWidth="true" hidden="false" outlineLevel="0" max="106" min="106" style="0" width="10.18"/>
    <col collapsed="false" customWidth="true" hidden="false" outlineLevel="0" max="107" min="107" style="0" width="4.72"/>
    <col collapsed="false" customWidth="true" hidden="false" outlineLevel="0" max="108" min="108" style="0" width="5.01"/>
    <col collapsed="false" customWidth="true" hidden="false" outlineLevel="0" max="109" min="109" style="0" width="15.09"/>
    <col collapsed="false" customWidth="true" hidden="false" outlineLevel="0" max="111" min="110" style="0" width="12.64"/>
    <col collapsed="false" customWidth="true" hidden="false" outlineLevel="0" max="112" min="112" style="0" width="10.46"/>
    <col collapsed="false" customWidth="true" hidden="false" outlineLevel="0" max="113" min="113" style="0" width="8.91"/>
    <col collapsed="false" customWidth="true" hidden="false" outlineLevel="0" max="114" min="114" style="0" width="8.45"/>
    <col collapsed="false" customWidth="true" hidden="false" outlineLevel="0" max="115" min="115" style="0" width="8"/>
    <col collapsed="false" customWidth="true" hidden="false" outlineLevel="0" max="117" min="116" style="0" width="13.55"/>
    <col collapsed="false" customWidth="true" hidden="false" outlineLevel="0" max="118" min="118" style="0" width="1.91"/>
    <col collapsed="false" customWidth="true" hidden="false" outlineLevel="0" max="119" min="119" style="0" width="2.82"/>
    <col collapsed="false" customWidth="true" hidden="false" outlineLevel="0" max="120" min="120" style="0" width="6.18"/>
    <col collapsed="false" customWidth="true" hidden="false" outlineLevel="0" max="121" min="121" style="0" width="7.09"/>
    <col collapsed="false" customWidth="true" hidden="false" outlineLevel="0" max="122" min="122" style="0" width="8.09"/>
    <col collapsed="false" customWidth="true" hidden="false" outlineLevel="0" max="123" min="123" style="0" width="11.82"/>
    <col collapsed="false" customWidth="true" hidden="false" outlineLevel="0" max="124" min="124" style="0" width="2.09"/>
    <col collapsed="false" customWidth="true" hidden="false" outlineLevel="0" max="125" min="125" style="0" width="9.36"/>
    <col collapsed="false" customWidth="true" hidden="false" outlineLevel="0" max="126" min="126" style="0" width="10.46"/>
    <col collapsed="false" customWidth="true" hidden="false" outlineLevel="0" max="127" min="127" style="0" width="9.18"/>
    <col collapsed="false" customWidth="true" hidden="false" outlineLevel="0" max="128" min="128" style="0" width="7.82"/>
    <col collapsed="false" customWidth="true" hidden="false" outlineLevel="0" max="129" min="129" style="0" width="11.37"/>
    <col collapsed="false" customWidth="true" hidden="false" outlineLevel="0" max="130" min="130" style="0" width="7"/>
    <col collapsed="false" customWidth="true" hidden="false" outlineLevel="0" max="131" min="131" style="0" width="10.18"/>
    <col collapsed="false" customWidth="true" hidden="false" outlineLevel="0" max="132" min="132" style="0" width="10.82"/>
    <col collapsed="false" customWidth="true" hidden="false" outlineLevel="0" max="133" min="133" style="0" width="9.82"/>
    <col collapsed="false" customWidth="true" hidden="false" outlineLevel="0" max="134" min="134" style="0" width="12.64"/>
    <col collapsed="false" customWidth="true" hidden="false" outlineLevel="0" max="135" min="135" style="0" width="10.46"/>
    <col collapsed="false" customWidth="true" hidden="false" outlineLevel="0" max="136" min="136" style="0" width="7.82"/>
    <col collapsed="false" customWidth="true" hidden="false" outlineLevel="0" max="137" min="137" style="0" width="7.27"/>
    <col collapsed="false" customWidth="true" hidden="false" outlineLevel="0" max="138" min="138" style="0" width="10.54"/>
    <col collapsed="false" customWidth="true" hidden="false" outlineLevel="0" max="139" min="139" style="0" width="7.54"/>
    <col collapsed="false" customWidth="true" hidden="false" outlineLevel="0" max="140" min="140" style="0" width="8.91"/>
    <col collapsed="false" customWidth="true" hidden="false" outlineLevel="0" max="141" min="141" style="0" width="8.18"/>
    <col collapsed="false" customWidth="true" hidden="false" outlineLevel="0" max="142" min="142" style="0" width="9.63"/>
    <col collapsed="false" customWidth="true" hidden="false" outlineLevel="0" max="143" min="143" style="0" width="6.18"/>
    <col collapsed="false" customWidth="true" hidden="false" outlineLevel="0" max="144" min="144" style="0" width="9.63"/>
    <col collapsed="false" customWidth="true" hidden="false" outlineLevel="0" max="145" min="145" style="0" width="7.18"/>
    <col collapsed="false" customWidth="true" hidden="false" outlineLevel="0" max="146" min="146" style="0" width="15.09"/>
    <col collapsed="false" customWidth="true" hidden="false" outlineLevel="0" max="147" min="147" style="0" width="10"/>
    <col collapsed="false" customWidth="true" hidden="false" outlineLevel="0" max="148" min="148" style="0" width="9.82"/>
    <col collapsed="false" customWidth="true" hidden="false" outlineLevel="0" max="149" min="149" style="0" width="6.91"/>
    <col collapsed="false" customWidth="true" hidden="false" outlineLevel="0" max="150" min="150" style="0" width="10.18"/>
    <col collapsed="false" customWidth="true" hidden="false" outlineLevel="0" max="151" min="151" style="0" width="4.72"/>
    <col collapsed="false" customWidth="true" hidden="false" outlineLevel="0" max="152" min="152" style="0" width="5.01"/>
    <col collapsed="false" customWidth="true" hidden="false" outlineLevel="0" max="153" min="153" style="0" width="13.45"/>
    <col collapsed="false" customWidth="true" hidden="false" outlineLevel="0" max="154" min="154" style="0" width="10.82"/>
    <col collapsed="false" customWidth="true" hidden="false" outlineLevel="0" max="155" min="155" style="0" width="12.64"/>
    <col collapsed="false" customWidth="true" hidden="false" outlineLevel="0" max="156" min="156" style="0" width="10"/>
    <col collapsed="false" customWidth="true" hidden="false" outlineLevel="0" max="157" min="157" style="0" width="7.82"/>
    <col collapsed="false" customWidth="true" hidden="false" outlineLevel="0" max="158" min="158" style="0" width="12.45"/>
    <col collapsed="false" customWidth="true" hidden="false" outlineLevel="0" max="159" min="159" style="0" width="10.18"/>
    <col collapsed="false" customWidth="true" hidden="false" outlineLevel="0" max="160" min="160" style="0" width="13.55"/>
    <col collapsed="false" customWidth="true" hidden="false" outlineLevel="0" max="161" min="161" style="0" width="1.91"/>
    <col collapsed="false" customWidth="true" hidden="false" outlineLevel="0" max="162" min="162" style="0" width="10.46"/>
    <col collapsed="false" customWidth="true" hidden="false" outlineLevel="0" max="163" min="163" style="0" width="9.18"/>
    <col collapsed="false" customWidth="true" hidden="false" outlineLevel="0" max="164" min="164" style="0" width="10"/>
    <col collapsed="false" customWidth="true" hidden="false" outlineLevel="0" max="165" min="165" style="0" width="7.82"/>
    <col collapsed="false" customWidth="true" hidden="false" outlineLevel="0" max="166" min="166" style="0" width="10.18"/>
    <col collapsed="false" customWidth="true" hidden="false" outlineLevel="0" max="167" min="167" style="0" width="7.27"/>
    <col collapsed="false" customWidth="true" hidden="false" outlineLevel="0" max="168" min="168" style="0" width="10.54"/>
    <col collapsed="false" customWidth="true" hidden="false" outlineLevel="0" max="169" min="169" style="0" width="9.63"/>
    <col collapsed="false" customWidth="true" hidden="false" outlineLevel="0" max="170" min="170" style="0" width="10"/>
    <col collapsed="false" customWidth="true" hidden="false" outlineLevel="0" max="171" min="171" style="0" width="10.18"/>
    <col collapsed="false" customWidth="true" hidden="false" outlineLevel="0" max="172" min="172" style="0" width="13.17"/>
    <col collapsed="false" customWidth="true" hidden="false" outlineLevel="0" max="173" min="173" style="0" width="13.72"/>
    <col collapsed="false" customWidth="true" hidden="false" outlineLevel="0" max="174" min="174" style="0" width="16.72"/>
    <col collapsed="false" customWidth="true" hidden="false" outlineLevel="0" max="175" min="175" style="0" width="9.36"/>
    <col collapsed="false" customWidth="true" hidden="false" outlineLevel="0" max="176" min="176" style="0" width="1.91"/>
    <col collapsed="false" customWidth="true" hidden="false" outlineLevel="0" max="177" min="177" style="0" width="8.09"/>
    <col collapsed="false" customWidth="true" hidden="false" outlineLevel="0" max="178" min="178" style="0" width="11.82"/>
    <col collapsed="false" customWidth="true" hidden="false" outlineLevel="0" max="179" min="179" style="0" width="2.09"/>
    <col collapsed="false" customWidth="true" hidden="false" outlineLevel="0" max="180" min="180" style="0" width="10"/>
    <col collapsed="false" customWidth="true" hidden="false" outlineLevel="0" max="181" min="181" style="0" width="7.82"/>
    <col collapsed="false" customWidth="true" hidden="false" outlineLevel="0" max="182" min="182" style="0" width="11.27"/>
    <col collapsed="false" customWidth="true" hidden="false" outlineLevel="0" max="183" min="183" style="0" width="12.64"/>
    <col collapsed="false" customWidth="true" hidden="false" outlineLevel="0" max="184" min="184" style="0" width="10.46"/>
    <col collapsed="false" customWidth="true" hidden="false" outlineLevel="0" max="185" min="185" style="0" width="7.27"/>
    <col collapsed="false" customWidth="true" hidden="false" outlineLevel="0" max="186" min="186" style="0" width="10.54"/>
    <col collapsed="false" customWidth="true" hidden="false" outlineLevel="0" max="187" min="187" style="0" width="14.17"/>
    <col collapsed="false" customWidth="true" hidden="false" outlineLevel="0" max="188" min="188" style="0" width="7.54"/>
    <col collapsed="false" customWidth="true" hidden="false" outlineLevel="0" max="189" min="189" style="0" width="15.09"/>
    <col collapsed="false" customWidth="true" hidden="false" outlineLevel="0" max="190" min="190" style="0" width="10"/>
    <col collapsed="false" customWidth="true" hidden="false" outlineLevel="0" max="191" min="191" style="0" width="10.18"/>
    <col collapsed="false" customWidth="true" hidden="false" outlineLevel="0" max="192" min="192" style="0" width="11.18"/>
    <col collapsed="false" customWidth="true" hidden="false" outlineLevel="0" max="193" min="193" style="0" width="11.91"/>
    <col collapsed="false" customWidth="true" hidden="false" outlineLevel="0" max="194" min="194" style="0" width="9.09"/>
    <col collapsed="false" customWidth="true" hidden="false" outlineLevel="0" max="195" min="195" style="0" width="8.45"/>
    <col collapsed="false" customWidth="true" hidden="false" outlineLevel="0" max="196" min="196" style="0" width="8"/>
    <col collapsed="false" customWidth="true" hidden="false" outlineLevel="0" max="197" min="197" style="0" width="13.55"/>
    <col collapsed="false" customWidth="true" hidden="false" outlineLevel="0" max="199" min="198" style="0" width="1.91"/>
    <col collapsed="false" customWidth="true" hidden="false" outlineLevel="0" max="200" min="200" style="0" width="6.18"/>
    <col collapsed="false" customWidth="true" hidden="false" outlineLevel="0" max="201" min="201" style="0" width="2.09"/>
    <col collapsed="false" customWidth="true" hidden="false" outlineLevel="0" max="202" min="202" style="0" width="9.36"/>
    <col collapsed="false" customWidth="true" hidden="false" outlineLevel="0" max="203" min="203" style="0" width="10.46"/>
    <col collapsed="false" customWidth="true" hidden="false" outlineLevel="0" max="204" min="204" style="0" width="7.82"/>
    <col collapsed="false" customWidth="true" hidden="false" outlineLevel="0" max="205" min="205" style="0" width="7"/>
    <col collapsed="false" customWidth="true" hidden="false" outlineLevel="0" max="206" min="206" style="0" width="10.82"/>
    <col collapsed="false" customWidth="true" hidden="false" outlineLevel="0" max="207" min="207" style="0" width="12.64"/>
    <col collapsed="false" customWidth="true" hidden="false" outlineLevel="0" max="208" min="208" style="0" width="8"/>
    <col collapsed="false" customWidth="true" hidden="false" outlineLevel="0" max="209" min="209" style="0" width="12.45"/>
    <col collapsed="false" customWidth="true" hidden="false" outlineLevel="0" max="210" min="210" style="0" width="7.27"/>
    <col collapsed="false" customWidth="true" hidden="false" outlineLevel="0" max="211" min="211" style="0" width="10.54"/>
    <col collapsed="false" customWidth="true" hidden="false" outlineLevel="0" max="212" min="212" style="0" width="9.63"/>
    <col collapsed="false" customWidth="true" hidden="false" outlineLevel="0" max="213" min="213" style="0" width="6.91"/>
    <col collapsed="false" customWidth="true" hidden="false" outlineLevel="0" max="214" min="214" style="0" width="10.18"/>
    <col collapsed="false" customWidth="true" hidden="false" outlineLevel="0" max="215" min="215" style="0" width="4.72"/>
    <col collapsed="false" customWidth="true" hidden="false" outlineLevel="0" max="216" min="216" style="0" width="5.01"/>
    <col collapsed="false" customWidth="true" hidden="false" outlineLevel="0" max="217" min="217" style="0" width="14.91"/>
    <col collapsed="false" customWidth="true" hidden="false" outlineLevel="0" max="218" min="218" style="0" width="13.55"/>
    <col collapsed="false" customWidth="true" hidden="false" outlineLevel="0" max="220" min="219" style="0" width="1.91"/>
    <col collapsed="false" customWidth="true" hidden="false" outlineLevel="0" max="221" min="221" style="0" width="7"/>
    <col collapsed="false" customWidth="true" hidden="false" outlineLevel="0" max="222" min="222" style="0" width="10.82"/>
    <col collapsed="false" customWidth="true" hidden="false" outlineLevel="0" max="223" min="223" style="0" width="12.64"/>
    <col collapsed="false" customWidth="true" hidden="false" outlineLevel="0" max="224" min="224" style="0" width="10.46"/>
    <col collapsed="false" customWidth="true" hidden="false" outlineLevel="0" max="225" min="225" style="0" width="7.27"/>
    <col collapsed="false" customWidth="true" hidden="false" outlineLevel="0" max="226" min="226" style="0" width="10.54"/>
    <col collapsed="false" customWidth="true" hidden="false" outlineLevel="0" max="227" min="227" style="0" width="10"/>
    <col collapsed="false" customWidth="true" hidden="false" outlineLevel="0" max="229" min="229" style="0" width="4.72"/>
    <col collapsed="false" customWidth="true" hidden="false" outlineLevel="0" max="230" min="230" style="0" width="15"/>
    <col collapsed="false" customWidth="true" hidden="false" outlineLevel="0" max="231" min="231" style="0" width="16.45"/>
    <col collapsed="false" customWidth="true" hidden="false" outlineLevel="0" max="232" min="232" style="0" width="13.55"/>
    <col collapsed="false" customWidth="true" hidden="false" outlineLevel="0" max="234" min="233" style="0" width="1.91"/>
    <col collapsed="false" customWidth="true" hidden="false" outlineLevel="0" max="235" min="235" style="0" width="8.09"/>
    <col collapsed="false" customWidth="true" hidden="false" outlineLevel="0" max="236" min="236" style="0" width="11.82"/>
    <col collapsed="false" customWidth="true" hidden="false" outlineLevel="0" max="237" min="237" style="0" width="10.46"/>
    <col collapsed="false" customWidth="true" hidden="false" outlineLevel="0" max="238" min="238" style="0" width="7.82"/>
    <col collapsed="false" customWidth="true" hidden="false" outlineLevel="0" max="239" min="239" style="0" width="12.64"/>
    <col collapsed="false" customWidth="true" hidden="false" outlineLevel="0" max="240" min="240" style="0" width="8"/>
    <col collapsed="false" customWidth="true" hidden="false" outlineLevel="0" max="241" min="241" style="0" width="7.27"/>
    <col collapsed="false" customWidth="true" hidden="false" outlineLevel="0" max="242" min="242" style="0" width="10.54"/>
    <col collapsed="false" customWidth="true" hidden="false" outlineLevel="0" max="243" min="243" style="0" width="9.91"/>
    <col collapsed="false" customWidth="true" hidden="false" outlineLevel="0" max="244" min="244" style="0" width="15.09"/>
    <col collapsed="false" customWidth="true" hidden="false" outlineLevel="0" max="245" min="245" style="0" width="10"/>
    <col collapsed="false" customWidth="true" hidden="false" outlineLevel="0" max="246" min="246" style="0" width="10.18"/>
    <col collapsed="false" customWidth="true" hidden="false" outlineLevel="0" max="247" min="247" style="0" width="19.46"/>
    <col collapsed="false" customWidth="true" hidden="false" outlineLevel="0" max="248" min="248" style="0" width="18.46"/>
    <col collapsed="false" customWidth="true" hidden="false" outlineLevel="0" max="249" min="249" style="0" width="13.55"/>
    <col collapsed="false" customWidth="true" hidden="false" outlineLevel="0" max="251" min="250" style="0" width="1.91"/>
    <col collapsed="false" customWidth="true" hidden="false" outlineLevel="0" max="252" min="252" style="0" width="8.09"/>
    <col collapsed="false" customWidth="true" hidden="false" outlineLevel="0" max="253" min="253" style="0" width="11.82"/>
    <col collapsed="false" customWidth="true" hidden="false" outlineLevel="0" max="254" min="254" style="0" width="2.09"/>
    <col collapsed="false" customWidth="true" hidden="false" outlineLevel="0" max="255" min="255" style="0" width="7.82"/>
    <col collapsed="false" customWidth="true" hidden="false" outlineLevel="0" max="256" min="256" style="0" width="12.64"/>
    <col collapsed="false" customWidth="true" hidden="false" outlineLevel="0" max="257" min="257" style="0" width="8"/>
    <col collapsed="false" customWidth="true" hidden="false" outlineLevel="0" max="258" min="258" style="0" width="7.27"/>
    <col collapsed="false" customWidth="true" hidden="false" outlineLevel="0" max="259" min="259" style="0" width="10.54"/>
    <col collapsed="false" customWidth="true" hidden="false" outlineLevel="0" max="260" min="260" style="0" width="7.54"/>
    <col collapsed="false" customWidth="true" hidden="false" outlineLevel="0" max="261" min="261" style="0" width="10.18"/>
    <col collapsed="false" customWidth="true" hidden="false" outlineLevel="0" max="262" min="262" style="0" width="5.01"/>
    <col collapsed="false" customWidth="true" hidden="false" outlineLevel="0" max="263" min="263" style="0" width="21.55"/>
    <col collapsed="false" customWidth="true" hidden="false" outlineLevel="0" max="264" min="264" style="0" width="13.55"/>
    <col collapsed="false" customWidth="true" hidden="false" outlineLevel="0" max="265" min="265" style="0" width="1.91"/>
    <col collapsed="false" customWidth="true" hidden="false" outlineLevel="0" max="266" min="266" style="0" width="12.1"/>
    <col collapsed="false" customWidth="true" hidden="false" outlineLevel="0" max="267" min="267" style="0" width="10.54"/>
    <col collapsed="false" customWidth="true" hidden="false" outlineLevel="0" max="268" min="268" style="0" width="11.64"/>
    <col collapsed="false" customWidth="true" hidden="false" outlineLevel="0" max="269" min="269" style="0" width="10.18"/>
    <col collapsed="false" customWidth="true" hidden="false" outlineLevel="0" max="270" min="270" style="0" width="12.45"/>
    <col collapsed="false" customWidth="true" hidden="false" outlineLevel="0" max="271" min="271" style="0" width="12.64"/>
    <col collapsed="false" customWidth="true" hidden="false" outlineLevel="0" max="272" min="272" style="0" width="7.27"/>
    <col collapsed="false" customWidth="true" hidden="false" outlineLevel="0" max="273" min="273" style="0" width="10.54"/>
    <col collapsed="false" customWidth="true" hidden="false" outlineLevel="0" max="274" min="274" style="0" width="7.18"/>
    <col collapsed="false" customWidth="true" hidden="false" outlineLevel="0" max="275" min="275" style="0" width="10"/>
    <col collapsed="false" customWidth="true" hidden="false" outlineLevel="0" max="277" min="277" style="0" width="5.01"/>
    <col collapsed="false" customWidth="true" hidden="false" outlineLevel="0" max="278" min="278" style="0" width="13.55"/>
    <col collapsed="false" customWidth="true" hidden="false" outlineLevel="0" max="279" min="279" style="0" width="8.54"/>
    <col collapsed="false" customWidth="true" hidden="false" outlineLevel="0" max="281" min="280" style="0" width="13.55"/>
    <col collapsed="false" customWidth="true" hidden="false" outlineLevel="0" max="282" min="282" style="0" width="1.91"/>
    <col collapsed="false" customWidth="true" hidden="false" outlineLevel="0" max="283" min="283" style="0" width="2.82"/>
    <col collapsed="false" customWidth="true" hidden="false" outlineLevel="0" max="284" min="284" style="0" width="2.09"/>
    <col collapsed="false" customWidth="true" hidden="false" outlineLevel="0" max="285" min="285" style="0" width="9.18"/>
    <col collapsed="false" customWidth="true" hidden="false" outlineLevel="0" max="286" min="286" style="0" width="10.36"/>
    <col collapsed="false" customWidth="true" hidden="false" outlineLevel="0" max="287" min="287" style="0" width="10"/>
    <col collapsed="false" customWidth="true" hidden="false" outlineLevel="0" max="288" min="288" style="0" width="10.18"/>
    <col collapsed="false" customWidth="true" hidden="false" outlineLevel="0" max="289" min="289" style="0" width="10.54"/>
    <col collapsed="false" customWidth="true" hidden="false" outlineLevel="0" max="290" min="290" style="0" width="11.64"/>
    <col collapsed="false" customWidth="true" hidden="false" outlineLevel="0" max="291" min="291" style="0" width="5.28"/>
    <col collapsed="false" customWidth="true" hidden="false" outlineLevel="0" max="292" min="292" style="0" width="11.45"/>
    <col collapsed="false" customWidth="true" hidden="false" outlineLevel="0" max="293" min="293" style="0" width="10.73"/>
  </cols>
  <sheetData>
    <row r="3" customFormat="false" ht="14.25" hidden="false" customHeight="false" outlineLevel="0" collapsed="false">
      <c r="A3" s="48" t="s">
        <v>127</v>
      </c>
      <c r="B3" s="49"/>
      <c r="C3" s="50"/>
      <c r="D3" s="26" t="s">
        <v>103</v>
      </c>
      <c r="E3" s="26" t="s">
        <v>107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114"/>
    </row>
    <row r="4" customFormat="false" ht="14.25" hidden="false" customHeight="false" outlineLevel="0" collapsed="false">
      <c r="A4" s="115"/>
      <c r="B4" s="116"/>
      <c r="C4" s="117"/>
      <c r="D4" s="118" t="s">
        <v>109</v>
      </c>
      <c r="E4" s="119"/>
      <c r="F4" s="119"/>
      <c r="G4" s="120" t="s">
        <v>339</v>
      </c>
      <c r="H4" s="119" t="s">
        <v>166</v>
      </c>
      <c r="I4" s="119"/>
      <c r="J4" s="119"/>
      <c r="K4" s="120" t="s">
        <v>340</v>
      </c>
      <c r="L4" s="119" t="s">
        <v>195</v>
      </c>
      <c r="M4" s="119"/>
      <c r="N4" s="119"/>
      <c r="O4" s="120" t="s">
        <v>341</v>
      </c>
      <c r="P4" s="119" t="s">
        <v>207</v>
      </c>
      <c r="Q4" s="120" t="s">
        <v>342</v>
      </c>
      <c r="R4" s="119" t="s">
        <v>208</v>
      </c>
      <c r="S4" s="119"/>
      <c r="T4" s="119"/>
      <c r="U4" s="120" t="s">
        <v>343</v>
      </c>
      <c r="V4" s="119" t="s">
        <v>227</v>
      </c>
      <c r="W4" s="120" t="s">
        <v>344</v>
      </c>
      <c r="X4" s="119" t="s">
        <v>228</v>
      </c>
      <c r="Y4" s="119"/>
      <c r="Z4" s="119"/>
      <c r="AA4" s="120" t="s">
        <v>345</v>
      </c>
      <c r="AB4" s="119" t="s">
        <v>229</v>
      </c>
      <c r="AC4" s="120" t="s">
        <v>346</v>
      </c>
      <c r="AD4" s="119" t="s">
        <v>230</v>
      </c>
      <c r="AE4" s="119"/>
      <c r="AF4" s="119"/>
      <c r="AG4" s="120" t="s">
        <v>347</v>
      </c>
      <c r="AH4" s="119" t="s">
        <v>234</v>
      </c>
      <c r="AI4" s="119"/>
      <c r="AJ4" s="119"/>
      <c r="AK4" s="120" t="s">
        <v>348</v>
      </c>
      <c r="AL4" s="121" t="s">
        <v>243</v>
      </c>
      <c r="AM4" s="122"/>
      <c r="AN4" s="120" t="s">
        <v>349</v>
      </c>
      <c r="AO4" s="121" t="s">
        <v>252</v>
      </c>
      <c r="AP4" s="122"/>
      <c r="AQ4" s="120" t="s">
        <v>350</v>
      </c>
      <c r="AR4" s="121" t="s">
        <v>253</v>
      </c>
      <c r="AS4" s="122"/>
      <c r="AT4" s="120" t="s">
        <v>351</v>
      </c>
      <c r="AU4" s="121" t="s">
        <v>254</v>
      </c>
      <c r="AV4" s="122"/>
      <c r="AW4" s="120" t="s">
        <v>352</v>
      </c>
      <c r="AX4" s="119" t="s">
        <v>255</v>
      </c>
      <c r="AY4" s="120" t="s">
        <v>353</v>
      </c>
      <c r="AZ4" s="119" t="s">
        <v>259</v>
      </c>
      <c r="BA4" s="120" t="s">
        <v>354</v>
      </c>
      <c r="BB4" s="123" t="s">
        <v>312</v>
      </c>
    </row>
    <row r="5" customFormat="false" ht="14.25" hidden="false" customHeight="false" outlineLevel="0" collapsed="false">
      <c r="A5" s="53" t="s">
        <v>328</v>
      </c>
      <c r="B5" s="54" t="s">
        <v>310</v>
      </c>
      <c r="C5" s="54" t="s">
        <v>0</v>
      </c>
      <c r="D5" s="55" t="s">
        <v>78</v>
      </c>
      <c r="E5" s="56" t="s">
        <v>81</v>
      </c>
      <c r="F5" s="56" t="s">
        <v>79</v>
      </c>
      <c r="G5" s="124"/>
      <c r="H5" s="56" t="s">
        <v>78</v>
      </c>
      <c r="I5" s="56" t="s">
        <v>81</v>
      </c>
      <c r="J5" s="56" t="s">
        <v>79</v>
      </c>
      <c r="K5" s="124"/>
      <c r="L5" s="56" t="s">
        <v>78</v>
      </c>
      <c r="M5" s="56" t="s">
        <v>81</v>
      </c>
      <c r="N5" s="56" t="s">
        <v>79</v>
      </c>
      <c r="O5" s="124"/>
      <c r="P5" s="56" t="s">
        <v>78</v>
      </c>
      <c r="Q5" s="124"/>
      <c r="R5" s="56" t="s">
        <v>78</v>
      </c>
      <c r="S5" s="56" t="s">
        <v>81</v>
      </c>
      <c r="T5" s="56" t="s">
        <v>79</v>
      </c>
      <c r="U5" s="124"/>
      <c r="V5" s="56" t="s">
        <v>78</v>
      </c>
      <c r="W5" s="124"/>
      <c r="X5" s="56" t="s">
        <v>78</v>
      </c>
      <c r="Y5" s="56" t="s">
        <v>81</v>
      </c>
      <c r="Z5" s="56" t="s">
        <v>79</v>
      </c>
      <c r="AA5" s="124"/>
      <c r="AB5" s="56" t="s">
        <v>78</v>
      </c>
      <c r="AC5" s="124"/>
      <c r="AD5" s="56" t="s">
        <v>78</v>
      </c>
      <c r="AE5" s="56" t="s">
        <v>81</v>
      </c>
      <c r="AF5" s="56" t="s">
        <v>79</v>
      </c>
      <c r="AG5" s="124"/>
      <c r="AH5" s="56" t="s">
        <v>78</v>
      </c>
      <c r="AI5" s="56" t="s">
        <v>81</v>
      </c>
      <c r="AJ5" s="56" t="s">
        <v>79</v>
      </c>
      <c r="AK5" s="124"/>
      <c r="AL5" s="121" t="s">
        <v>78</v>
      </c>
      <c r="AM5" s="122" t="s">
        <v>81</v>
      </c>
      <c r="AN5" s="124"/>
      <c r="AO5" s="121" t="s">
        <v>81</v>
      </c>
      <c r="AP5" s="122" t="s">
        <v>79</v>
      </c>
      <c r="AQ5" s="124"/>
      <c r="AR5" s="121" t="s">
        <v>81</v>
      </c>
      <c r="AS5" s="122" t="s">
        <v>79</v>
      </c>
      <c r="AT5" s="124"/>
      <c r="AU5" s="121" t="s">
        <v>78</v>
      </c>
      <c r="AV5" s="122" t="s">
        <v>81</v>
      </c>
      <c r="AW5" s="124"/>
      <c r="AX5" s="56" t="s">
        <v>78</v>
      </c>
      <c r="AY5" s="124"/>
      <c r="AZ5" s="56" t="s">
        <v>81</v>
      </c>
      <c r="BA5" s="124"/>
      <c r="BB5" s="125"/>
    </row>
    <row r="6" customFormat="false" ht="14.25" hidden="false" customHeight="false" outlineLevel="0" collapsed="false">
      <c r="A6" s="28" t="s">
        <v>69</v>
      </c>
      <c r="B6" s="126"/>
      <c r="C6" s="127"/>
      <c r="D6" s="58"/>
      <c r="E6" s="59"/>
      <c r="F6" s="60"/>
      <c r="G6" s="128"/>
      <c r="H6" s="58"/>
      <c r="I6" s="59"/>
      <c r="J6" s="60"/>
      <c r="K6" s="128"/>
      <c r="L6" s="58"/>
      <c r="M6" s="59"/>
      <c r="N6" s="60"/>
      <c r="O6" s="128"/>
      <c r="P6" s="129"/>
      <c r="Q6" s="128"/>
      <c r="R6" s="58"/>
      <c r="S6" s="59"/>
      <c r="T6" s="60"/>
      <c r="U6" s="128"/>
      <c r="V6" s="129"/>
      <c r="W6" s="128"/>
      <c r="X6" s="58"/>
      <c r="Y6" s="59"/>
      <c r="Z6" s="60"/>
      <c r="AA6" s="128"/>
      <c r="AB6" s="129"/>
      <c r="AC6" s="128"/>
      <c r="AD6" s="58"/>
      <c r="AE6" s="59"/>
      <c r="AF6" s="60"/>
      <c r="AG6" s="128"/>
      <c r="AH6" s="58"/>
      <c r="AI6" s="59"/>
      <c r="AJ6" s="60"/>
      <c r="AK6" s="128"/>
      <c r="AL6" s="58"/>
      <c r="AM6" s="60"/>
      <c r="AN6" s="128"/>
      <c r="AO6" s="58"/>
      <c r="AP6" s="60"/>
      <c r="AQ6" s="128"/>
      <c r="AR6" s="58"/>
      <c r="AS6" s="60"/>
      <c r="AT6" s="128"/>
      <c r="AU6" s="58"/>
      <c r="AV6" s="60"/>
      <c r="AW6" s="128"/>
      <c r="AX6" s="129"/>
      <c r="AY6" s="128"/>
      <c r="AZ6" s="129"/>
      <c r="BA6" s="128"/>
      <c r="BB6" s="61"/>
    </row>
    <row r="7" customFormat="false" ht="14.25" hidden="false" customHeight="false" outlineLevel="0" collapsed="false">
      <c r="A7" s="33"/>
      <c r="B7" s="29" t="s">
        <v>68</v>
      </c>
      <c r="C7" s="29"/>
      <c r="D7" s="62"/>
      <c r="E7" s="62"/>
      <c r="F7" s="62"/>
      <c r="G7" s="130"/>
      <c r="H7" s="62"/>
      <c r="I7" s="62"/>
      <c r="J7" s="62"/>
      <c r="K7" s="130"/>
      <c r="L7" s="62"/>
      <c r="M7" s="62"/>
      <c r="N7" s="62"/>
      <c r="O7" s="130"/>
      <c r="P7" s="62"/>
      <c r="Q7" s="130"/>
      <c r="R7" s="62"/>
      <c r="S7" s="62"/>
      <c r="T7" s="62"/>
      <c r="U7" s="130"/>
      <c r="V7" s="62"/>
      <c r="W7" s="130"/>
      <c r="X7" s="62"/>
      <c r="Y7" s="62"/>
      <c r="Z7" s="62"/>
      <c r="AA7" s="130"/>
      <c r="AB7" s="62"/>
      <c r="AC7" s="130"/>
      <c r="AD7" s="62"/>
      <c r="AE7" s="62"/>
      <c r="AF7" s="62"/>
      <c r="AG7" s="130"/>
      <c r="AH7" s="62"/>
      <c r="AI7" s="62"/>
      <c r="AJ7" s="62"/>
      <c r="AK7" s="130"/>
      <c r="AL7" s="62"/>
      <c r="AM7" s="62"/>
      <c r="AN7" s="130"/>
      <c r="AO7" s="62"/>
      <c r="AP7" s="62"/>
      <c r="AQ7" s="130"/>
      <c r="AR7" s="62"/>
      <c r="AS7" s="62"/>
      <c r="AT7" s="130"/>
      <c r="AU7" s="62"/>
      <c r="AV7" s="62"/>
      <c r="AW7" s="130"/>
      <c r="AX7" s="62"/>
      <c r="AY7" s="130"/>
      <c r="AZ7" s="62"/>
      <c r="BA7" s="130"/>
      <c r="BB7" s="63"/>
    </row>
    <row r="8" customFormat="false" ht="14.25" hidden="false" customHeight="false" outlineLevel="0" collapsed="false">
      <c r="A8" s="42"/>
      <c r="B8" s="40"/>
      <c r="C8" s="40" t="s">
        <v>67</v>
      </c>
      <c r="D8" s="66"/>
      <c r="E8" s="66"/>
      <c r="F8" s="66"/>
      <c r="G8" s="131"/>
      <c r="H8" s="66"/>
      <c r="I8" s="66"/>
      <c r="J8" s="66"/>
      <c r="K8" s="131"/>
      <c r="L8" s="66"/>
      <c r="M8" s="66"/>
      <c r="N8" s="66"/>
      <c r="O8" s="131"/>
      <c r="P8" s="66"/>
      <c r="Q8" s="131"/>
      <c r="R8" s="66"/>
      <c r="S8" s="66"/>
      <c r="T8" s="66"/>
      <c r="U8" s="131"/>
      <c r="V8" s="66"/>
      <c r="W8" s="131"/>
      <c r="X8" s="66"/>
      <c r="Y8" s="66"/>
      <c r="Z8" s="66"/>
      <c r="AA8" s="131"/>
      <c r="AB8" s="66"/>
      <c r="AC8" s="131"/>
      <c r="AD8" s="66"/>
      <c r="AE8" s="66"/>
      <c r="AF8" s="66"/>
      <c r="AG8" s="131"/>
      <c r="AH8" s="66"/>
      <c r="AI8" s="66"/>
      <c r="AJ8" s="66"/>
      <c r="AK8" s="131"/>
      <c r="AL8" s="66"/>
      <c r="AM8" s="66"/>
      <c r="AN8" s="131"/>
      <c r="AO8" s="66"/>
      <c r="AP8" s="66"/>
      <c r="AQ8" s="131"/>
      <c r="AR8" s="66"/>
      <c r="AS8" s="66"/>
      <c r="AT8" s="131"/>
      <c r="AU8" s="66"/>
      <c r="AV8" s="66"/>
      <c r="AW8" s="131"/>
      <c r="AX8" s="66"/>
      <c r="AY8" s="131"/>
      <c r="AZ8" s="66"/>
      <c r="BA8" s="131"/>
      <c r="BB8" s="67"/>
    </row>
    <row r="9" customFormat="false" ht="14.25" hidden="false" customHeight="false" outlineLevel="0" collapsed="false">
      <c r="A9" s="28" t="s">
        <v>335</v>
      </c>
      <c r="B9" s="126"/>
      <c r="C9" s="127"/>
      <c r="D9" s="58"/>
      <c r="E9" s="59"/>
      <c r="F9" s="60"/>
      <c r="G9" s="128"/>
      <c r="H9" s="58"/>
      <c r="I9" s="59"/>
      <c r="J9" s="60"/>
      <c r="K9" s="128"/>
      <c r="L9" s="58"/>
      <c r="M9" s="59"/>
      <c r="N9" s="60"/>
      <c r="O9" s="128"/>
      <c r="P9" s="129"/>
      <c r="Q9" s="128"/>
      <c r="R9" s="58"/>
      <c r="S9" s="59"/>
      <c r="T9" s="60"/>
      <c r="U9" s="128"/>
      <c r="V9" s="129"/>
      <c r="W9" s="128"/>
      <c r="X9" s="58"/>
      <c r="Y9" s="59"/>
      <c r="Z9" s="60"/>
      <c r="AA9" s="128"/>
      <c r="AB9" s="129"/>
      <c r="AC9" s="128"/>
      <c r="AD9" s="58"/>
      <c r="AE9" s="59"/>
      <c r="AF9" s="60"/>
      <c r="AG9" s="128"/>
      <c r="AH9" s="58"/>
      <c r="AI9" s="59" t="n">
        <v>1</v>
      </c>
      <c r="AJ9" s="60"/>
      <c r="AK9" s="128" t="n">
        <v>1</v>
      </c>
      <c r="AL9" s="58"/>
      <c r="AM9" s="60"/>
      <c r="AN9" s="128"/>
      <c r="AO9" s="58"/>
      <c r="AP9" s="60"/>
      <c r="AQ9" s="128"/>
      <c r="AR9" s="58"/>
      <c r="AS9" s="60"/>
      <c r="AT9" s="128"/>
      <c r="AU9" s="58"/>
      <c r="AV9" s="60"/>
      <c r="AW9" s="128"/>
      <c r="AX9" s="129"/>
      <c r="AY9" s="128"/>
      <c r="AZ9" s="129"/>
      <c r="BA9" s="128"/>
      <c r="BB9" s="61" t="n">
        <v>1</v>
      </c>
    </row>
    <row r="10" customFormat="false" ht="14.25" hidden="false" customHeight="false" outlineLevel="0" collapsed="false">
      <c r="A10" s="33"/>
      <c r="B10" s="29" t="s">
        <v>82</v>
      </c>
      <c r="C10" s="29"/>
      <c r="D10" s="62"/>
      <c r="E10" s="62"/>
      <c r="F10" s="62"/>
      <c r="G10" s="130"/>
      <c r="H10" s="62"/>
      <c r="I10" s="62"/>
      <c r="J10" s="62"/>
      <c r="K10" s="130"/>
      <c r="L10" s="62"/>
      <c r="M10" s="62"/>
      <c r="N10" s="62"/>
      <c r="O10" s="130"/>
      <c r="P10" s="62"/>
      <c r="Q10" s="130"/>
      <c r="R10" s="62"/>
      <c r="S10" s="62"/>
      <c r="T10" s="62"/>
      <c r="U10" s="130"/>
      <c r="V10" s="62"/>
      <c r="W10" s="130"/>
      <c r="X10" s="62"/>
      <c r="Y10" s="62"/>
      <c r="Z10" s="62"/>
      <c r="AA10" s="130"/>
      <c r="AB10" s="62"/>
      <c r="AC10" s="130"/>
      <c r="AD10" s="62"/>
      <c r="AE10" s="62"/>
      <c r="AF10" s="62"/>
      <c r="AG10" s="130"/>
      <c r="AH10" s="62"/>
      <c r="AI10" s="62" t="n">
        <v>1</v>
      </c>
      <c r="AJ10" s="62"/>
      <c r="AK10" s="130" t="n">
        <v>1</v>
      </c>
      <c r="AL10" s="62"/>
      <c r="AM10" s="62"/>
      <c r="AN10" s="130"/>
      <c r="AO10" s="62"/>
      <c r="AP10" s="62"/>
      <c r="AQ10" s="130"/>
      <c r="AR10" s="62"/>
      <c r="AS10" s="62"/>
      <c r="AT10" s="130"/>
      <c r="AU10" s="62"/>
      <c r="AV10" s="62"/>
      <c r="AW10" s="130"/>
      <c r="AX10" s="62"/>
      <c r="AY10" s="130"/>
      <c r="AZ10" s="62"/>
      <c r="BA10" s="130"/>
      <c r="BB10" s="63" t="n">
        <v>1</v>
      </c>
    </row>
    <row r="11" customFormat="false" ht="14.25" hidden="false" customHeight="false" outlineLevel="0" collapsed="false">
      <c r="A11" s="42"/>
      <c r="B11" s="40"/>
      <c r="C11" s="40" t="s">
        <v>82</v>
      </c>
      <c r="D11" s="66"/>
      <c r="E11" s="66"/>
      <c r="F11" s="66"/>
      <c r="G11" s="131"/>
      <c r="H11" s="66"/>
      <c r="I11" s="66"/>
      <c r="J11" s="66"/>
      <c r="K11" s="131"/>
      <c r="L11" s="66"/>
      <c r="M11" s="66"/>
      <c r="N11" s="66"/>
      <c r="O11" s="131"/>
      <c r="P11" s="66"/>
      <c r="Q11" s="131"/>
      <c r="R11" s="66"/>
      <c r="S11" s="66"/>
      <c r="T11" s="66"/>
      <c r="U11" s="131"/>
      <c r="V11" s="66"/>
      <c r="W11" s="131"/>
      <c r="X11" s="66"/>
      <c r="Y11" s="66"/>
      <c r="Z11" s="66"/>
      <c r="AA11" s="131"/>
      <c r="AB11" s="66"/>
      <c r="AC11" s="131"/>
      <c r="AD11" s="66"/>
      <c r="AE11" s="66"/>
      <c r="AF11" s="66"/>
      <c r="AG11" s="131"/>
      <c r="AH11" s="66"/>
      <c r="AI11" s="66" t="n">
        <v>1</v>
      </c>
      <c r="AJ11" s="66"/>
      <c r="AK11" s="131" t="n">
        <v>1</v>
      </c>
      <c r="AL11" s="66"/>
      <c r="AM11" s="66"/>
      <c r="AN11" s="131"/>
      <c r="AO11" s="66"/>
      <c r="AP11" s="66"/>
      <c r="AQ11" s="131"/>
      <c r="AR11" s="66"/>
      <c r="AS11" s="66"/>
      <c r="AT11" s="131"/>
      <c r="AU11" s="66"/>
      <c r="AV11" s="66"/>
      <c r="AW11" s="131"/>
      <c r="AX11" s="66"/>
      <c r="AY11" s="131"/>
      <c r="AZ11" s="66"/>
      <c r="BA11" s="131"/>
      <c r="BB11" s="67" t="n">
        <v>1</v>
      </c>
    </row>
    <row r="12" customFormat="false" ht="14.25" hidden="false" customHeight="false" outlineLevel="0" collapsed="false">
      <c r="A12" s="28" t="s">
        <v>17</v>
      </c>
      <c r="B12" s="126"/>
      <c r="C12" s="127"/>
      <c r="D12" s="58" t="n">
        <v>5</v>
      </c>
      <c r="E12" s="59" t="n">
        <v>70</v>
      </c>
      <c r="F12" s="60" t="n">
        <v>21665</v>
      </c>
      <c r="G12" s="128" t="n">
        <v>21740</v>
      </c>
      <c r="H12" s="58" t="n">
        <v>41</v>
      </c>
      <c r="I12" s="59" t="n">
        <v>653</v>
      </c>
      <c r="J12" s="60" t="n">
        <v>23921</v>
      </c>
      <c r="K12" s="128" t="n">
        <v>24615</v>
      </c>
      <c r="L12" s="58" t="n">
        <v>1</v>
      </c>
      <c r="M12" s="59" t="n">
        <v>37</v>
      </c>
      <c r="N12" s="60" t="n">
        <v>22555</v>
      </c>
      <c r="O12" s="128" t="n">
        <v>22593</v>
      </c>
      <c r="P12" s="129"/>
      <c r="Q12" s="128"/>
      <c r="R12" s="58" t="n">
        <v>6</v>
      </c>
      <c r="S12" s="59" t="n">
        <v>4</v>
      </c>
      <c r="T12" s="60" t="n">
        <v>35434</v>
      </c>
      <c r="U12" s="128" t="n">
        <v>35444</v>
      </c>
      <c r="V12" s="129" t="n">
        <v>9</v>
      </c>
      <c r="W12" s="128" t="n">
        <v>9</v>
      </c>
      <c r="X12" s="58"/>
      <c r="Y12" s="59" t="n">
        <v>1</v>
      </c>
      <c r="Z12" s="60" t="n">
        <v>5896</v>
      </c>
      <c r="AA12" s="128" t="n">
        <v>5897</v>
      </c>
      <c r="AB12" s="129" t="n">
        <v>1</v>
      </c>
      <c r="AC12" s="128" t="n">
        <v>1</v>
      </c>
      <c r="AD12" s="58" t="n">
        <v>1</v>
      </c>
      <c r="AE12" s="59"/>
      <c r="AF12" s="60" t="n">
        <v>4309</v>
      </c>
      <c r="AG12" s="128" t="n">
        <v>4310</v>
      </c>
      <c r="AH12" s="58"/>
      <c r="AI12" s="59" t="n">
        <v>1</v>
      </c>
      <c r="AJ12" s="60" t="n">
        <v>8443</v>
      </c>
      <c r="AK12" s="128" t="n">
        <v>8444</v>
      </c>
      <c r="AL12" s="58" t="n">
        <v>9</v>
      </c>
      <c r="AM12" s="60" t="n">
        <v>1</v>
      </c>
      <c r="AN12" s="128" t="n">
        <v>10</v>
      </c>
      <c r="AO12" s="58" t="n">
        <v>34</v>
      </c>
      <c r="AP12" s="60" t="n">
        <v>5100</v>
      </c>
      <c r="AQ12" s="128" t="n">
        <v>5134</v>
      </c>
      <c r="AR12" s="58" t="n">
        <v>29</v>
      </c>
      <c r="AS12" s="60" t="n">
        <v>5914</v>
      </c>
      <c r="AT12" s="128" t="n">
        <v>5943</v>
      </c>
      <c r="AU12" s="58"/>
      <c r="AV12" s="60" t="n">
        <v>24</v>
      </c>
      <c r="AW12" s="128" t="n">
        <v>24</v>
      </c>
      <c r="AX12" s="129" t="n">
        <v>5</v>
      </c>
      <c r="AY12" s="128" t="n">
        <v>5</v>
      </c>
      <c r="AZ12" s="129"/>
      <c r="BA12" s="128"/>
      <c r="BB12" s="61" t="n">
        <v>134169</v>
      </c>
    </row>
    <row r="13" customFormat="false" ht="14.25" hidden="false" customHeight="false" outlineLevel="0" collapsed="false">
      <c r="A13" s="33"/>
      <c r="B13" s="29" t="s">
        <v>16</v>
      </c>
      <c r="C13" s="29"/>
      <c r="D13" s="62" t="n">
        <v>5</v>
      </c>
      <c r="E13" s="62" t="n">
        <v>70</v>
      </c>
      <c r="F13" s="62" t="n">
        <v>21665</v>
      </c>
      <c r="G13" s="130" t="n">
        <v>21740</v>
      </c>
      <c r="H13" s="62" t="n">
        <v>41</v>
      </c>
      <c r="I13" s="62" t="n">
        <v>653</v>
      </c>
      <c r="J13" s="62" t="n">
        <v>23921</v>
      </c>
      <c r="K13" s="130" t="n">
        <v>24615</v>
      </c>
      <c r="L13" s="62" t="n">
        <v>1</v>
      </c>
      <c r="M13" s="62" t="n">
        <v>37</v>
      </c>
      <c r="N13" s="62" t="n">
        <v>19852</v>
      </c>
      <c r="O13" s="130" t="n">
        <v>19890</v>
      </c>
      <c r="P13" s="62"/>
      <c r="Q13" s="130"/>
      <c r="R13" s="62" t="n">
        <v>6</v>
      </c>
      <c r="S13" s="62" t="n">
        <v>4</v>
      </c>
      <c r="T13" s="62" t="n">
        <v>35434</v>
      </c>
      <c r="U13" s="130" t="n">
        <v>35444</v>
      </c>
      <c r="V13" s="62" t="n">
        <v>9</v>
      </c>
      <c r="W13" s="130" t="n">
        <v>9</v>
      </c>
      <c r="X13" s="62"/>
      <c r="Y13" s="62" t="n">
        <v>1</v>
      </c>
      <c r="Z13" s="62" t="n">
        <v>5896</v>
      </c>
      <c r="AA13" s="130" t="n">
        <v>5897</v>
      </c>
      <c r="AB13" s="62" t="n">
        <v>1</v>
      </c>
      <c r="AC13" s="130" t="n">
        <v>1</v>
      </c>
      <c r="AD13" s="62" t="n">
        <v>1</v>
      </c>
      <c r="AE13" s="62"/>
      <c r="AF13" s="62" t="n">
        <v>4309</v>
      </c>
      <c r="AG13" s="130" t="n">
        <v>4310</v>
      </c>
      <c r="AH13" s="62"/>
      <c r="AI13" s="62" t="n">
        <v>1</v>
      </c>
      <c r="AJ13" s="62" t="n">
        <v>8443</v>
      </c>
      <c r="AK13" s="130" t="n">
        <v>8444</v>
      </c>
      <c r="AL13" s="62" t="n">
        <v>9</v>
      </c>
      <c r="AM13" s="62" t="n">
        <v>1</v>
      </c>
      <c r="AN13" s="130" t="n">
        <v>10</v>
      </c>
      <c r="AO13" s="62" t="n">
        <v>34</v>
      </c>
      <c r="AP13" s="62" t="n">
        <v>5100</v>
      </c>
      <c r="AQ13" s="130" t="n">
        <v>5134</v>
      </c>
      <c r="AR13" s="62" t="n">
        <v>29</v>
      </c>
      <c r="AS13" s="62" t="n">
        <v>5914</v>
      </c>
      <c r="AT13" s="130" t="n">
        <v>5943</v>
      </c>
      <c r="AU13" s="62"/>
      <c r="AV13" s="62" t="n">
        <v>24</v>
      </c>
      <c r="AW13" s="130" t="n">
        <v>24</v>
      </c>
      <c r="AX13" s="62" t="n">
        <v>5</v>
      </c>
      <c r="AY13" s="130" t="n">
        <v>5</v>
      </c>
      <c r="AZ13" s="62"/>
      <c r="BA13" s="130"/>
      <c r="BB13" s="63" t="n">
        <v>131466</v>
      </c>
    </row>
    <row r="14" customFormat="false" ht="14.25" hidden="false" customHeight="false" outlineLevel="0" collapsed="false">
      <c r="A14" s="33"/>
      <c r="B14" s="34"/>
      <c r="C14" s="34" t="s">
        <v>83</v>
      </c>
      <c r="D14" s="64"/>
      <c r="E14" s="64" t="n">
        <v>69</v>
      </c>
      <c r="F14" s="64"/>
      <c r="G14" s="132" t="n">
        <v>69</v>
      </c>
      <c r="H14" s="64"/>
      <c r="I14" s="64" t="n">
        <v>14</v>
      </c>
      <c r="J14" s="64"/>
      <c r="K14" s="132" t="n">
        <v>14</v>
      </c>
      <c r="L14" s="64"/>
      <c r="M14" s="64"/>
      <c r="N14" s="64"/>
      <c r="O14" s="132"/>
      <c r="P14" s="64"/>
      <c r="Q14" s="132"/>
      <c r="R14" s="64"/>
      <c r="S14" s="64" t="n">
        <v>1</v>
      </c>
      <c r="T14" s="64"/>
      <c r="U14" s="132" t="n">
        <v>1</v>
      </c>
      <c r="V14" s="64"/>
      <c r="W14" s="132"/>
      <c r="X14" s="64"/>
      <c r="Y14" s="64" t="n">
        <v>1</v>
      </c>
      <c r="Z14" s="64"/>
      <c r="AA14" s="132" t="n">
        <v>1</v>
      </c>
      <c r="AB14" s="64"/>
      <c r="AC14" s="132"/>
      <c r="AD14" s="64"/>
      <c r="AE14" s="64"/>
      <c r="AF14" s="64"/>
      <c r="AG14" s="132"/>
      <c r="AH14" s="64"/>
      <c r="AI14" s="64" t="n">
        <v>1</v>
      </c>
      <c r="AJ14" s="64"/>
      <c r="AK14" s="132" t="n">
        <v>1</v>
      </c>
      <c r="AL14" s="64"/>
      <c r="AM14" s="64" t="n">
        <v>1</v>
      </c>
      <c r="AN14" s="132" t="n">
        <v>1</v>
      </c>
      <c r="AO14" s="64" t="n">
        <v>1</v>
      </c>
      <c r="AP14" s="64"/>
      <c r="AQ14" s="132" t="n">
        <v>1</v>
      </c>
      <c r="AR14" s="64" t="n">
        <v>29</v>
      </c>
      <c r="AS14" s="64"/>
      <c r="AT14" s="132" t="n">
        <v>29</v>
      </c>
      <c r="AU14" s="64"/>
      <c r="AV14" s="64"/>
      <c r="AW14" s="132"/>
      <c r="AX14" s="64"/>
      <c r="AY14" s="132"/>
      <c r="AZ14" s="64"/>
      <c r="BA14" s="132"/>
      <c r="BB14" s="65" t="n">
        <v>117</v>
      </c>
    </row>
    <row r="15" customFormat="false" ht="14.25" hidden="false" customHeight="false" outlineLevel="0" collapsed="false">
      <c r="A15" s="33"/>
      <c r="B15" s="34"/>
      <c r="C15" s="34" t="s">
        <v>114</v>
      </c>
      <c r="D15" s="64"/>
      <c r="E15" s="64"/>
      <c r="F15" s="64" t="n">
        <v>2616</v>
      </c>
      <c r="G15" s="132" t="n">
        <v>2616</v>
      </c>
      <c r="H15" s="64"/>
      <c r="I15" s="64"/>
      <c r="J15" s="64" t="n">
        <v>260</v>
      </c>
      <c r="K15" s="132" t="n">
        <v>260</v>
      </c>
      <c r="L15" s="64"/>
      <c r="M15" s="64"/>
      <c r="N15" s="64"/>
      <c r="O15" s="132"/>
      <c r="P15" s="64"/>
      <c r="Q15" s="132"/>
      <c r="R15" s="64" t="n">
        <v>1</v>
      </c>
      <c r="S15" s="64"/>
      <c r="T15" s="64"/>
      <c r="U15" s="132" t="n">
        <v>1</v>
      </c>
      <c r="V15" s="64"/>
      <c r="W15" s="132"/>
      <c r="X15" s="64"/>
      <c r="Y15" s="64"/>
      <c r="Z15" s="64"/>
      <c r="AA15" s="132"/>
      <c r="AB15" s="64"/>
      <c r="AC15" s="132"/>
      <c r="AD15" s="64"/>
      <c r="AE15" s="64"/>
      <c r="AF15" s="64"/>
      <c r="AG15" s="132"/>
      <c r="AH15" s="64"/>
      <c r="AI15" s="64"/>
      <c r="AJ15" s="64"/>
      <c r="AK15" s="132"/>
      <c r="AL15" s="64"/>
      <c r="AM15" s="64"/>
      <c r="AN15" s="132"/>
      <c r="AO15" s="64"/>
      <c r="AP15" s="64"/>
      <c r="AQ15" s="132"/>
      <c r="AR15" s="64"/>
      <c r="AS15" s="64"/>
      <c r="AT15" s="132"/>
      <c r="AU15" s="64"/>
      <c r="AV15" s="64"/>
      <c r="AW15" s="132"/>
      <c r="AX15" s="64"/>
      <c r="AY15" s="132"/>
      <c r="AZ15" s="64"/>
      <c r="BA15" s="132"/>
      <c r="BB15" s="65" t="n">
        <v>2877</v>
      </c>
    </row>
    <row r="16" customFormat="false" ht="14.25" hidden="false" customHeight="false" outlineLevel="0" collapsed="false">
      <c r="A16" s="33"/>
      <c r="B16" s="34"/>
      <c r="C16" s="34" t="s">
        <v>14</v>
      </c>
      <c r="D16" s="64" t="n">
        <v>1</v>
      </c>
      <c r="E16" s="64"/>
      <c r="F16" s="64" t="n">
        <v>3523</v>
      </c>
      <c r="G16" s="132" t="n">
        <v>3524</v>
      </c>
      <c r="H16" s="64"/>
      <c r="I16" s="64"/>
      <c r="J16" s="64" t="n">
        <v>1876</v>
      </c>
      <c r="K16" s="132" t="n">
        <v>1876</v>
      </c>
      <c r="L16" s="64"/>
      <c r="M16" s="64"/>
      <c r="N16" s="64" t="n">
        <v>7517</v>
      </c>
      <c r="O16" s="132" t="n">
        <v>7517</v>
      </c>
      <c r="P16" s="64"/>
      <c r="Q16" s="132"/>
      <c r="R16" s="64"/>
      <c r="S16" s="64"/>
      <c r="T16" s="64" t="n">
        <v>20335</v>
      </c>
      <c r="U16" s="132" t="n">
        <v>20335</v>
      </c>
      <c r="V16" s="64"/>
      <c r="W16" s="132"/>
      <c r="X16" s="64"/>
      <c r="Y16" s="64"/>
      <c r="Z16" s="64" t="n">
        <v>4438</v>
      </c>
      <c r="AA16" s="132" t="n">
        <v>4438</v>
      </c>
      <c r="AB16" s="64"/>
      <c r="AC16" s="132"/>
      <c r="AD16" s="64"/>
      <c r="AE16" s="64"/>
      <c r="AF16" s="64" t="n">
        <v>4300</v>
      </c>
      <c r="AG16" s="132" t="n">
        <v>4300</v>
      </c>
      <c r="AH16" s="64"/>
      <c r="AI16" s="64"/>
      <c r="AJ16" s="64" t="n">
        <v>2504</v>
      </c>
      <c r="AK16" s="132" t="n">
        <v>2504</v>
      </c>
      <c r="AL16" s="64"/>
      <c r="AM16" s="64"/>
      <c r="AN16" s="132"/>
      <c r="AO16" s="64"/>
      <c r="AP16" s="64" t="n">
        <v>1934</v>
      </c>
      <c r="AQ16" s="132" t="n">
        <v>1934</v>
      </c>
      <c r="AR16" s="64"/>
      <c r="AS16" s="64" t="n">
        <v>5914</v>
      </c>
      <c r="AT16" s="132" t="n">
        <v>5914</v>
      </c>
      <c r="AU16" s="64"/>
      <c r="AV16" s="64"/>
      <c r="AW16" s="132"/>
      <c r="AX16" s="64"/>
      <c r="AY16" s="132"/>
      <c r="AZ16" s="64"/>
      <c r="BA16" s="132"/>
      <c r="BB16" s="65" t="n">
        <v>52342</v>
      </c>
    </row>
    <row r="17" customFormat="false" ht="14.25" hidden="false" customHeight="false" outlineLevel="0" collapsed="false">
      <c r="A17" s="33"/>
      <c r="B17" s="34"/>
      <c r="C17" s="34" t="s">
        <v>21</v>
      </c>
      <c r="D17" s="64" t="n">
        <v>4</v>
      </c>
      <c r="E17" s="64"/>
      <c r="F17" s="64"/>
      <c r="G17" s="132" t="n">
        <v>4</v>
      </c>
      <c r="H17" s="64" t="n">
        <v>12</v>
      </c>
      <c r="I17" s="64"/>
      <c r="J17" s="64"/>
      <c r="K17" s="132" t="n">
        <v>12</v>
      </c>
      <c r="L17" s="64"/>
      <c r="M17" s="64"/>
      <c r="N17" s="64" t="n">
        <v>2908</v>
      </c>
      <c r="O17" s="132" t="n">
        <v>2908</v>
      </c>
      <c r="P17" s="64"/>
      <c r="Q17" s="132"/>
      <c r="R17" s="64" t="n">
        <v>2</v>
      </c>
      <c r="S17" s="64"/>
      <c r="T17" s="64"/>
      <c r="U17" s="132" t="n">
        <v>2</v>
      </c>
      <c r="V17" s="64" t="n">
        <v>7</v>
      </c>
      <c r="W17" s="132" t="n">
        <v>7</v>
      </c>
      <c r="X17" s="64"/>
      <c r="Y17" s="64"/>
      <c r="Z17" s="64"/>
      <c r="AA17" s="132"/>
      <c r="AB17" s="64" t="n">
        <v>1</v>
      </c>
      <c r="AC17" s="132" t="n">
        <v>1</v>
      </c>
      <c r="AD17" s="64"/>
      <c r="AE17" s="64"/>
      <c r="AF17" s="64"/>
      <c r="AG17" s="132"/>
      <c r="AH17" s="64"/>
      <c r="AI17" s="64"/>
      <c r="AJ17" s="64" t="n">
        <v>309</v>
      </c>
      <c r="AK17" s="132" t="n">
        <v>309</v>
      </c>
      <c r="AL17" s="64" t="n">
        <v>5</v>
      </c>
      <c r="AM17" s="64"/>
      <c r="AN17" s="132" t="n">
        <v>5</v>
      </c>
      <c r="AO17" s="64"/>
      <c r="AP17" s="64"/>
      <c r="AQ17" s="132"/>
      <c r="AR17" s="64"/>
      <c r="AS17" s="64"/>
      <c r="AT17" s="132"/>
      <c r="AU17" s="64"/>
      <c r="AV17" s="64"/>
      <c r="AW17" s="132"/>
      <c r="AX17" s="64"/>
      <c r="AY17" s="132"/>
      <c r="AZ17" s="64"/>
      <c r="BA17" s="132"/>
      <c r="BB17" s="65" t="n">
        <v>3248</v>
      </c>
    </row>
    <row r="18" customFormat="false" ht="14.25" hidden="false" customHeight="false" outlineLevel="0" collapsed="false">
      <c r="A18" s="33"/>
      <c r="B18" s="34"/>
      <c r="C18" s="34" t="s">
        <v>302</v>
      </c>
      <c r="D18" s="64"/>
      <c r="E18" s="64"/>
      <c r="F18" s="64"/>
      <c r="G18" s="132"/>
      <c r="H18" s="64"/>
      <c r="I18" s="64"/>
      <c r="J18" s="64"/>
      <c r="K18" s="132"/>
      <c r="L18" s="64"/>
      <c r="M18" s="64"/>
      <c r="N18" s="64"/>
      <c r="O18" s="132"/>
      <c r="P18" s="64"/>
      <c r="Q18" s="132"/>
      <c r="R18" s="64"/>
      <c r="S18" s="64"/>
      <c r="T18" s="64"/>
      <c r="U18" s="132"/>
      <c r="V18" s="64"/>
      <c r="W18" s="132"/>
      <c r="X18" s="64"/>
      <c r="Y18" s="64"/>
      <c r="Z18" s="64"/>
      <c r="AA18" s="132"/>
      <c r="AB18" s="64"/>
      <c r="AC18" s="132"/>
      <c r="AD18" s="64"/>
      <c r="AE18" s="64"/>
      <c r="AF18" s="64" t="n">
        <v>3</v>
      </c>
      <c r="AG18" s="132" t="n">
        <v>3</v>
      </c>
      <c r="AH18" s="64"/>
      <c r="AI18" s="64"/>
      <c r="AJ18" s="64"/>
      <c r="AK18" s="132"/>
      <c r="AL18" s="64"/>
      <c r="AM18" s="64"/>
      <c r="AN18" s="132"/>
      <c r="AO18" s="64"/>
      <c r="AP18" s="64"/>
      <c r="AQ18" s="132"/>
      <c r="AR18" s="64"/>
      <c r="AS18" s="64"/>
      <c r="AT18" s="132"/>
      <c r="AU18" s="64"/>
      <c r="AV18" s="64"/>
      <c r="AW18" s="132"/>
      <c r="AX18" s="64"/>
      <c r="AY18" s="132"/>
      <c r="AZ18" s="64"/>
      <c r="BA18" s="132"/>
      <c r="BB18" s="65" t="n">
        <v>3</v>
      </c>
    </row>
    <row r="19" customFormat="false" ht="14.25" hidden="false" customHeight="false" outlineLevel="0" collapsed="false">
      <c r="A19" s="33"/>
      <c r="B19" s="34"/>
      <c r="C19" s="34" t="s">
        <v>264</v>
      </c>
      <c r="D19" s="64"/>
      <c r="E19" s="64"/>
      <c r="F19" s="64"/>
      <c r="G19" s="132"/>
      <c r="H19" s="64" t="n">
        <v>2</v>
      </c>
      <c r="I19" s="64"/>
      <c r="J19" s="64"/>
      <c r="K19" s="132" t="n">
        <v>2</v>
      </c>
      <c r="L19" s="64"/>
      <c r="M19" s="64"/>
      <c r="N19" s="64"/>
      <c r="O19" s="132"/>
      <c r="P19" s="64"/>
      <c r="Q19" s="132"/>
      <c r="R19" s="64" t="n">
        <v>1</v>
      </c>
      <c r="S19" s="64"/>
      <c r="T19" s="64"/>
      <c r="U19" s="132" t="n">
        <v>1</v>
      </c>
      <c r="V19" s="64"/>
      <c r="W19" s="132"/>
      <c r="X19" s="64"/>
      <c r="Y19" s="64"/>
      <c r="Z19" s="64"/>
      <c r="AA19" s="132"/>
      <c r="AB19" s="64"/>
      <c r="AC19" s="132"/>
      <c r="AD19" s="64" t="n">
        <v>1</v>
      </c>
      <c r="AE19" s="64"/>
      <c r="AF19" s="64"/>
      <c r="AG19" s="132" t="n">
        <v>1</v>
      </c>
      <c r="AH19" s="64"/>
      <c r="AI19" s="64"/>
      <c r="AJ19" s="64"/>
      <c r="AK19" s="132"/>
      <c r="AL19" s="64" t="n">
        <v>2</v>
      </c>
      <c r="AM19" s="64"/>
      <c r="AN19" s="132" t="n">
        <v>2</v>
      </c>
      <c r="AO19" s="64"/>
      <c r="AP19" s="64"/>
      <c r="AQ19" s="132"/>
      <c r="AR19" s="64"/>
      <c r="AS19" s="64"/>
      <c r="AT19" s="132"/>
      <c r="AU19" s="64"/>
      <c r="AV19" s="64"/>
      <c r="AW19" s="132"/>
      <c r="AX19" s="64"/>
      <c r="AY19" s="132"/>
      <c r="AZ19" s="64"/>
      <c r="BA19" s="132"/>
      <c r="BB19" s="65" t="n">
        <v>6</v>
      </c>
    </row>
    <row r="20" customFormat="false" ht="14.25" hidden="false" customHeight="false" outlineLevel="0" collapsed="false">
      <c r="A20" s="33"/>
      <c r="B20" s="34"/>
      <c r="C20" s="34" t="s">
        <v>99</v>
      </c>
      <c r="D20" s="64"/>
      <c r="E20" s="64"/>
      <c r="F20" s="64" t="n">
        <v>3810</v>
      </c>
      <c r="G20" s="132" t="n">
        <v>3810</v>
      </c>
      <c r="H20" s="64"/>
      <c r="I20" s="64"/>
      <c r="J20" s="64" t="n">
        <v>5603</v>
      </c>
      <c r="K20" s="132" t="n">
        <v>5603</v>
      </c>
      <c r="L20" s="64"/>
      <c r="M20" s="64"/>
      <c r="N20" s="64"/>
      <c r="O20" s="132"/>
      <c r="P20" s="64"/>
      <c r="Q20" s="132"/>
      <c r="R20" s="64"/>
      <c r="S20" s="64"/>
      <c r="T20" s="64"/>
      <c r="U20" s="132"/>
      <c r="V20" s="64"/>
      <c r="W20" s="132"/>
      <c r="X20" s="64"/>
      <c r="Y20" s="64"/>
      <c r="Z20" s="64"/>
      <c r="AA20" s="132"/>
      <c r="AB20" s="64"/>
      <c r="AC20" s="132"/>
      <c r="AD20" s="64"/>
      <c r="AE20" s="64"/>
      <c r="AF20" s="64"/>
      <c r="AG20" s="132"/>
      <c r="AH20" s="64"/>
      <c r="AI20" s="64"/>
      <c r="AJ20" s="64"/>
      <c r="AK20" s="132"/>
      <c r="AL20" s="64"/>
      <c r="AM20" s="64"/>
      <c r="AN20" s="132"/>
      <c r="AO20" s="64"/>
      <c r="AP20" s="64"/>
      <c r="AQ20" s="132"/>
      <c r="AR20" s="64"/>
      <c r="AS20" s="64"/>
      <c r="AT20" s="132"/>
      <c r="AU20" s="64"/>
      <c r="AV20" s="64"/>
      <c r="AW20" s="132"/>
      <c r="AX20" s="64"/>
      <c r="AY20" s="132"/>
      <c r="AZ20" s="64"/>
      <c r="BA20" s="132"/>
      <c r="BB20" s="65" t="n">
        <v>9413</v>
      </c>
    </row>
    <row r="21" customFormat="false" ht="14.25" hidden="false" customHeight="false" outlineLevel="0" collapsed="false">
      <c r="A21" s="33"/>
      <c r="B21" s="34"/>
      <c r="C21" s="34" t="s">
        <v>288</v>
      </c>
      <c r="D21" s="64"/>
      <c r="E21" s="64"/>
      <c r="F21" s="64"/>
      <c r="G21" s="132"/>
      <c r="H21" s="64"/>
      <c r="I21" s="64"/>
      <c r="J21" s="64"/>
      <c r="K21" s="132"/>
      <c r="L21" s="64"/>
      <c r="M21" s="64"/>
      <c r="N21" s="64"/>
      <c r="O21" s="132"/>
      <c r="P21" s="64"/>
      <c r="Q21" s="132"/>
      <c r="R21" s="64"/>
      <c r="S21" s="64"/>
      <c r="T21" s="64" t="n">
        <v>2890</v>
      </c>
      <c r="U21" s="132" t="n">
        <v>2890</v>
      </c>
      <c r="V21" s="64"/>
      <c r="W21" s="132"/>
      <c r="X21" s="64"/>
      <c r="Y21" s="64"/>
      <c r="Z21" s="64"/>
      <c r="AA21" s="132"/>
      <c r="AB21" s="64"/>
      <c r="AC21" s="132"/>
      <c r="AD21" s="64"/>
      <c r="AE21" s="64"/>
      <c r="AF21" s="64"/>
      <c r="AG21" s="132"/>
      <c r="AH21" s="64"/>
      <c r="AI21" s="64"/>
      <c r="AJ21" s="64" t="n">
        <v>5630</v>
      </c>
      <c r="AK21" s="132" t="n">
        <v>5630</v>
      </c>
      <c r="AL21" s="64"/>
      <c r="AM21" s="64"/>
      <c r="AN21" s="132"/>
      <c r="AO21" s="64"/>
      <c r="AP21" s="64"/>
      <c r="AQ21" s="132"/>
      <c r="AR21" s="64"/>
      <c r="AS21" s="64"/>
      <c r="AT21" s="132"/>
      <c r="AU21" s="64"/>
      <c r="AV21" s="64"/>
      <c r="AW21" s="132"/>
      <c r="AX21" s="64"/>
      <c r="AY21" s="132"/>
      <c r="AZ21" s="64"/>
      <c r="BA21" s="132"/>
      <c r="BB21" s="65" t="n">
        <v>8520</v>
      </c>
    </row>
    <row r="22" customFormat="false" ht="14.25" hidden="false" customHeight="false" outlineLevel="0" collapsed="false">
      <c r="A22" s="33"/>
      <c r="B22" s="34"/>
      <c r="C22" s="34" t="s">
        <v>18</v>
      </c>
      <c r="D22" s="64"/>
      <c r="E22" s="64"/>
      <c r="F22" s="64"/>
      <c r="G22" s="132"/>
      <c r="H22" s="64" t="n">
        <v>6</v>
      </c>
      <c r="I22" s="64"/>
      <c r="J22" s="64"/>
      <c r="K22" s="132" t="n">
        <v>6</v>
      </c>
      <c r="L22" s="64"/>
      <c r="M22" s="64"/>
      <c r="N22" s="64"/>
      <c r="O22" s="132"/>
      <c r="P22" s="64"/>
      <c r="Q22" s="132"/>
      <c r="R22" s="64" t="n">
        <v>1</v>
      </c>
      <c r="S22" s="64"/>
      <c r="T22" s="64"/>
      <c r="U22" s="132" t="n">
        <v>1</v>
      </c>
      <c r="V22" s="64"/>
      <c r="W22" s="132"/>
      <c r="X22" s="64"/>
      <c r="Y22" s="64"/>
      <c r="Z22" s="64"/>
      <c r="AA22" s="132"/>
      <c r="AB22" s="64"/>
      <c r="AC22" s="132"/>
      <c r="AD22" s="64"/>
      <c r="AE22" s="64"/>
      <c r="AF22" s="64"/>
      <c r="AG22" s="132"/>
      <c r="AH22" s="64"/>
      <c r="AI22" s="64"/>
      <c r="AJ22" s="64"/>
      <c r="AK22" s="132"/>
      <c r="AL22" s="64"/>
      <c r="AM22" s="64"/>
      <c r="AN22" s="132"/>
      <c r="AO22" s="64"/>
      <c r="AP22" s="64"/>
      <c r="AQ22" s="132"/>
      <c r="AR22" s="64"/>
      <c r="AS22" s="64"/>
      <c r="AT22" s="132"/>
      <c r="AU22" s="64"/>
      <c r="AV22" s="64"/>
      <c r="AW22" s="132"/>
      <c r="AX22" s="64" t="n">
        <v>1</v>
      </c>
      <c r="AY22" s="132" t="n">
        <v>1</v>
      </c>
      <c r="AZ22" s="64"/>
      <c r="BA22" s="132"/>
      <c r="BB22" s="65" t="n">
        <v>8</v>
      </c>
    </row>
    <row r="23" customFormat="false" ht="14.25" hidden="false" customHeight="false" outlineLevel="0" collapsed="false">
      <c r="A23" s="33"/>
      <c r="B23" s="34"/>
      <c r="C23" s="34" t="s">
        <v>19</v>
      </c>
      <c r="D23" s="64"/>
      <c r="E23" s="64"/>
      <c r="F23" s="64" t="n">
        <v>7581</v>
      </c>
      <c r="G23" s="132" t="n">
        <v>7581</v>
      </c>
      <c r="H23" s="64"/>
      <c r="I23" s="64"/>
      <c r="J23" s="64" t="n">
        <v>2178</v>
      </c>
      <c r="K23" s="132" t="n">
        <v>2178</v>
      </c>
      <c r="L23" s="64"/>
      <c r="M23" s="64"/>
      <c r="N23" s="64"/>
      <c r="O23" s="132"/>
      <c r="P23" s="64"/>
      <c r="Q23" s="132"/>
      <c r="R23" s="64"/>
      <c r="S23" s="64"/>
      <c r="T23" s="64" t="n">
        <v>10</v>
      </c>
      <c r="U23" s="132" t="n">
        <v>10</v>
      </c>
      <c r="V23" s="64"/>
      <c r="W23" s="132"/>
      <c r="X23" s="64"/>
      <c r="Y23" s="64"/>
      <c r="Z23" s="64"/>
      <c r="AA23" s="132"/>
      <c r="AB23" s="64"/>
      <c r="AC23" s="132"/>
      <c r="AD23" s="64"/>
      <c r="AE23" s="64"/>
      <c r="AF23" s="64" t="n">
        <v>3</v>
      </c>
      <c r="AG23" s="132" t="n">
        <v>3</v>
      </c>
      <c r="AH23" s="64"/>
      <c r="AI23" s="64"/>
      <c r="AJ23" s="64"/>
      <c r="AK23" s="132"/>
      <c r="AL23" s="64"/>
      <c r="AM23" s="64"/>
      <c r="AN23" s="132"/>
      <c r="AO23" s="64"/>
      <c r="AP23" s="64" t="n">
        <v>2024</v>
      </c>
      <c r="AQ23" s="132" t="n">
        <v>2024</v>
      </c>
      <c r="AR23" s="64"/>
      <c r="AS23" s="64"/>
      <c r="AT23" s="132"/>
      <c r="AU23" s="64"/>
      <c r="AV23" s="64"/>
      <c r="AW23" s="132"/>
      <c r="AX23" s="64"/>
      <c r="AY23" s="132"/>
      <c r="AZ23" s="64"/>
      <c r="BA23" s="132"/>
      <c r="BB23" s="65" t="n">
        <v>11796</v>
      </c>
    </row>
    <row r="24" customFormat="false" ht="14.25" hidden="false" customHeight="false" outlineLevel="0" collapsed="false">
      <c r="A24" s="33"/>
      <c r="B24" s="34"/>
      <c r="C24" s="34" t="s">
        <v>22</v>
      </c>
      <c r="D24" s="64"/>
      <c r="E24" s="64" t="n">
        <v>1</v>
      </c>
      <c r="F24" s="64" t="n">
        <v>2819</v>
      </c>
      <c r="G24" s="132" t="n">
        <v>2820</v>
      </c>
      <c r="H24" s="64" t="n">
        <v>21</v>
      </c>
      <c r="I24" s="64" t="n">
        <v>639</v>
      </c>
      <c r="J24" s="64" t="n">
        <v>14004</v>
      </c>
      <c r="K24" s="132" t="n">
        <v>14664</v>
      </c>
      <c r="L24" s="64" t="n">
        <v>1</v>
      </c>
      <c r="M24" s="64" t="n">
        <v>37</v>
      </c>
      <c r="N24" s="64" t="n">
        <v>9427</v>
      </c>
      <c r="O24" s="132" t="n">
        <v>9465</v>
      </c>
      <c r="P24" s="64"/>
      <c r="Q24" s="132"/>
      <c r="R24" s="64" t="n">
        <v>1</v>
      </c>
      <c r="S24" s="64" t="n">
        <v>3</v>
      </c>
      <c r="T24" s="64" t="n">
        <v>12199</v>
      </c>
      <c r="U24" s="132" t="n">
        <v>12203</v>
      </c>
      <c r="V24" s="64" t="n">
        <v>1</v>
      </c>
      <c r="W24" s="132" t="n">
        <v>1</v>
      </c>
      <c r="X24" s="64"/>
      <c r="Y24" s="64"/>
      <c r="Z24" s="64" t="n">
        <v>1458</v>
      </c>
      <c r="AA24" s="132" t="n">
        <v>1458</v>
      </c>
      <c r="AB24" s="64"/>
      <c r="AC24" s="132"/>
      <c r="AD24" s="64"/>
      <c r="AE24" s="64"/>
      <c r="AF24" s="64" t="n">
        <v>3</v>
      </c>
      <c r="AG24" s="132" t="n">
        <v>3</v>
      </c>
      <c r="AH24" s="64"/>
      <c r="AI24" s="64"/>
      <c r="AJ24" s="64"/>
      <c r="AK24" s="132"/>
      <c r="AL24" s="64" t="n">
        <v>2</v>
      </c>
      <c r="AM24" s="64"/>
      <c r="AN24" s="132" t="n">
        <v>2</v>
      </c>
      <c r="AO24" s="64" t="n">
        <v>33</v>
      </c>
      <c r="AP24" s="64" t="n">
        <v>1142</v>
      </c>
      <c r="AQ24" s="132" t="n">
        <v>1175</v>
      </c>
      <c r="AR24" s="64"/>
      <c r="AS24" s="64"/>
      <c r="AT24" s="132"/>
      <c r="AU24" s="64"/>
      <c r="AV24" s="64" t="n">
        <v>24</v>
      </c>
      <c r="AW24" s="132" t="n">
        <v>24</v>
      </c>
      <c r="AX24" s="64" t="n">
        <v>4</v>
      </c>
      <c r="AY24" s="132" t="n">
        <v>4</v>
      </c>
      <c r="AZ24" s="64"/>
      <c r="BA24" s="132"/>
      <c r="BB24" s="65" t="n">
        <v>41819</v>
      </c>
    </row>
    <row r="25" customFormat="false" ht="14.25" hidden="false" customHeight="false" outlineLevel="0" collapsed="false">
      <c r="A25" s="33"/>
      <c r="B25" s="34"/>
      <c r="C25" s="34" t="s">
        <v>181</v>
      </c>
      <c r="D25" s="64"/>
      <c r="E25" s="64"/>
      <c r="F25" s="64" t="n">
        <v>1316</v>
      </c>
      <c r="G25" s="132" t="n">
        <v>1316</v>
      </c>
      <c r="H25" s="64"/>
      <c r="I25" s="64"/>
      <c r="J25" s="64"/>
      <c r="K25" s="132"/>
      <c r="L25" s="64"/>
      <c r="M25" s="64"/>
      <c r="N25" s="64"/>
      <c r="O25" s="132"/>
      <c r="P25" s="64"/>
      <c r="Q25" s="132"/>
      <c r="R25" s="64"/>
      <c r="S25" s="64"/>
      <c r="T25" s="64"/>
      <c r="U25" s="132"/>
      <c r="V25" s="64"/>
      <c r="W25" s="132"/>
      <c r="X25" s="64"/>
      <c r="Y25" s="64"/>
      <c r="Z25" s="64"/>
      <c r="AA25" s="132"/>
      <c r="AB25" s="64"/>
      <c r="AC25" s="132"/>
      <c r="AD25" s="64"/>
      <c r="AE25" s="64"/>
      <c r="AF25" s="64"/>
      <c r="AG25" s="132"/>
      <c r="AH25" s="64"/>
      <c r="AI25" s="64"/>
      <c r="AJ25" s="64"/>
      <c r="AK25" s="132"/>
      <c r="AL25" s="64"/>
      <c r="AM25" s="64"/>
      <c r="AN25" s="132"/>
      <c r="AO25" s="64"/>
      <c r="AP25" s="64"/>
      <c r="AQ25" s="132"/>
      <c r="AR25" s="64"/>
      <c r="AS25" s="64"/>
      <c r="AT25" s="132"/>
      <c r="AU25" s="64"/>
      <c r="AV25" s="64"/>
      <c r="AW25" s="132"/>
      <c r="AX25" s="64"/>
      <c r="AY25" s="132"/>
      <c r="AZ25" s="64"/>
      <c r="BA25" s="132"/>
      <c r="BB25" s="65" t="n">
        <v>1316</v>
      </c>
    </row>
    <row r="26" customFormat="false" ht="14.25" hidden="false" customHeight="false" outlineLevel="0" collapsed="false">
      <c r="A26" s="33"/>
      <c r="B26" s="40"/>
      <c r="C26" s="40" t="s">
        <v>20</v>
      </c>
      <c r="D26" s="66"/>
      <c r="E26" s="66"/>
      <c r="F26" s="66"/>
      <c r="G26" s="131"/>
      <c r="H26" s="66"/>
      <c r="I26" s="66"/>
      <c r="J26" s="66"/>
      <c r="K26" s="131"/>
      <c r="L26" s="66"/>
      <c r="M26" s="66"/>
      <c r="N26" s="66"/>
      <c r="O26" s="131"/>
      <c r="P26" s="66"/>
      <c r="Q26" s="131"/>
      <c r="R26" s="66"/>
      <c r="S26" s="66"/>
      <c r="T26" s="66"/>
      <c r="U26" s="131"/>
      <c r="V26" s="66" t="n">
        <v>1</v>
      </c>
      <c r="W26" s="131" t="n">
        <v>1</v>
      </c>
      <c r="X26" s="66"/>
      <c r="Y26" s="66"/>
      <c r="Z26" s="66"/>
      <c r="AA26" s="131"/>
      <c r="AB26" s="66"/>
      <c r="AC26" s="131"/>
      <c r="AD26" s="66"/>
      <c r="AE26" s="66"/>
      <c r="AF26" s="66"/>
      <c r="AG26" s="131"/>
      <c r="AH26" s="66"/>
      <c r="AI26" s="66"/>
      <c r="AJ26" s="66"/>
      <c r="AK26" s="131"/>
      <c r="AL26" s="66"/>
      <c r="AM26" s="66"/>
      <c r="AN26" s="131"/>
      <c r="AO26" s="66"/>
      <c r="AP26" s="66"/>
      <c r="AQ26" s="131"/>
      <c r="AR26" s="66"/>
      <c r="AS26" s="66"/>
      <c r="AT26" s="131"/>
      <c r="AU26" s="66"/>
      <c r="AV26" s="66"/>
      <c r="AW26" s="131"/>
      <c r="AX26" s="66"/>
      <c r="AY26" s="131"/>
      <c r="AZ26" s="66"/>
      <c r="BA26" s="131"/>
      <c r="BB26" s="67" t="n">
        <v>1</v>
      </c>
    </row>
    <row r="27" customFormat="false" ht="14.25" hidden="false" customHeight="false" outlineLevel="0" collapsed="false">
      <c r="A27" s="33"/>
      <c r="B27" s="29" t="s">
        <v>313</v>
      </c>
      <c r="C27" s="29"/>
      <c r="D27" s="68"/>
      <c r="E27" s="62"/>
      <c r="F27" s="69"/>
      <c r="G27" s="128"/>
      <c r="H27" s="68"/>
      <c r="I27" s="62"/>
      <c r="J27" s="69"/>
      <c r="K27" s="128"/>
      <c r="L27" s="68"/>
      <c r="M27" s="62"/>
      <c r="N27" s="69" t="n">
        <v>2703</v>
      </c>
      <c r="O27" s="128" t="n">
        <v>2703</v>
      </c>
      <c r="P27" s="133"/>
      <c r="Q27" s="128"/>
      <c r="R27" s="68"/>
      <c r="S27" s="62"/>
      <c r="T27" s="69"/>
      <c r="U27" s="128"/>
      <c r="V27" s="133"/>
      <c r="W27" s="128"/>
      <c r="X27" s="68"/>
      <c r="Y27" s="62"/>
      <c r="Z27" s="69"/>
      <c r="AA27" s="128"/>
      <c r="AB27" s="133"/>
      <c r="AC27" s="128"/>
      <c r="AD27" s="68"/>
      <c r="AE27" s="62"/>
      <c r="AF27" s="69"/>
      <c r="AG27" s="128"/>
      <c r="AH27" s="68"/>
      <c r="AI27" s="62"/>
      <c r="AJ27" s="69"/>
      <c r="AK27" s="128"/>
      <c r="AL27" s="68"/>
      <c r="AM27" s="69"/>
      <c r="AN27" s="128"/>
      <c r="AO27" s="68"/>
      <c r="AP27" s="69"/>
      <c r="AQ27" s="128"/>
      <c r="AR27" s="68"/>
      <c r="AS27" s="69"/>
      <c r="AT27" s="128"/>
      <c r="AU27" s="68"/>
      <c r="AV27" s="69"/>
      <c r="AW27" s="128"/>
      <c r="AX27" s="133"/>
      <c r="AY27" s="128"/>
      <c r="AZ27" s="133"/>
      <c r="BA27" s="128"/>
      <c r="BB27" s="63" t="n">
        <v>2703</v>
      </c>
    </row>
    <row r="28" customFormat="false" ht="14.25" hidden="false" customHeight="false" outlineLevel="0" collapsed="false">
      <c r="A28" s="42"/>
      <c r="B28" s="40"/>
      <c r="C28" s="40" t="s">
        <v>275</v>
      </c>
      <c r="D28" s="70"/>
      <c r="E28" s="66"/>
      <c r="F28" s="71"/>
      <c r="G28" s="134"/>
      <c r="H28" s="70"/>
      <c r="I28" s="66"/>
      <c r="J28" s="71"/>
      <c r="K28" s="134"/>
      <c r="L28" s="70"/>
      <c r="M28" s="66"/>
      <c r="N28" s="71" t="n">
        <v>2703</v>
      </c>
      <c r="O28" s="134" t="n">
        <v>2703</v>
      </c>
      <c r="P28" s="135"/>
      <c r="Q28" s="134"/>
      <c r="R28" s="70"/>
      <c r="S28" s="66"/>
      <c r="T28" s="71"/>
      <c r="U28" s="134"/>
      <c r="V28" s="135"/>
      <c r="W28" s="134"/>
      <c r="X28" s="70"/>
      <c r="Y28" s="66"/>
      <c r="Z28" s="71"/>
      <c r="AA28" s="134"/>
      <c r="AB28" s="135"/>
      <c r="AC28" s="134"/>
      <c r="AD28" s="70"/>
      <c r="AE28" s="66"/>
      <c r="AF28" s="71"/>
      <c r="AG28" s="134"/>
      <c r="AH28" s="70"/>
      <c r="AI28" s="66"/>
      <c r="AJ28" s="71"/>
      <c r="AK28" s="134"/>
      <c r="AL28" s="70"/>
      <c r="AM28" s="71"/>
      <c r="AN28" s="134"/>
      <c r="AO28" s="70"/>
      <c r="AP28" s="71"/>
      <c r="AQ28" s="134"/>
      <c r="AR28" s="70"/>
      <c r="AS28" s="71"/>
      <c r="AT28" s="134"/>
      <c r="AU28" s="70"/>
      <c r="AV28" s="71"/>
      <c r="AW28" s="134"/>
      <c r="AX28" s="135"/>
      <c r="AY28" s="134"/>
      <c r="AZ28" s="135"/>
      <c r="BA28" s="134"/>
      <c r="BB28" s="67" t="n">
        <v>2703</v>
      </c>
    </row>
    <row r="29" customFormat="false" ht="14.25" hidden="false" customHeight="false" outlineLevel="0" collapsed="false">
      <c r="A29" s="28" t="s">
        <v>38</v>
      </c>
      <c r="B29" s="126"/>
      <c r="C29" s="127"/>
      <c r="D29" s="62" t="n">
        <v>5</v>
      </c>
      <c r="E29" s="62" t="n">
        <v>31</v>
      </c>
      <c r="F29" s="62" t="n">
        <v>20325</v>
      </c>
      <c r="G29" s="136" t="n">
        <v>20361</v>
      </c>
      <c r="H29" s="62" t="n">
        <v>83</v>
      </c>
      <c r="I29" s="62" t="n">
        <v>5008</v>
      </c>
      <c r="J29" s="62" t="n">
        <v>396969</v>
      </c>
      <c r="K29" s="136" t="n">
        <v>402060</v>
      </c>
      <c r="L29" s="62" t="n">
        <v>14</v>
      </c>
      <c r="M29" s="62" t="n">
        <v>1095</v>
      </c>
      <c r="N29" s="62" t="n">
        <v>173654</v>
      </c>
      <c r="O29" s="136" t="n">
        <v>174763</v>
      </c>
      <c r="P29" s="62" t="n">
        <v>2</v>
      </c>
      <c r="Q29" s="136" t="n">
        <v>2</v>
      </c>
      <c r="R29" s="62" t="n">
        <v>95</v>
      </c>
      <c r="S29" s="62" t="n">
        <v>27374</v>
      </c>
      <c r="T29" s="62" t="n">
        <v>571090</v>
      </c>
      <c r="U29" s="136" t="n">
        <v>598559</v>
      </c>
      <c r="V29" s="62" t="n">
        <v>1</v>
      </c>
      <c r="W29" s="136" t="n">
        <v>1</v>
      </c>
      <c r="X29" s="62" t="n">
        <v>1</v>
      </c>
      <c r="Y29" s="62" t="n">
        <v>19785</v>
      </c>
      <c r="Z29" s="62" t="n">
        <v>74141</v>
      </c>
      <c r="AA29" s="136" t="n">
        <v>93927</v>
      </c>
      <c r="AB29" s="62"/>
      <c r="AC29" s="136"/>
      <c r="AD29" s="62" t="n">
        <v>5</v>
      </c>
      <c r="AE29" s="62" t="n">
        <v>18044</v>
      </c>
      <c r="AF29" s="62" t="n">
        <v>104594</v>
      </c>
      <c r="AG29" s="136" t="n">
        <v>122643</v>
      </c>
      <c r="AH29" s="62" t="n">
        <v>6</v>
      </c>
      <c r="AI29" s="62" t="n">
        <v>16</v>
      </c>
      <c r="AJ29" s="62" t="n">
        <v>12937</v>
      </c>
      <c r="AK29" s="136" t="n">
        <v>12959</v>
      </c>
      <c r="AL29" s="62" t="n">
        <v>27</v>
      </c>
      <c r="AM29" s="62" t="n">
        <v>1</v>
      </c>
      <c r="AN29" s="136" t="n">
        <v>28</v>
      </c>
      <c r="AO29" s="62" t="n">
        <v>3057</v>
      </c>
      <c r="AP29" s="62" t="n">
        <v>405940</v>
      </c>
      <c r="AQ29" s="136" t="n">
        <v>408997</v>
      </c>
      <c r="AR29" s="62" t="n">
        <v>10765</v>
      </c>
      <c r="AS29" s="62" t="n">
        <v>178599</v>
      </c>
      <c r="AT29" s="136" t="n">
        <v>189364</v>
      </c>
      <c r="AU29" s="62" t="n">
        <v>2</v>
      </c>
      <c r="AV29" s="62" t="n">
        <v>3440</v>
      </c>
      <c r="AW29" s="136" t="n">
        <v>3442</v>
      </c>
      <c r="AX29" s="62" t="n">
        <v>5</v>
      </c>
      <c r="AY29" s="136" t="n">
        <v>5</v>
      </c>
      <c r="AZ29" s="62"/>
      <c r="BA29" s="136"/>
      <c r="BB29" s="61" t="n">
        <v>2027111</v>
      </c>
    </row>
    <row r="30" customFormat="false" ht="14.25" hidden="false" customHeight="false" outlineLevel="0" collapsed="false">
      <c r="A30" s="33"/>
      <c r="B30" s="29" t="s">
        <v>37</v>
      </c>
      <c r="C30" s="29"/>
      <c r="D30" s="68" t="n">
        <v>5</v>
      </c>
      <c r="E30" s="62" t="n">
        <v>31</v>
      </c>
      <c r="F30" s="69" t="n">
        <v>20325</v>
      </c>
      <c r="G30" s="128" t="n">
        <v>20361</v>
      </c>
      <c r="H30" s="68" t="n">
        <v>83</v>
      </c>
      <c r="I30" s="62" t="n">
        <v>5008</v>
      </c>
      <c r="J30" s="69" t="n">
        <v>396969</v>
      </c>
      <c r="K30" s="128" t="n">
        <v>402060</v>
      </c>
      <c r="L30" s="68" t="n">
        <v>14</v>
      </c>
      <c r="M30" s="62" t="n">
        <v>1095</v>
      </c>
      <c r="N30" s="69" t="n">
        <v>173654</v>
      </c>
      <c r="O30" s="128" t="n">
        <v>174763</v>
      </c>
      <c r="P30" s="133" t="n">
        <v>2</v>
      </c>
      <c r="Q30" s="128" t="n">
        <v>2</v>
      </c>
      <c r="R30" s="68" t="n">
        <v>95</v>
      </c>
      <c r="S30" s="62" t="n">
        <v>27374</v>
      </c>
      <c r="T30" s="69" t="n">
        <v>571090</v>
      </c>
      <c r="U30" s="128" t="n">
        <v>598559</v>
      </c>
      <c r="V30" s="133" t="n">
        <v>1</v>
      </c>
      <c r="W30" s="128" t="n">
        <v>1</v>
      </c>
      <c r="X30" s="68" t="n">
        <v>1</v>
      </c>
      <c r="Y30" s="62" t="n">
        <v>19785</v>
      </c>
      <c r="Z30" s="69" t="n">
        <v>74141</v>
      </c>
      <c r="AA30" s="128" t="n">
        <v>93927</v>
      </c>
      <c r="AB30" s="133"/>
      <c r="AC30" s="128"/>
      <c r="AD30" s="68" t="n">
        <v>5</v>
      </c>
      <c r="AE30" s="62" t="n">
        <v>18044</v>
      </c>
      <c r="AF30" s="69" t="n">
        <v>104594</v>
      </c>
      <c r="AG30" s="128" t="n">
        <v>122643</v>
      </c>
      <c r="AH30" s="68" t="n">
        <v>6</v>
      </c>
      <c r="AI30" s="62" t="n">
        <v>16</v>
      </c>
      <c r="AJ30" s="69" t="n">
        <v>12937</v>
      </c>
      <c r="AK30" s="128" t="n">
        <v>12959</v>
      </c>
      <c r="AL30" s="68" t="n">
        <v>27</v>
      </c>
      <c r="AM30" s="69" t="n">
        <v>1</v>
      </c>
      <c r="AN30" s="128" t="n">
        <v>28</v>
      </c>
      <c r="AO30" s="68" t="n">
        <v>3057</v>
      </c>
      <c r="AP30" s="69" t="n">
        <v>405940</v>
      </c>
      <c r="AQ30" s="128" t="n">
        <v>408997</v>
      </c>
      <c r="AR30" s="68" t="n">
        <v>10765</v>
      </c>
      <c r="AS30" s="69" t="n">
        <v>178599</v>
      </c>
      <c r="AT30" s="128" t="n">
        <v>189364</v>
      </c>
      <c r="AU30" s="68" t="n">
        <v>2</v>
      </c>
      <c r="AV30" s="69" t="n">
        <v>3440</v>
      </c>
      <c r="AW30" s="128" t="n">
        <v>3442</v>
      </c>
      <c r="AX30" s="133" t="n">
        <v>5</v>
      </c>
      <c r="AY30" s="128" t="n">
        <v>5</v>
      </c>
      <c r="AZ30" s="133"/>
      <c r="BA30" s="128"/>
      <c r="BB30" s="63" t="n">
        <v>2027111</v>
      </c>
    </row>
    <row r="31" customFormat="false" ht="14.25" hidden="false" customHeight="false" outlineLevel="0" collapsed="false">
      <c r="A31" s="33"/>
      <c r="B31" s="34"/>
      <c r="C31" s="34" t="s">
        <v>197</v>
      </c>
      <c r="D31" s="72"/>
      <c r="E31" s="64"/>
      <c r="F31" s="73" t="n">
        <v>826</v>
      </c>
      <c r="G31" s="137" t="n">
        <v>826</v>
      </c>
      <c r="H31" s="72"/>
      <c r="I31" s="64"/>
      <c r="J31" s="73" t="n">
        <v>25882</v>
      </c>
      <c r="K31" s="137" t="n">
        <v>25882</v>
      </c>
      <c r="L31" s="72"/>
      <c r="M31" s="64"/>
      <c r="N31" s="73" t="n">
        <v>44654</v>
      </c>
      <c r="O31" s="137" t="n">
        <v>44654</v>
      </c>
      <c r="P31" s="138"/>
      <c r="Q31" s="137"/>
      <c r="R31" s="72"/>
      <c r="S31" s="64"/>
      <c r="T31" s="73" t="n">
        <v>100894</v>
      </c>
      <c r="U31" s="137" t="n">
        <v>100894</v>
      </c>
      <c r="V31" s="138"/>
      <c r="W31" s="137"/>
      <c r="X31" s="72"/>
      <c r="Y31" s="64"/>
      <c r="Z31" s="73"/>
      <c r="AA31" s="137"/>
      <c r="AB31" s="138"/>
      <c r="AC31" s="137"/>
      <c r="AD31" s="72"/>
      <c r="AE31" s="64"/>
      <c r="AF31" s="73" t="n">
        <v>13050</v>
      </c>
      <c r="AG31" s="137" t="n">
        <v>13050</v>
      </c>
      <c r="AH31" s="72"/>
      <c r="AI31" s="64"/>
      <c r="AJ31" s="73"/>
      <c r="AK31" s="137"/>
      <c r="AL31" s="72"/>
      <c r="AM31" s="73"/>
      <c r="AN31" s="137"/>
      <c r="AO31" s="72"/>
      <c r="AP31" s="73" t="n">
        <v>51814</v>
      </c>
      <c r="AQ31" s="137" t="n">
        <v>51814</v>
      </c>
      <c r="AR31" s="72"/>
      <c r="AS31" s="73" t="n">
        <v>7826</v>
      </c>
      <c r="AT31" s="137" t="n">
        <v>7826</v>
      </c>
      <c r="AU31" s="72"/>
      <c r="AV31" s="73"/>
      <c r="AW31" s="137"/>
      <c r="AX31" s="138"/>
      <c r="AY31" s="137"/>
      <c r="AZ31" s="138"/>
      <c r="BA31" s="137"/>
      <c r="BB31" s="65" t="n">
        <v>244946</v>
      </c>
    </row>
    <row r="32" customFormat="false" ht="14.25" hidden="false" customHeight="false" outlineLevel="0" collapsed="false">
      <c r="A32" s="33"/>
      <c r="B32" s="34"/>
      <c r="C32" s="34" t="s">
        <v>35</v>
      </c>
      <c r="D32" s="72" t="n">
        <v>4</v>
      </c>
      <c r="E32" s="64"/>
      <c r="F32" s="73" t="n">
        <v>12027</v>
      </c>
      <c r="G32" s="137" t="n">
        <v>12031</v>
      </c>
      <c r="H32" s="72" t="n">
        <v>21</v>
      </c>
      <c r="I32" s="64"/>
      <c r="J32" s="73" t="n">
        <v>198103</v>
      </c>
      <c r="K32" s="137" t="n">
        <v>198124</v>
      </c>
      <c r="L32" s="72" t="n">
        <v>2</v>
      </c>
      <c r="M32" s="64"/>
      <c r="N32" s="73" t="n">
        <v>2648</v>
      </c>
      <c r="O32" s="137" t="n">
        <v>2650</v>
      </c>
      <c r="P32" s="138" t="n">
        <v>2</v>
      </c>
      <c r="Q32" s="137" t="n">
        <v>2</v>
      </c>
      <c r="R32" s="72" t="n">
        <v>64</v>
      </c>
      <c r="S32" s="64"/>
      <c r="T32" s="73" t="n">
        <v>123154</v>
      </c>
      <c r="U32" s="137" t="n">
        <v>123218</v>
      </c>
      <c r="V32" s="138" t="n">
        <v>1</v>
      </c>
      <c r="W32" s="137" t="n">
        <v>1</v>
      </c>
      <c r="X32" s="72"/>
      <c r="Y32" s="64"/>
      <c r="Z32" s="73"/>
      <c r="AA32" s="137"/>
      <c r="AB32" s="138"/>
      <c r="AC32" s="137"/>
      <c r="AD32" s="72" t="n">
        <v>5</v>
      </c>
      <c r="AE32" s="64"/>
      <c r="AF32" s="73" t="n">
        <v>21062</v>
      </c>
      <c r="AG32" s="137" t="n">
        <v>21067</v>
      </c>
      <c r="AH32" s="72" t="n">
        <v>3</v>
      </c>
      <c r="AI32" s="64"/>
      <c r="AJ32" s="73"/>
      <c r="AK32" s="137" t="n">
        <v>3</v>
      </c>
      <c r="AL32" s="72" t="n">
        <v>17</v>
      </c>
      <c r="AM32" s="73"/>
      <c r="AN32" s="137" t="n">
        <v>17</v>
      </c>
      <c r="AO32" s="72"/>
      <c r="AP32" s="73" t="n">
        <v>128647</v>
      </c>
      <c r="AQ32" s="137" t="n">
        <v>128647</v>
      </c>
      <c r="AR32" s="72"/>
      <c r="AS32" s="73" t="n">
        <v>92231</v>
      </c>
      <c r="AT32" s="137" t="n">
        <v>92231</v>
      </c>
      <c r="AU32" s="72"/>
      <c r="AV32" s="73"/>
      <c r="AW32" s="137"/>
      <c r="AX32" s="138" t="n">
        <v>3</v>
      </c>
      <c r="AY32" s="137" t="n">
        <v>3</v>
      </c>
      <c r="AZ32" s="138"/>
      <c r="BA32" s="137"/>
      <c r="BB32" s="65" t="n">
        <v>577994</v>
      </c>
    </row>
    <row r="33" customFormat="false" ht="14.25" hidden="false" customHeight="false" outlineLevel="0" collapsed="false">
      <c r="A33" s="33"/>
      <c r="B33" s="34"/>
      <c r="C33" s="34" t="s">
        <v>248</v>
      </c>
      <c r="D33" s="72"/>
      <c r="E33" s="64"/>
      <c r="F33" s="73"/>
      <c r="G33" s="137"/>
      <c r="H33" s="72"/>
      <c r="I33" s="64"/>
      <c r="J33" s="73" t="n">
        <v>1216</v>
      </c>
      <c r="K33" s="137" t="n">
        <v>1216</v>
      </c>
      <c r="L33" s="72"/>
      <c r="M33" s="64"/>
      <c r="N33" s="73"/>
      <c r="O33" s="137"/>
      <c r="P33" s="138"/>
      <c r="Q33" s="137"/>
      <c r="R33" s="72"/>
      <c r="S33" s="64"/>
      <c r="T33" s="73"/>
      <c r="U33" s="137"/>
      <c r="V33" s="138"/>
      <c r="W33" s="137"/>
      <c r="X33" s="72"/>
      <c r="Y33" s="64"/>
      <c r="Z33" s="73"/>
      <c r="AA33" s="137"/>
      <c r="AB33" s="138"/>
      <c r="AC33" s="137"/>
      <c r="AD33" s="72"/>
      <c r="AE33" s="64"/>
      <c r="AF33" s="73"/>
      <c r="AG33" s="137"/>
      <c r="AH33" s="72"/>
      <c r="AI33" s="64"/>
      <c r="AJ33" s="73"/>
      <c r="AK33" s="137"/>
      <c r="AL33" s="72"/>
      <c r="AM33" s="73"/>
      <c r="AN33" s="137"/>
      <c r="AO33" s="72"/>
      <c r="AP33" s="73" t="n">
        <v>1522</v>
      </c>
      <c r="AQ33" s="137" t="n">
        <v>1522</v>
      </c>
      <c r="AR33" s="72"/>
      <c r="AS33" s="73"/>
      <c r="AT33" s="137"/>
      <c r="AU33" s="72"/>
      <c r="AV33" s="73"/>
      <c r="AW33" s="137"/>
      <c r="AX33" s="138"/>
      <c r="AY33" s="137"/>
      <c r="AZ33" s="138"/>
      <c r="BA33" s="137"/>
      <c r="BB33" s="65" t="n">
        <v>2738</v>
      </c>
    </row>
    <row r="34" customFormat="false" ht="14.25" hidden="false" customHeight="false" outlineLevel="0" collapsed="false">
      <c r="A34" s="42"/>
      <c r="B34" s="40"/>
      <c r="C34" s="40" t="s">
        <v>92</v>
      </c>
      <c r="D34" s="70" t="n">
        <v>1</v>
      </c>
      <c r="E34" s="66" t="n">
        <v>31</v>
      </c>
      <c r="F34" s="71" t="n">
        <v>7472</v>
      </c>
      <c r="G34" s="134" t="n">
        <v>7504</v>
      </c>
      <c r="H34" s="70" t="n">
        <v>62</v>
      </c>
      <c r="I34" s="66" t="n">
        <v>5008</v>
      </c>
      <c r="J34" s="71" t="n">
        <v>171768</v>
      </c>
      <c r="K34" s="134" t="n">
        <v>176838</v>
      </c>
      <c r="L34" s="70" t="n">
        <v>12</v>
      </c>
      <c r="M34" s="66" t="n">
        <v>1095</v>
      </c>
      <c r="N34" s="71" t="n">
        <v>126352</v>
      </c>
      <c r="O34" s="134" t="n">
        <v>127459</v>
      </c>
      <c r="P34" s="135"/>
      <c r="Q34" s="134"/>
      <c r="R34" s="70" t="n">
        <v>31</v>
      </c>
      <c r="S34" s="66" t="n">
        <v>27374</v>
      </c>
      <c r="T34" s="71" t="n">
        <v>347042</v>
      </c>
      <c r="U34" s="134" t="n">
        <v>374447</v>
      </c>
      <c r="V34" s="135"/>
      <c r="W34" s="134"/>
      <c r="X34" s="70" t="n">
        <v>1</v>
      </c>
      <c r="Y34" s="66" t="n">
        <v>19785</v>
      </c>
      <c r="Z34" s="71" t="n">
        <v>74141</v>
      </c>
      <c r="AA34" s="134" t="n">
        <v>93927</v>
      </c>
      <c r="AB34" s="135"/>
      <c r="AC34" s="134"/>
      <c r="AD34" s="70"/>
      <c r="AE34" s="66" t="n">
        <v>18044</v>
      </c>
      <c r="AF34" s="71" t="n">
        <v>70482</v>
      </c>
      <c r="AG34" s="134" t="n">
        <v>88526</v>
      </c>
      <c r="AH34" s="70" t="n">
        <v>3</v>
      </c>
      <c r="AI34" s="66" t="n">
        <v>16</v>
      </c>
      <c r="AJ34" s="71" t="n">
        <v>12937</v>
      </c>
      <c r="AK34" s="134" t="n">
        <v>12956</v>
      </c>
      <c r="AL34" s="70" t="n">
        <v>10</v>
      </c>
      <c r="AM34" s="71" t="n">
        <v>1</v>
      </c>
      <c r="AN34" s="134" t="n">
        <v>11</v>
      </c>
      <c r="AO34" s="70" t="n">
        <v>3057</v>
      </c>
      <c r="AP34" s="71" t="n">
        <v>223957</v>
      </c>
      <c r="AQ34" s="134" t="n">
        <v>227014</v>
      </c>
      <c r="AR34" s="70" t="n">
        <v>10765</v>
      </c>
      <c r="AS34" s="71" t="n">
        <v>78542</v>
      </c>
      <c r="AT34" s="134" t="n">
        <v>89307</v>
      </c>
      <c r="AU34" s="70" t="n">
        <v>2</v>
      </c>
      <c r="AV34" s="71" t="n">
        <v>3440</v>
      </c>
      <c r="AW34" s="134" t="n">
        <v>3442</v>
      </c>
      <c r="AX34" s="135" t="n">
        <v>2</v>
      </c>
      <c r="AY34" s="134" t="n">
        <v>2</v>
      </c>
      <c r="AZ34" s="135"/>
      <c r="BA34" s="134"/>
      <c r="BB34" s="67" t="n">
        <v>1201433</v>
      </c>
    </row>
    <row r="35" customFormat="false" ht="14.25" hidden="false" customHeight="false" outlineLevel="0" collapsed="false">
      <c r="A35" s="28" t="s">
        <v>41</v>
      </c>
      <c r="B35" s="126"/>
      <c r="C35" s="127"/>
      <c r="D35" s="62"/>
      <c r="E35" s="62"/>
      <c r="F35" s="62"/>
      <c r="G35" s="136"/>
      <c r="H35" s="62"/>
      <c r="I35" s="62"/>
      <c r="J35" s="62"/>
      <c r="K35" s="136"/>
      <c r="L35" s="62"/>
      <c r="M35" s="62"/>
      <c r="N35" s="62"/>
      <c r="O35" s="136"/>
      <c r="P35" s="62"/>
      <c r="Q35" s="136"/>
      <c r="R35" s="62"/>
      <c r="S35" s="62"/>
      <c r="T35" s="62"/>
      <c r="U35" s="136"/>
      <c r="V35" s="62"/>
      <c r="W35" s="136"/>
      <c r="X35" s="62"/>
      <c r="Y35" s="62"/>
      <c r="Z35" s="62"/>
      <c r="AA35" s="136"/>
      <c r="AB35" s="62"/>
      <c r="AC35" s="136"/>
      <c r="AD35" s="62"/>
      <c r="AE35" s="62"/>
      <c r="AF35" s="62"/>
      <c r="AG35" s="136"/>
      <c r="AH35" s="62"/>
      <c r="AI35" s="62"/>
      <c r="AJ35" s="62"/>
      <c r="AK35" s="136"/>
      <c r="AL35" s="62"/>
      <c r="AM35" s="62"/>
      <c r="AN35" s="136"/>
      <c r="AO35" s="62"/>
      <c r="AP35" s="62"/>
      <c r="AQ35" s="136"/>
      <c r="AR35" s="62"/>
      <c r="AS35" s="62"/>
      <c r="AT35" s="136"/>
      <c r="AU35" s="62"/>
      <c r="AV35" s="62"/>
      <c r="AW35" s="136"/>
      <c r="AX35" s="62"/>
      <c r="AY35" s="136"/>
      <c r="AZ35" s="62"/>
      <c r="BA35" s="136"/>
      <c r="BB35" s="61"/>
    </row>
    <row r="36" customFormat="false" ht="14.25" hidden="false" customHeight="false" outlineLevel="0" collapsed="false">
      <c r="A36" s="33"/>
      <c r="B36" s="29" t="s">
        <v>40</v>
      </c>
      <c r="C36" s="29"/>
      <c r="D36" s="68"/>
      <c r="E36" s="62"/>
      <c r="F36" s="69"/>
      <c r="G36" s="128"/>
      <c r="H36" s="68"/>
      <c r="I36" s="62"/>
      <c r="J36" s="69"/>
      <c r="K36" s="128"/>
      <c r="L36" s="68"/>
      <c r="M36" s="62"/>
      <c r="N36" s="69"/>
      <c r="O36" s="128"/>
      <c r="P36" s="133"/>
      <c r="Q36" s="128"/>
      <c r="R36" s="68"/>
      <c r="S36" s="62"/>
      <c r="T36" s="69"/>
      <c r="U36" s="128"/>
      <c r="V36" s="133"/>
      <c r="W36" s="128"/>
      <c r="X36" s="68"/>
      <c r="Y36" s="62"/>
      <c r="Z36" s="69"/>
      <c r="AA36" s="128"/>
      <c r="AB36" s="133"/>
      <c r="AC36" s="128"/>
      <c r="AD36" s="68"/>
      <c r="AE36" s="62"/>
      <c r="AF36" s="69"/>
      <c r="AG36" s="128"/>
      <c r="AH36" s="68"/>
      <c r="AI36" s="62"/>
      <c r="AJ36" s="69"/>
      <c r="AK36" s="128"/>
      <c r="AL36" s="68"/>
      <c r="AM36" s="69"/>
      <c r="AN36" s="128"/>
      <c r="AO36" s="68"/>
      <c r="AP36" s="69"/>
      <c r="AQ36" s="128"/>
      <c r="AR36" s="68"/>
      <c r="AS36" s="69"/>
      <c r="AT36" s="128"/>
      <c r="AU36" s="68"/>
      <c r="AV36" s="69"/>
      <c r="AW36" s="128"/>
      <c r="AX36" s="133"/>
      <c r="AY36" s="128"/>
      <c r="AZ36" s="133"/>
      <c r="BA36" s="128"/>
      <c r="BB36" s="63"/>
    </row>
    <row r="37" customFormat="false" ht="14.25" hidden="false" customHeight="false" outlineLevel="0" collapsed="false">
      <c r="A37" s="33"/>
      <c r="B37" s="34"/>
      <c r="C37" s="34" t="s">
        <v>59</v>
      </c>
      <c r="D37" s="72"/>
      <c r="E37" s="64"/>
      <c r="F37" s="73"/>
      <c r="G37" s="137"/>
      <c r="H37" s="72"/>
      <c r="I37" s="64"/>
      <c r="J37" s="73"/>
      <c r="K37" s="137"/>
      <c r="L37" s="72"/>
      <c r="M37" s="64"/>
      <c r="N37" s="73"/>
      <c r="O37" s="137"/>
      <c r="P37" s="138"/>
      <c r="Q37" s="137"/>
      <c r="R37" s="72"/>
      <c r="S37" s="64"/>
      <c r="T37" s="73"/>
      <c r="U37" s="137"/>
      <c r="V37" s="138"/>
      <c r="W37" s="137"/>
      <c r="X37" s="72"/>
      <c r="Y37" s="64"/>
      <c r="Z37" s="73"/>
      <c r="AA37" s="137"/>
      <c r="AB37" s="138"/>
      <c r="AC37" s="137"/>
      <c r="AD37" s="72"/>
      <c r="AE37" s="64"/>
      <c r="AF37" s="73"/>
      <c r="AG37" s="137"/>
      <c r="AH37" s="72"/>
      <c r="AI37" s="64"/>
      <c r="AJ37" s="73"/>
      <c r="AK37" s="137"/>
      <c r="AL37" s="72"/>
      <c r="AM37" s="73"/>
      <c r="AN37" s="137"/>
      <c r="AO37" s="72"/>
      <c r="AP37" s="73"/>
      <c r="AQ37" s="137"/>
      <c r="AR37" s="72"/>
      <c r="AS37" s="73"/>
      <c r="AT37" s="137"/>
      <c r="AU37" s="72"/>
      <c r="AV37" s="73"/>
      <c r="AW37" s="137"/>
      <c r="AX37" s="138"/>
      <c r="AY37" s="137"/>
      <c r="AZ37" s="138"/>
      <c r="BA37" s="137"/>
      <c r="BB37" s="65"/>
    </row>
    <row r="38" customFormat="false" ht="14.25" hidden="false" customHeight="false" outlineLevel="0" collapsed="false">
      <c r="A38" s="42"/>
      <c r="B38" s="40"/>
      <c r="C38" s="40" t="s">
        <v>39</v>
      </c>
      <c r="D38" s="70"/>
      <c r="E38" s="66"/>
      <c r="F38" s="71"/>
      <c r="G38" s="134"/>
      <c r="H38" s="70"/>
      <c r="I38" s="66"/>
      <c r="J38" s="71"/>
      <c r="K38" s="134"/>
      <c r="L38" s="70"/>
      <c r="M38" s="66"/>
      <c r="N38" s="71"/>
      <c r="O38" s="134"/>
      <c r="P38" s="135"/>
      <c r="Q38" s="134"/>
      <c r="R38" s="70"/>
      <c r="S38" s="66"/>
      <c r="T38" s="71"/>
      <c r="U38" s="134"/>
      <c r="V38" s="135"/>
      <c r="W38" s="134"/>
      <c r="X38" s="70"/>
      <c r="Y38" s="66"/>
      <c r="Z38" s="71"/>
      <c r="AA38" s="134"/>
      <c r="AB38" s="135"/>
      <c r="AC38" s="134"/>
      <c r="AD38" s="70"/>
      <c r="AE38" s="66"/>
      <c r="AF38" s="71"/>
      <c r="AG38" s="134"/>
      <c r="AH38" s="70"/>
      <c r="AI38" s="66"/>
      <c r="AJ38" s="71"/>
      <c r="AK38" s="134"/>
      <c r="AL38" s="70"/>
      <c r="AM38" s="71"/>
      <c r="AN38" s="134"/>
      <c r="AO38" s="70"/>
      <c r="AP38" s="71"/>
      <c r="AQ38" s="134"/>
      <c r="AR38" s="70"/>
      <c r="AS38" s="71"/>
      <c r="AT38" s="134"/>
      <c r="AU38" s="70"/>
      <c r="AV38" s="71"/>
      <c r="AW38" s="134"/>
      <c r="AX38" s="135"/>
      <c r="AY38" s="134"/>
      <c r="AZ38" s="135"/>
      <c r="BA38" s="134"/>
      <c r="BB38" s="67"/>
    </row>
    <row r="39" customFormat="false" ht="14.25" hidden="false" customHeight="false" outlineLevel="0" collapsed="false">
      <c r="A39" s="28" t="s">
        <v>314</v>
      </c>
      <c r="B39" s="126"/>
      <c r="C39" s="127"/>
      <c r="D39" s="62"/>
      <c r="E39" s="62"/>
      <c r="F39" s="62"/>
      <c r="G39" s="136"/>
      <c r="H39" s="62"/>
      <c r="I39" s="62"/>
      <c r="J39" s="62"/>
      <c r="K39" s="136"/>
      <c r="L39" s="62"/>
      <c r="M39" s="62"/>
      <c r="N39" s="62"/>
      <c r="O39" s="136"/>
      <c r="P39" s="62"/>
      <c r="Q39" s="136"/>
      <c r="R39" s="62"/>
      <c r="S39" s="62"/>
      <c r="T39" s="62"/>
      <c r="U39" s="136"/>
      <c r="V39" s="62"/>
      <c r="W39" s="136"/>
      <c r="X39" s="62"/>
      <c r="Y39" s="62"/>
      <c r="Z39" s="62"/>
      <c r="AA39" s="136"/>
      <c r="AB39" s="62"/>
      <c r="AC39" s="136"/>
      <c r="AD39" s="62"/>
      <c r="AE39" s="62"/>
      <c r="AF39" s="62"/>
      <c r="AG39" s="136"/>
      <c r="AH39" s="62"/>
      <c r="AI39" s="62"/>
      <c r="AJ39" s="62"/>
      <c r="AK39" s="136"/>
      <c r="AL39" s="62" t="n">
        <v>1</v>
      </c>
      <c r="AM39" s="62"/>
      <c r="AN39" s="136" t="n">
        <v>1</v>
      </c>
      <c r="AO39" s="62"/>
      <c r="AP39" s="62"/>
      <c r="AQ39" s="136"/>
      <c r="AR39" s="62"/>
      <c r="AS39" s="62"/>
      <c r="AT39" s="136"/>
      <c r="AU39" s="62"/>
      <c r="AV39" s="62"/>
      <c r="AW39" s="136"/>
      <c r="AX39" s="62" t="n">
        <v>1</v>
      </c>
      <c r="AY39" s="136" t="n">
        <v>1</v>
      </c>
      <c r="AZ39" s="62"/>
      <c r="BA39" s="136"/>
      <c r="BB39" s="61" t="n">
        <v>2</v>
      </c>
    </row>
    <row r="40" customFormat="false" ht="14.25" hidden="false" customHeight="false" outlineLevel="0" collapsed="false">
      <c r="A40" s="33"/>
      <c r="B40" s="29" t="s">
        <v>317</v>
      </c>
      <c r="C40" s="29"/>
      <c r="D40" s="68"/>
      <c r="E40" s="62"/>
      <c r="F40" s="69"/>
      <c r="G40" s="128"/>
      <c r="H40" s="68"/>
      <c r="I40" s="62"/>
      <c r="J40" s="69"/>
      <c r="K40" s="128"/>
      <c r="L40" s="68"/>
      <c r="M40" s="62"/>
      <c r="N40" s="69"/>
      <c r="O40" s="128"/>
      <c r="P40" s="133"/>
      <c r="Q40" s="128"/>
      <c r="R40" s="68"/>
      <c r="S40" s="62"/>
      <c r="T40" s="69"/>
      <c r="U40" s="128"/>
      <c r="V40" s="133"/>
      <c r="W40" s="128"/>
      <c r="X40" s="68"/>
      <c r="Y40" s="62"/>
      <c r="Z40" s="69"/>
      <c r="AA40" s="128"/>
      <c r="AB40" s="133"/>
      <c r="AC40" s="128"/>
      <c r="AD40" s="68"/>
      <c r="AE40" s="62"/>
      <c r="AF40" s="69"/>
      <c r="AG40" s="128"/>
      <c r="AH40" s="68"/>
      <c r="AI40" s="62"/>
      <c r="AJ40" s="69"/>
      <c r="AK40" s="128"/>
      <c r="AL40" s="68" t="n">
        <v>1</v>
      </c>
      <c r="AM40" s="69"/>
      <c r="AN40" s="128" t="n">
        <v>1</v>
      </c>
      <c r="AO40" s="68"/>
      <c r="AP40" s="69"/>
      <c r="AQ40" s="128"/>
      <c r="AR40" s="68"/>
      <c r="AS40" s="69"/>
      <c r="AT40" s="128"/>
      <c r="AU40" s="68"/>
      <c r="AV40" s="69"/>
      <c r="AW40" s="128"/>
      <c r="AX40" s="133" t="n">
        <v>1</v>
      </c>
      <c r="AY40" s="128" t="n">
        <v>1</v>
      </c>
      <c r="AZ40" s="133"/>
      <c r="BA40" s="128"/>
      <c r="BB40" s="63" t="n">
        <v>2</v>
      </c>
    </row>
    <row r="41" customFormat="false" ht="14.25" hidden="false" customHeight="false" outlineLevel="0" collapsed="false">
      <c r="A41" s="42"/>
      <c r="B41" s="40"/>
      <c r="C41" s="40" t="s">
        <v>305</v>
      </c>
      <c r="D41" s="70"/>
      <c r="E41" s="66"/>
      <c r="F41" s="71"/>
      <c r="G41" s="134"/>
      <c r="H41" s="70"/>
      <c r="I41" s="66"/>
      <c r="J41" s="71"/>
      <c r="K41" s="134"/>
      <c r="L41" s="70"/>
      <c r="M41" s="66"/>
      <c r="N41" s="71"/>
      <c r="O41" s="134"/>
      <c r="P41" s="135"/>
      <c r="Q41" s="134"/>
      <c r="R41" s="70"/>
      <c r="S41" s="66"/>
      <c r="T41" s="71"/>
      <c r="U41" s="134"/>
      <c r="V41" s="135"/>
      <c r="W41" s="134"/>
      <c r="X41" s="70"/>
      <c r="Y41" s="66"/>
      <c r="Z41" s="71"/>
      <c r="AA41" s="134"/>
      <c r="AB41" s="135"/>
      <c r="AC41" s="134"/>
      <c r="AD41" s="70"/>
      <c r="AE41" s="66"/>
      <c r="AF41" s="71"/>
      <c r="AG41" s="134"/>
      <c r="AH41" s="70"/>
      <c r="AI41" s="66"/>
      <c r="AJ41" s="71"/>
      <c r="AK41" s="134"/>
      <c r="AL41" s="70" t="n">
        <v>1</v>
      </c>
      <c r="AM41" s="71"/>
      <c r="AN41" s="134" t="n">
        <v>1</v>
      </c>
      <c r="AO41" s="70"/>
      <c r="AP41" s="71"/>
      <c r="AQ41" s="134"/>
      <c r="AR41" s="70"/>
      <c r="AS41" s="71"/>
      <c r="AT41" s="134"/>
      <c r="AU41" s="70"/>
      <c r="AV41" s="71"/>
      <c r="AW41" s="134"/>
      <c r="AX41" s="135" t="n">
        <v>1</v>
      </c>
      <c r="AY41" s="134" t="n">
        <v>1</v>
      </c>
      <c r="AZ41" s="135"/>
      <c r="BA41" s="134"/>
      <c r="BB41" s="67" t="n">
        <v>2</v>
      </c>
    </row>
    <row r="42" customFormat="false" ht="14.25" hidden="false" customHeight="false" outlineLevel="0" collapsed="false">
      <c r="A42" s="28" t="s">
        <v>27</v>
      </c>
      <c r="B42" s="126"/>
      <c r="C42" s="127"/>
      <c r="D42" s="62"/>
      <c r="E42" s="62"/>
      <c r="F42" s="62" t="n">
        <v>246</v>
      </c>
      <c r="G42" s="136" t="n">
        <v>246</v>
      </c>
      <c r="H42" s="62" t="n">
        <v>3</v>
      </c>
      <c r="I42" s="62"/>
      <c r="J42" s="62"/>
      <c r="K42" s="136" t="n">
        <v>3</v>
      </c>
      <c r="L42" s="62"/>
      <c r="M42" s="62"/>
      <c r="N42" s="62"/>
      <c r="O42" s="136"/>
      <c r="P42" s="62"/>
      <c r="Q42" s="136"/>
      <c r="R42" s="62"/>
      <c r="S42" s="62"/>
      <c r="T42" s="62" t="n">
        <v>3379</v>
      </c>
      <c r="U42" s="136" t="n">
        <v>3379</v>
      </c>
      <c r="V42" s="62"/>
      <c r="W42" s="136"/>
      <c r="X42" s="62"/>
      <c r="Y42" s="62"/>
      <c r="Z42" s="62"/>
      <c r="AA42" s="136"/>
      <c r="AB42" s="62"/>
      <c r="AC42" s="136"/>
      <c r="AD42" s="62"/>
      <c r="AE42" s="62"/>
      <c r="AF42" s="62" t="n">
        <v>14</v>
      </c>
      <c r="AG42" s="136" t="n">
        <v>14</v>
      </c>
      <c r="AH42" s="62"/>
      <c r="AI42" s="62"/>
      <c r="AJ42" s="62" t="n">
        <v>3747</v>
      </c>
      <c r="AK42" s="136" t="n">
        <v>3747</v>
      </c>
      <c r="AL42" s="62"/>
      <c r="AM42" s="62"/>
      <c r="AN42" s="136"/>
      <c r="AO42" s="62"/>
      <c r="AP42" s="62"/>
      <c r="AQ42" s="136"/>
      <c r="AR42" s="62"/>
      <c r="AS42" s="62"/>
      <c r="AT42" s="136"/>
      <c r="AU42" s="62"/>
      <c r="AV42" s="62"/>
      <c r="AW42" s="136"/>
      <c r="AX42" s="62"/>
      <c r="AY42" s="136"/>
      <c r="AZ42" s="62"/>
      <c r="BA42" s="136"/>
      <c r="BB42" s="61" t="n">
        <v>7389</v>
      </c>
    </row>
    <row r="43" customFormat="false" ht="14.25" hidden="false" customHeight="false" outlineLevel="0" collapsed="false">
      <c r="A43" s="33"/>
      <c r="B43" s="29" t="s">
        <v>68</v>
      </c>
      <c r="C43" s="29"/>
      <c r="D43" s="68"/>
      <c r="E43" s="62"/>
      <c r="F43" s="69" t="n">
        <v>246</v>
      </c>
      <c r="G43" s="128" t="n">
        <v>246</v>
      </c>
      <c r="H43" s="68"/>
      <c r="I43" s="62"/>
      <c r="J43" s="69"/>
      <c r="K43" s="128"/>
      <c r="L43" s="68"/>
      <c r="M43" s="62"/>
      <c r="N43" s="69"/>
      <c r="O43" s="128"/>
      <c r="P43" s="133"/>
      <c r="Q43" s="128"/>
      <c r="R43" s="68"/>
      <c r="S43" s="62"/>
      <c r="T43" s="69" t="n">
        <v>3379</v>
      </c>
      <c r="U43" s="128" t="n">
        <v>3379</v>
      </c>
      <c r="V43" s="133"/>
      <c r="W43" s="128"/>
      <c r="X43" s="68"/>
      <c r="Y43" s="62"/>
      <c r="Z43" s="69"/>
      <c r="AA43" s="128"/>
      <c r="AB43" s="133"/>
      <c r="AC43" s="128"/>
      <c r="AD43" s="68"/>
      <c r="AE43" s="62"/>
      <c r="AF43" s="69" t="n">
        <v>14</v>
      </c>
      <c r="AG43" s="128" t="n">
        <v>14</v>
      </c>
      <c r="AH43" s="68"/>
      <c r="AI43" s="62"/>
      <c r="AJ43" s="69" t="n">
        <v>3747</v>
      </c>
      <c r="AK43" s="128" t="n">
        <v>3747</v>
      </c>
      <c r="AL43" s="68"/>
      <c r="AM43" s="69"/>
      <c r="AN43" s="128"/>
      <c r="AO43" s="68"/>
      <c r="AP43" s="69"/>
      <c r="AQ43" s="128"/>
      <c r="AR43" s="68"/>
      <c r="AS43" s="69"/>
      <c r="AT43" s="128"/>
      <c r="AU43" s="68"/>
      <c r="AV43" s="69"/>
      <c r="AW43" s="128"/>
      <c r="AX43" s="133"/>
      <c r="AY43" s="128"/>
      <c r="AZ43" s="133"/>
      <c r="BA43" s="128"/>
      <c r="BB43" s="63" t="n">
        <v>7386</v>
      </c>
    </row>
    <row r="44" customFormat="false" ht="14.25" hidden="false" customHeight="false" outlineLevel="0" collapsed="false">
      <c r="A44" s="33"/>
      <c r="B44" s="34"/>
      <c r="C44" s="34" t="s">
        <v>200</v>
      </c>
      <c r="D44" s="72"/>
      <c r="E44" s="64"/>
      <c r="F44" s="73" t="n">
        <v>246</v>
      </c>
      <c r="G44" s="137" t="n">
        <v>246</v>
      </c>
      <c r="H44" s="72"/>
      <c r="I44" s="64"/>
      <c r="J44" s="73"/>
      <c r="K44" s="137"/>
      <c r="L44" s="72"/>
      <c r="M44" s="64"/>
      <c r="N44" s="73"/>
      <c r="O44" s="137"/>
      <c r="P44" s="138"/>
      <c r="Q44" s="137"/>
      <c r="R44" s="72"/>
      <c r="S44" s="64"/>
      <c r="T44" s="73" t="n">
        <v>2036</v>
      </c>
      <c r="U44" s="137" t="n">
        <v>2036</v>
      </c>
      <c r="V44" s="138"/>
      <c r="W44" s="137"/>
      <c r="X44" s="72"/>
      <c r="Y44" s="64"/>
      <c r="Z44" s="73"/>
      <c r="AA44" s="137"/>
      <c r="AB44" s="138"/>
      <c r="AC44" s="137"/>
      <c r="AD44" s="72"/>
      <c r="AE44" s="64"/>
      <c r="AF44" s="73"/>
      <c r="AG44" s="137"/>
      <c r="AH44" s="72"/>
      <c r="AI44" s="64"/>
      <c r="AJ44" s="73" t="n">
        <v>3747</v>
      </c>
      <c r="AK44" s="137" t="n">
        <v>3747</v>
      </c>
      <c r="AL44" s="72"/>
      <c r="AM44" s="73"/>
      <c r="AN44" s="137"/>
      <c r="AO44" s="72"/>
      <c r="AP44" s="73"/>
      <c r="AQ44" s="137"/>
      <c r="AR44" s="72"/>
      <c r="AS44" s="73"/>
      <c r="AT44" s="137"/>
      <c r="AU44" s="72"/>
      <c r="AV44" s="73"/>
      <c r="AW44" s="137"/>
      <c r="AX44" s="138"/>
      <c r="AY44" s="137"/>
      <c r="AZ44" s="138"/>
      <c r="BA44" s="137"/>
      <c r="BB44" s="65" t="n">
        <v>6029</v>
      </c>
    </row>
    <row r="45" customFormat="false" ht="14.25" hidden="false" customHeight="false" outlineLevel="0" collapsed="false">
      <c r="A45" s="33"/>
      <c r="B45" s="34"/>
      <c r="C45" s="34" t="s">
        <v>299</v>
      </c>
      <c r="D45" s="72"/>
      <c r="E45" s="64"/>
      <c r="F45" s="73"/>
      <c r="G45" s="137"/>
      <c r="H45" s="72"/>
      <c r="I45" s="64"/>
      <c r="J45" s="73"/>
      <c r="K45" s="137"/>
      <c r="L45" s="72"/>
      <c r="M45" s="64"/>
      <c r="N45" s="73"/>
      <c r="O45" s="137"/>
      <c r="P45" s="138"/>
      <c r="Q45" s="137"/>
      <c r="R45" s="72"/>
      <c r="S45" s="64"/>
      <c r="T45" s="73"/>
      <c r="U45" s="137"/>
      <c r="V45" s="138"/>
      <c r="W45" s="137"/>
      <c r="X45" s="72"/>
      <c r="Y45" s="64"/>
      <c r="Z45" s="73"/>
      <c r="AA45" s="137"/>
      <c r="AB45" s="138"/>
      <c r="AC45" s="137"/>
      <c r="AD45" s="72"/>
      <c r="AE45" s="64"/>
      <c r="AF45" s="73" t="n">
        <v>14</v>
      </c>
      <c r="AG45" s="137" t="n">
        <v>14</v>
      </c>
      <c r="AH45" s="72"/>
      <c r="AI45" s="64"/>
      <c r="AJ45" s="73"/>
      <c r="AK45" s="137"/>
      <c r="AL45" s="72"/>
      <c r="AM45" s="73"/>
      <c r="AN45" s="137"/>
      <c r="AO45" s="72"/>
      <c r="AP45" s="73"/>
      <c r="AQ45" s="137"/>
      <c r="AR45" s="72"/>
      <c r="AS45" s="73"/>
      <c r="AT45" s="137"/>
      <c r="AU45" s="72"/>
      <c r="AV45" s="73"/>
      <c r="AW45" s="137"/>
      <c r="AX45" s="138"/>
      <c r="AY45" s="137"/>
      <c r="AZ45" s="138"/>
      <c r="BA45" s="137"/>
      <c r="BB45" s="65" t="n">
        <v>14</v>
      </c>
    </row>
    <row r="46" customFormat="false" ht="14.25" hidden="false" customHeight="false" outlineLevel="0" collapsed="false">
      <c r="A46" s="33"/>
      <c r="B46" s="40"/>
      <c r="C46" s="40" t="s">
        <v>291</v>
      </c>
      <c r="D46" s="70"/>
      <c r="E46" s="66"/>
      <c r="F46" s="71"/>
      <c r="G46" s="134"/>
      <c r="H46" s="70"/>
      <c r="I46" s="66"/>
      <c r="J46" s="71"/>
      <c r="K46" s="134"/>
      <c r="L46" s="70"/>
      <c r="M46" s="66"/>
      <c r="N46" s="71"/>
      <c r="O46" s="134"/>
      <c r="P46" s="135"/>
      <c r="Q46" s="134"/>
      <c r="R46" s="70"/>
      <c r="S46" s="66"/>
      <c r="T46" s="71" t="n">
        <v>1343</v>
      </c>
      <c r="U46" s="134" t="n">
        <v>1343</v>
      </c>
      <c r="V46" s="135"/>
      <c r="W46" s="134"/>
      <c r="X46" s="70"/>
      <c r="Y46" s="66"/>
      <c r="Z46" s="71"/>
      <c r="AA46" s="134"/>
      <c r="AB46" s="135"/>
      <c r="AC46" s="134"/>
      <c r="AD46" s="70"/>
      <c r="AE46" s="66"/>
      <c r="AF46" s="71"/>
      <c r="AG46" s="134"/>
      <c r="AH46" s="70"/>
      <c r="AI46" s="66"/>
      <c r="AJ46" s="71"/>
      <c r="AK46" s="134"/>
      <c r="AL46" s="70"/>
      <c r="AM46" s="71"/>
      <c r="AN46" s="134"/>
      <c r="AO46" s="70"/>
      <c r="AP46" s="71"/>
      <c r="AQ46" s="134"/>
      <c r="AR46" s="70"/>
      <c r="AS46" s="71"/>
      <c r="AT46" s="134"/>
      <c r="AU46" s="70"/>
      <c r="AV46" s="71"/>
      <c r="AW46" s="134"/>
      <c r="AX46" s="135"/>
      <c r="AY46" s="134"/>
      <c r="AZ46" s="135"/>
      <c r="BA46" s="134"/>
      <c r="BB46" s="67" t="n">
        <v>1343</v>
      </c>
    </row>
    <row r="47" customFormat="false" ht="14.25" hidden="false" customHeight="false" outlineLevel="0" collapsed="false">
      <c r="A47" s="33"/>
      <c r="B47" s="29" t="s">
        <v>321</v>
      </c>
      <c r="C47" s="29"/>
      <c r="D47" s="62"/>
      <c r="E47" s="62"/>
      <c r="F47" s="62"/>
      <c r="G47" s="130"/>
      <c r="H47" s="62" t="n">
        <v>3</v>
      </c>
      <c r="I47" s="62"/>
      <c r="J47" s="62"/>
      <c r="K47" s="130" t="n">
        <v>3</v>
      </c>
      <c r="L47" s="62"/>
      <c r="M47" s="62"/>
      <c r="N47" s="62"/>
      <c r="O47" s="130"/>
      <c r="P47" s="62"/>
      <c r="Q47" s="130"/>
      <c r="R47" s="62"/>
      <c r="S47" s="62"/>
      <c r="T47" s="62"/>
      <c r="U47" s="130"/>
      <c r="V47" s="62"/>
      <c r="W47" s="130"/>
      <c r="X47" s="62"/>
      <c r="Y47" s="62"/>
      <c r="Z47" s="62"/>
      <c r="AA47" s="130"/>
      <c r="AB47" s="62"/>
      <c r="AC47" s="130"/>
      <c r="AD47" s="62"/>
      <c r="AE47" s="62"/>
      <c r="AF47" s="62"/>
      <c r="AG47" s="130"/>
      <c r="AH47" s="62"/>
      <c r="AI47" s="62"/>
      <c r="AJ47" s="62"/>
      <c r="AK47" s="130"/>
      <c r="AL47" s="62"/>
      <c r="AM47" s="62"/>
      <c r="AN47" s="130"/>
      <c r="AO47" s="62"/>
      <c r="AP47" s="62"/>
      <c r="AQ47" s="130"/>
      <c r="AR47" s="62"/>
      <c r="AS47" s="62"/>
      <c r="AT47" s="130"/>
      <c r="AU47" s="62"/>
      <c r="AV47" s="62"/>
      <c r="AW47" s="130"/>
      <c r="AX47" s="62"/>
      <c r="AY47" s="130"/>
      <c r="AZ47" s="62"/>
      <c r="BA47" s="130"/>
      <c r="BB47" s="63" t="n">
        <v>3</v>
      </c>
    </row>
    <row r="48" customFormat="false" ht="14.25" hidden="false" customHeight="false" outlineLevel="0" collapsed="false">
      <c r="A48" s="33"/>
      <c r="B48" s="40"/>
      <c r="C48" s="40" t="s">
        <v>220</v>
      </c>
      <c r="D48" s="66"/>
      <c r="E48" s="66"/>
      <c r="F48" s="66"/>
      <c r="G48" s="131"/>
      <c r="H48" s="66" t="n">
        <v>3</v>
      </c>
      <c r="I48" s="66"/>
      <c r="J48" s="66"/>
      <c r="K48" s="131" t="n">
        <v>3</v>
      </c>
      <c r="L48" s="66"/>
      <c r="M48" s="66"/>
      <c r="N48" s="66"/>
      <c r="O48" s="131"/>
      <c r="P48" s="66"/>
      <c r="Q48" s="131"/>
      <c r="R48" s="66"/>
      <c r="S48" s="66"/>
      <c r="T48" s="66"/>
      <c r="U48" s="131"/>
      <c r="V48" s="66"/>
      <c r="W48" s="131"/>
      <c r="X48" s="66"/>
      <c r="Y48" s="66"/>
      <c r="Z48" s="66"/>
      <c r="AA48" s="131"/>
      <c r="AB48" s="66"/>
      <c r="AC48" s="131"/>
      <c r="AD48" s="66"/>
      <c r="AE48" s="66"/>
      <c r="AF48" s="66"/>
      <c r="AG48" s="131"/>
      <c r="AH48" s="66"/>
      <c r="AI48" s="66"/>
      <c r="AJ48" s="66"/>
      <c r="AK48" s="131"/>
      <c r="AL48" s="66"/>
      <c r="AM48" s="66"/>
      <c r="AN48" s="131"/>
      <c r="AO48" s="66"/>
      <c r="AP48" s="66"/>
      <c r="AQ48" s="131"/>
      <c r="AR48" s="66"/>
      <c r="AS48" s="66"/>
      <c r="AT48" s="131"/>
      <c r="AU48" s="66"/>
      <c r="AV48" s="66"/>
      <c r="AW48" s="131"/>
      <c r="AX48" s="66"/>
      <c r="AY48" s="131"/>
      <c r="AZ48" s="66"/>
      <c r="BA48" s="131"/>
      <c r="BB48" s="67" t="n">
        <v>3</v>
      </c>
    </row>
    <row r="49" customFormat="false" ht="14.25" hidden="false" customHeight="false" outlineLevel="0" collapsed="false">
      <c r="A49" s="33"/>
      <c r="B49" s="29" t="s">
        <v>26</v>
      </c>
      <c r="C49" s="29"/>
      <c r="D49" s="68"/>
      <c r="E49" s="62"/>
      <c r="F49" s="69"/>
      <c r="G49" s="128"/>
      <c r="H49" s="68"/>
      <c r="I49" s="62"/>
      <c r="J49" s="69"/>
      <c r="K49" s="128"/>
      <c r="L49" s="68"/>
      <c r="M49" s="62"/>
      <c r="N49" s="69"/>
      <c r="O49" s="128"/>
      <c r="P49" s="133"/>
      <c r="Q49" s="128"/>
      <c r="R49" s="68"/>
      <c r="S49" s="62"/>
      <c r="T49" s="69"/>
      <c r="U49" s="128"/>
      <c r="V49" s="133"/>
      <c r="W49" s="128"/>
      <c r="X49" s="68"/>
      <c r="Y49" s="62"/>
      <c r="Z49" s="69"/>
      <c r="AA49" s="128"/>
      <c r="AB49" s="133"/>
      <c r="AC49" s="128"/>
      <c r="AD49" s="68"/>
      <c r="AE49" s="62"/>
      <c r="AF49" s="69"/>
      <c r="AG49" s="128"/>
      <c r="AH49" s="68"/>
      <c r="AI49" s="62"/>
      <c r="AJ49" s="69"/>
      <c r="AK49" s="128"/>
      <c r="AL49" s="68"/>
      <c r="AM49" s="69"/>
      <c r="AN49" s="128"/>
      <c r="AO49" s="68"/>
      <c r="AP49" s="69"/>
      <c r="AQ49" s="128"/>
      <c r="AR49" s="68"/>
      <c r="AS49" s="69"/>
      <c r="AT49" s="128"/>
      <c r="AU49" s="68"/>
      <c r="AV49" s="69"/>
      <c r="AW49" s="128"/>
      <c r="AX49" s="133"/>
      <c r="AY49" s="128"/>
      <c r="AZ49" s="133"/>
      <c r="BA49" s="128"/>
      <c r="BB49" s="63"/>
    </row>
    <row r="50" customFormat="false" ht="14.25" hidden="false" customHeight="false" outlineLevel="0" collapsed="false">
      <c r="A50" s="42"/>
      <c r="B50" s="40"/>
      <c r="C50" s="40" t="s">
        <v>24</v>
      </c>
      <c r="D50" s="70"/>
      <c r="E50" s="66"/>
      <c r="F50" s="71"/>
      <c r="G50" s="134"/>
      <c r="H50" s="70"/>
      <c r="I50" s="66"/>
      <c r="J50" s="71"/>
      <c r="K50" s="134"/>
      <c r="L50" s="70"/>
      <c r="M50" s="66"/>
      <c r="N50" s="71"/>
      <c r="O50" s="134"/>
      <c r="P50" s="135"/>
      <c r="Q50" s="134"/>
      <c r="R50" s="70"/>
      <c r="S50" s="66"/>
      <c r="T50" s="71"/>
      <c r="U50" s="134"/>
      <c r="V50" s="135"/>
      <c r="W50" s="134"/>
      <c r="X50" s="70"/>
      <c r="Y50" s="66"/>
      <c r="Z50" s="71"/>
      <c r="AA50" s="134"/>
      <c r="AB50" s="135"/>
      <c r="AC50" s="134"/>
      <c r="AD50" s="70"/>
      <c r="AE50" s="66"/>
      <c r="AF50" s="71"/>
      <c r="AG50" s="134"/>
      <c r="AH50" s="70"/>
      <c r="AI50" s="66"/>
      <c r="AJ50" s="71"/>
      <c r="AK50" s="134"/>
      <c r="AL50" s="70"/>
      <c r="AM50" s="71"/>
      <c r="AN50" s="134"/>
      <c r="AO50" s="70"/>
      <c r="AP50" s="71"/>
      <c r="AQ50" s="134"/>
      <c r="AR50" s="70"/>
      <c r="AS50" s="71"/>
      <c r="AT50" s="134"/>
      <c r="AU50" s="70"/>
      <c r="AV50" s="71"/>
      <c r="AW50" s="134"/>
      <c r="AX50" s="135"/>
      <c r="AY50" s="134"/>
      <c r="AZ50" s="135"/>
      <c r="BA50" s="134"/>
      <c r="BB50" s="67"/>
    </row>
    <row r="51" customFormat="false" ht="14.25" hidden="false" customHeight="false" outlineLevel="0" collapsed="false">
      <c r="A51" s="28" t="s">
        <v>338</v>
      </c>
      <c r="B51" s="126"/>
      <c r="C51" s="127"/>
      <c r="D51" s="62"/>
      <c r="E51" s="62"/>
      <c r="F51" s="62"/>
      <c r="G51" s="136"/>
      <c r="H51" s="62"/>
      <c r="I51" s="62"/>
      <c r="J51" s="62" t="n">
        <v>5572</v>
      </c>
      <c r="K51" s="136" t="n">
        <v>5572</v>
      </c>
      <c r="L51" s="62"/>
      <c r="M51" s="62"/>
      <c r="N51" s="62" t="n">
        <v>1196</v>
      </c>
      <c r="O51" s="136" t="n">
        <v>1196</v>
      </c>
      <c r="P51" s="62"/>
      <c r="Q51" s="136"/>
      <c r="R51" s="62"/>
      <c r="S51" s="62"/>
      <c r="T51" s="62"/>
      <c r="U51" s="136"/>
      <c r="V51" s="62"/>
      <c r="W51" s="136"/>
      <c r="X51" s="62"/>
      <c r="Y51" s="62"/>
      <c r="Z51" s="62"/>
      <c r="AA51" s="136"/>
      <c r="AB51" s="62"/>
      <c r="AC51" s="136"/>
      <c r="AD51" s="62"/>
      <c r="AE51" s="62"/>
      <c r="AF51" s="62"/>
      <c r="AG51" s="136"/>
      <c r="AH51" s="62"/>
      <c r="AI51" s="62"/>
      <c r="AJ51" s="62"/>
      <c r="AK51" s="136"/>
      <c r="AL51" s="62"/>
      <c r="AM51" s="62"/>
      <c r="AN51" s="136"/>
      <c r="AO51" s="62"/>
      <c r="AP51" s="62"/>
      <c r="AQ51" s="136"/>
      <c r="AR51" s="62"/>
      <c r="AS51" s="62"/>
      <c r="AT51" s="136"/>
      <c r="AU51" s="62"/>
      <c r="AV51" s="62"/>
      <c r="AW51" s="136"/>
      <c r="AX51" s="62"/>
      <c r="AY51" s="136"/>
      <c r="AZ51" s="62"/>
      <c r="BA51" s="136"/>
      <c r="BB51" s="61" t="n">
        <v>6768</v>
      </c>
    </row>
    <row r="52" customFormat="false" ht="14.25" hidden="false" customHeight="false" outlineLevel="0" collapsed="false">
      <c r="A52" s="33"/>
      <c r="B52" s="29" t="s">
        <v>315</v>
      </c>
      <c r="C52" s="29"/>
      <c r="D52" s="68"/>
      <c r="E52" s="62"/>
      <c r="F52" s="69"/>
      <c r="G52" s="128"/>
      <c r="H52" s="68"/>
      <c r="I52" s="62"/>
      <c r="J52" s="69" t="n">
        <v>5572</v>
      </c>
      <c r="K52" s="128" t="n">
        <v>5572</v>
      </c>
      <c r="L52" s="68"/>
      <c r="M52" s="62"/>
      <c r="N52" s="69" t="n">
        <v>1196</v>
      </c>
      <c r="O52" s="128" t="n">
        <v>1196</v>
      </c>
      <c r="P52" s="133"/>
      <c r="Q52" s="128"/>
      <c r="R52" s="68"/>
      <c r="S52" s="62"/>
      <c r="T52" s="69"/>
      <c r="U52" s="128"/>
      <c r="V52" s="133"/>
      <c r="W52" s="128"/>
      <c r="X52" s="68"/>
      <c r="Y52" s="62"/>
      <c r="Z52" s="69"/>
      <c r="AA52" s="128"/>
      <c r="AB52" s="133"/>
      <c r="AC52" s="128"/>
      <c r="AD52" s="68"/>
      <c r="AE52" s="62"/>
      <c r="AF52" s="69"/>
      <c r="AG52" s="128"/>
      <c r="AH52" s="68"/>
      <c r="AI52" s="62"/>
      <c r="AJ52" s="69"/>
      <c r="AK52" s="128"/>
      <c r="AL52" s="68"/>
      <c r="AM52" s="69"/>
      <c r="AN52" s="128"/>
      <c r="AO52" s="68"/>
      <c r="AP52" s="69"/>
      <c r="AQ52" s="128"/>
      <c r="AR52" s="68"/>
      <c r="AS52" s="69"/>
      <c r="AT52" s="128"/>
      <c r="AU52" s="68"/>
      <c r="AV52" s="69"/>
      <c r="AW52" s="128"/>
      <c r="AX52" s="133"/>
      <c r="AY52" s="128"/>
      <c r="AZ52" s="133"/>
      <c r="BA52" s="128"/>
      <c r="BB52" s="63" t="n">
        <v>6768</v>
      </c>
    </row>
    <row r="53" customFormat="false" ht="14.25" hidden="false" customHeight="false" outlineLevel="0" collapsed="false">
      <c r="A53" s="42"/>
      <c r="B53" s="40"/>
      <c r="C53" s="40" t="s">
        <v>212</v>
      </c>
      <c r="D53" s="70"/>
      <c r="E53" s="66"/>
      <c r="F53" s="71"/>
      <c r="G53" s="134"/>
      <c r="H53" s="70"/>
      <c r="I53" s="66"/>
      <c r="J53" s="71" t="n">
        <v>5572</v>
      </c>
      <c r="K53" s="134" t="n">
        <v>5572</v>
      </c>
      <c r="L53" s="70"/>
      <c r="M53" s="66"/>
      <c r="N53" s="71" t="n">
        <v>1196</v>
      </c>
      <c r="O53" s="134" t="n">
        <v>1196</v>
      </c>
      <c r="P53" s="135"/>
      <c r="Q53" s="134"/>
      <c r="R53" s="70"/>
      <c r="S53" s="66"/>
      <c r="T53" s="71"/>
      <c r="U53" s="134"/>
      <c r="V53" s="135"/>
      <c r="W53" s="134"/>
      <c r="X53" s="70"/>
      <c r="Y53" s="66"/>
      <c r="Z53" s="71"/>
      <c r="AA53" s="134"/>
      <c r="AB53" s="135"/>
      <c r="AC53" s="134"/>
      <c r="AD53" s="70"/>
      <c r="AE53" s="66"/>
      <c r="AF53" s="71"/>
      <c r="AG53" s="134"/>
      <c r="AH53" s="70"/>
      <c r="AI53" s="66"/>
      <c r="AJ53" s="71"/>
      <c r="AK53" s="134"/>
      <c r="AL53" s="70"/>
      <c r="AM53" s="71"/>
      <c r="AN53" s="134"/>
      <c r="AO53" s="70"/>
      <c r="AP53" s="71"/>
      <c r="AQ53" s="134"/>
      <c r="AR53" s="70"/>
      <c r="AS53" s="71"/>
      <c r="AT53" s="134"/>
      <c r="AU53" s="70"/>
      <c r="AV53" s="71"/>
      <c r="AW53" s="134"/>
      <c r="AX53" s="135"/>
      <c r="AY53" s="134"/>
      <c r="AZ53" s="135"/>
      <c r="BA53" s="134"/>
      <c r="BB53" s="67" t="n">
        <v>6768</v>
      </c>
    </row>
    <row r="54" customFormat="false" ht="14.25" hidden="false" customHeight="false" outlineLevel="0" collapsed="false">
      <c r="A54" s="28" t="s">
        <v>317</v>
      </c>
      <c r="B54" s="126"/>
      <c r="C54" s="127"/>
      <c r="D54" s="62"/>
      <c r="E54" s="62"/>
      <c r="F54" s="62"/>
      <c r="G54" s="136"/>
      <c r="H54" s="62"/>
      <c r="I54" s="62"/>
      <c r="J54" s="62"/>
      <c r="K54" s="136"/>
      <c r="L54" s="62"/>
      <c r="M54" s="62"/>
      <c r="N54" s="62"/>
      <c r="O54" s="136"/>
      <c r="P54" s="62"/>
      <c r="Q54" s="136"/>
      <c r="R54" s="62" t="n">
        <v>1</v>
      </c>
      <c r="S54" s="62"/>
      <c r="T54" s="62"/>
      <c r="U54" s="136" t="n">
        <v>1</v>
      </c>
      <c r="V54" s="62"/>
      <c r="W54" s="136"/>
      <c r="X54" s="62"/>
      <c r="Y54" s="62"/>
      <c r="Z54" s="62"/>
      <c r="AA54" s="136"/>
      <c r="AB54" s="62"/>
      <c r="AC54" s="136"/>
      <c r="AD54" s="62"/>
      <c r="AE54" s="62"/>
      <c r="AF54" s="62"/>
      <c r="AG54" s="136"/>
      <c r="AH54" s="62"/>
      <c r="AI54" s="62"/>
      <c r="AJ54" s="62"/>
      <c r="AK54" s="136"/>
      <c r="AL54" s="62"/>
      <c r="AM54" s="62"/>
      <c r="AN54" s="136"/>
      <c r="AO54" s="62"/>
      <c r="AP54" s="62"/>
      <c r="AQ54" s="136"/>
      <c r="AR54" s="62"/>
      <c r="AS54" s="62"/>
      <c r="AT54" s="136"/>
      <c r="AU54" s="62"/>
      <c r="AV54" s="62"/>
      <c r="AW54" s="136"/>
      <c r="AX54" s="62"/>
      <c r="AY54" s="136"/>
      <c r="AZ54" s="62"/>
      <c r="BA54" s="136"/>
      <c r="BB54" s="61" t="n">
        <v>1</v>
      </c>
    </row>
    <row r="55" customFormat="false" ht="14.25" hidden="false" customHeight="false" outlineLevel="0" collapsed="false">
      <c r="A55" s="33"/>
      <c r="B55" s="29" t="s">
        <v>314</v>
      </c>
      <c r="C55" s="29"/>
      <c r="D55" s="68"/>
      <c r="E55" s="62"/>
      <c r="F55" s="69"/>
      <c r="G55" s="128"/>
      <c r="H55" s="68"/>
      <c r="I55" s="62"/>
      <c r="J55" s="69"/>
      <c r="K55" s="128"/>
      <c r="L55" s="68"/>
      <c r="M55" s="62"/>
      <c r="N55" s="69"/>
      <c r="O55" s="128"/>
      <c r="P55" s="133"/>
      <c r="Q55" s="128"/>
      <c r="R55" s="68" t="n">
        <v>1</v>
      </c>
      <c r="S55" s="62"/>
      <c r="T55" s="69"/>
      <c r="U55" s="128" t="n">
        <v>1</v>
      </c>
      <c r="V55" s="133"/>
      <c r="W55" s="128"/>
      <c r="X55" s="68"/>
      <c r="Y55" s="62"/>
      <c r="Z55" s="69"/>
      <c r="AA55" s="128"/>
      <c r="AB55" s="133"/>
      <c r="AC55" s="128"/>
      <c r="AD55" s="68"/>
      <c r="AE55" s="62"/>
      <c r="AF55" s="69"/>
      <c r="AG55" s="128"/>
      <c r="AH55" s="68"/>
      <c r="AI55" s="62"/>
      <c r="AJ55" s="69"/>
      <c r="AK55" s="128"/>
      <c r="AL55" s="68"/>
      <c r="AM55" s="69"/>
      <c r="AN55" s="128"/>
      <c r="AO55" s="68"/>
      <c r="AP55" s="69"/>
      <c r="AQ55" s="128"/>
      <c r="AR55" s="68"/>
      <c r="AS55" s="69"/>
      <c r="AT55" s="128"/>
      <c r="AU55" s="68"/>
      <c r="AV55" s="69"/>
      <c r="AW55" s="128"/>
      <c r="AX55" s="133"/>
      <c r="AY55" s="128"/>
      <c r="AZ55" s="133"/>
      <c r="BA55" s="128"/>
      <c r="BB55" s="63" t="n">
        <v>1</v>
      </c>
    </row>
    <row r="56" customFormat="false" ht="14.25" hidden="false" customHeight="false" outlineLevel="0" collapsed="false">
      <c r="A56" s="42"/>
      <c r="B56" s="40"/>
      <c r="C56" s="40" t="s">
        <v>283</v>
      </c>
      <c r="D56" s="70"/>
      <c r="E56" s="66"/>
      <c r="F56" s="71"/>
      <c r="G56" s="134"/>
      <c r="H56" s="70"/>
      <c r="I56" s="66"/>
      <c r="J56" s="71"/>
      <c r="K56" s="134"/>
      <c r="L56" s="70"/>
      <c r="M56" s="66"/>
      <c r="N56" s="71"/>
      <c r="O56" s="134"/>
      <c r="P56" s="135"/>
      <c r="Q56" s="134"/>
      <c r="R56" s="70" t="n">
        <v>1</v>
      </c>
      <c r="S56" s="66"/>
      <c r="T56" s="71"/>
      <c r="U56" s="134" t="n">
        <v>1</v>
      </c>
      <c r="V56" s="135"/>
      <c r="W56" s="134"/>
      <c r="X56" s="70"/>
      <c r="Y56" s="66"/>
      <c r="Z56" s="71"/>
      <c r="AA56" s="134"/>
      <c r="AB56" s="135"/>
      <c r="AC56" s="134"/>
      <c r="AD56" s="70"/>
      <c r="AE56" s="66"/>
      <c r="AF56" s="71"/>
      <c r="AG56" s="134"/>
      <c r="AH56" s="70"/>
      <c r="AI56" s="66"/>
      <c r="AJ56" s="71"/>
      <c r="AK56" s="134"/>
      <c r="AL56" s="70"/>
      <c r="AM56" s="71"/>
      <c r="AN56" s="134"/>
      <c r="AO56" s="70"/>
      <c r="AP56" s="71"/>
      <c r="AQ56" s="134"/>
      <c r="AR56" s="70"/>
      <c r="AS56" s="71"/>
      <c r="AT56" s="134"/>
      <c r="AU56" s="70"/>
      <c r="AV56" s="71"/>
      <c r="AW56" s="134"/>
      <c r="AX56" s="135"/>
      <c r="AY56" s="134"/>
      <c r="AZ56" s="135"/>
      <c r="BA56" s="134"/>
      <c r="BB56" s="67" t="n">
        <v>1</v>
      </c>
    </row>
    <row r="57" customFormat="false" ht="14.25" hidden="false" customHeight="false" outlineLevel="0" collapsed="false">
      <c r="A57" s="28" t="s">
        <v>30</v>
      </c>
      <c r="B57" s="126"/>
      <c r="C57" s="127"/>
      <c r="D57" s="62"/>
      <c r="E57" s="62"/>
      <c r="F57" s="62"/>
      <c r="G57" s="136"/>
      <c r="H57" s="62" t="n">
        <v>3</v>
      </c>
      <c r="I57" s="62" t="n">
        <v>66</v>
      </c>
      <c r="J57" s="62" t="n">
        <v>96764</v>
      </c>
      <c r="K57" s="136" t="n">
        <v>96833</v>
      </c>
      <c r="L57" s="62"/>
      <c r="M57" s="62" t="n">
        <v>2</v>
      </c>
      <c r="N57" s="62" t="n">
        <v>2701</v>
      </c>
      <c r="O57" s="136" t="n">
        <v>2703</v>
      </c>
      <c r="P57" s="62"/>
      <c r="Q57" s="136"/>
      <c r="R57" s="62"/>
      <c r="S57" s="62"/>
      <c r="T57" s="62"/>
      <c r="U57" s="136"/>
      <c r="V57" s="62"/>
      <c r="W57" s="136"/>
      <c r="X57" s="62"/>
      <c r="Y57" s="62" t="n">
        <v>4</v>
      </c>
      <c r="Z57" s="62"/>
      <c r="AA57" s="136" t="n">
        <v>4</v>
      </c>
      <c r="AB57" s="62"/>
      <c r="AC57" s="136"/>
      <c r="AD57" s="62"/>
      <c r="AE57" s="62" t="n">
        <v>1</v>
      </c>
      <c r="AF57" s="62"/>
      <c r="AG57" s="136" t="n">
        <v>1</v>
      </c>
      <c r="AH57" s="62"/>
      <c r="AI57" s="62"/>
      <c r="AJ57" s="62"/>
      <c r="AK57" s="136"/>
      <c r="AL57" s="62"/>
      <c r="AM57" s="62"/>
      <c r="AN57" s="136"/>
      <c r="AO57" s="62"/>
      <c r="AP57" s="62"/>
      <c r="AQ57" s="136"/>
      <c r="AR57" s="62"/>
      <c r="AS57" s="62"/>
      <c r="AT57" s="136"/>
      <c r="AU57" s="62" t="n">
        <v>2</v>
      </c>
      <c r="AV57" s="62"/>
      <c r="AW57" s="136" t="n">
        <v>2</v>
      </c>
      <c r="AX57" s="62"/>
      <c r="AY57" s="136"/>
      <c r="AZ57" s="62"/>
      <c r="BA57" s="136"/>
      <c r="BB57" s="61" t="n">
        <v>99543</v>
      </c>
    </row>
    <row r="58" customFormat="false" ht="14.25" hidden="false" customHeight="false" outlineLevel="0" collapsed="false">
      <c r="A58" s="33"/>
      <c r="B58" s="29" t="s">
        <v>70</v>
      </c>
      <c r="C58" s="29"/>
      <c r="D58" s="68"/>
      <c r="E58" s="62"/>
      <c r="F58" s="69"/>
      <c r="G58" s="128"/>
      <c r="H58" s="68"/>
      <c r="I58" s="62" t="n">
        <v>66</v>
      </c>
      <c r="J58" s="69" t="n">
        <v>96764</v>
      </c>
      <c r="K58" s="128" t="n">
        <v>96830</v>
      </c>
      <c r="L58" s="68"/>
      <c r="M58" s="62" t="n">
        <v>2</v>
      </c>
      <c r="N58" s="69"/>
      <c r="O58" s="128" t="n">
        <v>2</v>
      </c>
      <c r="P58" s="133"/>
      <c r="Q58" s="128"/>
      <c r="R58" s="68"/>
      <c r="S58" s="62"/>
      <c r="T58" s="69"/>
      <c r="U58" s="128"/>
      <c r="V58" s="133"/>
      <c r="W58" s="128"/>
      <c r="X58" s="68"/>
      <c r="Y58" s="62" t="n">
        <v>4</v>
      </c>
      <c r="Z58" s="69"/>
      <c r="AA58" s="128" t="n">
        <v>4</v>
      </c>
      <c r="AB58" s="133"/>
      <c r="AC58" s="128"/>
      <c r="AD58" s="68"/>
      <c r="AE58" s="62" t="n">
        <v>1</v>
      </c>
      <c r="AF58" s="69"/>
      <c r="AG58" s="128" t="n">
        <v>1</v>
      </c>
      <c r="AH58" s="68"/>
      <c r="AI58" s="62"/>
      <c r="AJ58" s="69"/>
      <c r="AK58" s="128"/>
      <c r="AL58" s="68"/>
      <c r="AM58" s="69"/>
      <c r="AN58" s="128"/>
      <c r="AO58" s="68"/>
      <c r="AP58" s="69"/>
      <c r="AQ58" s="128"/>
      <c r="AR58" s="68"/>
      <c r="AS58" s="69"/>
      <c r="AT58" s="128"/>
      <c r="AU58" s="68"/>
      <c r="AV58" s="69"/>
      <c r="AW58" s="128"/>
      <c r="AX58" s="133"/>
      <c r="AY58" s="128"/>
      <c r="AZ58" s="133"/>
      <c r="BA58" s="128"/>
      <c r="BB58" s="63" t="n">
        <v>96837</v>
      </c>
    </row>
    <row r="59" customFormat="false" ht="14.25" hidden="false" customHeight="false" outlineLevel="0" collapsed="false">
      <c r="A59" s="33"/>
      <c r="B59" s="34"/>
      <c r="C59" s="34" t="s">
        <v>90</v>
      </c>
      <c r="D59" s="72"/>
      <c r="E59" s="64"/>
      <c r="F59" s="73"/>
      <c r="G59" s="137"/>
      <c r="H59" s="72"/>
      <c r="I59" s="64" t="n">
        <v>66</v>
      </c>
      <c r="J59" s="73"/>
      <c r="K59" s="137" t="n">
        <v>66</v>
      </c>
      <c r="L59" s="72"/>
      <c r="M59" s="64" t="n">
        <v>2</v>
      </c>
      <c r="N59" s="73"/>
      <c r="O59" s="137" t="n">
        <v>2</v>
      </c>
      <c r="P59" s="138"/>
      <c r="Q59" s="137"/>
      <c r="R59" s="72"/>
      <c r="S59" s="64"/>
      <c r="T59" s="73"/>
      <c r="U59" s="137"/>
      <c r="V59" s="138"/>
      <c r="W59" s="137"/>
      <c r="X59" s="72"/>
      <c r="Y59" s="64" t="n">
        <v>4</v>
      </c>
      <c r="Z59" s="73"/>
      <c r="AA59" s="137" t="n">
        <v>4</v>
      </c>
      <c r="AB59" s="138"/>
      <c r="AC59" s="137"/>
      <c r="AD59" s="72"/>
      <c r="AE59" s="64" t="n">
        <v>1</v>
      </c>
      <c r="AF59" s="73"/>
      <c r="AG59" s="137" t="n">
        <v>1</v>
      </c>
      <c r="AH59" s="72"/>
      <c r="AI59" s="64"/>
      <c r="AJ59" s="73"/>
      <c r="AK59" s="137"/>
      <c r="AL59" s="72"/>
      <c r="AM59" s="73"/>
      <c r="AN59" s="137"/>
      <c r="AO59" s="72"/>
      <c r="AP59" s="73"/>
      <c r="AQ59" s="137"/>
      <c r="AR59" s="72"/>
      <c r="AS59" s="73"/>
      <c r="AT59" s="137"/>
      <c r="AU59" s="72"/>
      <c r="AV59" s="73"/>
      <c r="AW59" s="137"/>
      <c r="AX59" s="138"/>
      <c r="AY59" s="137"/>
      <c r="AZ59" s="138"/>
      <c r="BA59" s="137"/>
      <c r="BB59" s="65" t="n">
        <v>73</v>
      </c>
    </row>
    <row r="60" customFormat="false" ht="14.25" hidden="false" customHeight="false" outlineLevel="0" collapsed="false">
      <c r="A60" s="33"/>
      <c r="B60" s="34"/>
      <c r="C60" s="34" t="s">
        <v>239</v>
      </c>
      <c r="D60" s="72"/>
      <c r="E60" s="64"/>
      <c r="F60" s="73"/>
      <c r="G60" s="137"/>
      <c r="H60" s="72"/>
      <c r="I60" s="64"/>
      <c r="J60" s="73" t="n">
        <v>7709</v>
      </c>
      <c r="K60" s="137" t="n">
        <v>7709</v>
      </c>
      <c r="L60" s="72"/>
      <c r="M60" s="64"/>
      <c r="N60" s="73"/>
      <c r="O60" s="137"/>
      <c r="P60" s="138"/>
      <c r="Q60" s="137"/>
      <c r="R60" s="72"/>
      <c r="S60" s="64"/>
      <c r="T60" s="73"/>
      <c r="U60" s="137"/>
      <c r="V60" s="138"/>
      <c r="W60" s="137"/>
      <c r="X60" s="72"/>
      <c r="Y60" s="64"/>
      <c r="Z60" s="73"/>
      <c r="AA60" s="137"/>
      <c r="AB60" s="138"/>
      <c r="AC60" s="137"/>
      <c r="AD60" s="72"/>
      <c r="AE60" s="64"/>
      <c r="AF60" s="73"/>
      <c r="AG60" s="137"/>
      <c r="AH60" s="72"/>
      <c r="AI60" s="64"/>
      <c r="AJ60" s="73"/>
      <c r="AK60" s="137"/>
      <c r="AL60" s="72"/>
      <c r="AM60" s="73"/>
      <c r="AN60" s="137"/>
      <c r="AO60" s="72"/>
      <c r="AP60" s="73"/>
      <c r="AQ60" s="137"/>
      <c r="AR60" s="72"/>
      <c r="AS60" s="73"/>
      <c r="AT60" s="137"/>
      <c r="AU60" s="72"/>
      <c r="AV60" s="73"/>
      <c r="AW60" s="137"/>
      <c r="AX60" s="138"/>
      <c r="AY60" s="137"/>
      <c r="AZ60" s="138"/>
      <c r="BA60" s="137"/>
      <c r="BB60" s="65" t="n">
        <v>7709</v>
      </c>
    </row>
    <row r="61" customFormat="false" ht="14.25" hidden="false" customHeight="false" outlineLevel="0" collapsed="false">
      <c r="A61" s="33"/>
      <c r="B61" s="40"/>
      <c r="C61" s="40" t="s">
        <v>232</v>
      </c>
      <c r="D61" s="70"/>
      <c r="E61" s="66"/>
      <c r="F61" s="71"/>
      <c r="G61" s="134"/>
      <c r="H61" s="70"/>
      <c r="I61" s="66"/>
      <c r="J61" s="71" t="n">
        <v>89055</v>
      </c>
      <c r="K61" s="134" t="n">
        <v>89055</v>
      </c>
      <c r="L61" s="70"/>
      <c r="M61" s="66"/>
      <c r="N61" s="71"/>
      <c r="O61" s="134"/>
      <c r="P61" s="135"/>
      <c r="Q61" s="134"/>
      <c r="R61" s="70"/>
      <c r="S61" s="66"/>
      <c r="T61" s="71"/>
      <c r="U61" s="134"/>
      <c r="V61" s="135"/>
      <c r="W61" s="134"/>
      <c r="X61" s="70"/>
      <c r="Y61" s="66"/>
      <c r="Z61" s="71"/>
      <c r="AA61" s="134"/>
      <c r="AB61" s="135"/>
      <c r="AC61" s="134"/>
      <c r="AD61" s="70"/>
      <c r="AE61" s="66"/>
      <c r="AF61" s="71"/>
      <c r="AG61" s="134"/>
      <c r="AH61" s="70"/>
      <c r="AI61" s="66"/>
      <c r="AJ61" s="71"/>
      <c r="AK61" s="134"/>
      <c r="AL61" s="70"/>
      <c r="AM61" s="71"/>
      <c r="AN61" s="134"/>
      <c r="AO61" s="70"/>
      <c r="AP61" s="71"/>
      <c r="AQ61" s="134"/>
      <c r="AR61" s="70"/>
      <c r="AS61" s="71"/>
      <c r="AT61" s="134"/>
      <c r="AU61" s="70"/>
      <c r="AV61" s="71"/>
      <c r="AW61" s="134"/>
      <c r="AX61" s="135"/>
      <c r="AY61" s="134"/>
      <c r="AZ61" s="135"/>
      <c r="BA61" s="134"/>
      <c r="BB61" s="67" t="n">
        <v>89055</v>
      </c>
    </row>
    <row r="62" customFormat="false" ht="14.25" hidden="false" customHeight="false" outlineLevel="0" collapsed="false">
      <c r="A62" s="33"/>
      <c r="B62" s="29" t="s">
        <v>323</v>
      </c>
      <c r="C62" s="29"/>
      <c r="D62" s="62"/>
      <c r="E62" s="62"/>
      <c r="F62" s="62"/>
      <c r="G62" s="130"/>
      <c r="H62" s="62"/>
      <c r="I62" s="62"/>
      <c r="J62" s="62"/>
      <c r="K62" s="130"/>
      <c r="L62" s="62"/>
      <c r="M62" s="62"/>
      <c r="N62" s="62" t="n">
        <v>2701</v>
      </c>
      <c r="O62" s="130" t="n">
        <v>2701</v>
      </c>
      <c r="P62" s="62"/>
      <c r="Q62" s="130"/>
      <c r="R62" s="62"/>
      <c r="S62" s="62"/>
      <c r="T62" s="62"/>
      <c r="U62" s="130"/>
      <c r="V62" s="62"/>
      <c r="W62" s="130"/>
      <c r="X62" s="62"/>
      <c r="Y62" s="62"/>
      <c r="Z62" s="62"/>
      <c r="AA62" s="130"/>
      <c r="AB62" s="62"/>
      <c r="AC62" s="130"/>
      <c r="AD62" s="62"/>
      <c r="AE62" s="62"/>
      <c r="AF62" s="62"/>
      <c r="AG62" s="130"/>
      <c r="AH62" s="62"/>
      <c r="AI62" s="62"/>
      <c r="AJ62" s="62"/>
      <c r="AK62" s="130"/>
      <c r="AL62" s="62"/>
      <c r="AM62" s="62"/>
      <c r="AN62" s="130"/>
      <c r="AO62" s="62"/>
      <c r="AP62" s="62"/>
      <c r="AQ62" s="130"/>
      <c r="AR62" s="62"/>
      <c r="AS62" s="62"/>
      <c r="AT62" s="130"/>
      <c r="AU62" s="62"/>
      <c r="AV62" s="62"/>
      <c r="AW62" s="130"/>
      <c r="AX62" s="62"/>
      <c r="AY62" s="130"/>
      <c r="AZ62" s="62"/>
      <c r="BA62" s="130"/>
      <c r="BB62" s="63" t="n">
        <v>2701</v>
      </c>
    </row>
    <row r="63" customFormat="false" ht="14.25" hidden="false" customHeight="false" outlineLevel="0" collapsed="false">
      <c r="A63" s="33"/>
      <c r="B63" s="40"/>
      <c r="C63" s="40" t="s">
        <v>278</v>
      </c>
      <c r="D63" s="66"/>
      <c r="E63" s="66"/>
      <c r="F63" s="66"/>
      <c r="G63" s="131"/>
      <c r="H63" s="66"/>
      <c r="I63" s="66"/>
      <c r="J63" s="66"/>
      <c r="K63" s="131"/>
      <c r="L63" s="66"/>
      <c r="M63" s="66"/>
      <c r="N63" s="66" t="n">
        <v>2701</v>
      </c>
      <c r="O63" s="131" t="n">
        <v>2701</v>
      </c>
      <c r="P63" s="66"/>
      <c r="Q63" s="131"/>
      <c r="R63" s="66"/>
      <c r="S63" s="66"/>
      <c r="T63" s="66"/>
      <c r="U63" s="131"/>
      <c r="V63" s="66"/>
      <c r="W63" s="131"/>
      <c r="X63" s="66"/>
      <c r="Y63" s="66"/>
      <c r="Z63" s="66"/>
      <c r="AA63" s="131"/>
      <c r="AB63" s="66"/>
      <c r="AC63" s="131"/>
      <c r="AD63" s="66"/>
      <c r="AE63" s="66"/>
      <c r="AF63" s="66"/>
      <c r="AG63" s="131"/>
      <c r="AH63" s="66"/>
      <c r="AI63" s="66"/>
      <c r="AJ63" s="66"/>
      <c r="AK63" s="131"/>
      <c r="AL63" s="66"/>
      <c r="AM63" s="66"/>
      <c r="AN63" s="131"/>
      <c r="AO63" s="66"/>
      <c r="AP63" s="66"/>
      <c r="AQ63" s="131"/>
      <c r="AR63" s="66"/>
      <c r="AS63" s="66"/>
      <c r="AT63" s="131"/>
      <c r="AU63" s="66"/>
      <c r="AV63" s="66"/>
      <c r="AW63" s="131"/>
      <c r="AX63" s="66"/>
      <c r="AY63" s="131"/>
      <c r="AZ63" s="66"/>
      <c r="BA63" s="131"/>
      <c r="BB63" s="67" t="n">
        <v>2701</v>
      </c>
    </row>
    <row r="64" customFormat="false" ht="14.25" hidden="false" customHeight="false" outlineLevel="0" collapsed="false">
      <c r="A64" s="33"/>
      <c r="B64" s="29" t="s">
        <v>29</v>
      </c>
      <c r="C64" s="29"/>
      <c r="D64" s="68"/>
      <c r="E64" s="62"/>
      <c r="F64" s="69"/>
      <c r="G64" s="128"/>
      <c r="H64" s="68" t="n">
        <v>3</v>
      </c>
      <c r="I64" s="62"/>
      <c r="J64" s="69"/>
      <c r="K64" s="128" t="n">
        <v>3</v>
      </c>
      <c r="L64" s="68"/>
      <c r="M64" s="62"/>
      <c r="N64" s="69"/>
      <c r="O64" s="128"/>
      <c r="P64" s="133"/>
      <c r="Q64" s="128"/>
      <c r="R64" s="68"/>
      <c r="S64" s="62"/>
      <c r="T64" s="69"/>
      <c r="U64" s="128"/>
      <c r="V64" s="133"/>
      <c r="W64" s="128"/>
      <c r="X64" s="68"/>
      <c r="Y64" s="62"/>
      <c r="Z64" s="69"/>
      <c r="AA64" s="128"/>
      <c r="AB64" s="133"/>
      <c r="AC64" s="128"/>
      <c r="AD64" s="68"/>
      <c r="AE64" s="62"/>
      <c r="AF64" s="69"/>
      <c r="AG64" s="128"/>
      <c r="AH64" s="68"/>
      <c r="AI64" s="62"/>
      <c r="AJ64" s="69"/>
      <c r="AK64" s="128"/>
      <c r="AL64" s="68"/>
      <c r="AM64" s="69"/>
      <c r="AN64" s="128"/>
      <c r="AO64" s="68"/>
      <c r="AP64" s="69"/>
      <c r="AQ64" s="128"/>
      <c r="AR64" s="68"/>
      <c r="AS64" s="69"/>
      <c r="AT64" s="128"/>
      <c r="AU64" s="68" t="n">
        <v>2</v>
      </c>
      <c r="AV64" s="69"/>
      <c r="AW64" s="128" t="n">
        <v>2</v>
      </c>
      <c r="AX64" s="133"/>
      <c r="AY64" s="128"/>
      <c r="AZ64" s="133"/>
      <c r="BA64" s="128"/>
      <c r="BB64" s="63" t="n">
        <v>5</v>
      </c>
    </row>
    <row r="65" customFormat="false" ht="14.25" hidden="false" customHeight="false" outlineLevel="0" collapsed="false">
      <c r="A65" s="33"/>
      <c r="B65" s="34"/>
      <c r="C65" s="34" t="s">
        <v>28</v>
      </c>
      <c r="D65" s="72"/>
      <c r="E65" s="64"/>
      <c r="F65" s="73"/>
      <c r="G65" s="137"/>
      <c r="H65" s="72"/>
      <c r="I65" s="64"/>
      <c r="J65" s="73"/>
      <c r="K65" s="137"/>
      <c r="L65" s="72"/>
      <c r="M65" s="64"/>
      <c r="N65" s="73"/>
      <c r="O65" s="137"/>
      <c r="P65" s="138"/>
      <c r="Q65" s="137"/>
      <c r="R65" s="72"/>
      <c r="S65" s="64"/>
      <c r="T65" s="73"/>
      <c r="U65" s="137"/>
      <c r="V65" s="138"/>
      <c r="W65" s="137"/>
      <c r="X65" s="72"/>
      <c r="Y65" s="64"/>
      <c r="Z65" s="73"/>
      <c r="AA65" s="137"/>
      <c r="AB65" s="138"/>
      <c r="AC65" s="137"/>
      <c r="AD65" s="72"/>
      <c r="AE65" s="64"/>
      <c r="AF65" s="73"/>
      <c r="AG65" s="137"/>
      <c r="AH65" s="72"/>
      <c r="AI65" s="64"/>
      <c r="AJ65" s="73"/>
      <c r="AK65" s="137"/>
      <c r="AL65" s="72"/>
      <c r="AM65" s="73"/>
      <c r="AN65" s="137"/>
      <c r="AO65" s="72"/>
      <c r="AP65" s="73"/>
      <c r="AQ65" s="137"/>
      <c r="AR65" s="72"/>
      <c r="AS65" s="73"/>
      <c r="AT65" s="137"/>
      <c r="AU65" s="72"/>
      <c r="AV65" s="73"/>
      <c r="AW65" s="137"/>
      <c r="AX65" s="138"/>
      <c r="AY65" s="137"/>
      <c r="AZ65" s="138"/>
      <c r="BA65" s="137"/>
      <c r="BB65" s="65"/>
    </row>
    <row r="66" customFormat="false" ht="14.25" hidden="false" customHeight="false" outlineLevel="0" collapsed="false">
      <c r="A66" s="42"/>
      <c r="B66" s="40"/>
      <c r="C66" s="40" t="s">
        <v>261</v>
      </c>
      <c r="D66" s="70"/>
      <c r="E66" s="66"/>
      <c r="F66" s="71"/>
      <c r="G66" s="134"/>
      <c r="H66" s="70" t="n">
        <v>3</v>
      </c>
      <c r="I66" s="66"/>
      <c r="J66" s="71"/>
      <c r="K66" s="134" t="n">
        <v>3</v>
      </c>
      <c r="L66" s="70"/>
      <c r="M66" s="66"/>
      <c r="N66" s="71"/>
      <c r="O66" s="134"/>
      <c r="P66" s="135"/>
      <c r="Q66" s="134"/>
      <c r="R66" s="70"/>
      <c r="S66" s="66"/>
      <c r="T66" s="71"/>
      <c r="U66" s="134"/>
      <c r="V66" s="135"/>
      <c r="W66" s="134"/>
      <c r="X66" s="70"/>
      <c r="Y66" s="66"/>
      <c r="Z66" s="71"/>
      <c r="AA66" s="134"/>
      <c r="AB66" s="135"/>
      <c r="AC66" s="134"/>
      <c r="AD66" s="70"/>
      <c r="AE66" s="66"/>
      <c r="AF66" s="71"/>
      <c r="AG66" s="134"/>
      <c r="AH66" s="70"/>
      <c r="AI66" s="66"/>
      <c r="AJ66" s="71"/>
      <c r="AK66" s="134"/>
      <c r="AL66" s="70"/>
      <c r="AM66" s="71"/>
      <c r="AN66" s="134"/>
      <c r="AO66" s="70"/>
      <c r="AP66" s="71"/>
      <c r="AQ66" s="134"/>
      <c r="AR66" s="70"/>
      <c r="AS66" s="71"/>
      <c r="AT66" s="134"/>
      <c r="AU66" s="70" t="n">
        <v>2</v>
      </c>
      <c r="AV66" s="71"/>
      <c r="AW66" s="134" t="n">
        <v>2</v>
      </c>
      <c r="AX66" s="135"/>
      <c r="AY66" s="134"/>
      <c r="AZ66" s="135"/>
      <c r="BA66" s="134"/>
      <c r="BB66" s="67" t="n">
        <v>5</v>
      </c>
    </row>
    <row r="67" customFormat="false" ht="14.25" hidden="false" customHeight="false" outlineLevel="0" collapsed="false">
      <c r="A67" s="28" t="s">
        <v>5</v>
      </c>
      <c r="B67" s="126"/>
      <c r="C67" s="127"/>
      <c r="D67" s="62" t="n">
        <v>25</v>
      </c>
      <c r="E67" s="62" t="n">
        <v>1643</v>
      </c>
      <c r="F67" s="62" t="n">
        <v>5365</v>
      </c>
      <c r="G67" s="136" t="n">
        <v>7033</v>
      </c>
      <c r="H67" s="62" t="n">
        <v>8</v>
      </c>
      <c r="I67" s="62" t="n">
        <v>977</v>
      </c>
      <c r="J67" s="62" t="n">
        <v>237937</v>
      </c>
      <c r="K67" s="136" t="n">
        <v>238922</v>
      </c>
      <c r="L67" s="62" t="n">
        <v>9</v>
      </c>
      <c r="M67" s="62" t="n">
        <v>19</v>
      </c>
      <c r="N67" s="62" t="n">
        <v>52974</v>
      </c>
      <c r="O67" s="136" t="n">
        <v>53002</v>
      </c>
      <c r="P67" s="62"/>
      <c r="Q67" s="136"/>
      <c r="R67" s="62" t="n">
        <v>20</v>
      </c>
      <c r="S67" s="62" t="n">
        <v>728</v>
      </c>
      <c r="T67" s="62" t="n">
        <v>287363</v>
      </c>
      <c r="U67" s="136" t="n">
        <v>288111</v>
      </c>
      <c r="V67" s="62"/>
      <c r="W67" s="136"/>
      <c r="X67" s="62"/>
      <c r="Y67" s="62" t="n">
        <v>1</v>
      </c>
      <c r="Z67" s="62" t="n">
        <v>7808</v>
      </c>
      <c r="AA67" s="136" t="n">
        <v>7809</v>
      </c>
      <c r="AB67" s="62"/>
      <c r="AC67" s="136"/>
      <c r="AD67" s="62"/>
      <c r="AE67" s="62"/>
      <c r="AF67" s="62" t="n">
        <v>16350</v>
      </c>
      <c r="AG67" s="136" t="n">
        <v>16350</v>
      </c>
      <c r="AH67" s="62" t="n">
        <v>2</v>
      </c>
      <c r="AI67" s="62" t="n">
        <v>1949</v>
      </c>
      <c r="AJ67" s="62" t="n">
        <v>73353</v>
      </c>
      <c r="AK67" s="136" t="n">
        <v>75304</v>
      </c>
      <c r="AL67" s="62" t="n">
        <v>20</v>
      </c>
      <c r="AM67" s="62" t="n">
        <v>760</v>
      </c>
      <c r="AN67" s="136" t="n">
        <v>780</v>
      </c>
      <c r="AO67" s="62" t="n">
        <v>3094</v>
      </c>
      <c r="AP67" s="62" t="n">
        <v>178286</v>
      </c>
      <c r="AQ67" s="136" t="n">
        <v>181380</v>
      </c>
      <c r="AR67" s="62" t="n">
        <v>2198</v>
      </c>
      <c r="AS67" s="62" t="n">
        <v>107006</v>
      </c>
      <c r="AT67" s="136" t="n">
        <v>109204</v>
      </c>
      <c r="AU67" s="62"/>
      <c r="AV67" s="62"/>
      <c r="AW67" s="136"/>
      <c r="AX67" s="62" t="n">
        <v>2</v>
      </c>
      <c r="AY67" s="136" t="n">
        <v>2</v>
      </c>
      <c r="AZ67" s="62"/>
      <c r="BA67" s="136"/>
      <c r="BB67" s="61" t="n">
        <v>977897</v>
      </c>
    </row>
    <row r="68" customFormat="false" ht="14.25" hidden="false" customHeight="false" outlineLevel="0" collapsed="false">
      <c r="A68" s="33"/>
      <c r="B68" s="29" t="s">
        <v>4</v>
      </c>
      <c r="C68" s="29"/>
      <c r="D68" s="68" t="n">
        <v>25</v>
      </c>
      <c r="E68" s="62" t="n">
        <v>1643</v>
      </c>
      <c r="F68" s="69" t="n">
        <v>5365</v>
      </c>
      <c r="G68" s="128" t="n">
        <v>7033</v>
      </c>
      <c r="H68" s="68" t="n">
        <v>8</v>
      </c>
      <c r="I68" s="62" t="n">
        <v>977</v>
      </c>
      <c r="J68" s="69" t="n">
        <v>237937</v>
      </c>
      <c r="K68" s="128" t="n">
        <v>238922</v>
      </c>
      <c r="L68" s="68" t="n">
        <v>9</v>
      </c>
      <c r="M68" s="62" t="n">
        <v>19</v>
      </c>
      <c r="N68" s="69" t="n">
        <v>52974</v>
      </c>
      <c r="O68" s="128" t="n">
        <v>53002</v>
      </c>
      <c r="P68" s="133"/>
      <c r="Q68" s="128"/>
      <c r="R68" s="68" t="n">
        <v>20</v>
      </c>
      <c r="S68" s="62" t="n">
        <v>728</v>
      </c>
      <c r="T68" s="69" t="n">
        <v>287363</v>
      </c>
      <c r="U68" s="128" t="n">
        <v>288111</v>
      </c>
      <c r="V68" s="133"/>
      <c r="W68" s="128"/>
      <c r="X68" s="68"/>
      <c r="Y68" s="62" t="n">
        <v>1</v>
      </c>
      <c r="Z68" s="69" t="n">
        <v>7808</v>
      </c>
      <c r="AA68" s="128" t="n">
        <v>7809</v>
      </c>
      <c r="AB68" s="133"/>
      <c r="AC68" s="128"/>
      <c r="AD68" s="68"/>
      <c r="AE68" s="62"/>
      <c r="AF68" s="69" t="n">
        <v>16350</v>
      </c>
      <c r="AG68" s="128" t="n">
        <v>16350</v>
      </c>
      <c r="AH68" s="68" t="n">
        <v>2</v>
      </c>
      <c r="AI68" s="62" t="n">
        <v>1949</v>
      </c>
      <c r="AJ68" s="69" t="n">
        <v>73353</v>
      </c>
      <c r="AK68" s="128" t="n">
        <v>75304</v>
      </c>
      <c r="AL68" s="68" t="n">
        <v>20</v>
      </c>
      <c r="AM68" s="69" t="n">
        <v>760</v>
      </c>
      <c r="AN68" s="128" t="n">
        <v>780</v>
      </c>
      <c r="AO68" s="68" t="n">
        <v>3094</v>
      </c>
      <c r="AP68" s="69" t="n">
        <v>178286</v>
      </c>
      <c r="AQ68" s="128" t="n">
        <v>181380</v>
      </c>
      <c r="AR68" s="68" t="n">
        <v>2198</v>
      </c>
      <c r="AS68" s="69" t="n">
        <v>107006</v>
      </c>
      <c r="AT68" s="128" t="n">
        <v>109204</v>
      </c>
      <c r="AU68" s="68"/>
      <c r="AV68" s="69"/>
      <c r="AW68" s="128"/>
      <c r="AX68" s="133" t="n">
        <v>2</v>
      </c>
      <c r="AY68" s="128" t="n">
        <v>2</v>
      </c>
      <c r="AZ68" s="133"/>
      <c r="BA68" s="128"/>
      <c r="BB68" s="63" t="n">
        <v>977897</v>
      </c>
    </row>
    <row r="69" customFormat="false" ht="14.25" hidden="false" customHeight="false" outlineLevel="0" collapsed="false">
      <c r="A69" s="33"/>
      <c r="B69" s="34"/>
      <c r="C69" s="34" t="s">
        <v>7</v>
      </c>
      <c r="D69" s="72"/>
      <c r="E69" s="64"/>
      <c r="F69" s="73"/>
      <c r="G69" s="137"/>
      <c r="H69" s="72"/>
      <c r="I69" s="64"/>
      <c r="J69" s="73"/>
      <c r="K69" s="137"/>
      <c r="L69" s="72"/>
      <c r="M69" s="64"/>
      <c r="N69" s="73"/>
      <c r="O69" s="137"/>
      <c r="P69" s="138"/>
      <c r="Q69" s="137"/>
      <c r="R69" s="72"/>
      <c r="S69" s="64"/>
      <c r="T69" s="73"/>
      <c r="U69" s="137"/>
      <c r="V69" s="138"/>
      <c r="W69" s="137"/>
      <c r="X69" s="72"/>
      <c r="Y69" s="64"/>
      <c r="Z69" s="73"/>
      <c r="AA69" s="137"/>
      <c r="AB69" s="138"/>
      <c r="AC69" s="137"/>
      <c r="AD69" s="72"/>
      <c r="AE69" s="64"/>
      <c r="AF69" s="73"/>
      <c r="AG69" s="137"/>
      <c r="AH69" s="72"/>
      <c r="AI69" s="64"/>
      <c r="AJ69" s="73"/>
      <c r="AK69" s="137"/>
      <c r="AL69" s="72"/>
      <c r="AM69" s="73"/>
      <c r="AN69" s="137"/>
      <c r="AO69" s="72"/>
      <c r="AP69" s="73"/>
      <c r="AQ69" s="137"/>
      <c r="AR69" s="72"/>
      <c r="AS69" s="73"/>
      <c r="AT69" s="137"/>
      <c r="AU69" s="72"/>
      <c r="AV69" s="73"/>
      <c r="AW69" s="137"/>
      <c r="AX69" s="138"/>
      <c r="AY69" s="137"/>
      <c r="AZ69" s="138"/>
      <c r="BA69" s="137"/>
      <c r="BB69" s="65"/>
    </row>
    <row r="70" customFormat="false" ht="14.25" hidden="false" customHeight="false" outlineLevel="0" collapsed="false">
      <c r="A70" s="33"/>
      <c r="B70" s="34"/>
      <c r="C70" s="34" t="s">
        <v>31</v>
      </c>
      <c r="D70" s="72" t="n">
        <v>7</v>
      </c>
      <c r="E70" s="64"/>
      <c r="F70" s="73"/>
      <c r="G70" s="137" t="n">
        <v>7</v>
      </c>
      <c r="H70" s="72"/>
      <c r="I70" s="64"/>
      <c r="J70" s="73" t="n">
        <v>12084</v>
      </c>
      <c r="K70" s="137" t="n">
        <v>12084</v>
      </c>
      <c r="L70" s="72" t="n">
        <v>6</v>
      </c>
      <c r="M70" s="64"/>
      <c r="N70" s="73"/>
      <c r="O70" s="137" t="n">
        <v>6</v>
      </c>
      <c r="P70" s="138"/>
      <c r="Q70" s="137"/>
      <c r="R70" s="72"/>
      <c r="S70" s="64"/>
      <c r="T70" s="73"/>
      <c r="U70" s="137"/>
      <c r="V70" s="138"/>
      <c r="W70" s="137"/>
      <c r="X70" s="72"/>
      <c r="Y70" s="64"/>
      <c r="Z70" s="73"/>
      <c r="AA70" s="137"/>
      <c r="AB70" s="138"/>
      <c r="AC70" s="137"/>
      <c r="AD70" s="72"/>
      <c r="AE70" s="64"/>
      <c r="AF70" s="73"/>
      <c r="AG70" s="137"/>
      <c r="AH70" s="72" t="n">
        <v>1</v>
      </c>
      <c r="AI70" s="64"/>
      <c r="AJ70" s="73"/>
      <c r="AK70" s="137" t="n">
        <v>1</v>
      </c>
      <c r="AL70" s="72"/>
      <c r="AM70" s="73"/>
      <c r="AN70" s="137"/>
      <c r="AO70" s="72"/>
      <c r="AP70" s="73" t="n">
        <v>2179</v>
      </c>
      <c r="AQ70" s="137" t="n">
        <v>2179</v>
      </c>
      <c r="AR70" s="72"/>
      <c r="AS70" s="73" t="n">
        <v>1517</v>
      </c>
      <c r="AT70" s="137" t="n">
        <v>1517</v>
      </c>
      <c r="AU70" s="72"/>
      <c r="AV70" s="73"/>
      <c r="AW70" s="137"/>
      <c r="AX70" s="138"/>
      <c r="AY70" s="137"/>
      <c r="AZ70" s="138"/>
      <c r="BA70" s="137"/>
      <c r="BB70" s="65" t="n">
        <v>15794</v>
      </c>
    </row>
    <row r="71" customFormat="false" ht="14.25" hidden="false" customHeight="false" outlineLevel="0" collapsed="false">
      <c r="A71" s="33"/>
      <c r="B71" s="34"/>
      <c r="C71" s="34" t="s">
        <v>6</v>
      </c>
      <c r="D71" s="72" t="n">
        <v>6</v>
      </c>
      <c r="E71" s="64"/>
      <c r="F71" s="73" t="n">
        <v>1864</v>
      </c>
      <c r="G71" s="137" t="n">
        <v>1870</v>
      </c>
      <c r="H71" s="72" t="n">
        <v>8</v>
      </c>
      <c r="I71" s="64" t="n">
        <v>977</v>
      </c>
      <c r="J71" s="73" t="n">
        <v>225853</v>
      </c>
      <c r="K71" s="137" t="n">
        <v>226838</v>
      </c>
      <c r="L71" s="72" t="n">
        <v>2</v>
      </c>
      <c r="M71" s="64" t="n">
        <v>18</v>
      </c>
      <c r="N71" s="73" t="n">
        <v>52974</v>
      </c>
      <c r="O71" s="137" t="n">
        <v>52994</v>
      </c>
      <c r="P71" s="138"/>
      <c r="Q71" s="137"/>
      <c r="R71" s="72" t="n">
        <v>6</v>
      </c>
      <c r="S71" s="64" t="n">
        <v>725</v>
      </c>
      <c r="T71" s="73" t="n">
        <v>270711</v>
      </c>
      <c r="U71" s="137" t="n">
        <v>271442</v>
      </c>
      <c r="V71" s="138"/>
      <c r="W71" s="137"/>
      <c r="X71" s="72"/>
      <c r="Y71" s="64" t="n">
        <v>1</v>
      </c>
      <c r="Z71" s="73" t="n">
        <v>7808</v>
      </c>
      <c r="AA71" s="137" t="n">
        <v>7809</v>
      </c>
      <c r="AB71" s="138"/>
      <c r="AC71" s="137"/>
      <c r="AD71" s="72"/>
      <c r="AE71" s="64"/>
      <c r="AF71" s="73" t="n">
        <v>16350</v>
      </c>
      <c r="AG71" s="137" t="n">
        <v>16350</v>
      </c>
      <c r="AH71" s="72" t="n">
        <v>1</v>
      </c>
      <c r="AI71" s="64" t="n">
        <v>264</v>
      </c>
      <c r="AJ71" s="73" t="n">
        <v>72989</v>
      </c>
      <c r="AK71" s="137" t="n">
        <v>73254</v>
      </c>
      <c r="AL71" s="72" t="n">
        <v>19</v>
      </c>
      <c r="AM71" s="73"/>
      <c r="AN71" s="137" t="n">
        <v>19</v>
      </c>
      <c r="AO71" s="72"/>
      <c r="AP71" s="73" t="n">
        <v>176107</v>
      </c>
      <c r="AQ71" s="137" t="n">
        <v>176107</v>
      </c>
      <c r="AR71" s="72"/>
      <c r="AS71" s="73" t="n">
        <v>105489</v>
      </c>
      <c r="AT71" s="137" t="n">
        <v>105489</v>
      </c>
      <c r="AU71" s="72"/>
      <c r="AV71" s="73"/>
      <c r="AW71" s="137"/>
      <c r="AX71" s="138" t="n">
        <v>2</v>
      </c>
      <c r="AY71" s="137" t="n">
        <v>2</v>
      </c>
      <c r="AZ71" s="138"/>
      <c r="BA71" s="137"/>
      <c r="BB71" s="65" t="n">
        <v>932174</v>
      </c>
    </row>
    <row r="72" customFormat="false" ht="14.25" hidden="false" customHeight="false" outlineLevel="0" collapsed="false">
      <c r="A72" s="33"/>
      <c r="B72" s="34"/>
      <c r="C72" s="34" t="s">
        <v>2</v>
      </c>
      <c r="D72" s="72"/>
      <c r="E72" s="64"/>
      <c r="F72" s="73"/>
      <c r="G72" s="137"/>
      <c r="H72" s="72"/>
      <c r="I72" s="64"/>
      <c r="J72" s="73"/>
      <c r="K72" s="137"/>
      <c r="L72" s="72"/>
      <c r="M72" s="64"/>
      <c r="N72" s="73"/>
      <c r="O72" s="137"/>
      <c r="P72" s="138"/>
      <c r="Q72" s="137"/>
      <c r="R72" s="72"/>
      <c r="S72" s="64"/>
      <c r="T72" s="73"/>
      <c r="U72" s="137"/>
      <c r="V72" s="138"/>
      <c r="W72" s="137"/>
      <c r="X72" s="72"/>
      <c r="Y72" s="64"/>
      <c r="Z72" s="73"/>
      <c r="AA72" s="137"/>
      <c r="AB72" s="138"/>
      <c r="AC72" s="137"/>
      <c r="AD72" s="72"/>
      <c r="AE72" s="64"/>
      <c r="AF72" s="73"/>
      <c r="AG72" s="137"/>
      <c r="AH72" s="72"/>
      <c r="AI72" s="64"/>
      <c r="AJ72" s="73"/>
      <c r="AK72" s="137"/>
      <c r="AL72" s="72"/>
      <c r="AM72" s="73"/>
      <c r="AN72" s="137"/>
      <c r="AO72" s="72"/>
      <c r="AP72" s="73"/>
      <c r="AQ72" s="137"/>
      <c r="AR72" s="72"/>
      <c r="AS72" s="73"/>
      <c r="AT72" s="137"/>
      <c r="AU72" s="72"/>
      <c r="AV72" s="73"/>
      <c r="AW72" s="137"/>
      <c r="AX72" s="138"/>
      <c r="AY72" s="137"/>
      <c r="AZ72" s="138"/>
      <c r="BA72" s="137"/>
      <c r="BB72" s="65"/>
    </row>
    <row r="73" customFormat="false" ht="14.25" hidden="false" customHeight="false" outlineLevel="0" collapsed="false">
      <c r="A73" s="33"/>
      <c r="B73" s="34"/>
      <c r="C73" s="34" t="s">
        <v>32</v>
      </c>
      <c r="D73" s="72" t="n">
        <v>12</v>
      </c>
      <c r="E73" s="64"/>
      <c r="F73" s="73" t="n">
        <v>3501</v>
      </c>
      <c r="G73" s="137" t="n">
        <v>3513</v>
      </c>
      <c r="H73" s="72"/>
      <c r="I73" s="64"/>
      <c r="J73" s="73"/>
      <c r="K73" s="137"/>
      <c r="L73" s="72" t="n">
        <v>1</v>
      </c>
      <c r="M73" s="64"/>
      <c r="N73" s="73"/>
      <c r="O73" s="137" t="n">
        <v>1</v>
      </c>
      <c r="P73" s="138"/>
      <c r="Q73" s="137"/>
      <c r="R73" s="72" t="n">
        <v>14</v>
      </c>
      <c r="S73" s="64"/>
      <c r="T73" s="73" t="n">
        <v>16652</v>
      </c>
      <c r="U73" s="137" t="n">
        <v>16666</v>
      </c>
      <c r="V73" s="138"/>
      <c r="W73" s="137"/>
      <c r="X73" s="72"/>
      <c r="Y73" s="64"/>
      <c r="Z73" s="73"/>
      <c r="AA73" s="137"/>
      <c r="AB73" s="138"/>
      <c r="AC73" s="137"/>
      <c r="AD73" s="72"/>
      <c r="AE73" s="64"/>
      <c r="AF73" s="73"/>
      <c r="AG73" s="137"/>
      <c r="AH73" s="72"/>
      <c r="AI73" s="64"/>
      <c r="AJ73" s="73" t="n">
        <v>364</v>
      </c>
      <c r="AK73" s="137" t="n">
        <v>364</v>
      </c>
      <c r="AL73" s="72" t="n">
        <v>1</v>
      </c>
      <c r="AM73" s="73"/>
      <c r="AN73" s="137" t="n">
        <v>1</v>
      </c>
      <c r="AO73" s="72"/>
      <c r="AP73" s="73"/>
      <c r="AQ73" s="137"/>
      <c r="AR73" s="72"/>
      <c r="AS73" s="73"/>
      <c r="AT73" s="137"/>
      <c r="AU73" s="72"/>
      <c r="AV73" s="73"/>
      <c r="AW73" s="137"/>
      <c r="AX73" s="138"/>
      <c r="AY73" s="137"/>
      <c r="AZ73" s="138"/>
      <c r="BA73" s="137"/>
      <c r="BB73" s="65" t="n">
        <v>20545</v>
      </c>
    </row>
    <row r="74" customFormat="false" ht="14.25" hidden="false" customHeight="false" outlineLevel="0" collapsed="false">
      <c r="A74" s="42"/>
      <c r="B74" s="40"/>
      <c r="C74" s="40" t="s">
        <v>85</v>
      </c>
      <c r="D74" s="70"/>
      <c r="E74" s="66" t="n">
        <v>1643</v>
      </c>
      <c r="F74" s="71"/>
      <c r="G74" s="134" t="n">
        <v>1643</v>
      </c>
      <c r="H74" s="70"/>
      <c r="I74" s="66"/>
      <c r="J74" s="71"/>
      <c r="K74" s="134"/>
      <c r="L74" s="70"/>
      <c r="M74" s="66" t="n">
        <v>1</v>
      </c>
      <c r="N74" s="71"/>
      <c r="O74" s="134" t="n">
        <v>1</v>
      </c>
      <c r="P74" s="135"/>
      <c r="Q74" s="134"/>
      <c r="R74" s="70"/>
      <c r="S74" s="66" t="n">
        <v>3</v>
      </c>
      <c r="T74" s="71"/>
      <c r="U74" s="134" t="n">
        <v>3</v>
      </c>
      <c r="V74" s="135"/>
      <c r="W74" s="134"/>
      <c r="X74" s="70"/>
      <c r="Y74" s="66"/>
      <c r="Z74" s="71"/>
      <c r="AA74" s="134"/>
      <c r="AB74" s="135"/>
      <c r="AC74" s="134"/>
      <c r="AD74" s="70"/>
      <c r="AE74" s="66"/>
      <c r="AF74" s="71"/>
      <c r="AG74" s="134"/>
      <c r="AH74" s="70"/>
      <c r="AI74" s="66" t="n">
        <v>1685</v>
      </c>
      <c r="AJ74" s="71"/>
      <c r="AK74" s="134" t="n">
        <v>1685</v>
      </c>
      <c r="AL74" s="70"/>
      <c r="AM74" s="71" t="n">
        <v>760</v>
      </c>
      <c r="AN74" s="134" t="n">
        <v>760</v>
      </c>
      <c r="AO74" s="70" t="n">
        <v>3094</v>
      </c>
      <c r="AP74" s="71"/>
      <c r="AQ74" s="134" t="n">
        <v>3094</v>
      </c>
      <c r="AR74" s="70" t="n">
        <v>2198</v>
      </c>
      <c r="AS74" s="71"/>
      <c r="AT74" s="134" t="n">
        <v>2198</v>
      </c>
      <c r="AU74" s="70"/>
      <c r="AV74" s="71"/>
      <c r="AW74" s="134"/>
      <c r="AX74" s="135"/>
      <c r="AY74" s="134"/>
      <c r="AZ74" s="135"/>
      <c r="BA74" s="134"/>
      <c r="BB74" s="67" t="n">
        <v>9384</v>
      </c>
    </row>
    <row r="75" customFormat="false" ht="14.25" hidden="false" customHeight="false" outlineLevel="0" collapsed="false">
      <c r="A75" s="28" t="s">
        <v>334</v>
      </c>
      <c r="B75" s="126"/>
      <c r="C75" s="127"/>
      <c r="D75" s="62" t="n">
        <v>11</v>
      </c>
      <c r="E75" s="62"/>
      <c r="F75" s="62"/>
      <c r="G75" s="136" t="n">
        <v>11</v>
      </c>
      <c r="H75" s="62" t="n">
        <v>3</v>
      </c>
      <c r="I75" s="62"/>
      <c r="J75" s="62"/>
      <c r="K75" s="136" t="n">
        <v>3</v>
      </c>
      <c r="L75" s="62"/>
      <c r="M75" s="62"/>
      <c r="N75" s="62"/>
      <c r="O75" s="136"/>
      <c r="P75" s="62"/>
      <c r="Q75" s="136"/>
      <c r="R75" s="62" t="n">
        <v>1</v>
      </c>
      <c r="S75" s="62"/>
      <c r="T75" s="62"/>
      <c r="U75" s="136" t="n">
        <v>1</v>
      </c>
      <c r="V75" s="62"/>
      <c r="W75" s="136"/>
      <c r="X75" s="62"/>
      <c r="Y75" s="62"/>
      <c r="Z75" s="62"/>
      <c r="AA75" s="136"/>
      <c r="AB75" s="62"/>
      <c r="AC75" s="136"/>
      <c r="AD75" s="62"/>
      <c r="AE75" s="62"/>
      <c r="AF75" s="62"/>
      <c r="AG75" s="136"/>
      <c r="AH75" s="62" t="n">
        <v>9</v>
      </c>
      <c r="AI75" s="62"/>
      <c r="AJ75" s="62"/>
      <c r="AK75" s="136" t="n">
        <v>9</v>
      </c>
      <c r="AL75" s="62" t="n">
        <v>11</v>
      </c>
      <c r="AM75" s="62"/>
      <c r="AN75" s="136" t="n">
        <v>11</v>
      </c>
      <c r="AO75" s="62"/>
      <c r="AP75" s="62"/>
      <c r="AQ75" s="136"/>
      <c r="AR75" s="62"/>
      <c r="AS75" s="62"/>
      <c r="AT75" s="136"/>
      <c r="AU75" s="62"/>
      <c r="AV75" s="62"/>
      <c r="AW75" s="136"/>
      <c r="AX75" s="62"/>
      <c r="AY75" s="136"/>
      <c r="AZ75" s="62"/>
      <c r="BA75" s="136"/>
      <c r="BB75" s="61" t="n">
        <v>35</v>
      </c>
    </row>
    <row r="76" customFormat="false" ht="14.25" hidden="false" customHeight="false" outlineLevel="0" collapsed="false">
      <c r="A76" s="33"/>
      <c r="B76" s="29" t="s">
        <v>318</v>
      </c>
      <c r="C76" s="29"/>
      <c r="D76" s="68" t="n">
        <v>11</v>
      </c>
      <c r="E76" s="62"/>
      <c r="F76" s="69"/>
      <c r="G76" s="128" t="n">
        <v>11</v>
      </c>
      <c r="H76" s="68" t="n">
        <v>3</v>
      </c>
      <c r="I76" s="62"/>
      <c r="J76" s="69"/>
      <c r="K76" s="128" t="n">
        <v>3</v>
      </c>
      <c r="L76" s="68"/>
      <c r="M76" s="62"/>
      <c r="N76" s="69"/>
      <c r="O76" s="128"/>
      <c r="P76" s="133"/>
      <c r="Q76" s="128"/>
      <c r="R76" s="68" t="n">
        <v>1</v>
      </c>
      <c r="S76" s="62"/>
      <c r="T76" s="69"/>
      <c r="U76" s="128" t="n">
        <v>1</v>
      </c>
      <c r="V76" s="133"/>
      <c r="W76" s="128"/>
      <c r="X76" s="68"/>
      <c r="Y76" s="62"/>
      <c r="Z76" s="69"/>
      <c r="AA76" s="128"/>
      <c r="AB76" s="133"/>
      <c r="AC76" s="128"/>
      <c r="AD76" s="68"/>
      <c r="AE76" s="62"/>
      <c r="AF76" s="69"/>
      <c r="AG76" s="128"/>
      <c r="AH76" s="68" t="n">
        <v>9</v>
      </c>
      <c r="AI76" s="62"/>
      <c r="AJ76" s="69"/>
      <c r="AK76" s="128" t="n">
        <v>9</v>
      </c>
      <c r="AL76" s="68" t="n">
        <v>11</v>
      </c>
      <c r="AM76" s="69"/>
      <c r="AN76" s="128" t="n">
        <v>11</v>
      </c>
      <c r="AO76" s="68"/>
      <c r="AP76" s="69"/>
      <c r="AQ76" s="128"/>
      <c r="AR76" s="68"/>
      <c r="AS76" s="69"/>
      <c r="AT76" s="128"/>
      <c r="AU76" s="68"/>
      <c r="AV76" s="69"/>
      <c r="AW76" s="128"/>
      <c r="AX76" s="133"/>
      <c r="AY76" s="128"/>
      <c r="AZ76" s="133"/>
      <c r="BA76" s="128"/>
      <c r="BB76" s="63" t="n">
        <v>35</v>
      </c>
    </row>
    <row r="77" customFormat="false" ht="14.25" hidden="false" customHeight="false" outlineLevel="0" collapsed="false">
      <c r="A77" s="42"/>
      <c r="B77" s="40"/>
      <c r="C77" s="40" t="s">
        <v>152</v>
      </c>
      <c r="D77" s="70" t="n">
        <v>11</v>
      </c>
      <c r="E77" s="66"/>
      <c r="F77" s="71"/>
      <c r="G77" s="134" t="n">
        <v>11</v>
      </c>
      <c r="H77" s="70" t="n">
        <v>3</v>
      </c>
      <c r="I77" s="66"/>
      <c r="J77" s="71"/>
      <c r="K77" s="134" t="n">
        <v>3</v>
      </c>
      <c r="L77" s="70"/>
      <c r="M77" s="66"/>
      <c r="N77" s="71"/>
      <c r="O77" s="134"/>
      <c r="P77" s="135"/>
      <c r="Q77" s="134"/>
      <c r="R77" s="70" t="n">
        <v>1</v>
      </c>
      <c r="S77" s="66"/>
      <c r="T77" s="71"/>
      <c r="U77" s="134" t="n">
        <v>1</v>
      </c>
      <c r="V77" s="135"/>
      <c r="W77" s="134"/>
      <c r="X77" s="70"/>
      <c r="Y77" s="66"/>
      <c r="Z77" s="71"/>
      <c r="AA77" s="134"/>
      <c r="AB77" s="135"/>
      <c r="AC77" s="134"/>
      <c r="AD77" s="70"/>
      <c r="AE77" s="66"/>
      <c r="AF77" s="71"/>
      <c r="AG77" s="134"/>
      <c r="AH77" s="70" t="n">
        <v>9</v>
      </c>
      <c r="AI77" s="66"/>
      <c r="AJ77" s="71"/>
      <c r="AK77" s="134" t="n">
        <v>9</v>
      </c>
      <c r="AL77" s="70" t="n">
        <v>11</v>
      </c>
      <c r="AM77" s="71"/>
      <c r="AN77" s="134" t="n">
        <v>11</v>
      </c>
      <c r="AO77" s="70"/>
      <c r="AP77" s="71"/>
      <c r="AQ77" s="134"/>
      <c r="AR77" s="70"/>
      <c r="AS77" s="71"/>
      <c r="AT77" s="134"/>
      <c r="AU77" s="70"/>
      <c r="AV77" s="71"/>
      <c r="AW77" s="134"/>
      <c r="AX77" s="135"/>
      <c r="AY77" s="134"/>
      <c r="AZ77" s="135"/>
      <c r="BA77" s="134"/>
      <c r="BB77" s="67" t="n">
        <v>35</v>
      </c>
    </row>
    <row r="78" customFormat="false" ht="14.25" hidden="false" customHeight="false" outlineLevel="0" collapsed="false">
      <c r="A78" s="28" t="s">
        <v>73</v>
      </c>
      <c r="B78" s="126"/>
      <c r="C78" s="127"/>
      <c r="D78" s="62"/>
      <c r="E78" s="62"/>
      <c r="F78" s="62"/>
      <c r="G78" s="136"/>
      <c r="H78" s="62"/>
      <c r="I78" s="62"/>
      <c r="J78" s="62"/>
      <c r="K78" s="136"/>
      <c r="L78" s="62"/>
      <c r="M78" s="62"/>
      <c r="N78" s="62"/>
      <c r="O78" s="136"/>
      <c r="P78" s="62"/>
      <c r="Q78" s="136"/>
      <c r="R78" s="62"/>
      <c r="S78" s="62" t="n">
        <v>138</v>
      </c>
      <c r="T78" s="62"/>
      <c r="U78" s="136" t="n">
        <v>138</v>
      </c>
      <c r="V78" s="62"/>
      <c r="W78" s="136"/>
      <c r="X78" s="62"/>
      <c r="Y78" s="62" t="n">
        <v>13</v>
      </c>
      <c r="Z78" s="62"/>
      <c r="AA78" s="136" t="n">
        <v>13</v>
      </c>
      <c r="AB78" s="62"/>
      <c r="AC78" s="136"/>
      <c r="AD78" s="62"/>
      <c r="AE78" s="62"/>
      <c r="AF78" s="62"/>
      <c r="AG78" s="136"/>
      <c r="AH78" s="62"/>
      <c r="AI78" s="62"/>
      <c r="AJ78" s="62"/>
      <c r="AK78" s="136"/>
      <c r="AL78" s="62"/>
      <c r="AM78" s="62"/>
      <c r="AN78" s="136"/>
      <c r="AO78" s="62"/>
      <c r="AP78" s="62"/>
      <c r="AQ78" s="136"/>
      <c r="AR78" s="62"/>
      <c r="AS78" s="62"/>
      <c r="AT78" s="136"/>
      <c r="AU78" s="62"/>
      <c r="AV78" s="62"/>
      <c r="AW78" s="136"/>
      <c r="AX78" s="62"/>
      <c r="AY78" s="136"/>
      <c r="AZ78" s="62"/>
      <c r="BA78" s="136"/>
      <c r="BB78" s="61" t="n">
        <v>151</v>
      </c>
    </row>
    <row r="79" customFormat="false" ht="14.25" hidden="false" customHeight="false" outlineLevel="0" collapsed="false">
      <c r="A79" s="33"/>
      <c r="B79" s="29" t="s">
        <v>72</v>
      </c>
      <c r="C79" s="29"/>
      <c r="D79" s="68"/>
      <c r="E79" s="62"/>
      <c r="F79" s="69"/>
      <c r="G79" s="128"/>
      <c r="H79" s="68"/>
      <c r="I79" s="62"/>
      <c r="J79" s="69"/>
      <c r="K79" s="128"/>
      <c r="L79" s="68"/>
      <c r="M79" s="62"/>
      <c r="N79" s="69"/>
      <c r="O79" s="128"/>
      <c r="P79" s="133"/>
      <c r="Q79" s="128"/>
      <c r="R79" s="68"/>
      <c r="S79" s="62" t="n">
        <v>138</v>
      </c>
      <c r="T79" s="69"/>
      <c r="U79" s="128" t="n">
        <v>138</v>
      </c>
      <c r="V79" s="133"/>
      <c r="W79" s="128"/>
      <c r="X79" s="68"/>
      <c r="Y79" s="62" t="n">
        <v>13</v>
      </c>
      <c r="Z79" s="69"/>
      <c r="AA79" s="128" t="n">
        <v>13</v>
      </c>
      <c r="AB79" s="133"/>
      <c r="AC79" s="128"/>
      <c r="AD79" s="68"/>
      <c r="AE79" s="62"/>
      <c r="AF79" s="69"/>
      <c r="AG79" s="128"/>
      <c r="AH79" s="68"/>
      <c r="AI79" s="62"/>
      <c r="AJ79" s="69"/>
      <c r="AK79" s="128"/>
      <c r="AL79" s="68"/>
      <c r="AM79" s="69"/>
      <c r="AN79" s="128"/>
      <c r="AO79" s="68"/>
      <c r="AP79" s="69"/>
      <c r="AQ79" s="128"/>
      <c r="AR79" s="68"/>
      <c r="AS79" s="69"/>
      <c r="AT79" s="128"/>
      <c r="AU79" s="68"/>
      <c r="AV79" s="69"/>
      <c r="AW79" s="128"/>
      <c r="AX79" s="133"/>
      <c r="AY79" s="128"/>
      <c r="AZ79" s="133"/>
      <c r="BA79" s="128"/>
      <c r="BB79" s="63" t="n">
        <v>151</v>
      </c>
    </row>
    <row r="80" customFormat="false" ht="14.25" hidden="false" customHeight="false" outlineLevel="0" collapsed="false">
      <c r="A80" s="42"/>
      <c r="B80" s="40"/>
      <c r="C80" s="40" t="s">
        <v>71</v>
      </c>
      <c r="D80" s="70"/>
      <c r="E80" s="66"/>
      <c r="F80" s="71"/>
      <c r="G80" s="134"/>
      <c r="H80" s="70"/>
      <c r="I80" s="66"/>
      <c r="J80" s="71"/>
      <c r="K80" s="134"/>
      <c r="L80" s="70"/>
      <c r="M80" s="66"/>
      <c r="N80" s="71"/>
      <c r="O80" s="134"/>
      <c r="P80" s="135"/>
      <c r="Q80" s="134"/>
      <c r="R80" s="70"/>
      <c r="S80" s="66" t="n">
        <v>138</v>
      </c>
      <c r="T80" s="71"/>
      <c r="U80" s="134" t="n">
        <v>138</v>
      </c>
      <c r="V80" s="135"/>
      <c r="W80" s="134"/>
      <c r="X80" s="70"/>
      <c r="Y80" s="66" t="n">
        <v>13</v>
      </c>
      <c r="Z80" s="71"/>
      <c r="AA80" s="134" t="n">
        <v>13</v>
      </c>
      <c r="AB80" s="135"/>
      <c r="AC80" s="134"/>
      <c r="AD80" s="70"/>
      <c r="AE80" s="66"/>
      <c r="AF80" s="71"/>
      <c r="AG80" s="134"/>
      <c r="AH80" s="70"/>
      <c r="AI80" s="66"/>
      <c r="AJ80" s="71"/>
      <c r="AK80" s="134"/>
      <c r="AL80" s="70"/>
      <c r="AM80" s="71"/>
      <c r="AN80" s="134"/>
      <c r="AO80" s="70"/>
      <c r="AP80" s="71"/>
      <c r="AQ80" s="134"/>
      <c r="AR80" s="70"/>
      <c r="AS80" s="71"/>
      <c r="AT80" s="134"/>
      <c r="AU80" s="70"/>
      <c r="AV80" s="71"/>
      <c r="AW80" s="134"/>
      <c r="AX80" s="135"/>
      <c r="AY80" s="134"/>
      <c r="AZ80" s="135"/>
      <c r="BA80" s="134"/>
      <c r="BB80" s="67" t="n">
        <v>151</v>
      </c>
    </row>
    <row r="81" customFormat="false" ht="14.25" hidden="false" customHeight="false" outlineLevel="0" collapsed="false">
      <c r="A81" s="28" t="s">
        <v>44</v>
      </c>
      <c r="B81" s="126"/>
      <c r="C81" s="127"/>
      <c r="D81" s="62" t="n">
        <v>4</v>
      </c>
      <c r="E81" s="62" t="n">
        <v>3454</v>
      </c>
      <c r="F81" s="62" t="n">
        <v>10216</v>
      </c>
      <c r="G81" s="136" t="n">
        <v>13674</v>
      </c>
      <c r="H81" s="62"/>
      <c r="I81" s="62"/>
      <c r="J81" s="62"/>
      <c r="K81" s="136"/>
      <c r="L81" s="62" t="n">
        <v>1</v>
      </c>
      <c r="M81" s="62"/>
      <c r="N81" s="62" t="n">
        <v>50501</v>
      </c>
      <c r="O81" s="136" t="n">
        <v>50502</v>
      </c>
      <c r="P81" s="62"/>
      <c r="Q81" s="136"/>
      <c r="R81" s="62"/>
      <c r="S81" s="62"/>
      <c r="T81" s="62"/>
      <c r="U81" s="136"/>
      <c r="V81" s="62"/>
      <c r="W81" s="136"/>
      <c r="X81" s="62"/>
      <c r="Y81" s="62"/>
      <c r="Z81" s="62"/>
      <c r="AA81" s="136"/>
      <c r="AB81" s="62"/>
      <c r="AC81" s="136"/>
      <c r="AD81" s="62"/>
      <c r="AE81" s="62"/>
      <c r="AF81" s="62" t="n">
        <v>3</v>
      </c>
      <c r="AG81" s="136" t="n">
        <v>3</v>
      </c>
      <c r="AH81" s="62"/>
      <c r="AI81" s="62"/>
      <c r="AJ81" s="62"/>
      <c r="AK81" s="136"/>
      <c r="AL81" s="62"/>
      <c r="AM81" s="62"/>
      <c r="AN81" s="136"/>
      <c r="AO81" s="62"/>
      <c r="AP81" s="62"/>
      <c r="AQ81" s="136"/>
      <c r="AR81" s="62"/>
      <c r="AS81" s="62"/>
      <c r="AT81" s="136"/>
      <c r="AU81" s="62"/>
      <c r="AV81" s="62" t="n">
        <v>2</v>
      </c>
      <c r="AW81" s="136" t="n">
        <v>2</v>
      </c>
      <c r="AX81" s="62"/>
      <c r="AY81" s="136"/>
      <c r="AZ81" s="62"/>
      <c r="BA81" s="136"/>
      <c r="BB81" s="61" t="n">
        <v>64181</v>
      </c>
    </row>
    <row r="82" customFormat="false" ht="14.25" hidden="false" customHeight="false" outlineLevel="0" collapsed="false">
      <c r="A82" s="33"/>
      <c r="B82" s="29" t="s">
        <v>43</v>
      </c>
      <c r="C82" s="29"/>
      <c r="D82" s="68" t="n">
        <v>1</v>
      </c>
      <c r="E82" s="62"/>
      <c r="F82" s="69" t="n">
        <v>10216</v>
      </c>
      <c r="G82" s="128" t="n">
        <v>10217</v>
      </c>
      <c r="H82" s="68"/>
      <c r="I82" s="62"/>
      <c r="J82" s="69"/>
      <c r="K82" s="128"/>
      <c r="L82" s="68"/>
      <c r="M82" s="62"/>
      <c r="N82" s="69" t="n">
        <v>50501</v>
      </c>
      <c r="O82" s="128" t="n">
        <v>50501</v>
      </c>
      <c r="P82" s="133"/>
      <c r="Q82" s="128"/>
      <c r="R82" s="68"/>
      <c r="S82" s="62"/>
      <c r="T82" s="69"/>
      <c r="U82" s="128"/>
      <c r="V82" s="133"/>
      <c r="W82" s="128"/>
      <c r="X82" s="68"/>
      <c r="Y82" s="62"/>
      <c r="Z82" s="69"/>
      <c r="AA82" s="128"/>
      <c r="AB82" s="133"/>
      <c r="AC82" s="128"/>
      <c r="AD82" s="68"/>
      <c r="AE82" s="62"/>
      <c r="AF82" s="69" t="n">
        <v>3</v>
      </c>
      <c r="AG82" s="128" t="n">
        <v>3</v>
      </c>
      <c r="AH82" s="68"/>
      <c r="AI82" s="62"/>
      <c r="AJ82" s="69"/>
      <c r="AK82" s="128"/>
      <c r="AL82" s="68"/>
      <c r="AM82" s="69"/>
      <c r="AN82" s="128"/>
      <c r="AO82" s="68"/>
      <c r="AP82" s="69"/>
      <c r="AQ82" s="128"/>
      <c r="AR82" s="68"/>
      <c r="AS82" s="69"/>
      <c r="AT82" s="128"/>
      <c r="AU82" s="68"/>
      <c r="AV82" s="69"/>
      <c r="AW82" s="128"/>
      <c r="AX82" s="133"/>
      <c r="AY82" s="128"/>
      <c r="AZ82" s="133"/>
      <c r="BA82" s="128"/>
      <c r="BB82" s="63" t="n">
        <v>60721</v>
      </c>
    </row>
    <row r="83" customFormat="false" ht="14.25" hidden="false" customHeight="false" outlineLevel="0" collapsed="false">
      <c r="A83" s="33"/>
      <c r="B83" s="34"/>
      <c r="C83" s="34" t="s">
        <v>121</v>
      </c>
      <c r="D83" s="72" t="n">
        <v>1</v>
      </c>
      <c r="E83" s="64"/>
      <c r="F83" s="73" t="n">
        <v>10216</v>
      </c>
      <c r="G83" s="137" t="n">
        <v>10217</v>
      </c>
      <c r="H83" s="72"/>
      <c r="I83" s="64"/>
      <c r="J83" s="73"/>
      <c r="K83" s="137"/>
      <c r="L83" s="72"/>
      <c r="M83" s="64"/>
      <c r="N83" s="73" t="n">
        <v>50501</v>
      </c>
      <c r="O83" s="137" t="n">
        <v>50501</v>
      </c>
      <c r="P83" s="138"/>
      <c r="Q83" s="137"/>
      <c r="R83" s="72"/>
      <c r="S83" s="64"/>
      <c r="T83" s="73"/>
      <c r="U83" s="137"/>
      <c r="V83" s="138"/>
      <c r="W83" s="137"/>
      <c r="X83" s="72"/>
      <c r="Y83" s="64"/>
      <c r="Z83" s="73"/>
      <c r="AA83" s="137"/>
      <c r="AB83" s="138"/>
      <c r="AC83" s="137"/>
      <c r="AD83" s="72"/>
      <c r="AE83" s="64"/>
      <c r="AF83" s="73" t="n">
        <v>3</v>
      </c>
      <c r="AG83" s="137" t="n">
        <v>3</v>
      </c>
      <c r="AH83" s="72"/>
      <c r="AI83" s="64"/>
      <c r="AJ83" s="73"/>
      <c r="AK83" s="137"/>
      <c r="AL83" s="72"/>
      <c r="AM83" s="73"/>
      <c r="AN83" s="137"/>
      <c r="AO83" s="72"/>
      <c r="AP83" s="73"/>
      <c r="AQ83" s="137"/>
      <c r="AR83" s="72"/>
      <c r="AS83" s="73"/>
      <c r="AT83" s="137"/>
      <c r="AU83" s="72"/>
      <c r="AV83" s="73"/>
      <c r="AW83" s="137"/>
      <c r="AX83" s="138"/>
      <c r="AY83" s="137"/>
      <c r="AZ83" s="138"/>
      <c r="BA83" s="137"/>
      <c r="BB83" s="65" t="n">
        <v>60721</v>
      </c>
    </row>
    <row r="84" customFormat="false" ht="14.25" hidden="false" customHeight="false" outlineLevel="0" collapsed="false">
      <c r="A84" s="33"/>
      <c r="B84" s="40"/>
      <c r="C84" s="40" t="s">
        <v>42</v>
      </c>
      <c r="D84" s="70"/>
      <c r="E84" s="66"/>
      <c r="F84" s="71"/>
      <c r="G84" s="134"/>
      <c r="H84" s="70"/>
      <c r="I84" s="66"/>
      <c r="J84" s="71"/>
      <c r="K84" s="134"/>
      <c r="L84" s="70"/>
      <c r="M84" s="66"/>
      <c r="N84" s="71"/>
      <c r="O84" s="134"/>
      <c r="P84" s="135"/>
      <c r="Q84" s="134"/>
      <c r="R84" s="70"/>
      <c r="S84" s="66"/>
      <c r="T84" s="71"/>
      <c r="U84" s="134"/>
      <c r="V84" s="135"/>
      <c r="W84" s="134"/>
      <c r="X84" s="70"/>
      <c r="Y84" s="66"/>
      <c r="Z84" s="71"/>
      <c r="AA84" s="134"/>
      <c r="AB84" s="135"/>
      <c r="AC84" s="134"/>
      <c r="AD84" s="70"/>
      <c r="AE84" s="66"/>
      <c r="AF84" s="71"/>
      <c r="AG84" s="134"/>
      <c r="AH84" s="70"/>
      <c r="AI84" s="66"/>
      <c r="AJ84" s="71"/>
      <c r="AK84" s="134"/>
      <c r="AL84" s="70"/>
      <c r="AM84" s="71"/>
      <c r="AN84" s="134"/>
      <c r="AO84" s="70"/>
      <c r="AP84" s="71"/>
      <c r="AQ84" s="134"/>
      <c r="AR84" s="70"/>
      <c r="AS84" s="71"/>
      <c r="AT84" s="134"/>
      <c r="AU84" s="70"/>
      <c r="AV84" s="71"/>
      <c r="AW84" s="134"/>
      <c r="AX84" s="135"/>
      <c r="AY84" s="134"/>
      <c r="AZ84" s="135"/>
      <c r="BA84" s="134"/>
      <c r="BB84" s="67"/>
    </row>
    <row r="85" customFormat="false" ht="14.25" hidden="false" customHeight="false" outlineLevel="0" collapsed="false">
      <c r="A85" s="33"/>
      <c r="B85" s="29" t="s">
        <v>46</v>
      </c>
      <c r="C85" s="29"/>
      <c r="D85" s="62" t="n">
        <v>3</v>
      </c>
      <c r="E85" s="62" t="n">
        <v>3454</v>
      </c>
      <c r="F85" s="62"/>
      <c r="G85" s="130" t="n">
        <v>3457</v>
      </c>
      <c r="H85" s="62"/>
      <c r="I85" s="62"/>
      <c r="J85" s="62"/>
      <c r="K85" s="130"/>
      <c r="L85" s="62" t="n">
        <v>1</v>
      </c>
      <c r="M85" s="62"/>
      <c r="N85" s="62"/>
      <c r="O85" s="130" t="n">
        <v>1</v>
      </c>
      <c r="P85" s="62"/>
      <c r="Q85" s="130"/>
      <c r="R85" s="62"/>
      <c r="S85" s="62"/>
      <c r="T85" s="62"/>
      <c r="U85" s="130"/>
      <c r="V85" s="62"/>
      <c r="W85" s="130"/>
      <c r="X85" s="62"/>
      <c r="Y85" s="62"/>
      <c r="Z85" s="62"/>
      <c r="AA85" s="130"/>
      <c r="AB85" s="62"/>
      <c r="AC85" s="130"/>
      <c r="AD85" s="62"/>
      <c r="AE85" s="62"/>
      <c r="AF85" s="62"/>
      <c r="AG85" s="130"/>
      <c r="AH85" s="62"/>
      <c r="AI85" s="62"/>
      <c r="AJ85" s="62"/>
      <c r="AK85" s="130"/>
      <c r="AL85" s="62"/>
      <c r="AM85" s="62"/>
      <c r="AN85" s="130"/>
      <c r="AO85" s="62"/>
      <c r="AP85" s="62"/>
      <c r="AQ85" s="130"/>
      <c r="AR85" s="62"/>
      <c r="AS85" s="62"/>
      <c r="AT85" s="130"/>
      <c r="AU85" s="62"/>
      <c r="AV85" s="62" t="n">
        <v>2</v>
      </c>
      <c r="AW85" s="130" t="n">
        <v>2</v>
      </c>
      <c r="AX85" s="62"/>
      <c r="AY85" s="130"/>
      <c r="AZ85" s="62"/>
      <c r="BA85" s="130"/>
      <c r="BB85" s="63" t="n">
        <v>3460</v>
      </c>
    </row>
    <row r="86" customFormat="false" ht="14.25" hidden="false" customHeight="false" outlineLevel="0" collapsed="false">
      <c r="A86" s="33"/>
      <c r="B86" s="34"/>
      <c r="C86" s="34" t="s">
        <v>47</v>
      </c>
      <c r="D86" s="64"/>
      <c r="E86" s="64"/>
      <c r="F86" s="64"/>
      <c r="G86" s="132"/>
      <c r="H86" s="64"/>
      <c r="I86" s="64"/>
      <c r="J86" s="64"/>
      <c r="K86" s="132"/>
      <c r="L86" s="64"/>
      <c r="M86" s="64"/>
      <c r="N86" s="64"/>
      <c r="O86" s="132"/>
      <c r="P86" s="64"/>
      <c r="Q86" s="132"/>
      <c r="R86" s="64"/>
      <c r="S86" s="64"/>
      <c r="T86" s="64"/>
      <c r="U86" s="132"/>
      <c r="V86" s="64"/>
      <c r="W86" s="132"/>
      <c r="X86" s="64"/>
      <c r="Y86" s="64"/>
      <c r="Z86" s="64"/>
      <c r="AA86" s="132"/>
      <c r="AB86" s="64"/>
      <c r="AC86" s="132"/>
      <c r="AD86" s="64"/>
      <c r="AE86" s="64"/>
      <c r="AF86" s="64"/>
      <c r="AG86" s="132"/>
      <c r="AH86" s="64"/>
      <c r="AI86" s="64"/>
      <c r="AJ86" s="64"/>
      <c r="AK86" s="132"/>
      <c r="AL86" s="64"/>
      <c r="AM86" s="64"/>
      <c r="AN86" s="132"/>
      <c r="AO86" s="64"/>
      <c r="AP86" s="64"/>
      <c r="AQ86" s="132"/>
      <c r="AR86" s="64"/>
      <c r="AS86" s="64"/>
      <c r="AT86" s="132"/>
      <c r="AU86" s="64"/>
      <c r="AV86" s="64"/>
      <c r="AW86" s="132"/>
      <c r="AX86" s="64"/>
      <c r="AY86" s="132"/>
      <c r="AZ86" s="64"/>
      <c r="BA86" s="132"/>
      <c r="BB86" s="65"/>
    </row>
    <row r="87" customFormat="false" ht="14.25" hidden="false" customHeight="false" outlineLevel="0" collapsed="false">
      <c r="A87" s="33"/>
      <c r="B87" s="34"/>
      <c r="C87" s="34" t="s">
        <v>45</v>
      </c>
      <c r="D87" s="64"/>
      <c r="E87" s="64"/>
      <c r="F87" s="64"/>
      <c r="G87" s="132"/>
      <c r="H87" s="64"/>
      <c r="I87" s="64"/>
      <c r="J87" s="64"/>
      <c r="K87" s="132"/>
      <c r="L87" s="64"/>
      <c r="M87" s="64"/>
      <c r="N87" s="64"/>
      <c r="O87" s="132"/>
      <c r="P87" s="64"/>
      <c r="Q87" s="132"/>
      <c r="R87" s="64"/>
      <c r="S87" s="64"/>
      <c r="T87" s="64"/>
      <c r="U87" s="132"/>
      <c r="V87" s="64"/>
      <c r="W87" s="132"/>
      <c r="X87" s="64"/>
      <c r="Y87" s="64"/>
      <c r="Z87" s="64"/>
      <c r="AA87" s="132"/>
      <c r="AB87" s="64"/>
      <c r="AC87" s="132"/>
      <c r="AD87" s="64"/>
      <c r="AE87" s="64"/>
      <c r="AF87" s="64"/>
      <c r="AG87" s="132"/>
      <c r="AH87" s="64"/>
      <c r="AI87" s="64"/>
      <c r="AJ87" s="64"/>
      <c r="AK87" s="132"/>
      <c r="AL87" s="64"/>
      <c r="AM87" s="64"/>
      <c r="AN87" s="132"/>
      <c r="AO87" s="64"/>
      <c r="AP87" s="64"/>
      <c r="AQ87" s="132"/>
      <c r="AR87" s="64"/>
      <c r="AS87" s="64"/>
      <c r="AT87" s="132"/>
      <c r="AU87" s="64"/>
      <c r="AV87" s="64"/>
      <c r="AW87" s="132"/>
      <c r="AX87" s="64"/>
      <c r="AY87" s="132"/>
      <c r="AZ87" s="64"/>
      <c r="BA87" s="132"/>
      <c r="BB87" s="65"/>
    </row>
    <row r="88" customFormat="false" ht="14.25" hidden="false" customHeight="false" outlineLevel="0" collapsed="false">
      <c r="A88" s="33"/>
      <c r="B88" s="40"/>
      <c r="C88" s="40" t="s">
        <v>75</v>
      </c>
      <c r="D88" s="66" t="n">
        <v>3</v>
      </c>
      <c r="E88" s="66" t="n">
        <v>3454</v>
      </c>
      <c r="F88" s="66"/>
      <c r="G88" s="131" t="n">
        <v>3457</v>
      </c>
      <c r="H88" s="66"/>
      <c r="I88" s="66"/>
      <c r="J88" s="66"/>
      <c r="K88" s="131"/>
      <c r="L88" s="66" t="n">
        <v>1</v>
      </c>
      <c r="M88" s="66"/>
      <c r="N88" s="66"/>
      <c r="O88" s="131" t="n">
        <v>1</v>
      </c>
      <c r="P88" s="66"/>
      <c r="Q88" s="131"/>
      <c r="R88" s="66"/>
      <c r="S88" s="66"/>
      <c r="T88" s="66"/>
      <c r="U88" s="131"/>
      <c r="V88" s="66"/>
      <c r="W88" s="131"/>
      <c r="X88" s="66"/>
      <c r="Y88" s="66"/>
      <c r="Z88" s="66"/>
      <c r="AA88" s="131"/>
      <c r="AB88" s="66"/>
      <c r="AC88" s="131"/>
      <c r="AD88" s="66"/>
      <c r="AE88" s="66"/>
      <c r="AF88" s="66"/>
      <c r="AG88" s="131"/>
      <c r="AH88" s="66"/>
      <c r="AI88" s="66"/>
      <c r="AJ88" s="66"/>
      <c r="AK88" s="131"/>
      <c r="AL88" s="66"/>
      <c r="AM88" s="66"/>
      <c r="AN88" s="131"/>
      <c r="AO88" s="66"/>
      <c r="AP88" s="66"/>
      <c r="AQ88" s="131"/>
      <c r="AR88" s="66"/>
      <c r="AS88" s="66"/>
      <c r="AT88" s="131"/>
      <c r="AU88" s="66"/>
      <c r="AV88" s="66" t="n">
        <v>2</v>
      </c>
      <c r="AW88" s="131" t="n">
        <v>2</v>
      </c>
      <c r="AX88" s="66"/>
      <c r="AY88" s="131"/>
      <c r="AZ88" s="66"/>
      <c r="BA88" s="131"/>
      <c r="BB88" s="67" t="n">
        <v>3460</v>
      </c>
    </row>
    <row r="89" customFormat="false" ht="14.25" hidden="false" customHeight="false" outlineLevel="0" collapsed="false">
      <c r="A89" s="33"/>
      <c r="B89" s="29" t="s">
        <v>49</v>
      </c>
      <c r="C89" s="29"/>
      <c r="D89" s="68"/>
      <c r="E89" s="62"/>
      <c r="F89" s="69"/>
      <c r="G89" s="128"/>
      <c r="H89" s="68"/>
      <c r="I89" s="62"/>
      <c r="J89" s="69"/>
      <c r="K89" s="128"/>
      <c r="L89" s="68"/>
      <c r="M89" s="62"/>
      <c r="N89" s="69"/>
      <c r="O89" s="128"/>
      <c r="P89" s="133"/>
      <c r="Q89" s="128"/>
      <c r="R89" s="68"/>
      <c r="S89" s="62"/>
      <c r="T89" s="69"/>
      <c r="U89" s="128"/>
      <c r="V89" s="133"/>
      <c r="W89" s="128"/>
      <c r="X89" s="68"/>
      <c r="Y89" s="62"/>
      <c r="Z89" s="69"/>
      <c r="AA89" s="128"/>
      <c r="AB89" s="133"/>
      <c r="AC89" s="128"/>
      <c r="AD89" s="68"/>
      <c r="AE89" s="62"/>
      <c r="AF89" s="69"/>
      <c r="AG89" s="128"/>
      <c r="AH89" s="68"/>
      <c r="AI89" s="62"/>
      <c r="AJ89" s="69"/>
      <c r="AK89" s="128"/>
      <c r="AL89" s="68"/>
      <c r="AM89" s="69"/>
      <c r="AN89" s="128"/>
      <c r="AO89" s="68"/>
      <c r="AP89" s="69"/>
      <c r="AQ89" s="128"/>
      <c r="AR89" s="68"/>
      <c r="AS89" s="69"/>
      <c r="AT89" s="128"/>
      <c r="AU89" s="68"/>
      <c r="AV89" s="69"/>
      <c r="AW89" s="128"/>
      <c r="AX89" s="133"/>
      <c r="AY89" s="128"/>
      <c r="AZ89" s="133"/>
      <c r="BA89" s="128"/>
      <c r="BB89" s="63"/>
    </row>
    <row r="90" customFormat="false" ht="14.25" hidden="false" customHeight="false" outlineLevel="0" collapsed="false">
      <c r="A90" s="42"/>
      <c r="B90" s="40"/>
      <c r="C90" s="40" t="s">
        <v>48</v>
      </c>
      <c r="D90" s="70"/>
      <c r="E90" s="66"/>
      <c r="F90" s="71"/>
      <c r="G90" s="134"/>
      <c r="H90" s="70"/>
      <c r="I90" s="66"/>
      <c r="J90" s="71"/>
      <c r="K90" s="134"/>
      <c r="L90" s="70"/>
      <c r="M90" s="66"/>
      <c r="N90" s="71"/>
      <c r="O90" s="134"/>
      <c r="P90" s="135"/>
      <c r="Q90" s="134"/>
      <c r="R90" s="70"/>
      <c r="S90" s="66"/>
      <c r="T90" s="71"/>
      <c r="U90" s="134"/>
      <c r="V90" s="135"/>
      <c r="W90" s="134"/>
      <c r="X90" s="70"/>
      <c r="Y90" s="66"/>
      <c r="Z90" s="71"/>
      <c r="AA90" s="134"/>
      <c r="AB90" s="135"/>
      <c r="AC90" s="134"/>
      <c r="AD90" s="70"/>
      <c r="AE90" s="66"/>
      <c r="AF90" s="71"/>
      <c r="AG90" s="134"/>
      <c r="AH90" s="70"/>
      <c r="AI90" s="66"/>
      <c r="AJ90" s="71"/>
      <c r="AK90" s="134"/>
      <c r="AL90" s="70"/>
      <c r="AM90" s="71"/>
      <c r="AN90" s="134"/>
      <c r="AO90" s="70"/>
      <c r="AP90" s="71"/>
      <c r="AQ90" s="134"/>
      <c r="AR90" s="70"/>
      <c r="AS90" s="71"/>
      <c r="AT90" s="134"/>
      <c r="AU90" s="70"/>
      <c r="AV90" s="71"/>
      <c r="AW90" s="134"/>
      <c r="AX90" s="135"/>
      <c r="AY90" s="134"/>
      <c r="AZ90" s="135"/>
      <c r="BA90" s="134"/>
      <c r="BB90" s="67"/>
    </row>
    <row r="91" customFormat="false" ht="14.25" hidden="false" customHeight="false" outlineLevel="0" collapsed="false">
      <c r="A91" s="28" t="s">
        <v>330</v>
      </c>
      <c r="B91" s="126"/>
      <c r="C91" s="127"/>
      <c r="D91" s="62" t="n">
        <v>1</v>
      </c>
      <c r="E91" s="62"/>
      <c r="F91" s="62"/>
      <c r="G91" s="136" t="n">
        <v>1</v>
      </c>
      <c r="H91" s="62" t="n">
        <v>2</v>
      </c>
      <c r="I91" s="62"/>
      <c r="J91" s="62"/>
      <c r="K91" s="136" t="n">
        <v>2</v>
      </c>
      <c r="L91" s="62" t="n">
        <v>2</v>
      </c>
      <c r="M91" s="62"/>
      <c r="N91" s="62"/>
      <c r="O91" s="136" t="n">
        <v>2</v>
      </c>
      <c r="P91" s="62"/>
      <c r="Q91" s="136"/>
      <c r="R91" s="62" t="n">
        <v>1</v>
      </c>
      <c r="S91" s="62"/>
      <c r="T91" s="62"/>
      <c r="U91" s="136" t="n">
        <v>1</v>
      </c>
      <c r="V91" s="62"/>
      <c r="W91" s="136"/>
      <c r="X91" s="62"/>
      <c r="Y91" s="62"/>
      <c r="Z91" s="62"/>
      <c r="AA91" s="136"/>
      <c r="AB91" s="62"/>
      <c r="AC91" s="136"/>
      <c r="AD91" s="62"/>
      <c r="AE91" s="62"/>
      <c r="AF91" s="62"/>
      <c r="AG91" s="136"/>
      <c r="AH91" s="62"/>
      <c r="AI91" s="62"/>
      <c r="AJ91" s="62"/>
      <c r="AK91" s="136"/>
      <c r="AL91" s="62"/>
      <c r="AM91" s="62"/>
      <c r="AN91" s="136"/>
      <c r="AO91" s="62"/>
      <c r="AP91" s="62"/>
      <c r="AQ91" s="136"/>
      <c r="AR91" s="62"/>
      <c r="AS91" s="62"/>
      <c r="AT91" s="136"/>
      <c r="AU91" s="62"/>
      <c r="AV91" s="62"/>
      <c r="AW91" s="136"/>
      <c r="AX91" s="62"/>
      <c r="AY91" s="136"/>
      <c r="AZ91" s="62"/>
      <c r="BA91" s="136"/>
      <c r="BB91" s="61" t="n">
        <v>6</v>
      </c>
    </row>
    <row r="92" customFormat="false" ht="14.25" hidden="false" customHeight="false" outlineLevel="0" collapsed="false">
      <c r="A92" s="33"/>
      <c r="B92" s="29" t="s">
        <v>319</v>
      </c>
      <c r="C92" s="29"/>
      <c r="D92" s="68" t="n">
        <v>1</v>
      </c>
      <c r="E92" s="62"/>
      <c r="F92" s="69"/>
      <c r="G92" s="128" t="n">
        <v>1</v>
      </c>
      <c r="H92" s="68" t="n">
        <v>2</v>
      </c>
      <c r="I92" s="62"/>
      <c r="J92" s="69"/>
      <c r="K92" s="128" t="n">
        <v>2</v>
      </c>
      <c r="L92" s="68" t="n">
        <v>2</v>
      </c>
      <c r="M92" s="62"/>
      <c r="N92" s="69"/>
      <c r="O92" s="128" t="n">
        <v>2</v>
      </c>
      <c r="P92" s="133"/>
      <c r="Q92" s="128"/>
      <c r="R92" s="68" t="n">
        <v>1</v>
      </c>
      <c r="S92" s="62"/>
      <c r="T92" s="69"/>
      <c r="U92" s="128" t="n">
        <v>1</v>
      </c>
      <c r="V92" s="133"/>
      <c r="W92" s="128"/>
      <c r="X92" s="68"/>
      <c r="Y92" s="62"/>
      <c r="Z92" s="69"/>
      <c r="AA92" s="128"/>
      <c r="AB92" s="133"/>
      <c r="AC92" s="128"/>
      <c r="AD92" s="68"/>
      <c r="AE92" s="62"/>
      <c r="AF92" s="69"/>
      <c r="AG92" s="128"/>
      <c r="AH92" s="68"/>
      <c r="AI92" s="62"/>
      <c r="AJ92" s="69"/>
      <c r="AK92" s="128"/>
      <c r="AL92" s="68"/>
      <c r="AM92" s="69"/>
      <c r="AN92" s="128"/>
      <c r="AO92" s="68"/>
      <c r="AP92" s="69"/>
      <c r="AQ92" s="128"/>
      <c r="AR92" s="68"/>
      <c r="AS92" s="69"/>
      <c r="AT92" s="128"/>
      <c r="AU92" s="68"/>
      <c r="AV92" s="69"/>
      <c r="AW92" s="128"/>
      <c r="AX92" s="133"/>
      <c r="AY92" s="128"/>
      <c r="AZ92" s="133"/>
      <c r="BA92" s="128"/>
      <c r="BB92" s="63" t="n">
        <v>6</v>
      </c>
    </row>
    <row r="93" customFormat="false" ht="14.25" hidden="false" customHeight="false" outlineLevel="0" collapsed="false">
      <c r="A93" s="33"/>
      <c r="B93" s="34"/>
      <c r="C93" s="34" t="s">
        <v>160</v>
      </c>
      <c r="D93" s="72" t="n">
        <v>1</v>
      </c>
      <c r="E93" s="64"/>
      <c r="F93" s="73"/>
      <c r="G93" s="137" t="n">
        <v>1</v>
      </c>
      <c r="H93" s="72"/>
      <c r="I93" s="64"/>
      <c r="J93" s="73"/>
      <c r="K93" s="137"/>
      <c r="L93" s="72"/>
      <c r="M93" s="64"/>
      <c r="N93" s="73"/>
      <c r="O93" s="137"/>
      <c r="P93" s="138"/>
      <c r="Q93" s="137"/>
      <c r="R93" s="72"/>
      <c r="S93" s="64"/>
      <c r="T93" s="73"/>
      <c r="U93" s="137"/>
      <c r="V93" s="138"/>
      <c r="W93" s="137"/>
      <c r="X93" s="72"/>
      <c r="Y93" s="64"/>
      <c r="Z93" s="73"/>
      <c r="AA93" s="137"/>
      <c r="AB93" s="138"/>
      <c r="AC93" s="137"/>
      <c r="AD93" s="72"/>
      <c r="AE93" s="64"/>
      <c r="AF93" s="73"/>
      <c r="AG93" s="137"/>
      <c r="AH93" s="72"/>
      <c r="AI93" s="64"/>
      <c r="AJ93" s="73"/>
      <c r="AK93" s="137"/>
      <c r="AL93" s="72"/>
      <c r="AM93" s="73"/>
      <c r="AN93" s="137"/>
      <c r="AO93" s="72"/>
      <c r="AP93" s="73"/>
      <c r="AQ93" s="137"/>
      <c r="AR93" s="72"/>
      <c r="AS93" s="73"/>
      <c r="AT93" s="137"/>
      <c r="AU93" s="72"/>
      <c r="AV93" s="73"/>
      <c r="AW93" s="137"/>
      <c r="AX93" s="138"/>
      <c r="AY93" s="137"/>
      <c r="AZ93" s="138"/>
      <c r="BA93" s="137"/>
      <c r="BB93" s="65" t="n">
        <v>1</v>
      </c>
    </row>
    <row r="94" customFormat="false" ht="14.25" hidden="false" customHeight="false" outlineLevel="0" collapsed="false">
      <c r="A94" s="42"/>
      <c r="B94" s="40"/>
      <c r="C94" s="40" t="s">
        <v>223</v>
      </c>
      <c r="D94" s="70"/>
      <c r="E94" s="66"/>
      <c r="F94" s="71"/>
      <c r="G94" s="134"/>
      <c r="H94" s="70" t="n">
        <v>2</v>
      </c>
      <c r="I94" s="66"/>
      <c r="J94" s="71"/>
      <c r="K94" s="134" t="n">
        <v>2</v>
      </c>
      <c r="L94" s="70" t="n">
        <v>2</v>
      </c>
      <c r="M94" s="66"/>
      <c r="N94" s="71"/>
      <c r="O94" s="134" t="n">
        <v>2</v>
      </c>
      <c r="P94" s="135"/>
      <c r="Q94" s="134"/>
      <c r="R94" s="70" t="n">
        <v>1</v>
      </c>
      <c r="S94" s="66"/>
      <c r="T94" s="71"/>
      <c r="U94" s="134" t="n">
        <v>1</v>
      </c>
      <c r="V94" s="135"/>
      <c r="W94" s="134"/>
      <c r="X94" s="70"/>
      <c r="Y94" s="66"/>
      <c r="Z94" s="71"/>
      <c r="AA94" s="134"/>
      <c r="AB94" s="135"/>
      <c r="AC94" s="134"/>
      <c r="AD94" s="70"/>
      <c r="AE94" s="66"/>
      <c r="AF94" s="71"/>
      <c r="AG94" s="134"/>
      <c r="AH94" s="70"/>
      <c r="AI94" s="66"/>
      <c r="AJ94" s="71"/>
      <c r="AK94" s="134"/>
      <c r="AL94" s="70"/>
      <c r="AM94" s="71"/>
      <c r="AN94" s="134"/>
      <c r="AO94" s="70"/>
      <c r="AP94" s="71"/>
      <c r="AQ94" s="134"/>
      <c r="AR94" s="70"/>
      <c r="AS94" s="71"/>
      <c r="AT94" s="134"/>
      <c r="AU94" s="70"/>
      <c r="AV94" s="71"/>
      <c r="AW94" s="134"/>
      <c r="AX94" s="135"/>
      <c r="AY94" s="134"/>
      <c r="AZ94" s="135"/>
      <c r="BA94" s="134"/>
      <c r="BB94" s="67" t="n">
        <v>5</v>
      </c>
    </row>
    <row r="95" customFormat="false" ht="14.25" hidden="false" customHeight="false" outlineLevel="0" collapsed="false">
      <c r="A95" s="28" t="s">
        <v>63</v>
      </c>
      <c r="B95" s="126"/>
      <c r="C95" s="127"/>
      <c r="D95" s="62" t="n">
        <v>2</v>
      </c>
      <c r="E95" s="62" t="n">
        <v>5</v>
      </c>
      <c r="F95" s="62" t="n">
        <v>770</v>
      </c>
      <c r="G95" s="136" t="n">
        <v>777</v>
      </c>
      <c r="H95" s="62" t="n">
        <v>2</v>
      </c>
      <c r="I95" s="62" t="n">
        <v>7</v>
      </c>
      <c r="J95" s="62" t="n">
        <v>61979</v>
      </c>
      <c r="K95" s="136" t="n">
        <v>61988</v>
      </c>
      <c r="L95" s="62"/>
      <c r="M95" s="62"/>
      <c r="N95" s="62" t="n">
        <v>6817</v>
      </c>
      <c r="O95" s="136" t="n">
        <v>6817</v>
      </c>
      <c r="P95" s="62"/>
      <c r="Q95" s="136"/>
      <c r="R95" s="62"/>
      <c r="S95" s="62" t="n">
        <v>5</v>
      </c>
      <c r="T95" s="62" t="n">
        <v>11357</v>
      </c>
      <c r="U95" s="136" t="n">
        <v>11362</v>
      </c>
      <c r="V95" s="62"/>
      <c r="W95" s="136"/>
      <c r="X95" s="62"/>
      <c r="Y95" s="62"/>
      <c r="Z95" s="62"/>
      <c r="AA95" s="136"/>
      <c r="AB95" s="62"/>
      <c r="AC95" s="136"/>
      <c r="AD95" s="62"/>
      <c r="AE95" s="62" t="n">
        <v>1573</v>
      </c>
      <c r="AF95" s="62" t="n">
        <v>697866</v>
      </c>
      <c r="AG95" s="136" t="n">
        <v>699439</v>
      </c>
      <c r="AH95" s="62"/>
      <c r="AI95" s="62" t="n">
        <v>1</v>
      </c>
      <c r="AJ95" s="62" t="n">
        <v>7289</v>
      </c>
      <c r="AK95" s="136" t="n">
        <v>7290</v>
      </c>
      <c r="AL95" s="62"/>
      <c r="AM95" s="62"/>
      <c r="AN95" s="136"/>
      <c r="AO95" s="62"/>
      <c r="AP95" s="62"/>
      <c r="AQ95" s="136"/>
      <c r="AR95" s="62" t="n">
        <v>4</v>
      </c>
      <c r="AS95" s="62" t="n">
        <v>13892</v>
      </c>
      <c r="AT95" s="136" t="n">
        <v>13896</v>
      </c>
      <c r="AU95" s="62"/>
      <c r="AV95" s="62"/>
      <c r="AW95" s="136"/>
      <c r="AX95" s="62" t="n">
        <v>1</v>
      </c>
      <c r="AY95" s="136" t="n">
        <v>1</v>
      </c>
      <c r="AZ95" s="62"/>
      <c r="BA95" s="136"/>
      <c r="BB95" s="61" t="n">
        <v>801570</v>
      </c>
    </row>
    <row r="96" customFormat="false" ht="14.25" hidden="false" customHeight="false" outlineLevel="0" collapsed="false">
      <c r="A96" s="33"/>
      <c r="B96" s="29" t="s">
        <v>320</v>
      </c>
      <c r="C96" s="29"/>
      <c r="D96" s="68" t="n">
        <v>2</v>
      </c>
      <c r="E96" s="62"/>
      <c r="F96" s="69"/>
      <c r="G96" s="128" t="n">
        <v>2</v>
      </c>
      <c r="H96" s="68"/>
      <c r="I96" s="62"/>
      <c r="J96" s="69"/>
      <c r="K96" s="128"/>
      <c r="L96" s="68"/>
      <c r="M96" s="62"/>
      <c r="N96" s="69"/>
      <c r="O96" s="128"/>
      <c r="P96" s="133"/>
      <c r="Q96" s="128"/>
      <c r="R96" s="68"/>
      <c r="S96" s="62"/>
      <c r="T96" s="69"/>
      <c r="U96" s="128"/>
      <c r="V96" s="133"/>
      <c r="W96" s="128"/>
      <c r="X96" s="68"/>
      <c r="Y96" s="62"/>
      <c r="Z96" s="69"/>
      <c r="AA96" s="128"/>
      <c r="AB96" s="133"/>
      <c r="AC96" s="128"/>
      <c r="AD96" s="68"/>
      <c r="AE96" s="62"/>
      <c r="AF96" s="69"/>
      <c r="AG96" s="128"/>
      <c r="AH96" s="68"/>
      <c r="AI96" s="62"/>
      <c r="AJ96" s="69"/>
      <c r="AK96" s="128"/>
      <c r="AL96" s="68"/>
      <c r="AM96" s="69"/>
      <c r="AN96" s="128"/>
      <c r="AO96" s="68"/>
      <c r="AP96" s="69"/>
      <c r="AQ96" s="128"/>
      <c r="AR96" s="68"/>
      <c r="AS96" s="69"/>
      <c r="AT96" s="128"/>
      <c r="AU96" s="68"/>
      <c r="AV96" s="69"/>
      <c r="AW96" s="128"/>
      <c r="AX96" s="133"/>
      <c r="AY96" s="128"/>
      <c r="AZ96" s="133"/>
      <c r="BA96" s="128"/>
      <c r="BB96" s="63" t="n">
        <v>2</v>
      </c>
    </row>
    <row r="97" customFormat="false" ht="14.25" hidden="false" customHeight="false" outlineLevel="0" collapsed="false">
      <c r="A97" s="33"/>
      <c r="B97" s="40"/>
      <c r="C97" s="40" t="s">
        <v>168</v>
      </c>
      <c r="D97" s="70" t="n">
        <v>2</v>
      </c>
      <c r="E97" s="66"/>
      <c r="F97" s="71"/>
      <c r="G97" s="134" t="n">
        <v>2</v>
      </c>
      <c r="H97" s="70"/>
      <c r="I97" s="66"/>
      <c r="J97" s="71"/>
      <c r="K97" s="134"/>
      <c r="L97" s="70"/>
      <c r="M97" s="66"/>
      <c r="N97" s="71"/>
      <c r="O97" s="134"/>
      <c r="P97" s="135"/>
      <c r="Q97" s="134"/>
      <c r="R97" s="70"/>
      <c r="S97" s="66"/>
      <c r="T97" s="71"/>
      <c r="U97" s="134"/>
      <c r="V97" s="135"/>
      <c r="W97" s="134"/>
      <c r="X97" s="70"/>
      <c r="Y97" s="66"/>
      <c r="Z97" s="71"/>
      <c r="AA97" s="134"/>
      <c r="AB97" s="135"/>
      <c r="AC97" s="134"/>
      <c r="AD97" s="70"/>
      <c r="AE97" s="66"/>
      <c r="AF97" s="71"/>
      <c r="AG97" s="134"/>
      <c r="AH97" s="70"/>
      <c r="AI97" s="66"/>
      <c r="AJ97" s="71"/>
      <c r="AK97" s="134"/>
      <c r="AL97" s="70"/>
      <c r="AM97" s="71"/>
      <c r="AN97" s="134"/>
      <c r="AO97" s="70"/>
      <c r="AP97" s="71"/>
      <c r="AQ97" s="134"/>
      <c r="AR97" s="70"/>
      <c r="AS97" s="71"/>
      <c r="AT97" s="134"/>
      <c r="AU97" s="70"/>
      <c r="AV97" s="71"/>
      <c r="AW97" s="134"/>
      <c r="AX97" s="135"/>
      <c r="AY97" s="134"/>
      <c r="AZ97" s="135"/>
      <c r="BA97" s="134"/>
      <c r="BB97" s="67" t="n">
        <v>2</v>
      </c>
    </row>
    <row r="98" customFormat="false" ht="14.25" hidden="false" customHeight="false" outlineLevel="0" collapsed="false">
      <c r="A98" s="33"/>
      <c r="B98" s="29" t="s">
        <v>62</v>
      </c>
      <c r="C98" s="29"/>
      <c r="D98" s="62"/>
      <c r="E98" s="62" t="n">
        <v>5</v>
      </c>
      <c r="F98" s="62"/>
      <c r="G98" s="130" t="n">
        <v>5</v>
      </c>
      <c r="H98" s="62" t="n">
        <v>2</v>
      </c>
      <c r="I98" s="62" t="n">
        <v>7</v>
      </c>
      <c r="J98" s="62" t="n">
        <v>61979</v>
      </c>
      <c r="K98" s="130" t="n">
        <v>61988</v>
      </c>
      <c r="L98" s="62"/>
      <c r="M98" s="62"/>
      <c r="N98" s="62" t="n">
        <v>3021</v>
      </c>
      <c r="O98" s="130" t="n">
        <v>3021</v>
      </c>
      <c r="P98" s="62"/>
      <c r="Q98" s="130"/>
      <c r="R98" s="62"/>
      <c r="S98" s="62" t="n">
        <v>5</v>
      </c>
      <c r="T98" s="62" t="n">
        <v>2516</v>
      </c>
      <c r="U98" s="130" t="n">
        <v>2521</v>
      </c>
      <c r="V98" s="62"/>
      <c r="W98" s="130"/>
      <c r="X98" s="62"/>
      <c r="Y98" s="62"/>
      <c r="Z98" s="62"/>
      <c r="AA98" s="130"/>
      <c r="AB98" s="62"/>
      <c r="AC98" s="130"/>
      <c r="AD98" s="62"/>
      <c r="AE98" s="62" t="n">
        <v>1573</v>
      </c>
      <c r="AF98" s="62" t="n">
        <v>697866</v>
      </c>
      <c r="AG98" s="130" t="n">
        <v>699439</v>
      </c>
      <c r="AH98" s="62"/>
      <c r="AI98" s="62" t="n">
        <v>1</v>
      </c>
      <c r="AJ98" s="62"/>
      <c r="AK98" s="130" t="n">
        <v>1</v>
      </c>
      <c r="AL98" s="62"/>
      <c r="AM98" s="62"/>
      <c r="AN98" s="130"/>
      <c r="AO98" s="62"/>
      <c r="AP98" s="62"/>
      <c r="AQ98" s="130"/>
      <c r="AR98" s="62" t="n">
        <v>4</v>
      </c>
      <c r="AS98" s="62" t="n">
        <v>2929</v>
      </c>
      <c r="AT98" s="130" t="n">
        <v>2933</v>
      </c>
      <c r="AU98" s="62"/>
      <c r="AV98" s="62"/>
      <c r="AW98" s="130"/>
      <c r="AX98" s="62"/>
      <c r="AY98" s="130"/>
      <c r="AZ98" s="62"/>
      <c r="BA98" s="130"/>
      <c r="BB98" s="63" t="n">
        <v>769908</v>
      </c>
    </row>
    <row r="99" customFormat="false" ht="14.25" hidden="false" customHeight="false" outlineLevel="0" collapsed="false">
      <c r="A99" s="33"/>
      <c r="B99" s="34"/>
      <c r="C99" s="34" t="s">
        <v>236</v>
      </c>
      <c r="D99" s="64"/>
      <c r="E99" s="64"/>
      <c r="F99" s="64"/>
      <c r="G99" s="132"/>
      <c r="H99" s="64"/>
      <c r="I99" s="64"/>
      <c r="J99" s="64" t="n">
        <v>61979</v>
      </c>
      <c r="K99" s="132" t="n">
        <v>61979</v>
      </c>
      <c r="L99" s="64"/>
      <c r="M99" s="64"/>
      <c r="N99" s="64" t="n">
        <v>3021</v>
      </c>
      <c r="O99" s="132" t="n">
        <v>3021</v>
      </c>
      <c r="P99" s="64"/>
      <c r="Q99" s="132"/>
      <c r="R99" s="64"/>
      <c r="S99" s="64"/>
      <c r="T99" s="64" t="n">
        <v>2516</v>
      </c>
      <c r="U99" s="132" t="n">
        <v>2516</v>
      </c>
      <c r="V99" s="64"/>
      <c r="W99" s="132"/>
      <c r="X99" s="64"/>
      <c r="Y99" s="64"/>
      <c r="Z99" s="64"/>
      <c r="AA99" s="132"/>
      <c r="AB99" s="64"/>
      <c r="AC99" s="132"/>
      <c r="AD99" s="64"/>
      <c r="AE99" s="64"/>
      <c r="AF99" s="64" t="n">
        <v>697866</v>
      </c>
      <c r="AG99" s="132" t="n">
        <v>697866</v>
      </c>
      <c r="AH99" s="64"/>
      <c r="AI99" s="64"/>
      <c r="AJ99" s="64"/>
      <c r="AK99" s="132"/>
      <c r="AL99" s="64"/>
      <c r="AM99" s="64"/>
      <c r="AN99" s="132"/>
      <c r="AO99" s="64"/>
      <c r="AP99" s="64"/>
      <c r="AQ99" s="132"/>
      <c r="AR99" s="64"/>
      <c r="AS99" s="64" t="n">
        <v>2929</v>
      </c>
      <c r="AT99" s="132" t="n">
        <v>2929</v>
      </c>
      <c r="AU99" s="64"/>
      <c r="AV99" s="64"/>
      <c r="AW99" s="132"/>
      <c r="AX99" s="64"/>
      <c r="AY99" s="132"/>
      <c r="AZ99" s="64"/>
      <c r="BA99" s="132"/>
      <c r="BB99" s="65" t="n">
        <v>768311</v>
      </c>
    </row>
    <row r="100" customFormat="false" ht="14.25" hidden="false" customHeight="false" outlineLevel="0" collapsed="false">
      <c r="A100" s="33"/>
      <c r="B100" s="40"/>
      <c r="C100" s="40" t="s">
        <v>61</v>
      </c>
      <c r="D100" s="66"/>
      <c r="E100" s="66" t="n">
        <v>5</v>
      </c>
      <c r="F100" s="66"/>
      <c r="G100" s="131" t="n">
        <v>5</v>
      </c>
      <c r="H100" s="66" t="n">
        <v>2</v>
      </c>
      <c r="I100" s="66" t="n">
        <v>7</v>
      </c>
      <c r="J100" s="66"/>
      <c r="K100" s="131" t="n">
        <v>9</v>
      </c>
      <c r="L100" s="66"/>
      <c r="M100" s="66"/>
      <c r="N100" s="66"/>
      <c r="O100" s="131"/>
      <c r="P100" s="66"/>
      <c r="Q100" s="131"/>
      <c r="R100" s="66"/>
      <c r="S100" s="66" t="n">
        <v>5</v>
      </c>
      <c r="T100" s="66"/>
      <c r="U100" s="131" t="n">
        <v>5</v>
      </c>
      <c r="V100" s="66"/>
      <c r="W100" s="131"/>
      <c r="X100" s="66"/>
      <c r="Y100" s="66"/>
      <c r="Z100" s="66"/>
      <c r="AA100" s="131"/>
      <c r="AB100" s="66"/>
      <c r="AC100" s="131"/>
      <c r="AD100" s="66"/>
      <c r="AE100" s="66" t="n">
        <v>1573</v>
      </c>
      <c r="AF100" s="66"/>
      <c r="AG100" s="131" t="n">
        <v>1573</v>
      </c>
      <c r="AH100" s="66"/>
      <c r="AI100" s="66" t="n">
        <v>1</v>
      </c>
      <c r="AJ100" s="66"/>
      <c r="AK100" s="131" t="n">
        <v>1</v>
      </c>
      <c r="AL100" s="66"/>
      <c r="AM100" s="66"/>
      <c r="AN100" s="131"/>
      <c r="AO100" s="66"/>
      <c r="AP100" s="66"/>
      <c r="AQ100" s="131"/>
      <c r="AR100" s="66" t="n">
        <v>4</v>
      </c>
      <c r="AS100" s="66"/>
      <c r="AT100" s="131" t="n">
        <v>4</v>
      </c>
      <c r="AU100" s="66"/>
      <c r="AV100" s="66"/>
      <c r="AW100" s="131"/>
      <c r="AX100" s="66"/>
      <c r="AY100" s="131"/>
      <c r="AZ100" s="66"/>
      <c r="BA100" s="131"/>
      <c r="BB100" s="67" t="n">
        <v>1597</v>
      </c>
    </row>
    <row r="101" customFormat="false" ht="14.25" hidden="false" customHeight="false" outlineLevel="0" collapsed="false">
      <c r="A101" s="33"/>
      <c r="B101" s="29" t="s">
        <v>324</v>
      </c>
      <c r="C101" s="29"/>
      <c r="D101" s="68"/>
      <c r="E101" s="62"/>
      <c r="F101" s="69" t="n">
        <v>770</v>
      </c>
      <c r="G101" s="128" t="n">
        <v>770</v>
      </c>
      <c r="H101" s="68"/>
      <c r="I101" s="62"/>
      <c r="J101" s="69"/>
      <c r="K101" s="128"/>
      <c r="L101" s="68"/>
      <c r="M101" s="62"/>
      <c r="N101" s="69" t="n">
        <v>3796</v>
      </c>
      <c r="O101" s="128" t="n">
        <v>3796</v>
      </c>
      <c r="P101" s="133"/>
      <c r="Q101" s="128"/>
      <c r="R101" s="68"/>
      <c r="S101" s="62"/>
      <c r="T101" s="69" t="n">
        <v>8841</v>
      </c>
      <c r="U101" s="128" t="n">
        <v>8841</v>
      </c>
      <c r="V101" s="133"/>
      <c r="W101" s="128"/>
      <c r="X101" s="68"/>
      <c r="Y101" s="62"/>
      <c r="Z101" s="69"/>
      <c r="AA101" s="128"/>
      <c r="AB101" s="133"/>
      <c r="AC101" s="128"/>
      <c r="AD101" s="68"/>
      <c r="AE101" s="62"/>
      <c r="AF101" s="69"/>
      <c r="AG101" s="128"/>
      <c r="AH101" s="68"/>
      <c r="AI101" s="62"/>
      <c r="AJ101" s="69" t="n">
        <v>7289</v>
      </c>
      <c r="AK101" s="128" t="n">
        <v>7289</v>
      </c>
      <c r="AL101" s="68"/>
      <c r="AM101" s="69"/>
      <c r="AN101" s="128"/>
      <c r="AO101" s="68"/>
      <c r="AP101" s="69"/>
      <c r="AQ101" s="128"/>
      <c r="AR101" s="68"/>
      <c r="AS101" s="69" t="n">
        <v>10963</v>
      </c>
      <c r="AT101" s="128" t="n">
        <v>10963</v>
      </c>
      <c r="AU101" s="68"/>
      <c r="AV101" s="69"/>
      <c r="AW101" s="128"/>
      <c r="AX101" s="133" t="n">
        <v>1</v>
      </c>
      <c r="AY101" s="128" t="n">
        <v>1</v>
      </c>
      <c r="AZ101" s="133"/>
      <c r="BA101" s="128"/>
      <c r="BB101" s="63" t="n">
        <v>31660</v>
      </c>
    </row>
    <row r="102" customFormat="false" ht="14.25" hidden="false" customHeight="false" outlineLevel="0" collapsed="false">
      <c r="A102" s="42"/>
      <c r="B102" s="40"/>
      <c r="C102" s="40" t="s">
        <v>188</v>
      </c>
      <c r="D102" s="70"/>
      <c r="E102" s="66"/>
      <c r="F102" s="71" t="n">
        <v>770</v>
      </c>
      <c r="G102" s="134" t="n">
        <v>770</v>
      </c>
      <c r="H102" s="70"/>
      <c r="I102" s="66"/>
      <c r="J102" s="71"/>
      <c r="K102" s="134"/>
      <c r="L102" s="70"/>
      <c r="M102" s="66"/>
      <c r="N102" s="71" t="n">
        <v>3796</v>
      </c>
      <c r="O102" s="134" t="n">
        <v>3796</v>
      </c>
      <c r="P102" s="135"/>
      <c r="Q102" s="134"/>
      <c r="R102" s="70"/>
      <c r="S102" s="66"/>
      <c r="T102" s="71" t="n">
        <v>8841</v>
      </c>
      <c r="U102" s="134" t="n">
        <v>8841</v>
      </c>
      <c r="V102" s="135"/>
      <c r="W102" s="134"/>
      <c r="X102" s="70"/>
      <c r="Y102" s="66"/>
      <c r="Z102" s="71"/>
      <c r="AA102" s="134"/>
      <c r="AB102" s="135"/>
      <c r="AC102" s="134"/>
      <c r="AD102" s="70"/>
      <c r="AE102" s="66"/>
      <c r="AF102" s="71"/>
      <c r="AG102" s="134"/>
      <c r="AH102" s="70"/>
      <c r="AI102" s="66"/>
      <c r="AJ102" s="71" t="n">
        <v>7289</v>
      </c>
      <c r="AK102" s="134" t="n">
        <v>7289</v>
      </c>
      <c r="AL102" s="70"/>
      <c r="AM102" s="71"/>
      <c r="AN102" s="134"/>
      <c r="AO102" s="70"/>
      <c r="AP102" s="71"/>
      <c r="AQ102" s="134"/>
      <c r="AR102" s="70"/>
      <c r="AS102" s="71" t="n">
        <v>10963</v>
      </c>
      <c r="AT102" s="134" t="n">
        <v>10963</v>
      </c>
      <c r="AU102" s="70"/>
      <c r="AV102" s="71"/>
      <c r="AW102" s="134"/>
      <c r="AX102" s="135" t="n">
        <v>1</v>
      </c>
      <c r="AY102" s="134" t="n">
        <v>1</v>
      </c>
      <c r="AZ102" s="135"/>
      <c r="BA102" s="134"/>
      <c r="BB102" s="67" t="n">
        <v>31660</v>
      </c>
    </row>
    <row r="103" customFormat="false" ht="14.25" hidden="false" customHeight="false" outlineLevel="0" collapsed="false">
      <c r="A103" s="28" t="s">
        <v>66</v>
      </c>
      <c r="B103" s="126"/>
      <c r="C103" s="127"/>
      <c r="D103" s="62"/>
      <c r="E103" s="62"/>
      <c r="F103" s="62" t="n">
        <v>19744</v>
      </c>
      <c r="G103" s="136" t="n">
        <v>19744</v>
      </c>
      <c r="H103" s="62"/>
      <c r="I103" s="62"/>
      <c r="J103" s="62" t="n">
        <v>33222</v>
      </c>
      <c r="K103" s="136" t="n">
        <v>33222</v>
      </c>
      <c r="L103" s="62"/>
      <c r="M103" s="62" t="n">
        <v>2</v>
      </c>
      <c r="N103" s="62"/>
      <c r="O103" s="136" t="n">
        <v>2</v>
      </c>
      <c r="P103" s="62"/>
      <c r="Q103" s="136"/>
      <c r="R103" s="62"/>
      <c r="S103" s="62"/>
      <c r="T103" s="62" t="n">
        <v>3260</v>
      </c>
      <c r="U103" s="136" t="n">
        <v>3260</v>
      </c>
      <c r="V103" s="62"/>
      <c r="W103" s="136"/>
      <c r="X103" s="62"/>
      <c r="Y103" s="62"/>
      <c r="Z103" s="62" t="n">
        <v>6733</v>
      </c>
      <c r="AA103" s="136" t="n">
        <v>6733</v>
      </c>
      <c r="AB103" s="62"/>
      <c r="AC103" s="136"/>
      <c r="AD103" s="62"/>
      <c r="AE103" s="62"/>
      <c r="AF103" s="62"/>
      <c r="AG103" s="136"/>
      <c r="AH103" s="62"/>
      <c r="AI103" s="62"/>
      <c r="AJ103" s="62"/>
      <c r="AK103" s="136"/>
      <c r="AL103" s="62"/>
      <c r="AM103" s="62"/>
      <c r="AN103" s="136"/>
      <c r="AO103" s="62"/>
      <c r="AP103" s="62"/>
      <c r="AQ103" s="136"/>
      <c r="AR103" s="62"/>
      <c r="AS103" s="62"/>
      <c r="AT103" s="136"/>
      <c r="AU103" s="62"/>
      <c r="AV103" s="62"/>
      <c r="AW103" s="136"/>
      <c r="AX103" s="62"/>
      <c r="AY103" s="136"/>
      <c r="AZ103" s="62"/>
      <c r="BA103" s="136"/>
      <c r="BB103" s="61" t="n">
        <v>62961</v>
      </c>
    </row>
    <row r="104" customFormat="false" ht="14.25" hidden="false" customHeight="false" outlineLevel="0" collapsed="false">
      <c r="A104" s="33"/>
      <c r="B104" s="29" t="s">
        <v>65</v>
      </c>
      <c r="C104" s="29"/>
      <c r="D104" s="68"/>
      <c r="E104" s="62"/>
      <c r="F104" s="69" t="n">
        <v>19744</v>
      </c>
      <c r="G104" s="128" t="n">
        <v>19744</v>
      </c>
      <c r="H104" s="68"/>
      <c r="I104" s="62"/>
      <c r="J104" s="69" t="n">
        <v>33222</v>
      </c>
      <c r="K104" s="128" t="n">
        <v>33222</v>
      </c>
      <c r="L104" s="68"/>
      <c r="M104" s="62" t="n">
        <v>2</v>
      </c>
      <c r="N104" s="69"/>
      <c r="O104" s="128" t="n">
        <v>2</v>
      </c>
      <c r="P104" s="133"/>
      <c r="Q104" s="128"/>
      <c r="R104" s="68"/>
      <c r="S104" s="62"/>
      <c r="T104" s="69" t="n">
        <v>3260</v>
      </c>
      <c r="U104" s="128" t="n">
        <v>3260</v>
      </c>
      <c r="V104" s="133"/>
      <c r="W104" s="128"/>
      <c r="X104" s="68"/>
      <c r="Y104" s="62"/>
      <c r="Z104" s="69" t="n">
        <v>6733</v>
      </c>
      <c r="AA104" s="128" t="n">
        <v>6733</v>
      </c>
      <c r="AB104" s="133"/>
      <c r="AC104" s="128"/>
      <c r="AD104" s="68"/>
      <c r="AE104" s="62"/>
      <c r="AF104" s="69"/>
      <c r="AG104" s="128"/>
      <c r="AH104" s="68"/>
      <c r="AI104" s="62"/>
      <c r="AJ104" s="69"/>
      <c r="AK104" s="128"/>
      <c r="AL104" s="68"/>
      <c r="AM104" s="69"/>
      <c r="AN104" s="128"/>
      <c r="AO104" s="68"/>
      <c r="AP104" s="69"/>
      <c r="AQ104" s="128"/>
      <c r="AR104" s="68"/>
      <c r="AS104" s="69"/>
      <c r="AT104" s="128"/>
      <c r="AU104" s="68"/>
      <c r="AV104" s="69"/>
      <c r="AW104" s="128"/>
      <c r="AX104" s="133"/>
      <c r="AY104" s="128"/>
      <c r="AZ104" s="133"/>
      <c r="BA104" s="128"/>
      <c r="BB104" s="63" t="n">
        <v>62961</v>
      </c>
    </row>
    <row r="105" customFormat="false" ht="14.25" hidden="false" customHeight="false" outlineLevel="0" collapsed="false">
      <c r="A105" s="33"/>
      <c r="B105" s="34"/>
      <c r="C105" s="34" t="s">
        <v>245</v>
      </c>
      <c r="D105" s="72"/>
      <c r="E105" s="64"/>
      <c r="F105" s="73"/>
      <c r="G105" s="137"/>
      <c r="H105" s="72"/>
      <c r="I105" s="64"/>
      <c r="J105" s="73" t="n">
        <v>2076</v>
      </c>
      <c r="K105" s="137" t="n">
        <v>2076</v>
      </c>
      <c r="L105" s="72"/>
      <c r="M105" s="64"/>
      <c r="N105" s="73"/>
      <c r="O105" s="137"/>
      <c r="P105" s="138"/>
      <c r="Q105" s="137"/>
      <c r="R105" s="72"/>
      <c r="S105" s="64"/>
      <c r="T105" s="73"/>
      <c r="U105" s="137"/>
      <c r="V105" s="138"/>
      <c r="W105" s="137"/>
      <c r="X105" s="72"/>
      <c r="Y105" s="64"/>
      <c r="Z105" s="73"/>
      <c r="AA105" s="137"/>
      <c r="AB105" s="138"/>
      <c r="AC105" s="137"/>
      <c r="AD105" s="72"/>
      <c r="AE105" s="64"/>
      <c r="AF105" s="73"/>
      <c r="AG105" s="137"/>
      <c r="AH105" s="72"/>
      <c r="AI105" s="64"/>
      <c r="AJ105" s="73"/>
      <c r="AK105" s="137"/>
      <c r="AL105" s="72"/>
      <c r="AM105" s="73"/>
      <c r="AN105" s="137"/>
      <c r="AO105" s="72"/>
      <c r="AP105" s="73"/>
      <c r="AQ105" s="137"/>
      <c r="AR105" s="72"/>
      <c r="AS105" s="73"/>
      <c r="AT105" s="137"/>
      <c r="AU105" s="72"/>
      <c r="AV105" s="73"/>
      <c r="AW105" s="137"/>
      <c r="AX105" s="138"/>
      <c r="AY105" s="137"/>
      <c r="AZ105" s="138"/>
      <c r="BA105" s="137"/>
      <c r="BB105" s="65" t="n">
        <v>2076</v>
      </c>
    </row>
    <row r="106" customFormat="false" ht="14.25" hidden="false" customHeight="false" outlineLevel="0" collapsed="false">
      <c r="A106" s="33"/>
      <c r="B106" s="34"/>
      <c r="C106" s="34" t="s">
        <v>64</v>
      </c>
      <c r="D106" s="72"/>
      <c r="E106" s="64"/>
      <c r="F106" s="73" t="n">
        <v>19744</v>
      </c>
      <c r="G106" s="137" t="n">
        <v>19744</v>
      </c>
      <c r="H106" s="72"/>
      <c r="I106" s="64"/>
      <c r="J106" s="73" t="n">
        <v>31146</v>
      </c>
      <c r="K106" s="137" t="n">
        <v>31146</v>
      </c>
      <c r="L106" s="72"/>
      <c r="M106" s="64"/>
      <c r="N106" s="73"/>
      <c r="O106" s="137"/>
      <c r="P106" s="138"/>
      <c r="Q106" s="137"/>
      <c r="R106" s="72"/>
      <c r="S106" s="64"/>
      <c r="T106" s="73" t="n">
        <v>3260</v>
      </c>
      <c r="U106" s="137" t="n">
        <v>3260</v>
      </c>
      <c r="V106" s="138"/>
      <c r="W106" s="137"/>
      <c r="X106" s="72"/>
      <c r="Y106" s="64"/>
      <c r="Z106" s="73" t="n">
        <v>6733</v>
      </c>
      <c r="AA106" s="137" t="n">
        <v>6733</v>
      </c>
      <c r="AB106" s="138"/>
      <c r="AC106" s="137"/>
      <c r="AD106" s="72"/>
      <c r="AE106" s="64"/>
      <c r="AF106" s="73"/>
      <c r="AG106" s="137"/>
      <c r="AH106" s="72"/>
      <c r="AI106" s="64"/>
      <c r="AJ106" s="73"/>
      <c r="AK106" s="137"/>
      <c r="AL106" s="72"/>
      <c r="AM106" s="73"/>
      <c r="AN106" s="137"/>
      <c r="AO106" s="72"/>
      <c r="AP106" s="73"/>
      <c r="AQ106" s="137"/>
      <c r="AR106" s="72"/>
      <c r="AS106" s="73"/>
      <c r="AT106" s="137"/>
      <c r="AU106" s="72"/>
      <c r="AV106" s="73"/>
      <c r="AW106" s="137"/>
      <c r="AX106" s="138"/>
      <c r="AY106" s="137"/>
      <c r="AZ106" s="138"/>
      <c r="BA106" s="137"/>
      <c r="BB106" s="65" t="n">
        <v>60883</v>
      </c>
    </row>
    <row r="107" customFormat="false" ht="14.25" hidden="false" customHeight="false" outlineLevel="0" collapsed="false">
      <c r="A107" s="42"/>
      <c r="B107" s="40"/>
      <c r="C107" s="40" t="s">
        <v>89</v>
      </c>
      <c r="D107" s="70"/>
      <c r="E107" s="66"/>
      <c r="F107" s="71"/>
      <c r="G107" s="134"/>
      <c r="H107" s="70"/>
      <c r="I107" s="66"/>
      <c r="J107" s="71"/>
      <c r="K107" s="134"/>
      <c r="L107" s="70"/>
      <c r="M107" s="66" t="n">
        <v>2</v>
      </c>
      <c r="N107" s="71"/>
      <c r="O107" s="134" t="n">
        <v>2</v>
      </c>
      <c r="P107" s="135"/>
      <c r="Q107" s="134"/>
      <c r="R107" s="70"/>
      <c r="S107" s="66"/>
      <c r="T107" s="71"/>
      <c r="U107" s="134"/>
      <c r="V107" s="135"/>
      <c r="W107" s="134"/>
      <c r="X107" s="70"/>
      <c r="Y107" s="66"/>
      <c r="Z107" s="71"/>
      <c r="AA107" s="134"/>
      <c r="AB107" s="135"/>
      <c r="AC107" s="134"/>
      <c r="AD107" s="70"/>
      <c r="AE107" s="66"/>
      <c r="AF107" s="71"/>
      <c r="AG107" s="134"/>
      <c r="AH107" s="70"/>
      <c r="AI107" s="66"/>
      <c r="AJ107" s="71"/>
      <c r="AK107" s="134"/>
      <c r="AL107" s="70"/>
      <c r="AM107" s="71"/>
      <c r="AN107" s="134"/>
      <c r="AO107" s="70"/>
      <c r="AP107" s="71"/>
      <c r="AQ107" s="134"/>
      <c r="AR107" s="70"/>
      <c r="AS107" s="71"/>
      <c r="AT107" s="134"/>
      <c r="AU107" s="70"/>
      <c r="AV107" s="71"/>
      <c r="AW107" s="134"/>
      <c r="AX107" s="135"/>
      <c r="AY107" s="134"/>
      <c r="AZ107" s="135"/>
      <c r="BA107" s="134"/>
      <c r="BB107" s="67" t="n">
        <v>2</v>
      </c>
    </row>
    <row r="108" customFormat="false" ht="14.25" hidden="false" customHeight="false" outlineLevel="0" collapsed="false">
      <c r="A108" s="28" t="s">
        <v>337</v>
      </c>
      <c r="B108" s="126"/>
      <c r="C108" s="127"/>
      <c r="D108" s="62"/>
      <c r="E108" s="62" t="n">
        <v>21</v>
      </c>
      <c r="F108" s="62"/>
      <c r="G108" s="136" t="n">
        <v>21</v>
      </c>
      <c r="H108" s="62"/>
      <c r="I108" s="62" t="n">
        <v>3</v>
      </c>
      <c r="J108" s="62"/>
      <c r="K108" s="136" t="n">
        <v>3</v>
      </c>
      <c r="L108" s="62"/>
      <c r="M108" s="62"/>
      <c r="N108" s="62"/>
      <c r="O108" s="136"/>
      <c r="P108" s="62"/>
      <c r="Q108" s="136"/>
      <c r="R108" s="62"/>
      <c r="S108" s="62" t="n">
        <v>3</v>
      </c>
      <c r="T108" s="62"/>
      <c r="U108" s="136" t="n">
        <v>3</v>
      </c>
      <c r="V108" s="62"/>
      <c r="W108" s="136"/>
      <c r="X108" s="62"/>
      <c r="Y108" s="62"/>
      <c r="Z108" s="62"/>
      <c r="AA108" s="136"/>
      <c r="AB108" s="62"/>
      <c r="AC108" s="136"/>
      <c r="AD108" s="62"/>
      <c r="AE108" s="62" t="n">
        <v>1</v>
      </c>
      <c r="AF108" s="62"/>
      <c r="AG108" s="136" t="n">
        <v>1</v>
      </c>
      <c r="AH108" s="62"/>
      <c r="AI108" s="62"/>
      <c r="AJ108" s="62"/>
      <c r="AK108" s="136"/>
      <c r="AL108" s="62"/>
      <c r="AM108" s="62"/>
      <c r="AN108" s="136"/>
      <c r="AO108" s="62" t="n">
        <v>1</v>
      </c>
      <c r="AP108" s="62"/>
      <c r="AQ108" s="136" t="n">
        <v>1</v>
      </c>
      <c r="AR108" s="62" t="n">
        <v>1</v>
      </c>
      <c r="AS108" s="62"/>
      <c r="AT108" s="136" t="n">
        <v>1</v>
      </c>
      <c r="AU108" s="62"/>
      <c r="AV108" s="62"/>
      <c r="AW108" s="136"/>
      <c r="AX108" s="62"/>
      <c r="AY108" s="136"/>
      <c r="AZ108" s="62"/>
      <c r="BA108" s="136"/>
      <c r="BB108" s="61" t="n">
        <v>30</v>
      </c>
    </row>
    <row r="109" customFormat="false" ht="14.25" hidden="false" customHeight="false" outlineLevel="0" collapsed="false">
      <c r="A109" s="33"/>
      <c r="B109" s="29" t="s">
        <v>322</v>
      </c>
      <c r="C109" s="29"/>
      <c r="D109" s="68"/>
      <c r="E109" s="62" t="n">
        <v>21</v>
      </c>
      <c r="F109" s="69"/>
      <c r="G109" s="128" t="n">
        <v>21</v>
      </c>
      <c r="H109" s="68"/>
      <c r="I109" s="62" t="n">
        <v>3</v>
      </c>
      <c r="J109" s="69"/>
      <c r="K109" s="128" t="n">
        <v>3</v>
      </c>
      <c r="L109" s="68"/>
      <c r="M109" s="62"/>
      <c r="N109" s="69"/>
      <c r="O109" s="128"/>
      <c r="P109" s="133"/>
      <c r="Q109" s="128"/>
      <c r="R109" s="68"/>
      <c r="S109" s="62" t="n">
        <v>3</v>
      </c>
      <c r="T109" s="69"/>
      <c r="U109" s="128" t="n">
        <v>3</v>
      </c>
      <c r="V109" s="133"/>
      <c r="W109" s="128"/>
      <c r="X109" s="68"/>
      <c r="Y109" s="62"/>
      <c r="Z109" s="69"/>
      <c r="AA109" s="128"/>
      <c r="AB109" s="133"/>
      <c r="AC109" s="128"/>
      <c r="AD109" s="68"/>
      <c r="AE109" s="62" t="n">
        <v>1</v>
      </c>
      <c r="AF109" s="69"/>
      <c r="AG109" s="128" t="n">
        <v>1</v>
      </c>
      <c r="AH109" s="68"/>
      <c r="AI109" s="62"/>
      <c r="AJ109" s="69"/>
      <c r="AK109" s="128"/>
      <c r="AL109" s="68"/>
      <c r="AM109" s="69"/>
      <c r="AN109" s="128"/>
      <c r="AO109" s="68" t="n">
        <v>1</v>
      </c>
      <c r="AP109" s="69"/>
      <c r="AQ109" s="128" t="n">
        <v>1</v>
      </c>
      <c r="AR109" s="68" t="n">
        <v>1</v>
      </c>
      <c r="AS109" s="69"/>
      <c r="AT109" s="128" t="n">
        <v>1</v>
      </c>
      <c r="AU109" s="68"/>
      <c r="AV109" s="69"/>
      <c r="AW109" s="128"/>
      <c r="AX109" s="133"/>
      <c r="AY109" s="128"/>
      <c r="AZ109" s="133"/>
      <c r="BA109" s="128"/>
      <c r="BB109" s="63" t="n">
        <v>30</v>
      </c>
    </row>
    <row r="110" customFormat="false" ht="14.25" hidden="false" customHeight="false" outlineLevel="0" collapsed="false">
      <c r="A110" s="42"/>
      <c r="B110" s="40"/>
      <c r="C110" s="40" t="s">
        <v>88</v>
      </c>
      <c r="D110" s="70"/>
      <c r="E110" s="66" t="n">
        <v>21</v>
      </c>
      <c r="F110" s="71"/>
      <c r="G110" s="134" t="n">
        <v>21</v>
      </c>
      <c r="H110" s="70"/>
      <c r="I110" s="66" t="n">
        <v>3</v>
      </c>
      <c r="J110" s="71"/>
      <c r="K110" s="134" t="n">
        <v>3</v>
      </c>
      <c r="L110" s="70"/>
      <c r="M110" s="66"/>
      <c r="N110" s="71"/>
      <c r="O110" s="134"/>
      <c r="P110" s="135"/>
      <c r="Q110" s="134"/>
      <c r="R110" s="70"/>
      <c r="S110" s="66" t="n">
        <v>3</v>
      </c>
      <c r="T110" s="71"/>
      <c r="U110" s="134" t="n">
        <v>3</v>
      </c>
      <c r="V110" s="135"/>
      <c r="W110" s="134"/>
      <c r="X110" s="70"/>
      <c r="Y110" s="66"/>
      <c r="Z110" s="71"/>
      <c r="AA110" s="134"/>
      <c r="AB110" s="135"/>
      <c r="AC110" s="134"/>
      <c r="AD110" s="70"/>
      <c r="AE110" s="66" t="n">
        <v>1</v>
      </c>
      <c r="AF110" s="71"/>
      <c r="AG110" s="134" t="n">
        <v>1</v>
      </c>
      <c r="AH110" s="70"/>
      <c r="AI110" s="66"/>
      <c r="AJ110" s="71"/>
      <c r="AK110" s="134"/>
      <c r="AL110" s="70"/>
      <c r="AM110" s="71"/>
      <c r="AN110" s="134"/>
      <c r="AO110" s="70" t="n">
        <v>1</v>
      </c>
      <c r="AP110" s="71"/>
      <c r="AQ110" s="134" t="n">
        <v>1</v>
      </c>
      <c r="AR110" s="70" t="n">
        <v>1</v>
      </c>
      <c r="AS110" s="71"/>
      <c r="AT110" s="134" t="n">
        <v>1</v>
      </c>
      <c r="AU110" s="70"/>
      <c r="AV110" s="71"/>
      <c r="AW110" s="134"/>
      <c r="AX110" s="135"/>
      <c r="AY110" s="134"/>
      <c r="AZ110" s="135"/>
      <c r="BA110" s="134"/>
      <c r="BB110" s="67" t="n">
        <v>30</v>
      </c>
    </row>
    <row r="111" customFormat="false" ht="14.25" hidden="false" customHeight="false" outlineLevel="0" collapsed="false">
      <c r="A111" s="28" t="s">
        <v>52</v>
      </c>
      <c r="B111" s="126"/>
      <c r="C111" s="127"/>
      <c r="D111" s="62" t="n">
        <v>125</v>
      </c>
      <c r="E111" s="62"/>
      <c r="F111" s="62" t="n">
        <v>277956</v>
      </c>
      <c r="G111" s="136" t="n">
        <v>278081</v>
      </c>
      <c r="H111" s="62"/>
      <c r="I111" s="62"/>
      <c r="J111" s="62"/>
      <c r="K111" s="136"/>
      <c r="L111" s="62" t="n">
        <v>40</v>
      </c>
      <c r="M111" s="62"/>
      <c r="N111" s="62" t="n">
        <v>698879</v>
      </c>
      <c r="O111" s="136" t="n">
        <v>698919</v>
      </c>
      <c r="P111" s="62"/>
      <c r="Q111" s="136"/>
      <c r="R111" s="62" t="n">
        <v>53</v>
      </c>
      <c r="S111" s="62"/>
      <c r="T111" s="62" t="n">
        <v>802955</v>
      </c>
      <c r="U111" s="136" t="n">
        <v>803008</v>
      </c>
      <c r="V111" s="62"/>
      <c r="W111" s="136"/>
      <c r="X111" s="62"/>
      <c r="Y111" s="62"/>
      <c r="Z111" s="62" t="n">
        <v>96114</v>
      </c>
      <c r="AA111" s="136" t="n">
        <v>96114</v>
      </c>
      <c r="AB111" s="62"/>
      <c r="AC111" s="136"/>
      <c r="AD111" s="62"/>
      <c r="AE111" s="62"/>
      <c r="AF111" s="62"/>
      <c r="AG111" s="136"/>
      <c r="AH111" s="62" t="n">
        <v>11</v>
      </c>
      <c r="AI111" s="62"/>
      <c r="AJ111" s="62" t="n">
        <v>93065</v>
      </c>
      <c r="AK111" s="136" t="n">
        <v>93076</v>
      </c>
      <c r="AL111" s="62"/>
      <c r="AM111" s="62"/>
      <c r="AN111" s="136"/>
      <c r="AO111" s="62"/>
      <c r="AP111" s="62" t="n">
        <v>62177</v>
      </c>
      <c r="AQ111" s="136" t="n">
        <v>62177</v>
      </c>
      <c r="AR111" s="62"/>
      <c r="AS111" s="62" t="n">
        <v>2031</v>
      </c>
      <c r="AT111" s="136" t="n">
        <v>2031</v>
      </c>
      <c r="AU111" s="62"/>
      <c r="AV111" s="62"/>
      <c r="AW111" s="136"/>
      <c r="AX111" s="62"/>
      <c r="AY111" s="136"/>
      <c r="AZ111" s="62"/>
      <c r="BA111" s="136"/>
      <c r="BB111" s="61" t="n">
        <v>2033406</v>
      </c>
    </row>
    <row r="112" customFormat="false" ht="14.25" hidden="false" customHeight="false" outlineLevel="0" collapsed="false">
      <c r="A112" s="33"/>
      <c r="B112" s="29" t="s">
        <v>51</v>
      </c>
      <c r="C112" s="29"/>
      <c r="D112" s="68"/>
      <c r="E112" s="62"/>
      <c r="F112" s="69"/>
      <c r="G112" s="128"/>
      <c r="H112" s="68"/>
      <c r="I112" s="62"/>
      <c r="J112" s="69"/>
      <c r="K112" s="128"/>
      <c r="L112" s="68"/>
      <c r="M112" s="62"/>
      <c r="N112" s="69"/>
      <c r="O112" s="128"/>
      <c r="P112" s="133"/>
      <c r="Q112" s="128"/>
      <c r="R112" s="68"/>
      <c r="S112" s="62"/>
      <c r="T112" s="69"/>
      <c r="U112" s="128"/>
      <c r="V112" s="133"/>
      <c r="W112" s="128"/>
      <c r="X112" s="68"/>
      <c r="Y112" s="62"/>
      <c r="Z112" s="69"/>
      <c r="AA112" s="128"/>
      <c r="AB112" s="133"/>
      <c r="AC112" s="128"/>
      <c r="AD112" s="68"/>
      <c r="AE112" s="62"/>
      <c r="AF112" s="69"/>
      <c r="AG112" s="128"/>
      <c r="AH112" s="68"/>
      <c r="AI112" s="62"/>
      <c r="AJ112" s="69"/>
      <c r="AK112" s="128"/>
      <c r="AL112" s="68"/>
      <c r="AM112" s="69"/>
      <c r="AN112" s="128"/>
      <c r="AO112" s="68"/>
      <c r="AP112" s="69"/>
      <c r="AQ112" s="128"/>
      <c r="AR112" s="68"/>
      <c r="AS112" s="69"/>
      <c r="AT112" s="128"/>
      <c r="AU112" s="68"/>
      <c r="AV112" s="69"/>
      <c r="AW112" s="128"/>
      <c r="AX112" s="133"/>
      <c r="AY112" s="128"/>
      <c r="AZ112" s="133"/>
      <c r="BA112" s="128"/>
      <c r="BB112" s="63"/>
    </row>
    <row r="113" customFormat="false" ht="14.25" hidden="false" customHeight="false" outlineLevel="0" collapsed="false">
      <c r="A113" s="33"/>
      <c r="B113" s="40"/>
      <c r="C113" s="40" t="s">
        <v>50</v>
      </c>
      <c r="D113" s="70"/>
      <c r="E113" s="66"/>
      <c r="F113" s="71"/>
      <c r="G113" s="134"/>
      <c r="H113" s="70"/>
      <c r="I113" s="66"/>
      <c r="J113" s="71"/>
      <c r="K113" s="134"/>
      <c r="L113" s="70"/>
      <c r="M113" s="66"/>
      <c r="N113" s="71"/>
      <c r="O113" s="134"/>
      <c r="P113" s="135"/>
      <c r="Q113" s="134"/>
      <c r="R113" s="70"/>
      <c r="S113" s="66"/>
      <c r="T113" s="71"/>
      <c r="U113" s="134"/>
      <c r="V113" s="135"/>
      <c r="W113" s="134"/>
      <c r="X113" s="70"/>
      <c r="Y113" s="66"/>
      <c r="Z113" s="71"/>
      <c r="AA113" s="134"/>
      <c r="AB113" s="135"/>
      <c r="AC113" s="134"/>
      <c r="AD113" s="70"/>
      <c r="AE113" s="66"/>
      <c r="AF113" s="71"/>
      <c r="AG113" s="134"/>
      <c r="AH113" s="70"/>
      <c r="AI113" s="66"/>
      <c r="AJ113" s="71"/>
      <c r="AK113" s="134"/>
      <c r="AL113" s="70"/>
      <c r="AM113" s="71"/>
      <c r="AN113" s="134"/>
      <c r="AO113" s="70"/>
      <c r="AP113" s="71"/>
      <c r="AQ113" s="134"/>
      <c r="AR113" s="70"/>
      <c r="AS113" s="71"/>
      <c r="AT113" s="134"/>
      <c r="AU113" s="70"/>
      <c r="AV113" s="71"/>
      <c r="AW113" s="134"/>
      <c r="AX113" s="135"/>
      <c r="AY113" s="134"/>
      <c r="AZ113" s="135"/>
      <c r="BA113" s="134"/>
      <c r="BB113" s="67"/>
    </row>
    <row r="114" customFormat="false" ht="14.25" hidden="false" customHeight="false" outlineLevel="0" collapsed="false">
      <c r="A114" s="33"/>
      <c r="B114" s="29" t="s">
        <v>54</v>
      </c>
      <c r="C114" s="29"/>
      <c r="D114" s="62" t="n">
        <v>125</v>
      </c>
      <c r="E114" s="62"/>
      <c r="F114" s="62" t="n">
        <v>277956</v>
      </c>
      <c r="G114" s="130" t="n">
        <v>278081</v>
      </c>
      <c r="H114" s="62"/>
      <c r="I114" s="62"/>
      <c r="J114" s="62"/>
      <c r="K114" s="130"/>
      <c r="L114" s="62" t="n">
        <v>40</v>
      </c>
      <c r="M114" s="62"/>
      <c r="N114" s="62" t="n">
        <v>698879</v>
      </c>
      <c r="O114" s="130" t="n">
        <v>698919</v>
      </c>
      <c r="P114" s="62"/>
      <c r="Q114" s="130"/>
      <c r="R114" s="62" t="n">
        <v>53</v>
      </c>
      <c r="S114" s="62"/>
      <c r="T114" s="62" t="n">
        <v>802955</v>
      </c>
      <c r="U114" s="130" t="n">
        <v>803008</v>
      </c>
      <c r="V114" s="62"/>
      <c r="W114" s="130"/>
      <c r="X114" s="62"/>
      <c r="Y114" s="62"/>
      <c r="Z114" s="62" t="n">
        <v>96114</v>
      </c>
      <c r="AA114" s="130" t="n">
        <v>96114</v>
      </c>
      <c r="AB114" s="62"/>
      <c r="AC114" s="130"/>
      <c r="AD114" s="62"/>
      <c r="AE114" s="62"/>
      <c r="AF114" s="62"/>
      <c r="AG114" s="130"/>
      <c r="AH114" s="62" t="n">
        <v>11</v>
      </c>
      <c r="AI114" s="62"/>
      <c r="AJ114" s="62" t="n">
        <v>93065</v>
      </c>
      <c r="AK114" s="130" t="n">
        <v>93076</v>
      </c>
      <c r="AL114" s="62"/>
      <c r="AM114" s="62"/>
      <c r="AN114" s="130"/>
      <c r="AO114" s="62"/>
      <c r="AP114" s="62" t="n">
        <v>62177</v>
      </c>
      <c r="AQ114" s="130" t="n">
        <v>62177</v>
      </c>
      <c r="AR114" s="62"/>
      <c r="AS114" s="62" t="n">
        <v>2031</v>
      </c>
      <c r="AT114" s="130" t="n">
        <v>2031</v>
      </c>
      <c r="AU114" s="62"/>
      <c r="AV114" s="62"/>
      <c r="AW114" s="130"/>
      <c r="AX114" s="62"/>
      <c r="AY114" s="130"/>
      <c r="AZ114" s="62"/>
      <c r="BA114" s="130"/>
      <c r="BB114" s="63" t="n">
        <v>2033406</v>
      </c>
    </row>
    <row r="115" customFormat="false" ht="14.25" hidden="false" customHeight="false" outlineLevel="0" collapsed="false">
      <c r="A115" s="33"/>
      <c r="B115" s="34"/>
      <c r="C115" s="34" t="s">
        <v>191</v>
      </c>
      <c r="D115" s="64" t="n">
        <v>2</v>
      </c>
      <c r="E115" s="64"/>
      <c r="F115" s="64"/>
      <c r="G115" s="132" t="n">
        <v>2</v>
      </c>
      <c r="H115" s="64"/>
      <c r="I115" s="64"/>
      <c r="J115" s="64"/>
      <c r="K115" s="132"/>
      <c r="L115" s="64"/>
      <c r="M115" s="64"/>
      <c r="N115" s="64"/>
      <c r="O115" s="132"/>
      <c r="P115" s="64"/>
      <c r="Q115" s="132"/>
      <c r="R115" s="64" t="n">
        <v>7</v>
      </c>
      <c r="S115" s="64"/>
      <c r="T115" s="64"/>
      <c r="U115" s="132" t="n">
        <v>7</v>
      </c>
      <c r="V115" s="64"/>
      <c r="W115" s="132"/>
      <c r="X115" s="64"/>
      <c r="Y115" s="64"/>
      <c r="Z115" s="64"/>
      <c r="AA115" s="132"/>
      <c r="AB115" s="64"/>
      <c r="AC115" s="132"/>
      <c r="AD115" s="64"/>
      <c r="AE115" s="64"/>
      <c r="AF115" s="64"/>
      <c r="AG115" s="132"/>
      <c r="AH115" s="64"/>
      <c r="AI115" s="64"/>
      <c r="AJ115" s="64"/>
      <c r="AK115" s="132"/>
      <c r="AL115" s="64"/>
      <c r="AM115" s="64"/>
      <c r="AN115" s="132"/>
      <c r="AO115" s="64"/>
      <c r="AP115" s="64"/>
      <c r="AQ115" s="132"/>
      <c r="AR115" s="64"/>
      <c r="AS115" s="64"/>
      <c r="AT115" s="132"/>
      <c r="AU115" s="64"/>
      <c r="AV115" s="64"/>
      <c r="AW115" s="132"/>
      <c r="AX115" s="64"/>
      <c r="AY115" s="132"/>
      <c r="AZ115" s="64"/>
      <c r="BA115" s="132"/>
      <c r="BB115" s="65" t="n">
        <v>9</v>
      </c>
    </row>
    <row r="116" customFormat="false" ht="14.25" hidden="false" customHeight="false" outlineLevel="0" collapsed="false">
      <c r="A116" s="33"/>
      <c r="B116" s="34"/>
      <c r="C116" s="34" t="s">
        <v>55</v>
      </c>
      <c r="D116" s="64" t="n">
        <v>1</v>
      </c>
      <c r="E116" s="64"/>
      <c r="F116" s="64" t="n">
        <v>1559</v>
      </c>
      <c r="G116" s="132" t="n">
        <v>1560</v>
      </c>
      <c r="H116" s="64"/>
      <c r="I116" s="64"/>
      <c r="J116" s="64"/>
      <c r="K116" s="132"/>
      <c r="L116" s="64"/>
      <c r="M116" s="64"/>
      <c r="N116" s="64" t="n">
        <v>3871</v>
      </c>
      <c r="O116" s="132" t="n">
        <v>3871</v>
      </c>
      <c r="P116" s="64"/>
      <c r="Q116" s="132"/>
      <c r="R116" s="64"/>
      <c r="S116" s="64"/>
      <c r="T116" s="64" t="n">
        <v>357125</v>
      </c>
      <c r="U116" s="132" t="n">
        <v>357125</v>
      </c>
      <c r="V116" s="64"/>
      <c r="W116" s="132"/>
      <c r="X116" s="64"/>
      <c r="Y116" s="64"/>
      <c r="Z116" s="64"/>
      <c r="AA116" s="132"/>
      <c r="AB116" s="64"/>
      <c r="AC116" s="132"/>
      <c r="AD116" s="64"/>
      <c r="AE116" s="64"/>
      <c r="AF116" s="64"/>
      <c r="AG116" s="132"/>
      <c r="AH116" s="64"/>
      <c r="AI116" s="64"/>
      <c r="AJ116" s="64" t="n">
        <v>432</v>
      </c>
      <c r="AK116" s="132" t="n">
        <v>432</v>
      </c>
      <c r="AL116" s="64"/>
      <c r="AM116" s="64"/>
      <c r="AN116" s="132"/>
      <c r="AO116" s="64"/>
      <c r="AP116" s="64"/>
      <c r="AQ116" s="132"/>
      <c r="AR116" s="64"/>
      <c r="AS116" s="64" t="n">
        <v>2031</v>
      </c>
      <c r="AT116" s="132" t="n">
        <v>2031</v>
      </c>
      <c r="AU116" s="64"/>
      <c r="AV116" s="64"/>
      <c r="AW116" s="132"/>
      <c r="AX116" s="64"/>
      <c r="AY116" s="132"/>
      <c r="AZ116" s="64"/>
      <c r="BA116" s="132"/>
      <c r="BB116" s="65" t="n">
        <v>365019</v>
      </c>
    </row>
    <row r="117" customFormat="false" ht="14.25" hidden="false" customHeight="false" outlineLevel="0" collapsed="false">
      <c r="A117" s="33"/>
      <c r="B117" s="34"/>
      <c r="C117" s="34" t="s">
        <v>178</v>
      </c>
      <c r="D117" s="64"/>
      <c r="E117" s="64"/>
      <c r="F117" s="64" t="n">
        <v>3095</v>
      </c>
      <c r="G117" s="132" t="n">
        <v>3095</v>
      </c>
      <c r="H117" s="64"/>
      <c r="I117" s="64"/>
      <c r="J117" s="64"/>
      <c r="K117" s="132"/>
      <c r="L117" s="64"/>
      <c r="M117" s="64"/>
      <c r="N117" s="64" t="n">
        <v>6571</v>
      </c>
      <c r="O117" s="132" t="n">
        <v>6571</v>
      </c>
      <c r="P117" s="64"/>
      <c r="Q117" s="132"/>
      <c r="R117" s="64"/>
      <c r="S117" s="64"/>
      <c r="T117" s="64" t="n">
        <v>3688</v>
      </c>
      <c r="U117" s="132" t="n">
        <v>3688</v>
      </c>
      <c r="V117" s="64"/>
      <c r="W117" s="132"/>
      <c r="X117" s="64"/>
      <c r="Y117" s="64"/>
      <c r="Z117" s="64"/>
      <c r="AA117" s="132"/>
      <c r="AB117" s="64"/>
      <c r="AC117" s="132"/>
      <c r="AD117" s="64"/>
      <c r="AE117" s="64"/>
      <c r="AF117" s="64"/>
      <c r="AG117" s="132"/>
      <c r="AH117" s="64"/>
      <c r="AI117" s="64"/>
      <c r="AJ117" s="64" t="n">
        <v>691</v>
      </c>
      <c r="AK117" s="132" t="n">
        <v>691</v>
      </c>
      <c r="AL117" s="64"/>
      <c r="AM117" s="64"/>
      <c r="AN117" s="132"/>
      <c r="AO117" s="64"/>
      <c r="AP117" s="64"/>
      <c r="AQ117" s="132"/>
      <c r="AR117" s="64"/>
      <c r="AS117" s="64"/>
      <c r="AT117" s="132"/>
      <c r="AU117" s="64"/>
      <c r="AV117" s="64"/>
      <c r="AW117" s="132"/>
      <c r="AX117" s="64"/>
      <c r="AY117" s="132"/>
      <c r="AZ117" s="64"/>
      <c r="BA117" s="132"/>
      <c r="BB117" s="65" t="n">
        <v>14045</v>
      </c>
    </row>
    <row r="118" customFormat="false" ht="14.25" hidden="false" customHeight="false" outlineLevel="0" collapsed="false">
      <c r="A118" s="33"/>
      <c r="B118" s="34"/>
      <c r="C118" s="34" t="s">
        <v>53</v>
      </c>
      <c r="D118" s="64" t="n">
        <v>122</v>
      </c>
      <c r="E118" s="64"/>
      <c r="F118" s="64" t="n">
        <v>267425</v>
      </c>
      <c r="G118" s="132" t="n">
        <v>267547</v>
      </c>
      <c r="H118" s="64"/>
      <c r="I118" s="64"/>
      <c r="J118" s="64"/>
      <c r="K118" s="132"/>
      <c r="L118" s="64" t="n">
        <v>40</v>
      </c>
      <c r="M118" s="64"/>
      <c r="N118" s="64" t="n">
        <v>671293</v>
      </c>
      <c r="O118" s="132" t="n">
        <v>671333</v>
      </c>
      <c r="P118" s="64"/>
      <c r="Q118" s="132"/>
      <c r="R118" s="64" t="n">
        <v>45</v>
      </c>
      <c r="S118" s="64"/>
      <c r="T118" s="64" t="n">
        <v>423336</v>
      </c>
      <c r="U118" s="132" t="n">
        <v>423381</v>
      </c>
      <c r="V118" s="64"/>
      <c r="W118" s="132"/>
      <c r="X118" s="64"/>
      <c r="Y118" s="64"/>
      <c r="Z118" s="64" t="n">
        <v>96114</v>
      </c>
      <c r="AA118" s="132" t="n">
        <v>96114</v>
      </c>
      <c r="AB118" s="64"/>
      <c r="AC118" s="132"/>
      <c r="AD118" s="64"/>
      <c r="AE118" s="64"/>
      <c r="AF118" s="64"/>
      <c r="AG118" s="132"/>
      <c r="AH118" s="64" t="n">
        <v>11</v>
      </c>
      <c r="AI118" s="64"/>
      <c r="AJ118" s="64" t="n">
        <v>91105</v>
      </c>
      <c r="AK118" s="132" t="n">
        <v>91116</v>
      </c>
      <c r="AL118" s="64"/>
      <c r="AM118" s="64"/>
      <c r="AN118" s="132"/>
      <c r="AO118" s="64"/>
      <c r="AP118" s="64" t="n">
        <v>62177</v>
      </c>
      <c r="AQ118" s="132" t="n">
        <v>62177</v>
      </c>
      <c r="AR118" s="64"/>
      <c r="AS118" s="64"/>
      <c r="AT118" s="132"/>
      <c r="AU118" s="64"/>
      <c r="AV118" s="64"/>
      <c r="AW118" s="132"/>
      <c r="AX118" s="64"/>
      <c r="AY118" s="132"/>
      <c r="AZ118" s="64"/>
      <c r="BA118" s="132"/>
      <c r="BB118" s="65" t="n">
        <v>1611668</v>
      </c>
    </row>
    <row r="119" customFormat="false" ht="14.25" hidden="false" customHeight="false" outlineLevel="0" collapsed="false">
      <c r="A119" s="33"/>
      <c r="B119" s="34"/>
      <c r="C119" s="34" t="s">
        <v>181</v>
      </c>
      <c r="D119" s="64"/>
      <c r="E119" s="64"/>
      <c r="F119" s="64" t="n">
        <v>1878</v>
      </c>
      <c r="G119" s="132" t="n">
        <v>1878</v>
      </c>
      <c r="H119" s="64"/>
      <c r="I119" s="64"/>
      <c r="J119" s="64"/>
      <c r="K119" s="132"/>
      <c r="L119" s="64"/>
      <c r="M119" s="64"/>
      <c r="N119" s="64" t="n">
        <v>6909</v>
      </c>
      <c r="O119" s="132" t="n">
        <v>6909</v>
      </c>
      <c r="P119" s="64"/>
      <c r="Q119" s="132"/>
      <c r="R119" s="64" t="n">
        <v>1</v>
      </c>
      <c r="S119" s="64"/>
      <c r="T119" s="64" t="n">
        <v>13076</v>
      </c>
      <c r="U119" s="132" t="n">
        <v>13077</v>
      </c>
      <c r="V119" s="64"/>
      <c r="W119" s="132"/>
      <c r="X119" s="64"/>
      <c r="Y119" s="64"/>
      <c r="Z119" s="64"/>
      <c r="AA119" s="132"/>
      <c r="AB119" s="64"/>
      <c r="AC119" s="132"/>
      <c r="AD119" s="64"/>
      <c r="AE119" s="64"/>
      <c r="AF119" s="64"/>
      <c r="AG119" s="132"/>
      <c r="AH119" s="64"/>
      <c r="AI119" s="64"/>
      <c r="AJ119" s="64"/>
      <c r="AK119" s="132"/>
      <c r="AL119" s="64"/>
      <c r="AM119" s="64"/>
      <c r="AN119" s="132"/>
      <c r="AO119" s="64"/>
      <c r="AP119" s="64"/>
      <c r="AQ119" s="132"/>
      <c r="AR119" s="64"/>
      <c r="AS119" s="64"/>
      <c r="AT119" s="132"/>
      <c r="AU119" s="64"/>
      <c r="AV119" s="64"/>
      <c r="AW119" s="132"/>
      <c r="AX119" s="64"/>
      <c r="AY119" s="132"/>
      <c r="AZ119" s="64"/>
      <c r="BA119" s="132"/>
      <c r="BB119" s="65" t="n">
        <v>21864</v>
      </c>
    </row>
    <row r="120" customFormat="false" ht="14.25" hidden="false" customHeight="false" outlineLevel="0" collapsed="false">
      <c r="A120" s="42"/>
      <c r="B120" s="40"/>
      <c r="C120" s="40" t="s">
        <v>175</v>
      </c>
      <c r="D120" s="66"/>
      <c r="E120" s="66"/>
      <c r="F120" s="66" t="n">
        <v>3999</v>
      </c>
      <c r="G120" s="131" t="n">
        <v>3999</v>
      </c>
      <c r="H120" s="66"/>
      <c r="I120" s="66"/>
      <c r="J120" s="66"/>
      <c r="K120" s="131"/>
      <c r="L120" s="66"/>
      <c r="M120" s="66"/>
      <c r="N120" s="66" t="n">
        <v>10235</v>
      </c>
      <c r="O120" s="131" t="n">
        <v>10235</v>
      </c>
      <c r="P120" s="66"/>
      <c r="Q120" s="131"/>
      <c r="R120" s="66"/>
      <c r="S120" s="66"/>
      <c r="T120" s="66" t="n">
        <v>5730</v>
      </c>
      <c r="U120" s="131" t="n">
        <v>5730</v>
      </c>
      <c r="V120" s="66"/>
      <c r="W120" s="131"/>
      <c r="X120" s="66"/>
      <c r="Y120" s="66"/>
      <c r="Z120" s="66"/>
      <c r="AA120" s="131"/>
      <c r="AB120" s="66"/>
      <c r="AC120" s="131"/>
      <c r="AD120" s="66"/>
      <c r="AE120" s="66"/>
      <c r="AF120" s="66"/>
      <c r="AG120" s="131"/>
      <c r="AH120" s="66"/>
      <c r="AI120" s="66"/>
      <c r="AJ120" s="66" t="n">
        <v>837</v>
      </c>
      <c r="AK120" s="131" t="n">
        <v>837</v>
      </c>
      <c r="AL120" s="66"/>
      <c r="AM120" s="66"/>
      <c r="AN120" s="131"/>
      <c r="AO120" s="66"/>
      <c r="AP120" s="66"/>
      <c r="AQ120" s="131"/>
      <c r="AR120" s="66"/>
      <c r="AS120" s="66"/>
      <c r="AT120" s="131"/>
      <c r="AU120" s="66"/>
      <c r="AV120" s="66"/>
      <c r="AW120" s="131"/>
      <c r="AX120" s="66"/>
      <c r="AY120" s="131"/>
      <c r="AZ120" s="66"/>
      <c r="BA120" s="131"/>
      <c r="BB120" s="67" t="n">
        <v>20801</v>
      </c>
    </row>
    <row r="121" customFormat="false" ht="14.25" hidden="false" customHeight="false" outlineLevel="0" collapsed="false">
      <c r="A121" s="28" t="s">
        <v>10</v>
      </c>
      <c r="B121" s="126"/>
      <c r="C121" s="127"/>
      <c r="D121" s="58"/>
      <c r="E121" s="59"/>
      <c r="F121" s="60" t="n">
        <v>2325</v>
      </c>
      <c r="G121" s="128" t="n">
        <v>2325</v>
      </c>
      <c r="H121" s="58" t="n">
        <v>1</v>
      </c>
      <c r="I121" s="59" t="n">
        <v>603</v>
      </c>
      <c r="J121" s="60" t="n">
        <v>13589</v>
      </c>
      <c r="K121" s="128" t="n">
        <v>14193</v>
      </c>
      <c r="L121" s="58"/>
      <c r="M121" s="59"/>
      <c r="N121" s="60" t="n">
        <v>923</v>
      </c>
      <c r="O121" s="128" t="n">
        <v>923</v>
      </c>
      <c r="P121" s="129"/>
      <c r="Q121" s="128"/>
      <c r="R121" s="58" t="n">
        <v>2</v>
      </c>
      <c r="S121" s="59" t="n">
        <v>1270</v>
      </c>
      <c r="T121" s="60" t="n">
        <v>3710</v>
      </c>
      <c r="U121" s="128" t="n">
        <v>4982</v>
      </c>
      <c r="V121" s="129"/>
      <c r="W121" s="128"/>
      <c r="X121" s="58"/>
      <c r="Y121" s="59" t="n">
        <v>1</v>
      </c>
      <c r="Z121" s="60"/>
      <c r="AA121" s="128" t="n">
        <v>1</v>
      </c>
      <c r="AB121" s="129"/>
      <c r="AC121" s="128"/>
      <c r="AD121" s="58"/>
      <c r="AE121" s="59"/>
      <c r="AF121" s="60"/>
      <c r="AG121" s="128"/>
      <c r="AH121" s="58"/>
      <c r="AI121" s="59"/>
      <c r="AJ121" s="60" t="n">
        <v>282</v>
      </c>
      <c r="AK121" s="128" t="n">
        <v>282</v>
      </c>
      <c r="AL121" s="58"/>
      <c r="AM121" s="60"/>
      <c r="AN121" s="128"/>
      <c r="AO121" s="58"/>
      <c r="AP121" s="60"/>
      <c r="AQ121" s="128"/>
      <c r="AR121" s="58"/>
      <c r="AS121" s="60"/>
      <c r="AT121" s="128"/>
      <c r="AU121" s="58"/>
      <c r="AV121" s="60"/>
      <c r="AW121" s="128"/>
      <c r="AX121" s="129"/>
      <c r="AY121" s="128"/>
      <c r="AZ121" s="129"/>
      <c r="BA121" s="128"/>
      <c r="BB121" s="61" t="n">
        <v>22706</v>
      </c>
    </row>
    <row r="122" customFormat="false" ht="14.25" hidden="false" customHeight="false" outlineLevel="0" collapsed="false">
      <c r="A122" s="33"/>
      <c r="B122" s="29" t="s">
        <v>9</v>
      </c>
      <c r="C122" s="29"/>
      <c r="D122" s="62"/>
      <c r="E122" s="62"/>
      <c r="F122" s="62" t="n">
        <v>2325</v>
      </c>
      <c r="G122" s="130" t="n">
        <v>2325</v>
      </c>
      <c r="H122" s="62" t="n">
        <v>1</v>
      </c>
      <c r="I122" s="62" t="n">
        <v>603</v>
      </c>
      <c r="J122" s="62" t="n">
        <v>13589</v>
      </c>
      <c r="K122" s="130" t="n">
        <v>14193</v>
      </c>
      <c r="L122" s="62"/>
      <c r="M122" s="62"/>
      <c r="N122" s="62" t="n">
        <v>923</v>
      </c>
      <c r="O122" s="130" t="n">
        <v>923</v>
      </c>
      <c r="P122" s="62"/>
      <c r="Q122" s="130"/>
      <c r="R122" s="62" t="n">
        <v>2</v>
      </c>
      <c r="S122" s="62" t="n">
        <v>1270</v>
      </c>
      <c r="T122" s="62" t="n">
        <v>3710</v>
      </c>
      <c r="U122" s="130" t="n">
        <v>4982</v>
      </c>
      <c r="V122" s="62"/>
      <c r="W122" s="130"/>
      <c r="X122" s="62"/>
      <c r="Y122" s="62" t="n">
        <v>1</v>
      </c>
      <c r="Z122" s="62"/>
      <c r="AA122" s="130" t="n">
        <v>1</v>
      </c>
      <c r="AB122" s="62"/>
      <c r="AC122" s="130"/>
      <c r="AD122" s="62"/>
      <c r="AE122" s="62"/>
      <c r="AF122" s="62"/>
      <c r="AG122" s="130"/>
      <c r="AH122" s="62"/>
      <c r="AI122" s="62"/>
      <c r="AJ122" s="62" t="n">
        <v>282</v>
      </c>
      <c r="AK122" s="130" t="n">
        <v>282</v>
      </c>
      <c r="AL122" s="62"/>
      <c r="AM122" s="62"/>
      <c r="AN122" s="130"/>
      <c r="AO122" s="62"/>
      <c r="AP122" s="62"/>
      <c r="AQ122" s="130"/>
      <c r="AR122" s="62"/>
      <c r="AS122" s="62"/>
      <c r="AT122" s="130"/>
      <c r="AU122" s="62"/>
      <c r="AV122" s="62"/>
      <c r="AW122" s="130"/>
      <c r="AX122" s="62"/>
      <c r="AY122" s="130"/>
      <c r="AZ122" s="62"/>
      <c r="BA122" s="130"/>
      <c r="BB122" s="63" t="n">
        <v>22706</v>
      </c>
    </row>
    <row r="123" customFormat="false" ht="14.25" hidden="false" customHeight="false" outlineLevel="0" collapsed="false">
      <c r="A123" s="33"/>
      <c r="B123" s="34"/>
      <c r="C123" s="34" t="s">
        <v>34</v>
      </c>
      <c r="D123" s="64"/>
      <c r="E123" s="64"/>
      <c r="F123" s="64" t="n">
        <v>2129</v>
      </c>
      <c r="G123" s="132" t="n">
        <v>2129</v>
      </c>
      <c r="H123" s="64"/>
      <c r="I123" s="64"/>
      <c r="J123" s="64"/>
      <c r="K123" s="132"/>
      <c r="L123" s="64"/>
      <c r="M123" s="64"/>
      <c r="N123" s="64" t="n">
        <v>425</v>
      </c>
      <c r="O123" s="132" t="n">
        <v>425</v>
      </c>
      <c r="P123" s="64"/>
      <c r="Q123" s="132"/>
      <c r="R123" s="64"/>
      <c r="S123" s="64"/>
      <c r="T123" s="64" t="n">
        <v>2133</v>
      </c>
      <c r="U123" s="132" t="n">
        <v>2133</v>
      </c>
      <c r="V123" s="64"/>
      <c r="W123" s="132"/>
      <c r="X123" s="64"/>
      <c r="Y123" s="64"/>
      <c r="Z123" s="64"/>
      <c r="AA123" s="132"/>
      <c r="AB123" s="64"/>
      <c r="AC123" s="132"/>
      <c r="AD123" s="64"/>
      <c r="AE123" s="64"/>
      <c r="AF123" s="64"/>
      <c r="AG123" s="132"/>
      <c r="AH123" s="64"/>
      <c r="AI123" s="64"/>
      <c r="AJ123" s="64" t="n">
        <v>282</v>
      </c>
      <c r="AK123" s="132" t="n">
        <v>282</v>
      </c>
      <c r="AL123" s="64"/>
      <c r="AM123" s="64"/>
      <c r="AN123" s="132"/>
      <c r="AO123" s="64"/>
      <c r="AP123" s="64"/>
      <c r="AQ123" s="132"/>
      <c r="AR123" s="64"/>
      <c r="AS123" s="64"/>
      <c r="AT123" s="132"/>
      <c r="AU123" s="64"/>
      <c r="AV123" s="64"/>
      <c r="AW123" s="132"/>
      <c r="AX123" s="64"/>
      <c r="AY123" s="132"/>
      <c r="AZ123" s="64"/>
      <c r="BA123" s="132"/>
      <c r="BB123" s="65" t="n">
        <v>4969</v>
      </c>
    </row>
    <row r="124" customFormat="false" ht="14.25" hidden="false" customHeight="false" outlineLevel="0" collapsed="false">
      <c r="A124" s="33"/>
      <c r="B124" s="34"/>
      <c r="C124" s="34" t="s">
        <v>8</v>
      </c>
      <c r="D124" s="64"/>
      <c r="E124" s="64"/>
      <c r="F124" s="64"/>
      <c r="G124" s="132"/>
      <c r="H124" s="64" t="n">
        <v>1</v>
      </c>
      <c r="I124" s="64"/>
      <c r="J124" s="64" t="n">
        <v>1131</v>
      </c>
      <c r="K124" s="132" t="n">
        <v>1132</v>
      </c>
      <c r="L124" s="64"/>
      <c r="M124" s="64"/>
      <c r="N124" s="64"/>
      <c r="O124" s="132"/>
      <c r="P124" s="64"/>
      <c r="Q124" s="132"/>
      <c r="R124" s="64"/>
      <c r="S124" s="64"/>
      <c r="T124" s="64"/>
      <c r="U124" s="132"/>
      <c r="V124" s="64"/>
      <c r="W124" s="132"/>
      <c r="X124" s="64"/>
      <c r="Y124" s="64"/>
      <c r="Z124" s="64"/>
      <c r="AA124" s="132"/>
      <c r="AB124" s="64"/>
      <c r="AC124" s="132"/>
      <c r="AD124" s="64"/>
      <c r="AE124" s="64"/>
      <c r="AF124" s="64"/>
      <c r="AG124" s="132"/>
      <c r="AH124" s="64"/>
      <c r="AI124" s="64"/>
      <c r="AJ124" s="64"/>
      <c r="AK124" s="132"/>
      <c r="AL124" s="64"/>
      <c r="AM124" s="64"/>
      <c r="AN124" s="132"/>
      <c r="AO124" s="64"/>
      <c r="AP124" s="64"/>
      <c r="AQ124" s="132"/>
      <c r="AR124" s="64"/>
      <c r="AS124" s="64"/>
      <c r="AT124" s="132"/>
      <c r="AU124" s="64"/>
      <c r="AV124" s="64"/>
      <c r="AW124" s="132"/>
      <c r="AX124" s="64"/>
      <c r="AY124" s="132"/>
      <c r="AZ124" s="64"/>
      <c r="BA124" s="132"/>
      <c r="BB124" s="65" t="n">
        <v>1132</v>
      </c>
    </row>
    <row r="125" customFormat="false" ht="14.25" hidden="false" customHeight="false" outlineLevel="0" collapsed="false">
      <c r="A125" s="33"/>
      <c r="B125" s="34"/>
      <c r="C125" s="34" t="s">
        <v>286</v>
      </c>
      <c r="D125" s="64"/>
      <c r="E125" s="64"/>
      <c r="F125" s="64"/>
      <c r="G125" s="132"/>
      <c r="H125" s="64"/>
      <c r="I125" s="64"/>
      <c r="J125" s="64"/>
      <c r="K125" s="132"/>
      <c r="L125" s="64"/>
      <c r="M125" s="64"/>
      <c r="N125" s="64"/>
      <c r="O125" s="132"/>
      <c r="P125" s="64"/>
      <c r="Q125" s="132"/>
      <c r="R125" s="64"/>
      <c r="S125" s="64"/>
      <c r="T125" s="64" t="n">
        <v>1577</v>
      </c>
      <c r="U125" s="132" t="n">
        <v>1577</v>
      </c>
      <c r="V125" s="64"/>
      <c r="W125" s="132"/>
      <c r="X125" s="64"/>
      <c r="Y125" s="64"/>
      <c r="Z125" s="64"/>
      <c r="AA125" s="132"/>
      <c r="AB125" s="64"/>
      <c r="AC125" s="132"/>
      <c r="AD125" s="64"/>
      <c r="AE125" s="64"/>
      <c r="AF125" s="64"/>
      <c r="AG125" s="132"/>
      <c r="AH125" s="64"/>
      <c r="AI125" s="64"/>
      <c r="AJ125" s="64"/>
      <c r="AK125" s="132"/>
      <c r="AL125" s="64"/>
      <c r="AM125" s="64"/>
      <c r="AN125" s="132"/>
      <c r="AO125" s="64"/>
      <c r="AP125" s="64"/>
      <c r="AQ125" s="132"/>
      <c r="AR125" s="64"/>
      <c r="AS125" s="64"/>
      <c r="AT125" s="132"/>
      <c r="AU125" s="64"/>
      <c r="AV125" s="64"/>
      <c r="AW125" s="132"/>
      <c r="AX125" s="64"/>
      <c r="AY125" s="132"/>
      <c r="AZ125" s="64"/>
      <c r="BA125" s="132"/>
      <c r="BB125" s="65" t="n">
        <v>1577</v>
      </c>
    </row>
    <row r="126" customFormat="false" ht="14.25" hidden="false" customHeight="false" outlineLevel="0" collapsed="false">
      <c r="A126" s="33"/>
      <c r="B126" s="34"/>
      <c r="C126" s="34" t="s">
        <v>203</v>
      </c>
      <c r="D126" s="64"/>
      <c r="E126" s="64"/>
      <c r="F126" s="64" t="n">
        <v>196</v>
      </c>
      <c r="G126" s="132" t="n">
        <v>196</v>
      </c>
      <c r="H126" s="64"/>
      <c r="I126" s="64"/>
      <c r="J126" s="64" t="n">
        <v>8246</v>
      </c>
      <c r="K126" s="132" t="n">
        <v>8246</v>
      </c>
      <c r="L126" s="64"/>
      <c r="M126" s="64"/>
      <c r="N126" s="64"/>
      <c r="O126" s="132"/>
      <c r="P126" s="64"/>
      <c r="Q126" s="132"/>
      <c r="R126" s="64"/>
      <c r="S126" s="64"/>
      <c r="T126" s="64"/>
      <c r="U126" s="132"/>
      <c r="V126" s="64"/>
      <c r="W126" s="132"/>
      <c r="X126" s="64"/>
      <c r="Y126" s="64"/>
      <c r="Z126" s="64"/>
      <c r="AA126" s="132"/>
      <c r="AB126" s="64"/>
      <c r="AC126" s="132"/>
      <c r="AD126" s="64"/>
      <c r="AE126" s="64"/>
      <c r="AF126" s="64"/>
      <c r="AG126" s="132"/>
      <c r="AH126" s="64"/>
      <c r="AI126" s="64"/>
      <c r="AJ126" s="64"/>
      <c r="AK126" s="132"/>
      <c r="AL126" s="64"/>
      <c r="AM126" s="64"/>
      <c r="AN126" s="132"/>
      <c r="AO126" s="64"/>
      <c r="AP126" s="64"/>
      <c r="AQ126" s="132"/>
      <c r="AR126" s="64"/>
      <c r="AS126" s="64"/>
      <c r="AT126" s="132"/>
      <c r="AU126" s="64"/>
      <c r="AV126" s="64"/>
      <c r="AW126" s="132"/>
      <c r="AX126" s="64"/>
      <c r="AY126" s="132"/>
      <c r="AZ126" s="64"/>
      <c r="BA126" s="132"/>
      <c r="BB126" s="65" t="n">
        <v>8442</v>
      </c>
    </row>
    <row r="127" customFormat="false" ht="14.25" hidden="false" customHeight="false" outlineLevel="0" collapsed="false">
      <c r="A127" s="33"/>
      <c r="B127" s="34"/>
      <c r="C127" s="34" t="s">
        <v>257</v>
      </c>
      <c r="D127" s="64"/>
      <c r="E127" s="64"/>
      <c r="F127" s="64"/>
      <c r="G127" s="132"/>
      <c r="H127" s="64"/>
      <c r="I127" s="64"/>
      <c r="J127" s="64" t="n">
        <v>4212</v>
      </c>
      <c r="K127" s="132" t="n">
        <v>4212</v>
      </c>
      <c r="L127" s="64"/>
      <c r="M127" s="64"/>
      <c r="N127" s="64"/>
      <c r="O127" s="132"/>
      <c r="P127" s="64"/>
      <c r="Q127" s="132"/>
      <c r="R127" s="64"/>
      <c r="S127" s="64"/>
      <c r="T127" s="64"/>
      <c r="U127" s="132"/>
      <c r="V127" s="64"/>
      <c r="W127" s="132"/>
      <c r="X127" s="64"/>
      <c r="Y127" s="64"/>
      <c r="Z127" s="64"/>
      <c r="AA127" s="132"/>
      <c r="AB127" s="64"/>
      <c r="AC127" s="132"/>
      <c r="AD127" s="64"/>
      <c r="AE127" s="64"/>
      <c r="AF127" s="64"/>
      <c r="AG127" s="132"/>
      <c r="AH127" s="64"/>
      <c r="AI127" s="64"/>
      <c r="AJ127" s="64"/>
      <c r="AK127" s="132"/>
      <c r="AL127" s="64"/>
      <c r="AM127" s="64"/>
      <c r="AN127" s="132"/>
      <c r="AO127" s="64"/>
      <c r="AP127" s="64"/>
      <c r="AQ127" s="132"/>
      <c r="AR127" s="64"/>
      <c r="AS127" s="64"/>
      <c r="AT127" s="132"/>
      <c r="AU127" s="64"/>
      <c r="AV127" s="64"/>
      <c r="AW127" s="132"/>
      <c r="AX127" s="64"/>
      <c r="AY127" s="132"/>
      <c r="AZ127" s="64"/>
      <c r="BA127" s="132"/>
      <c r="BB127" s="65" t="n">
        <v>4212</v>
      </c>
    </row>
    <row r="128" customFormat="false" ht="14.25" hidden="false" customHeight="false" outlineLevel="0" collapsed="false">
      <c r="A128" s="33"/>
      <c r="B128" s="34"/>
      <c r="C128" s="34" t="s">
        <v>33</v>
      </c>
      <c r="D128" s="64"/>
      <c r="E128" s="64"/>
      <c r="F128" s="64"/>
      <c r="G128" s="132"/>
      <c r="H128" s="64"/>
      <c r="I128" s="64"/>
      <c r="J128" s="64"/>
      <c r="K128" s="132"/>
      <c r="L128" s="64"/>
      <c r="M128" s="64"/>
      <c r="N128" s="64" t="n">
        <v>498</v>
      </c>
      <c r="O128" s="132" t="n">
        <v>498</v>
      </c>
      <c r="P128" s="64"/>
      <c r="Q128" s="132"/>
      <c r="R128" s="64" t="n">
        <v>2</v>
      </c>
      <c r="S128" s="64"/>
      <c r="T128" s="64"/>
      <c r="U128" s="132" t="n">
        <v>2</v>
      </c>
      <c r="V128" s="64"/>
      <c r="W128" s="132"/>
      <c r="X128" s="64"/>
      <c r="Y128" s="64"/>
      <c r="Z128" s="64"/>
      <c r="AA128" s="132"/>
      <c r="AB128" s="64"/>
      <c r="AC128" s="132"/>
      <c r="AD128" s="64"/>
      <c r="AE128" s="64"/>
      <c r="AF128" s="64"/>
      <c r="AG128" s="132"/>
      <c r="AH128" s="64"/>
      <c r="AI128" s="64"/>
      <c r="AJ128" s="64"/>
      <c r="AK128" s="132"/>
      <c r="AL128" s="64"/>
      <c r="AM128" s="64"/>
      <c r="AN128" s="132"/>
      <c r="AO128" s="64"/>
      <c r="AP128" s="64"/>
      <c r="AQ128" s="132"/>
      <c r="AR128" s="64"/>
      <c r="AS128" s="64"/>
      <c r="AT128" s="132"/>
      <c r="AU128" s="64"/>
      <c r="AV128" s="64"/>
      <c r="AW128" s="132"/>
      <c r="AX128" s="64"/>
      <c r="AY128" s="132"/>
      <c r="AZ128" s="64"/>
      <c r="BA128" s="132"/>
      <c r="BB128" s="65" t="n">
        <v>500</v>
      </c>
    </row>
    <row r="129" customFormat="false" ht="14.25" hidden="false" customHeight="false" outlineLevel="0" collapsed="false">
      <c r="A129" s="33"/>
      <c r="B129" s="34"/>
      <c r="C129" s="34" t="s">
        <v>56</v>
      </c>
      <c r="D129" s="64"/>
      <c r="E129" s="64"/>
      <c r="F129" s="64"/>
      <c r="G129" s="132"/>
      <c r="H129" s="64"/>
      <c r="I129" s="64"/>
      <c r="J129" s="64"/>
      <c r="K129" s="132"/>
      <c r="L129" s="64"/>
      <c r="M129" s="64"/>
      <c r="N129" s="64"/>
      <c r="O129" s="132"/>
      <c r="P129" s="64"/>
      <c r="Q129" s="132"/>
      <c r="R129" s="64"/>
      <c r="S129" s="64"/>
      <c r="T129" s="64"/>
      <c r="U129" s="132"/>
      <c r="V129" s="64"/>
      <c r="W129" s="132"/>
      <c r="X129" s="64"/>
      <c r="Y129" s="64"/>
      <c r="Z129" s="64"/>
      <c r="AA129" s="132"/>
      <c r="AB129" s="64"/>
      <c r="AC129" s="132"/>
      <c r="AD129" s="64"/>
      <c r="AE129" s="64"/>
      <c r="AF129" s="64"/>
      <c r="AG129" s="132"/>
      <c r="AH129" s="64"/>
      <c r="AI129" s="64"/>
      <c r="AJ129" s="64"/>
      <c r="AK129" s="132"/>
      <c r="AL129" s="64"/>
      <c r="AM129" s="64"/>
      <c r="AN129" s="132"/>
      <c r="AO129" s="64"/>
      <c r="AP129" s="64"/>
      <c r="AQ129" s="132"/>
      <c r="AR129" s="64"/>
      <c r="AS129" s="64"/>
      <c r="AT129" s="132"/>
      <c r="AU129" s="64"/>
      <c r="AV129" s="64"/>
      <c r="AW129" s="132"/>
      <c r="AX129" s="64"/>
      <c r="AY129" s="132"/>
      <c r="AZ129" s="64"/>
      <c r="BA129" s="132"/>
      <c r="BB129" s="65"/>
    </row>
    <row r="130" customFormat="false" ht="14.25" hidden="false" customHeight="false" outlineLevel="0" collapsed="false">
      <c r="A130" s="42"/>
      <c r="B130" s="40"/>
      <c r="C130" s="40" t="s">
        <v>95</v>
      </c>
      <c r="D130" s="66"/>
      <c r="E130" s="66"/>
      <c r="F130" s="66"/>
      <c r="G130" s="131"/>
      <c r="H130" s="66"/>
      <c r="I130" s="66" t="n">
        <v>603</v>
      </c>
      <c r="J130" s="66"/>
      <c r="K130" s="131" t="n">
        <v>603</v>
      </c>
      <c r="L130" s="66"/>
      <c r="M130" s="66"/>
      <c r="N130" s="66"/>
      <c r="O130" s="131"/>
      <c r="P130" s="66"/>
      <c r="Q130" s="131"/>
      <c r="R130" s="66"/>
      <c r="S130" s="66" t="n">
        <v>1270</v>
      </c>
      <c r="T130" s="66"/>
      <c r="U130" s="131" t="n">
        <v>1270</v>
      </c>
      <c r="V130" s="66"/>
      <c r="W130" s="131"/>
      <c r="X130" s="66"/>
      <c r="Y130" s="66" t="n">
        <v>1</v>
      </c>
      <c r="Z130" s="66"/>
      <c r="AA130" s="131" t="n">
        <v>1</v>
      </c>
      <c r="AB130" s="66"/>
      <c r="AC130" s="131"/>
      <c r="AD130" s="66"/>
      <c r="AE130" s="66"/>
      <c r="AF130" s="66"/>
      <c r="AG130" s="131"/>
      <c r="AH130" s="66"/>
      <c r="AI130" s="66"/>
      <c r="AJ130" s="66"/>
      <c r="AK130" s="131"/>
      <c r="AL130" s="66"/>
      <c r="AM130" s="66"/>
      <c r="AN130" s="131"/>
      <c r="AO130" s="66"/>
      <c r="AP130" s="66"/>
      <c r="AQ130" s="131"/>
      <c r="AR130" s="66"/>
      <c r="AS130" s="66"/>
      <c r="AT130" s="131"/>
      <c r="AU130" s="66"/>
      <c r="AV130" s="66"/>
      <c r="AW130" s="131"/>
      <c r="AX130" s="66"/>
      <c r="AY130" s="131"/>
      <c r="AZ130" s="66"/>
      <c r="BA130" s="131"/>
      <c r="BB130" s="67" t="n">
        <v>1874</v>
      </c>
    </row>
    <row r="131" customFormat="false" ht="14.25" hidden="false" customHeight="false" outlineLevel="0" collapsed="false">
      <c r="A131" s="28" t="s">
        <v>13</v>
      </c>
      <c r="B131" s="126"/>
      <c r="C131" s="127"/>
      <c r="D131" s="58"/>
      <c r="E131" s="59"/>
      <c r="F131" s="60"/>
      <c r="G131" s="128"/>
      <c r="H131" s="58"/>
      <c r="I131" s="59" t="n">
        <v>46</v>
      </c>
      <c r="J131" s="60"/>
      <c r="K131" s="128" t="n">
        <v>46</v>
      </c>
      <c r="L131" s="58"/>
      <c r="M131" s="59"/>
      <c r="N131" s="60" t="n">
        <v>482</v>
      </c>
      <c r="O131" s="128" t="n">
        <v>482</v>
      </c>
      <c r="P131" s="129"/>
      <c r="Q131" s="128"/>
      <c r="R131" s="58"/>
      <c r="S131" s="59"/>
      <c r="T131" s="60" t="n">
        <v>1053</v>
      </c>
      <c r="U131" s="128" t="n">
        <v>1053</v>
      </c>
      <c r="V131" s="129"/>
      <c r="W131" s="128"/>
      <c r="X131" s="58"/>
      <c r="Y131" s="59"/>
      <c r="Z131" s="60"/>
      <c r="AA131" s="128"/>
      <c r="AB131" s="129"/>
      <c r="AC131" s="128"/>
      <c r="AD131" s="58"/>
      <c r="AE131" s="59"/>
      <c r="AF131" s="60"/>
      <c r="AG131" s="128"/>
      <c r="AH131" s="58"/>
      <c r="AI131" s="59"/>
      <c r="AJ131" s="60" t="n">
        <v>1008</v>
      </c>
      <c r="AK131" s="128" t="n">
        <v>1008</v>
      </c>
      <c r="AL131" s="58"/>
      <c r="AM131" s="60"/>
      <c r="AN131" s="128"/>
      <c r="AO131" s="58"/>
      <c r="AP131" s="60"/>
      <c r="AQ131" s="128"/>
      <c r="AR131" s="58"/>
      <c r="AS131" s="60"/>
      <c r="AT131" s="128"/>
      <c r="AU131" s="58"/>
      <c r="AV131" s="60"/>
      <c r="AW131" s="128"/>
      <c r="AX131" s="129"/>
      <c r="AY131" s="128"/>
      <c r="AZ131" s="129"/>
      <c r="BA131" s="128"/>
      <c r="BB131" s="61" t="n">
        <v>2589</v>
      </c>
    </row>
    <row r="132" customFormat="false" ht="14.25" hidden="false" customHeight="false" outlineLevel="0" collapsed="false">
      <c r="A132" s="33"/>
      <c r="B132" s="29" t="s">
        <v>316</v>
      </c>
      <c r="C132" s="29"/>
      <c r="D132" s="62"/>
      <c r="E132" s="62"/>
      <c r="F132" s="62"/>
      <c r="G132" s="130"/>
      <c r="H132" s="62"/>
      <c r="I132" s="62"/>
      <c r="J132" s="62"/>
      <c r="K132" s="130"/>
      <c r="L132" s="62"/>
      <c r="M132" s="62"/>
      <c r="N132" s="62"/>
      <c r="O132" s="130"/>
      <c r="P132" s="62"/>
      <c r="Q132" s="130"/>
      <c r="R132" s="62"/>
      <c r="S132" s="62"/>
      <c r="T132" s="62" t="n">
        <v>1053</v>
      </c>
      <c r="U132" s="130" t="n">
        <v>1053</v>
      </c>
      <c r="V132" s="62"/>
      <c r="W132" s="130"/>
      <c r="X132" s="62"/>
      <c r="Y132" s="62"/>
      <c r="Z132" s="62"/>
      <c r="AA132" s="130"/>
      <c r="AB132" s="62"/>
      <c r="AC132" s="130"/>
      <c r="AD132" s="62"/>
      <c r="AE132" s="62"/>
      <c r="AF132" s="62"/>
      <c r="AG132" s="130"/>
      <c r="AH132" s="62"/>
      <c r="AI132" s="62"/>
      <c r="AJ132" s="62"/>
      <c r="AK132" s="130"/>
      <c r="AL132" s="62"/>
      <c r="AM132" s="62"/>
      <c r="AN132" s="130"/>
      <c r="AO132" s="62"/>
      <c r="AP132" s="62"/>
      <c r="AQ132" s="130"/>
      <c r="AR132" s="62"/>
      <c r="AS132" s="62"/>
      <c r="AT132" s="130"/>
      <c r="AU132" s="62"/>
      <c r="AV132" s="62"/>
      <c r="AW132" s="130"/>
      <c r="AX132" s="62"/>
      <c r="AY132" s="130"/>
      <c r="AZ132" s="62"/>
      <c r="BA132" s="130"/>
      <c r="BB132" s="63" t="n">
        <v>1053</v>
      </c>
    </row>
    <row r="133" customFormat="false" ht="14.25" hidden="false" customHeight="false" outlineLevel="0" collapsed="false">
      <c r="A133" s="33"/>
      <c r="B133" s="40"/>
      <c r="C133" s="40" t="s">
        <v>101</v>
      </c>
      <c r="D133" s="66"/>
      <c r="E133" s="66"/>
      <c r="F133" s="66"/>
      <c r="G133" s="131"/>
      <c r="H133" s="66"/>
      <c r="I133" s="66"/>
      <c r="J133" s="66"/>
      <c r="K133" s="131"/>
      <c r="L133" s="66"/>
      <c r="M133" s="66"/>
      <c r="N133" s="66"/>
      <c r="O133" s="131"/>
      <c r="P133" s="66"/>
      <c r="Q133" s="131"/>
      <c r="R133" s="66"/>
      <c r="S133" s="66"/>
      <c r="T133" s="66" t="n">
        <v>1053</v>
      </c>
      <c r="U133" s="131" t="n">
        <v>1053</v>
      </c>
      <c r="V133" s="66"/>
      <c r="W133" s="131"/>
      <c r="X133" s="66"/>
      <c r="Y133" s="66"/>
      <c r="Z133" s="66"/>
      <c r="AA133" s="131"/>
      <c r="AB133" s="66"/>
      <c r="AC133" s="131"/>
      <c r="AD133" s="66"/>
      <c r="AE133" s="66"/>
      <c r="AF133" s="66"/>
      <c r="AG133" s="131"/>
      <c r="AH133" s="66"/>
      <c r="AI133" s="66"/>
      <c r="AJ133" s="66"/>
      <c r="AK133" s="131"/>
      <c r="AL133" s="66"/>
      <c r="AM133" s="66"/>
      <c r="AN133" s="131"/>
      <c r="AO133" s="66"/>
      <c r="AP133" s="66"/>
      <c r="AQ133" s="131"/>
      <c r="AR133" s="66"/>
      <c r="AS133" s="66"/>
      <c r="AT133" s="131"/>
      <c r="AU133" s="66"/>
      <c r="AV133" s="66"/>
      <c r="AW133" s="131"/>
      <c r="AX133" s="66"/>
      <c r="AY133" s="131"/>
      <c r="AZ133" s="66"/>
      <c r="BA133" s="131"/>
      <c r="BB133" s="67" t="n">
        <v>1053</v>
      </c>
    </row>
    <row r="134" customFormat="false" ht="14.25" hidden="false" customHeight="false" outlineLevel="0" collapsed="false">
      <c r="A134" s="33"/>
      <c r="B134" s="29" t="s">
        <v>12</v>
      </c>
      <c r="C134" s="29"/>
      <c r="D134" s="68"/>
      <c r="E134" s="62"/>
      <c r="F134" s="69"/>
      <c r="G134" s="128"/>
      <c r="H134" s="68"/>
      <c r="I134" s="62"/>
      <c r="J134" s="69"/>
      <c r="K134" s="128"/>
      <c r="L134" s="68"/>
      <c r="M134" s="62"/>
      <c r="N134" s="69" t="n">
        <v>482</v>
      </c>
      <c r="O134" s="128" t="n">
        <v>482</v>
      </c>
      <c r="P134" s="133"/>
      <c r="Q134" s="128"/>
      <c r="R134" s="68"/>
      <c r="S134" s="62"/>
      <c r="T134" s="69"/>
      <c r="U134" s="128"/>
      <c r="V134" s="133"/>
      <c r="W134" s="128"/>
      <c r="X134" s="68"/>
      <c r="Y134" s="62"/>
      <c r="Z134" s="69"/>
      <c r="AA134" s="128"/>
      <c r="AB134" s="133"/>
      <c r="AC134" s="128"/>
      <c r="AD134" s="68"/>
      <c r="AE134" s="62"/>
      <c r="AF134" s="69"/>
      <c r="AG134" s="128"/>
      <c r="AH134" s="68"/>
      <c r="AI134" s="62"/>
      <c r="AJ134" s="69" t="n">
        <v>1008</v>
      </c>
      <c r="AK134" s="128" t="n">
        <v>1008</v>
      </c>
      <c r="AL134" s="68"/>
      <c r="AM134" s="69"/>
      <c r="AN134" s="128"/>
      <c r="AO134" s="68"/>
      <c r="AP134" s="69"/>
      <c r="AQ134" s="128"/>
      <c r="AR134" s="68"/>
      <c r="AS134" s="69"/>
      <c r="AT134" s="128"/>
      <c r="AU134" s="68"/>
      <c r="AV134" s="69"/>
      <c r="AW134" s="128"/>
      <c r="AX134" s="133"/>
      <c r="AY134" s="128"/>
      <c r="AZ134" s="133"/>
      <c r="BA134" s="128"/>
      <c r="BB134" s="63" t="n">
        <v>1490</v>
      </c>
    </row>
    <row r="135" customFormat="false" ht="14.25" hidden="false" customHeight="false" outlineLevel="0" collapsed="false">
      <c r="A135" s="33"/>
      <c r="B135" s="34"/>
      <c r="C135" s="34" t="s">
        <v>58</v>
      </c>
      <c r="D135" s="72"/>
      <c r="E135" s="64"/>
      <c r="F135" s="73"/>
      <c r="G135" s="137"/>
      <c r="H135" s="72"/>
      <c r="I135" s="64"/>
      <c r="J135" s="73"/>
      <c r="K135" s="137"/>
      <c r="L135" s="72"/>
      <c r="M135" s="64"/>
      <c r="N135" s="73" t="n">
        <v>482</v>
      </c>
      <c r="O135" s="137" t="n">
        <v>482</v>
      </c>
      <c r="P135" s="138"/>
      <c r="Q135" s="137"/>
      <c r="R135" s="72"/>
      <c r="S135" s="64"/>
      <c r="T135" s="73"/>
      <c r="U135" s="137"/>
      <c r="V135" s="138"/>
      <c r="W135" s="137"/>
      <c r="X135" s="72"/>
      <c r="Y135" s="64"/>
      <c r="Z135" s="73"/>
      <c r="AA135" s="137"/>
      <c r="AB135" s="138"/>
      <c r="AC135" s="137"/>
      <c r="AD135" s="72"/>
      <c r="AE135" s="64"/>
      <c r="AF135" s="73"/>
      <c r="AG135" s="137"/>
      <c r="AH135" s="72"/>
      <c r="AI135" s="64"/>
      <c r="AJ135" s="73" t="n">
        <v>1008</v>
      </c>
      <c r="AK135" s="137" t="n">
        <v>1008</v>
      </c>
      <c r="AL135" s="72"/>
      <c r="AM135" s="73"/>
      <c r="AN135" s="137"/>
      <c r="AO135" s="72"/>
      <c r="AP135" s="73"/>
      <c r="AQ135" s="137"/>
      <c r="AR135" s="72"/>
      <c r="AS135" s="73"/>
      <c r="AT135" s="137"/>
      <c r="AU135" s="72"/>
      <c r="AV135" s="73"/>
      <c r="AW135" s="137"/>
      <c r="AX135" s="138"/>
      <c r="AY135" s="137"/>
      <c r="AZ135" s="138"/>
      <c r="BA135" s="137"/>
      <c r="BB135" s="65" t="n">
        <v>1490</v>
      </c>
    </row>
    <row r="136" customFormat="false" ht="14.25" hidden="false" customHeight="false" outlineLevel="0" collapsed="false">
      <c r="A136" s="33"/>
      <c r="B136" s="34"/>
      <c r="C136" s="34" t="s">
        <v>57</v>
      </c>
      <c r="D136" s="72"/>
      <c r="E136" s="64"/>
      <c r="F136" s="73"/>
      <c r="G136" s="137"/>
      <c r="H136" s="72"/>
      <c r="I136" s="64"/>
      <c r="J136" s="73"/>
      <c r="K136" s="137"/>
      <c r="L136" s="72"/>
      <c r="M136" s="64"/>
      <c r="N136" s="73"/>
      <c r="O136" s="137"/>
      <c r="P136" s="138"/>
      <c r="Q136" s="137"/>
      <c r="R136" s="72"/>
      <c r="S136" s="64"/>
      <c r="T136" s="73"/>
      <c r="U136" s="137"/>
      <c r="V136" s="138"/>
      <c r="W136" s="137"/>
      <c r="X136" s="72"/>
      <c r="Y136" s="64"/>
      <c r="Z136" s="73"/>
      <c r="AA136" s="137"/>
      <c r="AB136" s="138"/>
      <c r="AC136" s="137"/>
      <c r="AD136" s="72"/>
      <c r="AE136" s="64"/>
      <c r="AF136" s="73"/>
      <c r="AG136" s="137"/>
      <c r="AH136" s="72"/>
      <c r="AI136" s="64"/>
      <c r="AJ136" s="73"/>
      <c r="AK136" s="137"/>
      <c r="AL136" s="72"/>
      <c r="AM136" s="73"/>
      <c r="AN136" s="137"/>
      <c r="AO136" s="72"/>
      <c r="AP136" s="73"/>
      <c r="AQ136" s="137"/>
      <c r="AR136" s="72"/>
      <c r="AS136" s="73"/>
      <c r="AT136" s="137"/>
      <c r="AU136" s="72"/>
      <c r="AV136" s="73"/>
      <c r="AW136" s="137"/>
      <c r="AX136" s="138"/>
      <c r="AY136" s="137"/>
      <c r="AZ136" s="138"/>
      <c r="BA136" s="137"/>
      <c r="BB136" s="65"/>
    </row>
    <row r="137" customFormat="false" ht="14.25" hidden="false" customHeight="false" outlineLevel="0" collapsed="false">
      <c r="A137" s="33"/>
      <c r="B137" s="40"/>
      <c r="C137" s="40" t="s">
        <v>11</v>
      </c>
      <c r="D137" s="70"/>
      <c r="E137" s="66"/>
      <c r="F137" s="71"/>
      <c r="G137" s="134"/>
      <c r="H137" s="70"/>
      <c r="I137" s="66"/>
      <c r="J137" s="71"/>
      <c r="K137" s="134"/>
      <c r="L137" s="70"/>
      <c r="M137" s="66"/>
      <c r="N137" s="71"/>
      <c r="O137" s="134"/>
      <c r="P137" s="135"/>
      <c r="Q137" s="134"/>
      <c r="R137" s="70"/>
      <c r="S137" s="66"/>
      <c r="T137" s="71"/>
      <c r="U137" s="134"/>
      <c r="V137" s="135"/>
      <c r="W137" s="134"/>
      <c r="X137" s="70"/>
      <c r="Y137" s="66"/>
      <c r="Z137" s="71"/>
      <c r="AA137" s="134"/>
      <c r="AB137" s="135"/>
      <c r="AC137" s="134"/>
      <c r="AD137" s="70"/>
      <c r="AE137" s="66"/>
      <c r="AF137" s="71"/>
      <c r="AG137" s="134"/>
      <c r="AH137" s="70"/>
      <c r="AI137" s="66"/>
      <c r="AJ137" s="71"/>
      <c r="AK137" s="134"/>
      <c r="AL137" s="70"/>
      <c r="AM137" s="71"/>
      <c r="AN137" s="134"/>
      <c r="AO137" s="70"/>
      <c r="AP137" s="71"/>
      <c r="AQ137" s="134"/>
      <c r="AR137" s="70"/>
      <c r="AS137" s="71"/>
      <c r="AT137" s="134"/>
      <c r="AU137" s="70"/>
      <c r="AV137" s="71"/>
      <c r="AW137" s="134"/>
      <c r="AX137" s="135"/>
      <c r="AY137" s="134"/>
      <c r="AZ137" s="135"/>
      <c r="BA137" s="134"/>
      <c r="BB137" s="67"/>
    </row>
    <row r="138" customFormat="false" ht="14.25" hidden="false" customHeight="false" outlineLevel="0" collapsed="false">
      <c r="A138" s="33"/>
      <c r="B138" s="29" t="s">
        <v>77</v>
      </c>
      <c r="C138" s="29"/>
      <c r="D138" s="62"/>
      <c r="E138" s="62"/>
      <c r="F138" s="62"/>
      <c r="G138" s="130"/>
      <c r="H138" s="62"/>
      <c r="I138" s="62" t="n">
        <v>46</v>
      </c>
      <c r="J138" s="62"/>
      <c r="K138" s="130" t="n">
        <v>46</v>
      </c>
      <c r="L138" s="62"/>
      <c r="M138" s="62"/>
      <c r="N138" s="62"/>
      <c r="O138" s="130"/>
      <c r="P138" s="62"/>
      <c r="Q138" s="130"/>
      <c r="R138" s="62"/>
      <c r="S138" s="62"/>
      <c r="T138" s="62"/>
      <c r="U138" s="130"/>
      <c r="V138" s="62"/>
      <c r="W138" s="130"/>
      <c r="X138" s="62"/>
      <c r="Y138" s="62"/>
      <c r="Z138" s="62"/>
      <c r="AA138" s="130"/>
      <c r="AB138" s="62"/>
      <c r="AC138" s="130"/>
      <c r="AD138" s="62"/>
      <c r="AE138" s="62"/>
      <c r="AF138" s="62"/>
      <c r="AG138" s="130"/>
      <c r="AH138" s="62"/>
      <c r="AI138" s="62"/>
      <c r="AJ138" s="62"/>
      <c r="AK138" s="130"/>
      <c r="AL138" s="62"/>
      <c r="AM138" s="62"/>
      <c r="AN138" s="130"/>
      <c r="AO138" s="62"/>
      <c r="AP138" s="62"/>
      <c r="AQ138" s="130"/>
      <c r="AR138" s="62"/>
      <c r="AS138" s="62"/>
      <c r="AT138" s="130"/>
      <c r="AU138" s="62"/>
      <c r="AV138" s="62"/>
      <c r="AW138" s="130"/>
      <c r="AX138" s="62"/>
      <c r="AY138" s="130"/>
      <c r="AZ138" s="62"/>
      <c r="BA138" s="130"/>
      <c r="BB138" s="63" t="n">
        <v>46</v>
      </c>
    </row>
    <row r="139" customFormat="false" ht="14.25" hidden="false" customHeight="false" outlineLevel="0" collapsed="false">
      <c r="A139" s="33"/>
      <c r="B139" s="34"/>
      <c r="C139" s="34" t="s">
        <v>94</v>
      </c>
      <c r="D139" s="64"/>
      <c r="E139" s="64"/>
      <c r="F139" s="64"/>
      <c r="G139" s="132"/>
      <c r="H139" s="64"/>
      <c r="I139" s="64" t="n">
        <v>46</v>
      </c>
      <c r="J139" s="64"/>
      <c r="K139" s="132" t="n">
        <v>46</v>
      </c>
      <c r="L139" s="64"/>
      <c r="M139" s="64"/>
      <c r="N139" s="64"/>
      <c r="O139" s="132"/>
      <c r="P139" s="64"/>
      <c r="Q139" s="132"/>
      <c r="R139" s="64"/>
      <c r="S139" s="64"/>
      <c r="T139" s="64"/>
      <c r="U139" s="132"/>
      <c r="V139" s="64"/>
      <c r="W139" s="132"/>
      <c r="X139" s="64"/>
      <c r="Y139" s="64"/>
      <c r="Z139" s="64"/>
      <c r="AA139" s="132"/>
      <c r="AB139" s="64"/>
      <c r="AC139" s="132"/>
      <c r="AD139" s="64"/>
      <c r="AE139" s="64"/>
      <c r="AF139" s="64"/>
      <c r="AG139" s="132"/>
      <c r="AH139" s="64"/>
      <c r="AI139" s="64"/>
      <c r="AJ139" s="64"/>
      <c r="AK139" s="132"/>
      <c r="AL139" s="64"/>
      <c r="AM139" s="64"/>
      <c r="AN139" s="132"/>
      <c r="AO139" s="64"/>
      <c r="AP139" s="64"/>
      <c r="AQ139" s="132"/>
      <c r="AR139" s="64"/>
      <c r="AS139" s="64"/>
      <c r="AT139" s="132"/>
      <c r="AU139" s="64"/>
      <c r="AV139" s="64"/>
      <c r="AW139" s="132"/>
      <c r="AX139" s="64"/>
      <c r="AY139" s="132"/>
      <c r="AZ139" s="64"/>
      <c r="BA139" s="132"/>
      <c r="BB139" s="65" t="n">
        <v>46</v>
      </c>
    </row>
    <row r="140" customFormat="false" ht="14.25" hidden="false" customHeight="false" outlineLevel="0" collapsed="false">
      <c r="A140" s="42"/>
      <c r="B140" s="40"/>
      <c r="C140" s="40" t="s">
        <v>76</v>
      </c>
      <c r="D140" s="66"/>
      <c r="E140" s="66"/>
      <c r="F140" s="66"/>
      <c r="G140" s="131"/>
      <c r="H140" s="66"/>
      <c r="I140" s="66"/>
      <c r="J140" s="66"/>
      <c r="K140" s="131"/>
      <c r="L140" s="66"/>
      <c r="M140" s="66"/>
      <c r="N140" s="66"/>
      <c r="O140" s="131"/>
      <c r="P140" s="66"/>
      <c r="Q140" s="131"/>
      <c r="R140" s="66"/>
      <c r="S140" s="66"/>
      <c r="T140" s="66"/>
      <c r="U140" s="131"/>
      <c r="V140" s="66"/>
      <c r="W140" s="131"/>
      <c r="X140" s="66"/>
      <c r="Y140" s="66"/>
      <c r="Z140" s="66"/>
      <c r="AA140" s="131"/>
      <c r="AB140" s="66"/>
      <c r="AC140" s="131"/>
      <c r="AD140" s="66"/>
      <c r="AE140" s="66"/>
      <c r="AF140" s="66"/>
      <c r="AG140" s="131"/>
      <c r="AH140" s="66"/>
      <c r="AI140" s="66"/>
      <c r="AJ140" s="66"/>
      <c r="AK140" s="131"/>
      <c r="AL140" s="66"/>
      <c r="AM140" s="66"/>
      <c r="AN140" s="131"/>
      <c r="AO140" s="66"/>
      <c r="AP140" s="66"/>
      <c r="AQ140" s="131"/>
      <c r="AR140" s="66"/>
      <c r="AS140" s="66"/>
      <c r="AT140" s="131"/>
      <c r="AU140" s="66"/>
      <c r="AV140" s="66"/>
      <c r="AW140" s="131"/>
      <c r="AX140" s="66"/>
      <c r="AY140" s="131"/>
      <c r="AZ140" s="66"/>
      <c r="BA140" s="131"/>
      <c r="BB140" s="67"/>
    </row>
    <row r="141" customFormat="false" ht="14.25" hidden="false" customHeight="false" outlineLevel="0" collapsed="false">
      <c r="A141" s="28" t="s">
        <v>96</v>
      </c>
      <c r="B141" s="126"/>
      <c r="C141" s="127"/>
      <c r="D141" s="58"/>
      <c r="E141" s="59" t="n">
        <v>22997</v>
      </c>
      <c r="F141" s="60"/>
      <c r="G141" s="128" t="n">
        <v>22997</v>
      </c>
      <c r="H141" s="58"/>
      <c r="I141" s="59" t="n">
        <v>9667</v>
      </c>
      <c r="J141" s="60"/>
      <c r="K141" s="128" t="n">
        <v>9667</v>
      </c>
      <c r="L141" s="58"/>
      <c r="M141" s="59" t="n">
        <v>13512</v>
      </c>
      <c r="N141" s="60"/>
      <c r="O141" s="128" t="n">
        <v>13512</v>
      </c>
      <c r="P141" s="129"/>
      <c r="Q141" s="128"/>
      <c r="R141" s="58"/>
      <c r="S141" s="59" t="n">
        <v>7071</v>
      </c>
      <c r="T141" s="60"/>
      <c r="U141" s="128" t="n">
        <v>7071</v>
      </c>
      <c r="V141" s="129"/>
      <c r="W141" s="128"/>
      <c r="X141" s="58"/>
      <c r="Y141" s="59" t="n">
        <v>119</v>
      </c>
      <c r="Z141" s="60"/>
      <c r="AA141" s="128" t="n">
        <v>119</v>
      </c>
      <c r="AB141" s="129"/>
      <c r="AC141" s="128"/>
      <c r="AD141" s="58"/>
      <c r="AE141" s="59" t="n">
        <v>98</v>
      </c>
      <c r="AF141" s="60"/>
      <c r="AG141" s="128" t="n">
        <v>98</v>
      </c>
      <c r="AH141" s="58"/>
      <c r="AI141" s="59" t="n">
        <v>4667</v>
      </c>
      <c r="AJ141" s="60"/>
      <c r="AK141" s="128" t="n">
        <v>4667</v>
      </c>
      <c r="AL141" s="58"/>
      <c r="AM141" s="60" t="n">
        <v>7</v>
      </c>
      <c r="AN141" s="128" t="n">
        <v>7</v>
      </c>
      <c r="AO141" s="58" t="n">
        <v>938</v>
      </c>
      <c r="AP141" s="60"/>
      <c r="AQ141" s="128" t="n">
        <v>938</v>
      </c>
      <c r="AR141" s="58" t="n">
        <v>4837</v>
      </c>
      <c r="AS141" s="60"/>
      <c r="AT141" s="128" t="n">
        <v>4837</v>
      </c>
      <c r="AU141" s="58"/>
      <c r="AV141" s="60" t="n">
        <v>2464</v>
      </c>
      <c r="AW141" s="128" t="n">
        <v>2464</v>
      </c>
      <c r="AX141" s="129"/>
      <c r="AY141" s="128"/>
      <c r="AZ141" s="129"/>
      <c r="BA141" s="128"/>
      <c r="BB141" s="61" t="n">
        <v>66377</v>
      </c>
    </row>
    <row r="142" customFormat="false" ht="14.25" hidden="false" customHeight="false" outlineLevel="0" collapsed="false">
      <c r="A142" s="33"/>
      <c r="B142" s="29" t="s">
        <v>96</v>
      </c>
      <c r="C142" s="29"/>
      <c r="D142" s="62"/>
      <c r="E142" s="62" t="n">
        <v>22997</v>
      </c>
      <c r="F142" s="62"/>
      <c r="G142" s="130" t="n">
        <v>22997</v>
      </c>
      <c r="H142" s="62"/>
      <c r="I142" s="62" t="n">
        <v>9667</v>
      </c>
      <c r="J142" s="62"/>
      <c r="K142" s="130" t="n">
        <v>9667</v>
      </c>
      <c r="L142" s="62"/>
      <c r="M142" s="62" t="n">
        <v>13512</v>
      </c>
      <c r="N142" s="62"/>
      <c r="O142" s="130" t="n">
        <v>13512</v>
      </c>
      <c r="P142" s="62"/>
      <c r="Q142" s="130"/>
      <c r="R142" s="62"/>
      <c r="S142" s="62" t="n">
        <v>7071</v>
      </c>
      <c r="T142" s="62"/>
      <c r="U142" s="130" t="n">
        <v>7071</v>
      </c>
      <c r="V142" s="62"/>
      <c r="W142" s="130"/>
      <c r="X142" s="62"/>
      <c r="Y142" s="62" t="n">
        <v>119</v>
      </c>
      <c r="Z142" s="62"/>
      <c r="AA142" s="130" t="n">
        <v>119</v>
      </c>
      <c r="AB142" s="62"/>
      <c r="AC142" s="130"/>
      <c r="AD142" s="62"/>
      <c r="AE142" s="62" t="n">
        <v>98</v>
      </c>
      <c r="AF142" s="62"/>
      <c r="AG142" s="130" t="n">
        <v>98</v>
      </c>
      <c r="AH142" s="62"/>
      <c r="AI142" s="62" t="n">
        <v>4667</v>
      </c>
      <c r="AJ142" s="62"/>
      <c r="AK142" s="130" t="n">
        <v>4667</v>
      </c>
      <c r="AL142" s="62"/>
      <c r="AM142" s="62" t="n">
        <v>7</v>
      </c>
      <c r="AN142" s="130" t="n">
        <v>7</v>
      </c>
      <c r="AO142" s="62" t="n">
        <v>938</v>
      </c>
      <c r="AP142" s="62"/>
      <c r="AQ142" s="130" t="n">
        <v>938</v>
      </c>
      <c r="AR142" s="62" t="n">
        <v>4837</v>
      </c>
      <c r="AS142" s="62"/>
      <c r="AT142" s="130" t="n">
        <v>4837</v>
      </c>
      <c r="AU142" s="62"/>
      <c r="AV142" s="62" t="n">
        <v>2464</v>
      </c>
      <c r="AW142" s="130" t="n">
        <v>2464</v>
      </c>
      <c r="AX142" s="62"/>
      <c r="AY142" s="130"/>
      <c r="AZ142" s="62"/>
      <c r="BA142" s="130"/>
      <c r="BB142" s="63" t="n">
        <v>66377</v>
      </c>
    </row>
    <row r="143" customFormat="false" ht="14.25" hidden="false" customHeight="false" outlineLevel="0" collapsed="false">
      <c r="A143" s="33"/>
      <c r="B143" s="34"/>
      <c r="C143" s="34" t="s">
        <v>96</v>
      </c>
      <c r="D143" s="64"/>
      <c r="E143" s="64" t="n">
        <v>15</v>
      </c>
      <c r="F143" s="64"/>
      <c r="G143" s="132" t="n">
        <v>15</v>
      </c>
      <c r="H143" s="64"/>
      <c r="I143" s="64" t="n">
        <v>177</v>
      </c>
      <c r="J143" s="64"/>
      <c r="K143" s="132" t="n">
        <v>177</v>
      </c>
      <c r="L143" s="64"/>
      <c r="M143" s="64" t="n">
        <v>13</v>
      </c>
      <c r="N143" s="64"/>
      <c r="O143" s="132" t="n">
        <v>13</v>
      </c>
      <c r="P143" s="64"/>
      <c r="Q143" s="132"/>
      <c r="R143" s="64"/>
      <c r="S143" s="64" t="n">
        <v>38</v>
      </c>
      <c r="T143" s="64"/>
      <c r="U143" s="132" t="n">
        <v>38</v>
      </c>
      <c r="V143" s="64"/>
      <c r="W143" s="132"/>
      <c r="X143" s="64"/>
      <c r="Y143" s="64" t="n">
        <v>2</v>
      </c>
      <c r="Z143" s="64"/>
      <c r="AA143" s="132" t="n">
        <v>2</v>
      </c>
      <c r="AB143" s="64"/>
      <c r="AC143" s="132"/>
      <c r="AD143" s="64"/>
      <c r="AE143" s="64" t="n">
        <v>3</v>
      </c>
      <c r="AF143" s="64"/>
      <c r="AG143" s="132" t="n">
        <v>3</v>
      </c>
      <c r="AH143" s="64"/>
      <c r="AI143" s="64" t="n">
        <v>34</v>
      </c>
      <c r="AJ143" s="64"/>
      <c r="AK143" s="132" t="n">
        <v>34</v>
      </c>
      <c r="AL143" s="64"/>
      <c r="AM143" s="64"/>
      <c r="AN143" s="132"/>
      <c r="AO143" s="64" t="n">
        <v>5</v>
      </c>
      <c r="AP143" s="64"/>
      <c r="AQ143" s="132" t="n">
        <v>5</v>
      </c>
      <c r="AR143" s="64" t="n">
        <v>17</v>
      </c>
      <c r="AS143" s="64"/>
      <c r="AT143" s="132" t="n">
        <v>17</v>
      </c>
      <c r="AU143" s="64"/>
      <c r="AV143" s="64" t="n">
        <v>2426</v>
      </c>
      <c r="AW143" s="132" t="n">
        <v>2426</v>
      </c>
      <c r="AX143" s="64"/>
      <c r="AY143" s="132"/>
      <c r="AZ143" s="64"/>
      <c r="BA143" s="132"/>
      <c r="BB143" s="65" t="n">
        <v>2730</v>
      </c>
    </row>
    <row r="144" customFormat="false" ht="14.25" hidden="false" customHeight="false" outlineLevel="0" collapsed="false">
      <c r="A144" s="42"/>
      <c r="B144" s="40"/>
      <c r="C144" s="40" t="s">
        <v>87</v>
      </c>
      <c r="D144" s="66"/>
      <c r="E144" s="66" t="n">
        <v>22982</v>
      </c>
      <c r="F144" s="66"/>
      <c r="G144" s="131" t="n">
        <v>22982</v>
      </c>
      <c r="H144" s="66"/>
      <c r="I144" s="66" t="n">
        <v>9490</v>
      </c>
      <c r="J144" s="66"/>
      <c r="K144" s="131" t="n">
        <v>9490</v>
      </c>
      <c r="L144" s="66"/>
      <c r="M144" s="66" t="n">
        <v>13499</v>
      </c>
      <c r="N144" s="66"/>
      <c r="O144" s="131" t="n">
        <v>13499</v>
      </c>
      <c r="P144" s="66"/>
      <c r="Q144" s="131"/>
      <c r="R144" s="66"/>
      <c r="S144" s="66" t="n">
        <v>7033</v>
      </c>
      <c r="T144" s="66"/>
      <c r="U144" s="131" t="n">
        <v>7033</v>
      </c>
      <c r="V144" s="66"/>
      <c r="W144" s="131"/>
      <c r="X144" s="66"/>
      <c r="Y144" s="66" t="n">
        <v>117</v>
      </c>
      <c r="Z144" s="66"/>
      <c r="AA144" s="131" t="n">
        <v>117</v>
      </c>
      <c r="AB144" s="66"/>
      <c r="AC144" s="131"/>
      <c r="AD144" s="66"/>
      <c r="AE144" s="66" t="n">
        <v>95</v>
      </c>
      <c r="AF144" s="66"/>
      <c r="AG144" s="131" t="n">
        <v>95</v>
      </c>
      <c r="AH144" s="66"/>
      <c r="AI144" s="66" t="n">
        <v>4633</v>
      </c>
      <c r="AJ144" s="66"/>
      <c r="AK144" s="131" t="n">
        <v>4633</v>
      </c>
      <c r="AL144" s="66"/>
      <c r="AM144" s="66" t="n">
        <v>7</v>
      </c>
      <c r="AN144" s="131" t="n">
        <v>7</v>
      </c>
      <c r="AO144" s="66" t="n">
        <v>933</v>
      </c>
      <c r="AP144" s="66"/>
      <c r="AQ144" s="131" t="n">
        <v>933</v>
      </c>
      <c r="AR144" s="66" t="n">
        <v>4820</v>
      </c>
      <c r="AS144" s="66"/>
      <c r="AT144" s="131" t="n">
        <v>4820</v>
      </c>
      <c r="AU144" s="66"/>
      <c r="AV144" s="66" t="n">
        <v>38</v>
      </c>
      <c r="AW144" s="131" t="n">
        <v>38</v>
      </c>
      <c r="AX144" s="66"/>
      <c r="AY144" s="131"/>
      <c r="AZ144" s="66"/>
      <c r="BA144" s="131"/>
      <c r="BB144" s="67" t="n">
        <v>63647</v>
      </c>
    </row>
    <row r="145" customFormat="false" ht="14.25" hidden="false" customHeight="false" outlineLevel="0" collapsed="false">
      <c r="A145" s="74" t="s">
        <v>312</v>
      </c>
      <c r="B145" s="75"/>
      <c r="C145" s="76"/>
      <c r="D145" s="77" t="n">
        <v>178</v>
      </c>
      <c r="E145" s="78" t="n">
        <v>28221</v>
      </c>
      <c r="F145" s="79" t="n">
        <v>358612</v>
      </c>
      <c r="G145" s="139" t="n">
        <v>387011</v>
      </c>
      <c r="H145" s="77" t="n">
        <v>146</v>
      </c>
      <c r="I145" s="78" t="n">
        <v>17030</v>
      </c>
      <c r="J145" s="79" t="n">
        <v>869953</v>
      </c>
      <c r="K145" s="139" t="n">
        <v>887129</v>
      </c>
      <c r="L145" s="77" t="n">
        <v>67</v>
      </c>
      <c r="M145" s="78" t="n">
        <v>14667</v>
      </c>
      <c r="N145" s="79" t="n">
        <v>1010682</v>
      </c>
      <c r="O145" s="139" t="n">
        <v>1025416</v>
      </c>
      <c r="P145" s="139" t="n">
        <v>2</v>
      </c>
      <c r="Q145" s="139" t="n">
        <v>2</v>
      </c>
      <c r="R145" s="77" t="n">
        <v>179</v>
      </c>
      <c r="S145" s="78" t="n">
        <v>36593</v>
      </c>
      <c r="T145" s="79" t="n">
        <v>1719601</v>
      </c>
      <c r="U145" s="139" t="n">
        <v>1756373</v>
      </c>
      <c r="V145" s="139" t="n">
        <v>10</v>
      </c>
      <c r="W145" s="139" t="n">
        <v>10</v>
      </c>
      <c r="X145" s="77" t="n">
        <v>1</v>
      </c>
      <c r="Y145" s="78" t="n">
        <v>19924</v>
      </c>
      <c r="Z145" s="79" t="n">
        <v>190692</v>
      </c>
      <c r="AA145" s="139" t="n">
        <v>210617</v>
      </c>
      <c r="AB145" s="139" t="n">
        <v>1</v>
      </c>
      <c r="AC145" s="139" t="n">
        <v>1</v>
      </c>
      <c r="AD145" s="77" t="n">
        <v>6</v>
      </c>
      <c r="AE145" s="78" t="n">
        <v>19717</v>
      </c>
      <c r="AF145" s="79" t="n">
        <v>823136</v>
      </c>
      <c r="AG145" s="139" t="n">
        <v>842859</v>
      </c>
      <c r="AH145" s="77" t="n">
        <v>28</v>
      </c>
      <c r="AI145" s="78" t="n">
        <v>6635</v>
      </c>
      <c r="AJ145" s="79" t="n">
        <v>200124</v>
      </c>
      <c r="AK145" s="139" t="n">
        <v>206787</v>
      </c>
      <c r="AL145" s="77" t="n">
        <v>68</v>
      </c>
      <c r="AM145" s="79" t="n">
        <v>769</v>
      </c>
      <c r="AN145" s="139" t="n">
        <v>837</v>
      </c>
      <c r="AO145" s="77" t="n">
        <v>7124</v>
      </c>
      <c r="AP145" s="79" t="n">
        <v>651503</v>
      </c>
      <c r="AQ145" s="139" t="n">
        <v>658627</v>
      </c>
      <c r="AR145" s="77" t="n">
        <v>17834</v>
      </c>
      <c r="AS145" s="79" t="n">
        <v>307442</v>
      </c>
      <c r="AT145" s="139" t="n">
        <v>325276</v>
      </c>
      <c r="AU145" s="77" t="n">
        <v>4</v>
      </c>
      <c r="AV145" s="79" t="n">
        <v>5930</v>
      </c>
      <c r="AW145" s="139" t="n">
        <v>5934</v>
      </c>
      <c r="AX145" s="139" t="n">
        <v>14</v>
      </c>
      <c r="AY145" s="139" t="n">
        <v>14</v>
      </c>
      <c r="AZ145" s="139"/>
      <c r="BA145" s="139"/>
      <c r="BB145" s="80" t="n">
        <v>6306893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L128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101" activeCellId="0" sqref="A10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36"/>
    <col collapsed="false" customWidth="true" hidden="false" outlineLevel="0" max="3" min="2" style="0" width="16.82"/>
    <col collapsed="false" customWidth="true" hidden="false" outlineLevel="0" max="4" min="4" style="0" width="12.72"/>
    <col collapsed="false" customWidth="true" hidden="false" outlineLevel="0" max="38" min="5" style="0" width="18.46"/>
    <col collapsed="false" customWidth="true" hidden="false" outlineLevel="0" max="39" min="39" style="0" width="9.18"/>
    <col collapsed="false" customWidth="true" hidden="false" outlineLevel="0" max="40" min="40" style="0" width="21.55"/>
    <col collapsed="false" customWidth="true" hidden="false" outlineLevel="0" max="41" min="41" style="0" width="9.54"/>
    <col collapsed="false" customWidth="true" hidden="false" outlineLevel="0" max="42" min="42" style="0" width="10.36"/>
    <col collapsed="false" customWidth="true" hidden="false" outlineLevel="0" max="43" min="43" style="0" width="12.45"/>
    <col collapsed="false" customWidth="true" hidden="false" outlineLevel="0" max="44" min="44" style="0" width="10.54"/>
    <col collapsed="false" customWidth="true" hidden="false" outlineLevel="0" max="45" min="45" style="0" width="13.55"/>
    <col collapsed="false" customWidth="true" hidden="false" outlineLevel="0" max="46" min="46" style="0" width="10.36"/>
    <col collapsed="false" customWidth="true" hidden="false" outlineLevel="0" max="47" min="47" style="0" width="11.45"/>
    <col collapsed="false" customWidth="true" hidden="false" outlineLevel="0" max="48" min="48" style="0" width="10.73"/>
    <col collapsed="false" customWidth="true" hidden="false" outlineLevel="0" max="49" min="49" style="0" width="7"/>
    <col collapsed="false" customWidth="true" hidden="false" outlineLevel="0" max="50" min="50" style="0" width="9.63"/>
    <col collapsed="false" customWidth="true" hidden="false" outlineLevel="0" max="51" min="51" style="0" width="5.81"/>
    <col collapsed="false" customWidth="true" hidden="false" outlineLevel="0" max="52" min="52" style="0" width="16.82"/>
    <col collapsed="false" customWidth="true" hidden="false" outlineLevel="0" max="53" min="53" style="0" width="10.82"/>
    <col collapsed="false" customWidth="true" hidden="false" outlineLevel="0" max="54" min="54" style="0" width="12.64"/>
    <col collapsed="false" customWidth="true" hidden="false" outlineLevel="0" max="55" min="55" style="0" width="10.46"/>
    <col collapsed="false" customWidth="true" hidden="false" outlineLevel="0" max="56" min="56" style="0" width="13.72"/>
    <col collapsed="false" customWidth="true" hidden="false" outlineLevel="0" max="57" min="57" style="0" width="8"/>
    <col collapsed="false" customWidth="true" hidden="false" outlineLevel="0" max="58" min="58" style="0" width="7.27"/>
    <col collapsed="false" customWidth="true" hidden="false" outlineLevel="0" max="60" min="59" style="0" width="10.54"/>
    <col collapsed="false" customWidth="true" hidden="false" outlineLevel="0" max="61" min="61" style="0" width="9.91"/>
    <col collapsed="false" customWidth="true" hidden="false" outlineLevel="0" max="62" min="62" style="0" width="8.82"/>
    <col collapsed="false" customWidth="true" hidden="false" outlineLevel="0" max="63" min="63" style="0" width="7.54"/>
    <col collapsed="false" customWidth="true" hidden="false" outlineLevel="0" max="64" min="64" style="0" width="17"/>
    <col collapsed="false" customWidth="true" hidden="false" outlineLevel="0" max="65" min="65" style="0" width="9.63"/>
    <col collapsed="false" customWidth="true" hidden="false" outlineLevel="0" max="66" min="66" style="0" width="4.55"/>
    <col collapsed="false" customWidth="true" hidden="false" outlineLevel="0" max="67" min="67" style="0" width="7.18"/>
    <col collapsed="false" customWidth="true" hidden="false" outlineLevel="0" max="68" min="68" style="0" width="15.09"/>
    <col collapsed="false" customWidth="true" hidden="false" outlineLevel="0" max="69" min="69" style="0" width="10"/>
    <col collapsed="false" customWidth="true" hidden="false" outlineLevel="0" max="70" min="70" style="0" width="10.18"/>
    <col collapsed="false" customWidth="true" hidden="false" outlineLevel="0" max="71" min="71" style="0" width="9.36"/>
    <col collapsed="false" customWidth="true" hidden="false" outlineLevel="0" max="72" min="72" style="0" width="11.82"/>
    <col collapsed="false" customWidth="true" hidden="false" outlineLevel="0" max="73" min="73" style="0" width="12.1"/>
    <col collapsed="false" customWidth="true" hidden="false" outlineLevel="0" max="74" min="74" style="0" width="9.36"/>
    <col collapsed="false" customWidth="true" hidden="false" outlineLevel="0" max="75" min="75" style="0" width="8.45"/>
    <col collapsed="false" customWidth="true" hidden="false" outlineLevel="0" max="76" min="76" style="0" width="13.55"/>
    <col collapsed="false" customWidth="true" hidden="false" outlineLevel="0" max="78" min="77" style="0" width="1.91"/>
    <col collapsed="false" customWidth="true" hidden="false" outlineLevel="0" max="79" min="79" style="0" width="6.18"/>
    <col collapsed="false" customWidth="true" hidden="false" outlineLevel="0" max="80" min="80" style="0" width="10.27"/>
    <col collapsed="false" customWidth="true" hidden="false" outlineLevel="0" max="81" min="81" style="0" width="11.82"/>
    <col collapsed="false" customWidth="true" hidden="false" outlineLevel="0" max="82" min="82" style="0" width="9.36"/>
    <col collapsed="false" customWidth="true" hidden="false" outlineLevel="0" max="83" min="83" style="0" width="10.46"/>
    <col collapsed="false" customWidth="true" hidden="false" outlineLevel="0" max="84" min="84" style="0" width="10"/>
    <col collapsed="false" customWidth="true" hidden="false" outlineLevel="0" max="85" min="85" style="0" width="7.82"/>
    <col collapsed="false" customWidth="true" hidden="false" outlineLevel="0" max="86" min="86" style="0" width="11.37"/>
    <col collapsed="false" customWidth="true" hidden="false" outlineLevel="0" max="87" min="87" style="0" width="10.82"/>
    <col collapsed="false" customWidth="true" hidden="false" outlineLevel="0" max="88" min="88" style="0" width="12.64"/>
    <col collapsed="false" customWidth="true" hidden="false" outlineLevel="0" max="89" min="89" style="0" width="8"/>
    <col collapsed="false" customWidth="true" hidden="false" outlineLevel="0" max="90" min="90" style="0" width="12.45"/>
    <col collapsed="false" customWidth="true" hidden="false" outlineLevel="0" max="91" min="91" style="0" width="7.27"/>
    <col collapsed="false" customWidth="true" hidden="false" outlineLevel="0" max="92" min="92" style="0" width="10.54"/>
    <col collapsed="false" customWidth="true" hidden="false" outlineLevel="0" max="93" min="93" style="0" width="12.45"/>
    <col collapsed="false" customWidth="true" hidden="false" outlineLevel="0" max="94" min="94" style="0" width="8.82"/>
    <col collapsed="false" customWidth="true" hidden="false" outlineLevel="0" max="95" min="95" style="0" width="11.64"/>
    <col collapsed="false" customWidth="true" hidden="false" outlineLevel="0" max="96" min="96" style="0" width="5.45"/>
    <col collapsed="false" customWidth="true" hidden="false" outlineLevel="0" max="97" min="97" style="0" width="7.54"/>
    <col collapsed="false" customWidth="true" hidden="false" outlineLevel="0" max="98" min="98" style="0" width="8.91"/>
    <col collapsed="false" customWidth="true" hidden="false" outlineLevel="0" max="99" min="99" style="0" width="10"/>
    <col collapsed="false" customWidth="true" hidden="false" outlineLevel="0" max="100" min="100" style="0" width="9.82"/>
    <col collapsed="false" customWidth="true" hidden="false" outlineLevel="0" max="101" min="101" style="0" width="6.91"/>
    <col collapsed="false" customWidth="true" hidden="false" outlineLevel="0" max="102" min="102" style="0" width="10.18"/>
    <col collapsed="false" customWidth="true" hidden="false" outlineLevel="0" max="103" min="103" style="0" width="4.72"/>
    <col collapsed="false" customWidth="true" hidden="false" outlineLevel="0" max="104" min="104" style="0" width="5.01"/>
    <col collapsed="false" customWidth="true" hidden="false" outlineLevel="0" max="105" min="105" style="0" width="15.09"/>
    <col collapsed="false" customWidth="true" hidden="false" outlineLevel="0" max="107" min="106" style="0" width="12.64"/>
    <col collapsed="false" customWidth="true" hidden="false" outlineLevel="0" max="108" min="108" style="0" width="10.46"/>
    <col collapsed="false" customWidth="true" hidden="false" outlineLevel="0" max="109" min="109" style="0" width="8.91"/>
    <col collapsed="false" customWidth="true" hidden="false" outlineLevel="0" max="110" min="110" style="0" width="8.45"/>
    <col collapsed="false" customWidth="true" hidden="false" outlineLevel="0" max="111" min="111" style="0" width="8"/>
    <col collapsed="false" customWidth="true" hidden="false" outlineLevel="0" max="113" min="112" style="0" width="13.55"/>
    <col collapsed="false" customWidth="true" hidden="false" outlineLevel="0" max="114" min="114" style="0" width="1.91"/>
    <col collapsed="false" customWidth="true" hidden="false" outlineLevel="0" max="115" min="115" style="0" width="2.82"/>
    <col collapsed="false" customWidth="true" hidden="false" outlineLevel="0" max="116" min="116" style="0" width="6.18"/>
    <col collapsed="false" customWidth="true" hidden="false" outlineLevel="0" max="117" min="117" style="0" width="7.09"/>
    <col collapsed="false" customWidth="true" hidden="false" outlineLevel="0" max="118" min="118" style="0" width="8.09"/>
    <col collapsed="false" customWidth="true" hidden="false" outlineLevel="0" max="119" min="119" style="0" width="11.82"/>
    <col collapsed="false" customWidth="true" hidden="false" outlineLevel="0" max="120" min="120" style="0" width="2.09"/>
    <col collapsed="false" customWidth="true" hidden="false" outlineLevel="0" max="121" min="121" style="0" width="9.36"/>
    <col collapsed="false" customWidth="true" hidden="false" outlineLevel="0" max="122" min="122" style="0" width="10.46"/>
    <col collapsed="false" customWidth="true" hidden="false" outlineLevel="0" max="123" min="123" style="0" width="9.18"/>
    <col collapsed="false" customWidth="true" hidden="false" outlineLevel="0" max="124" min="124" style="0" width="7.82"/>
    <col collapsed="false" customWidth="true" hidden="false" outlineLevel="0" max="125" min="125" style="0" width="11.37"/>
    <col collapsed="false" customWidth="true" hidden="false" outlineLevel="0" max="126" min="126" style="0" width="7"/>
    <col collapsed="false" customWidth="true" hidden="false" outlineLevel="0" max="127" min="127" style="0" width="10.18"/>
    <col collapsed="false" customWidth="true" hidden="false" outlineLevel="0" max="128" min="128" style="0" width="10.82"/>
    <col collapsed="false" customWidth="true" hidden="false" outlineLevel="0" max="129" min="129" style="0" width="9.82"/>
    <col collapsed="false" customWidth="true" hidden="false" outlineLevel="0" max="130" min="130" style="0" width="12.64"/>
    <col collapsed="false" customWidth="true" hidden="false" outlineLevel="0" max="131" min="131" style="0" width="10.46"/>
    <col collapsed="false" customWidth="true" hidden="false" outlineLevel="0" max="132" min="132" style="0" width="7.82"/>
    <col collapsed="false" customWidth="true" hidden="false" outlineLevel="0" max="133" min="133" style="0" width="7.27"/>
    <col collapsed="false" customWidth="true" hidden="false" outlineLevel="0" max="134" min="134" style="0" width="10.54"/>
    <col collapsed="false" customWidth="true" hidden="false" outlineLevel="0" max="135" min="135" style="0" width="7.54"/>
    <col collapsed="false" customWidth="true" hidden="false" outlineLevel="0" max="136" min="136" style="0" width="8.91"/>
    <col collapsed="false" customWidth="true" hidden="false" outlineLevel="0" max="137" min="137" style="0" width="8.18"/>
    <col collapsed="false" customWidth="true" hidden="false" outlineLevel="0" max="138" min="138" style="0" width="9.63"/>
    <col collapsed="false" customWidth="true" hidden="false" outlineLevel="0" max="139" min="139" style="0" width="6.18"/>
    <col collapsed="false" customWidth="true" hidden="false" outlineLevel="0" max="140" min="140" style="0" width="9.63"/>
    <col collapsed="false" customWidth="true" hidden="false" outlineLevel="0" max="141" min="141" style="0" width="7.18"/>
    <col collapsed="false" customWidth="true" hidden="false" outlineLevel="0" max="142" min="142" style="0" width="15.09"/>
    <col collapsed="false" customWidth="true" hidden="false" outlineLevel="0" max="143" min="143" style="0" width="10"/>
    <col collapsed="false" customWidth="true" hidden="false" outlineLevel="0" max="144" min="144" style="0" width="9.82"/>
    <col collapsed="false" customWidth="true" hidden="false" outlineLevel="0" max="145" min="145" style="0" width="6.91"/>
    <col collapsed="false" customWidth="true" hidden="false" outlineLevel="0" max="146" min="146" style="0" width="10.18"/>
    <col collapsed="false" customWidth="true" hidden="false" outlineLevel="0" max="147" min="147" style="0" width="4.72"/>
    <col collapsed="false" customWidth="true" hidden="false" outlineLevel="0" max="148" min="148" style="0" width="5.01"/>
    <col collapsed="false" customWidth="true" hidden="false" outlineLevel="0" max="149" min="149" style="0" width="13.45"/>
    <col collapsed="false" customWidth="true" hidden="false" outlineLevel="0" max="150" min="150" style="0" width="10.82"/>
    <col collapsed="false" customWidth="true" hidden="false" outlineLevel="0" max="151" min="151" style="0" width="12.64"/>
    <col collapsed="false" customWidth="true" hidden="false" outlineLevel="0" max="152" min="152" style="0" width="10"/>
    <col collapsed="false" customWidth="true" hidden="false" outlineLevel="0" max="153" min="153" style="0" width="7.82"/>
    <col collapsed="false" customWidth="true" hidden="false" outlineLevel="0" max="154" min="154" style="0" width="12.45"/>
    <col collapsed="false" customWidth="true" hidden="false" outlineLevel="0" max="155" min="155" style="0" width="10.18"/>
    <col collapsed="false" customWidth="true" hidden="false" outlineLevel="0" max="156" min="156" style="0" width="13.55"/>
    <col collapsed="false" customWidth="true" hidden="false" outlineLevel="0" max="157" min="157" style="0" width="1.91"/>
    <col collapsed="false" customWidth="true" hidden="false" outlineLevel="0" max="158" min="158" style="0" width="10.46"/>
    <col collapsed="false" customWidth="true" hidden="false" outlineLevel="0" max="159" min="159" style="0" width="9.18"/>
    <col collapsed="false" customWidth="true" hidden="false" outlineLevel="0" max="160" min="160" style="0" width="10"/>
    <col collapsed="false" customWidth="true" hidden="false" outlineLevel="0" max="161" min="161" style="0" width="7.82"/>
    <col collapsed="false" customWidth="true" hidden="false" outlineLevel="0" max="162" min="162" style="0" width="10.18"/>
    <col collapsed="false" customWidth="true" hidden="false" outlineLevel="0" max="163" min="163" style="0" width="7.27"/>
    <col collapsed="false" customWidth="true" hidden="false" outlineLevel="0" max="164" min="164" style="0" width="10.54"/>
    <col collapsed="false" customWidth="true" hidden="false" outlineLevel="0" max="165" min="165" style="0" width="9.63"/>
    <col collapsed="false" customWidth="true" hidden="false" outlineLevel="0" max="166" min="166" style="0" width="10"/>
    <col collapsed="false" customWidth="true" hidden="false" outlineLevel="0" max="167" min="167" style="0" width="10.18"/>
    <col collapsed="false" customWidth="true" hidden="false" outlineLevel="0" max="168" min="168" style="0" width="13.17"/>
    <col collapsed="false" customWidth="true" hidden="false" outlineLevel="0" max="169" min="169" style="0" width="13.72"/>
    <col collapsed="false" customWidth="true" hidden="false" outlineLevel="0" max="170" min="170" style="0" width="16.72"/>
    <col collapsed="false" customWidth="true" hidden="false" outlineLevel="0" max="171" min="171" style="0" width="9.36"/>
    <col collapsed="false" customWidth="true" hidden="false" outlineLevel="0" max="172" min="172" style="0" width="1.91"/>
    <col collapsed="false" customWidth="true" hidden="false" outlineLevel="0" max="173" min="173" style="0" width="8.09"/>
    <col collapsed="false" customWidth="true" hidden="false" outlineLevel="0" max="174" min="174" style="0" width="11.82"/>
    <col collapsed="false" customWidth="true" hidden="false" outlineLevel="0" max="175" min="175" style="0" width="2.09"/>
    <col collapsed="false" customWidth="true" hidden="false" outlineLevel="0" max="176" min="176" style="0" width="10"/>
    <col collapsed="false" customWidth="true" hidden="false" outlineLevel="0" max="177" min="177" style="0" width="7.82"/>
    <col collapsed="false" customWidth="true" hidden="false" outlineLevel="0" max="178" min="178" style="0" width="11.27"/>
    <col collapsed="false" customWidth="true" hidden="false" outlineLevel="0" max="179" min="179" style="0" width="12.64"/>
    <col collapsed="false" customWidth="true" hidden="false" outlineLevel="0" max="180" min="180" style="0" width="10.46"/>
    <col collapsed="false" customWidth="true" hidden="false" outlineLevel="0" max="181" min="181" style="0" width="7.27"/>
    <col collapsed="false" customWidth="true" hidden="false" outlineLevel="0" max="182" min="182" style="0" width="10.54"/>
    <col collapsed="false" customWidth="true" hidden="false" outlineLevel="0" max="183" min="183" style="0" width="14.17"/>
    <col collapsed="false" customWidth="true" hidden="false" outlineLevel="0" max="184" min="184" style="0" width="7.54"/>
    <col collapsed="false" customWidth="true" hidden="false" outlineLevel="0" max="185" min="185" style="0" width="15.09"/>
    <col collapsed="false" customWidth="true" hidden="false" outlineLevel="0" max="186" min="186" style="0" width="10"/>
    <col collapsed="false" customWidth="true" hidden="false" outlineLevel="0" max="187" min="187" style="0" width="10.18"/>
    <col collapsed="false" customWidth="true" hidden="false" outlineLevel="0" max="188" min="188" style="0" width="11.18"/>
    <col collapsed="false" customWidth="true" hidden="false" outlineLevel="0" max="189" min="189" style="0" width="11.91"/>
    <col collapsed="false" customWidth="true" hidden="false" outlineLevel="0" max="190" min="190" style="0" width="9.09"/>
    <col collapsed="false" customWidth="true" hidden="false" outlineLevel="0" max="191" min="191" style="0" width="8.45"/>
    <col collapsed="false" customWidth="true" hidden="false" outlineLevel="0" max="192" min="192" style="0" width="8"/>
    <col collapsed="false" customWidth="true" hidden="false" outlineLevel="0" max="193" min="193" style="0" width="13.55"/>
    <col collapsed="false" customWidth="true" hidden="false" outlineLevel="0" max="195" min="194" style="0" width="1.91"/>
    <col collapsed="false" customWidth="true" hidden="false" outlineLevel="0" max="196" min="196" style="0" width="6.18"/>
    <col collapsed="false" customWidth="true" hidden="false" outlineLevel="0" max="197" min="197" style="0" width="2.09"/>
    <col collapsed="false" customWidth="true" hidden="false" outlineLevel="0" max="198" min="198" style="0" width="9.36"/>
    <col collapsed="false" customWidth="true" hidden="false" outlineLevel="0" max="199" min="199" style="0" width="10.46"/>
    <col collapsed="false" customWidth="true" hidden="false" outlineLevel="0" max="200" min="200" style="0" width="7.82"/>
    <col collapsed="false" customWidth="true" hidden="false" outlineLevel="0" max="201" min="201" style="0" width="7"/>
    <col collapsed="false" customWidth="true" hidden="false" outlineLevel="0" max="202" min="202" style="0" width="10.82"/>
    <col collapsed="false" customWidth="true" hidden="false" outlineLevel="0" max="203" min="203" style="0" width="12.64"/>
    <col collapsed="false" customWidth="true" hidden="false" outlineLevel="0" max="204" min="204" style="0" width="8"/>
    <col collapsed="false" customWidth="true" hidden="false" outlineLevel="0" max="205" min="205" style="0" width="12.45"/>
    <col collapsed="false" customWidth="true" hidden="false" outlineLevel="0" max="206" min="206" style="0" width="7.27"/>
    <col collapsed="false" customWidth="true" hidden="false" outlineLevel="0" max="207" min="207" style="0" width="10.54"/>
    <col collapsed="false" customWidth="true" hidden="false" outlineLevel="0" max="208" min="208" style="0" width="9.63"/>
    <col collapsed="false" customWidth="true" hidden="false" outlineLevel="0" max="209" min="209" style="0" width="6.91"/>
    <col collapsed="false" customWidth="true" hidden="false" outlineLevel="0" max="210" min="210" style="0" width="10.18"/>
    <col collapsed="false" customWidth="true" hidden="false" outlineLevel="0" max="211" min="211" style="0" width="4.72"/>
    <col collapsed="false" customWidth="true" hidden="false" outlineLevel="0" max="212" min="212" style="0" width="5.01"/>
    <col collapsed="false" customWidth="true" hidden="false" outlineLevel="0" max="213" min="213" style="0" width="14.91"/>
    <col collapsed="false" customWidth="true" hidden="false" outlineLevel="0" max="214" min="214" style="0" width="13.55"/>
    <col collapsed="false" customWidth="true" hidden="false" outlineLevel="0" max="216" min="215" style="0" width="1.91"/>
    <col collapsed="false" customWidth="true" hidden="false" outlineLevel="0" max="217" min="217" style="0" width="7"/>
    <col collapsed="false" customWidth="true" hidden="false" outlineLevel="0" max="218" min="218" style="0" width="10.82"/>
    <col collapsed="false" customWidth="true" hidden="false" outlineLevel="0" max="219" min="219" style="0" width="12.64"/>
    <col collapsed="false" customWidth="true" hidden="false" outlineLevel="0" max="220" min="220" style="0" width="10.46"/>
    <col collapsed="false" customWidth="true" hidden="false" outlineLevel="0" max="221" min="221" style="0" width="7.27"/>
    <col collapsed="false" customWidth="true" hidden="false" outlineLevel="0" max="222" min="222" style="0" width="10.54"/>
    <col collapsed="false" customWidth="true" hidden="false" outlineLevel="0" max="223" min="223" style="0" width="10"/>
    <col collapsed="false" customWidth="true" hidden="false" outlineLevel="0" max="225" min="225" style="0" width="4.72"/>
    <col collapsed="false" customWidth="true" hidden="false" outlineLevel="0" max="226" min="226" style="0" width="15"/>
    <col collapsed="false" customWidth="true" hidden="false" outlineLevel="0" max="227" min="227" style="0" width="16.45"/>
    <col collapsed="false" customWidth="true" hidden="false" outlineLevel="0" max="228" min="228" style="0" width="13.55"/>
    <col collapsed="false" customWidth="true" hidden="false" outlineLevel="0" max="230" min="229" style="0" width="1.91"/>
    <col collapsed="false" customWidth="true" hidden="false" outlineLevel="0" max="231" min="231" style="0" width="8.09"/>
    <col collapsed="false" customWidth="true" hidden="false" outlineLevel="0" max="232" min="232" style="0" width="11.82"/>
    <col collapsed="false" customWidth="true" hidden="false" outlineLevel="0" max="233" min="233" style="0" width="10.46"/>
    <col collapsed="false" customWidth="true" hidden="false" outlineLevel="0" max="234" min="234" style="0" width="7.82"/>
    <col collapsed="false" customWidth="true" hidden="false" outlineLevel="0" max="235" min="235" style="0" width="12.64"/>
    <col collapsed="false" customWidth="true" hidden="false" outlineLevel="0" max="236" min="236" style="0" width="8"/>
    <col collapsed="false" customWidth="true" hidden="false" outlineLevel="0" max="237" min="237" style="0" width="7.27"/>
    <col collapsed="false" customWidth="true" hidden="false" outlineLevel="0" max="238" min="238" style="0" width="10.54"/>
    <col collapsed="false" customWidth="true" hidden="false" outlineLevel="0" max="239" min="239" style="0" width="9.91"/>
    <col collapsed="false" customWidth="true" hidden="false" outlineLevel="0" max="240" min="240" style="0" width="15.09"/>
    <col collapsed="false" customWidth="true" hidden="false" outlineLevel="0" max="241" min="241" style="0" width="10"/>
    <col collapsed="false" customWidth="true" hidden="false" outlineLevel="0" max="242" min="242" style="0" width="10.18"/>
    <col collapsed="false" customWidth="true" hidden="false" outlineLevel="0" max="243" min="243" style="0" width="19.46"/>
    <col collapsed="false" customWidth="true" hidden="false" outlineLevel="0" max="244" min="244" style="0" width="18.46"/>
    <col collapsed="false" customWidth="true" hidden="false" outlineLevel="0" max="245" min="245" style="0" width="13.55"/>
    <col collapsed="false" customWidth="true" hidden="false" outlineLevel="0" max="247" min="246" style="0" width="1.91"/>
    <col collapsed="false" customWidth="true" hidden="false" outlineLevel="0" max="248" min="248" style="0" width="8.09"/>
    <col collapsed="false" customWidth="true" hidden="false" outlineLevel="0" max="249" min="249" style="0" width="11.82"/>
    <col collapsed="false" customWidth="true" hidden="false" outlineLevel="0" max="250" min="250" style="0" width="2.09"/>
    <col collapsed="false" customWidth="true" hidden="false" outlineLevel="0" max="251" min="251" style="0" width="7.82"/>
    <col collapsed="false" customWidth="true" hidden="false" outlineLevel="0" max="252" min="252" style="0" width="12.64"/>
    <col collapsed="false" customWidth="true" hidden="false" outlineLevel="0" max="253" min="253" style="0" width="8"/>
    <col collapsed="false" customWidth="true" hidden="false" outlineLevel="0" max="254" min="254" style="0" width="7.27"/>
    <col collapsed="false" customWidth="true" hidden="false" outlineLevel="0" max="255" min="255" style="0" width="10.54"/>
    <col collapsed="false" customWidth="true" hidden="false" outlineLevel="0" max="256" min="256" style="0" width="7.54"/>
    <col collapsed="false" customWidth="true" hidden="false" outlineLevel="0" max="257" min="257" style="0" width="10.18"/>
    <col collapsed="false" customWidth="true" hidden="false" outlineLevel="0" max="258" min="258" style="0" width="5.01"/>
    <col collapsed="false" customWidth="true" hidden="false" outlineLevel="0" max="259" min="259" style="0" width="21.55"/>
    <col collapsed="false" customWidth="true" hidden="false" outlineLevel="0" max="260" min="260" style="0" width="13.55"/>
    <col collapsed="false" customWidth="true" hidden="false" outlineLevel="0" max="261" min="261" style="0" width="1.91"/>
    <col collapsed="false" customWidth="true" hidden="false" outlineLevel="0" max="262" min="262" style="0" width="12.1"/>
    <col collapsed="false" customWidth="true" hidden="false" outlineLevel="0" max="263" min="263" style="0" width="10.54"/>
    <col collapsed="false" customWidth="true" hidden="false" outlineLevel="0" max="264" min="264" style="0" width="11.64"/>
    <col collapsed="false" customWidth="true" hidden="false" outlineLevel="0" max="265" min="265" style="0" width="10.18"/>
    <col collapsed="false" customWidth="true" hidden="false" outlineLevel="0" max="266" min="266" style="0" width="12.45"/>
    <col collapsed="false" customWidth="true" hidden="false" outlineLevel="0" max="267" min="267" style="0" width="12.64"/>
    <col collapsed="false" customWidth="true" hidden="false" outlineLevel="0" max="268" min="268" style="0" width="7.27"/>
    <col collapsed="false" customWidth="true" hidden="false" outlineLevel="0" max="269" min="269" style="0" width="10.54"/>
    <col collapsed="false" customWidth="true" hidden="false" outlineLevel="0" max="270" min="270" style="0" width="7.18"/>
    <col collapsed="false" customWidth="true" hidden="false" outlineLevel="0" max="271" min="271" style="0" width="10"/>
    <col collapsed="false" customWidth="true" hidden="false" outlineLevel="0" max="273" min="273" style="0" width="5.01"/>
    <col collapsed="false" customWidth="true" hidden="false" outlineLevel="0" max="274" min="274" style="0" width="13.55"/>
    <col collapsed="false" customWidth="true" hidden="false" outlineLevel="0" max="275" min="275" style="0" width="8.54"/>
    <col collapsed="false" customWidth="true" hidden="false" outlineLevel="0" max="277" min="276" style="0" width="13.55"/>
    <col collapsed="false" customWidth="true" hidden="false" outlineLevel="0" max="278" min="278" style="0" width="1.91"/>
    <col collapsed="false" customWidth="true" hidden="false" outlineLevel="0" max="279" min="279" style="0" width="2.82"/>
    <col collapsed="false" customWidth="true" hidden="false" outlineLevel="0" max="280" min="280" style="0" width="2.09"/>
    <col collapsed="false" customWidth="true" hidden="false" outlineLevel="0" max="281" min="281" style="0" width="9.18"/>
    <col collapsed="false" customWidth="true" hidden="false" outlineLevel="0" max="282" min="282" style="0" width="10.36"/>
    <col collapsed="false" customWidth="true" hidden="false" outlineLevel="0" max="283" min="283" style="0" width="10"/>
    <col collapsed="false" customWidth="true" hidden="false" outlineLevel="0" max="284" min="284" style="0" width="10.18"/>
    <col collapsed="false" customWidth="true" hidden="false" outlineLevel="0" max="285" min="285" style="0" width="10.54"/>
    <col collapsed="false" customWidth="true" hidden="false" outlineLevel="0" max="286" min="286" style="0" width="11.64"/>
    <col collapsed="false" customWidth="true" hidden="false" outlineLevel="0" max="287" min="287" style="0" width="5.28"/>
    <col collapsed="false" customWidth="true" hidden="false" outlineLevel="0" max="288" min="288" style="0" width="11.45"/>
    <col collapsed="false" customWidth="true" hidden="false" outlineLevel="0" max="289" min="289" style="0" width="10.73"/>
  </cols>
  <sheetData>
    <row r="3" customFormat="false" ht="14.25" hidden="false" customHeight="false" outlineLevel="0" collapsed="false">
      <c r="A3" s="48" t="s">
        <v>127</v>
      </c>
      <c r="B3" s="49"/>
      <c r="C3" s="49"/>
      <c r="D3" s="50"/>
      <c r="E3" s="26" t="s">
        <v>103</v>
      </c>
      <c r="F3" s="26" t="s">
        <v>107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114"/>
    </row>
    <row r="4" customFormat="false" ht="14.25" hidden="false" customHeight="false" outlineLevel="0" collapsed="false">
      <c r="A4" s="115"/>
      <c r="B4" s="116"/>
      <c r="C4" s="116"/>
      <c r="D4" s="117"/>
      <c r="E4" s="118" t="s">
        <v>109</v>
      </c>
      <c r="F4" s="119"/>
      <c r="G4" s="119"/>
      <c r="H4" s="119" t="s">
        <v>166</v>
      </c>
      <c r="I4" s="119"/>
      <c r="J4" s="119"/>
      <c r="K4" s="119" t="s">
        <v>195</v>
      </c>
      <c r="L4" s="119"/>
      <c r="M4" s="119"/>
      <c r="N4" s="119" t="s">
        <v>207</v>
      </c>
      <c r="O4" s="119" t="s">
        <v>208</v>
      </c>
      <c r="P4" s="119"/>
      <c r="Q4" s="119"/>
      <c r="R4" s="119" t="s">
        <v>227</v>
      </c>
      <c r="S4" s="119" t="s">
        <v>228</v>
      </c>
      <c r="T4" s="119"/>
      <c r="U4" s="119"/>
      <c r="V4" s="119" t="s">
        <v>229</v>
      </c>
      <c r="W4" s="119" t="s">
        <v>230</v>
      </c>
      <c r="X4" s="119"/>
      <c r="Y4" s="119"/>
      <c r="Z4" s="119" t="s">
        <v>234</v>
      </c>
      <c r="AA4" s="119"/>
      <c r="AB4" s="119"/>
      <c r="AC4" s="121" t="s">
        <v>243</v>
      </c>
      <c r="AD4" s="122"/>
      <c r="AE4" s="121" t="s">
        <v>252</v>
      </c>
      <c r="AF4" s="122"/>
      <c r="AG4" s="121" t="s">
        <v>253</v>
      </c>
      <c r="AH4" s="122"/>
      <c r="AI4" s="121" t="s">
        <v>254</v>
      </c>
      <c r="AJ4" s="122"/>
      <c r="AK4" s="119" t="s">
        <v>255</v>
      </c>
      <c r="AL4" s="140" t="s">
        <v>259</v>
      </c>
    </row>
    <row r="5" customFormat="false" ht="14.25" hidden="false" customHeight="false" outlineLevel="0" collapsed="false">
      <c r="A5" s="53" t="s">
        <v>328</v>
      </c>
      <c r="B5" s="54" t="s">
        <v>310</v>
      </c>
      <c r="C5" s="54" t="s">
        <v>0</v>
      </c>
      <c r="D5" s="54" t="s">
        <v>311</v>
      </c>
      <c r="E5" s="55" t="s">
        <v>78</v>
      </c>
      <c r="F5" s="56" t="s">
        <v>81</v>
      </c>
      <c r="G5" s="56" t="s">
        <v>79</v>
      </c>
      <c r="H5" s="56" t="s">
        <v>78</v>
      </c>
      <c r="I5" s="56" t="s">
        <v>81</v>
      </c>
      <c r="J5" s="56" t="s">
        <v>79</v>
      </c>
      <c r="K5" s="56" t="s">
        <v>78</v>
      </c>
      <c r="L5" s="56" t="s">
        <v>81</v>
      </c>
      <c r="M5" s="56" t="s">
        <v>79</v>
      </c>
      <c r="N5" s="56" t="s">
        <v>78</v>
      </c>
      <c r="O5" s="56" t="s">
        <v>78</v>
      </c>
      <c r="P5" s="56" t="s">
        <v>81</v>
      </c>
      <c r="Q5" s="56" t="s">
        <v>79</v>
      </c>
      <c r="R5" s="56" t="s">
        <v>78</v>
      </c>
      <c r="S5" s="56" t="s">
        <v>78</v>
      </c>
      <c r="T5" s="56" t="s">
        <v>81</v>
      </c>
      <c r="U5" s="56" t="s">
        <v>79</v>
      </c>
      <c r="V5" s="56" t="s">
        <v>78</v>
      </c>
      <c r="W5" s="56" t="s">
        <v>78</v>
      </c>
      <c r="X5" s="56" t="s">
        <v>81</v>
      </c>
      <c r="Y5" s="56" t="s">
        <v>79</v>
      </c>
      <c r="Z5" s="56" t="s">
        <v>78</v>
      </c>
      <c r="AA5" s="56" t="s">
        <v>81</v>
      </c>
      <c r="AB5" s="56" t="s">
        <v>79</v>
      </c>
      <c r="AC5" s="121" t="s">
        <v>78</v>
      </c>
      <c r="AD5" s="122" t="s">
        <v>81</v>
      </c>
      <c r="AE5" s="121" t="s">
        <v>81</v>
      </c>
      <c r="AF5" s="122" t="s">
        <v>79</v>
      </c>
      <c r="AG5" s="121" t="s">
        <v>81</v>
      </c>
      <c r="AH5" s="122" t="s">
        <v>79</v>
      </c>
      <c r="AI5" s="121" t="s">
        <v>78</v>
      </c>
      <c r="AJ5" s="122" t="s">
        <v>81</v>
      </c>
      <c r="AK5" s="56" t="s">
        <v>78</v>
      </c>
      <c r="AL5" s="141" t="s">
        <v>81</v>
      </c>
    </row>
    <row r="6" customFormat="false" ht="14.25" hidden="false" customHeight="false" outlineLevel="0" collapsed="false">
      <c r="A6" s="43" t="s">
        <v>69</v>
      </c>
      <c r="B6" s="31" t="s">
        <v>68</v>
      </c>
      <c r="C6" s="31" t="s">
        <v>67</v>
      </c>
      <c r="D6" s="31" t="s">
        <v>259</v>
      </c>
      <c r="E6" s="58"/>
      <c r="F6" s="59"/>
      <c r="G6" s="60"/>
      <c r="H6" s="59"/>
      <c r="I6" s="59"/>
      <c r="J6" s="59"/>
      <c r="K6" s="58"/>
      <c r="L6" s="59"/>
      <c r="M6" s="60"/>
      <c r="N6" s="59"/>
      <c r="O6" s="58"/>
      <c r="P6" s="59"/>
      <c r="Q6" s="60"/>
      <c r="R6" s="59"/>
      <c r="S6" s="58"/>
      <c r="T6" s="59"/>
      <c r="U6" s="60"/>
      <c r="V6" s="59"/>
      <c r="W6" s="58"/>
      <c r="X6" s="59"/>
      <c r="Y6" s="60"/>
      <c r="Z6" s="59"/>
      <c r="AA6" s="59"/>
      <c r="AB6" s="59"/>
      <c r="AC6" s="58"/>
      <c r="AD6" s="60"/>
      <c r="AE6" s="59"/>
      <c r="AF6" s="59"/>
      <c r="AG6" s="58"/>
      <c r="AH6" s="60"/>
      <c r="AI6" s="59"/>
      <c r="AJ6" s="59"/>
      <c r="AK6" s="129"/>
      <c r="AL6" s="32"/>
    </row>
    <row r="7" customFormat="false" ht="14.25" hidden="false" customHeight="false" outlineLevel="0" collapsed="false">
      <c r="A7" s="43" t="s">
        <v>335</v>
      </c>
      <c r="B7" s="31" t="s">
        <v>82</v>
      </c>
      <c r="C7" s="31" t="s">
        <v>82</v>
      </c>
      <c r="D7" s="31" t="s">
        <v>259</v>
      </c>
      <c r="E7" s="59"/>
      <c r="F7" s="59"/>
      <c r="G7" s="59"/>
      <c r="H7" s="58"/>
      <c r="I7" s="59"/>
      <c r="J7" s="60"/>
      <c r="K7" s="59"/>
      <c r="L7" s="59"/>
      <c r="M7" s="59"/>
      <c r="N7" s="129"/>
      <c r="O7" s="59"/>
      <c r="P7" s="59"/>
      <c r="Q7" s="59"/>
      <c r="R7" s="129"/>
      <c r="S7" s="59"/>
      <c r="T7" s="59"/>
      <c r="U7" s="59"/>
      <c r="V7" s="129"/>
      <c r="W7" s="59"/>
      <c r="X7" s="59"/>
      <c r="Y7" s="59"/>
      <c r="Z7" s="58"/>
      <c r="AA7" s="59" t="n">
        <v>1</v>
      </c>
      <c r="AB7" s="60"/>
      <c r="AC7" s="59"/>
      <c r="AD7" s="59"/>
      <c r="AE7" s="58"/>
      <c r="AF7" s="60"/>
      <c r="AG7" s="59"/>
      <c r="AH7" s="59"/>
      <c r="AI7" s="58"/>
      <c r="AJ7" s="60"/>
      <c r="AK7" s="59"/>
      <c r="AL7" s="32"/>
    </row>
    <row r="8" customFormat="false" ht="14.25" hidden="false" customHeight="false" outlineLevel="0" collapsed="false">
      <c r="A8" s="28" t="s">
        <v>17</v>
      </c>
      <c r="B8" s="29" t="s">
        <v>16</v>
      </c>
      <c r="C8" s="31" t="s">
        <v>83</v>
      </c>
      <c r="D8" s="31" t="s">
        <v>259</v>
      </c>
      <c r="E8" s="58"/>
      <c r="F8" s="59" t="n">
        <v>69</v>
      </c>
      <c r="G8" s="60"/>
      <c r="H8" s="62"/>
      <c r="I8" s="62" t="n">
        <v>14</v>
      </c>
      <c r="J8" s="62"/>
      <c r="K8" s="58"/>
      <c r="L8" s="59"/>
      <c r="M8" s="60"/>
      <c r="N8" s="62"/>
      <c r="O8" s="58"/>
      <c r="P8" s="59" t="n">
        <v>1</v>
      </c>
      <c r="Q8" s="60"/>
      <c r="R8" s="62"/>
      <c r="S8" s="58"/>
      <c r="T8" s="59" t="n">
        <v>1</v>
      </c>
      <c r="U8" s="60"/>
      <c r="V8" s="62"/>
      <c r="W8" s="58"/>
      <c r="X8" s="59"/>
      <c r="Y8" s="60"/>
      <c r="Z8" s="62"/>
      <c r="AA8" s="62" t="n">
        <v>1</v>
      </c>
      <c r="AB8" s="62"/>
      <c r="AC8" s="58"/>
      <c r="AD8" s="60" t="n">
        <v>1</v>
      </c>
      <c r="AE8" s="62" t="n">
        <v>1</v>
      </c>
      <c r="AF8" s="62"/>
      <c r="AG8" s="58" t="n">
        <v>29</v>
      </c>
      <c r="AH8" s="60"/>
      <c r="AI8" s="62"/>
      <c r="AJ8" s="62"/>
      <c r="AK8" s="129"/>
      <c r="AL8" s="32"/>
    </row>
    <row r="9" customFormat="false" ht="14.25" hidden="false" customHeight="false" outlineLevel="0" collapsed="false">
      <c r="A9" s="33"/>
      <c r="B9" s="34"/>
      <c r="C9" s="31" t="s">
        <v>114</v>
      </c>
      <c r="D9" s="31" t="s">
        <v>148</v>
      </c>
      <c r="E9" s="59"/>
      <c r="F9" s="59"/>
      <c r="G9" s="59" t="n">
        <v>2616</v>
      </c>
      <c r="H9" s="58"/>
      <c r="I9" s="59"/>
      <c r="J9" s="60" t="n">
        <v>260</v>
      </c>
      <c r="K9" s="59"/>
      <c r="L9" s="59"/>
      <c r="M9" s="59"/>
      <c r="N9" s="129"/>
      <c r="O9" s="59" t="n">
        <v>1</v>
      </c>
      <c r="P9" s="59"/>
      <c r="Q9" s="59"/>
      <c r="R9" s="129"/>
      <c r="S9" s="59"/>
      <c r="T9" s="59"/>
      <c r="U9" s="59"/>
      <c r="V9" s="129"/>
      <c r="W9" s="59"/>
      <c r="X9" s="59"/>
      <c r="Y9" s="59"/>
      <c r="Z9" s="58"/>
      <c r="AA9" s="59"/>
      <c r="AB9" s="60"/>
      <c r="AC9" s="59"/>
      <c r="AD9" s="59"/>
      <c r="AE9" s="58"/>
      <c r="AF9" s="60"/>
      <c r="AG9" s="59"/>
      <c r="AH9" s="59"/>
      <c r="AI9" s="58"/>
      <c r="AJ9" s="60"/>
      <c r="AK9" s="59"/>
      <c r="AL9" s="32"/>
    </row>
    <row r="10" customFormat="false" ht="14.25" hidden="false" customHeight="false" outlineLevel="0" collapsed="false">
      <c r="A10" s="33"/>
      <c r="B10" s="34"/>
      <c r="C10" s="29" t="s">
        <v>14</v>
      </c>
      <c r="D10" s="29" t="s">
        <v>145</v>
      </c>
      <c r="E10" s="68"/>
      <c r="F10" s="62"/>
      <c r="G10" s="69" t="n">
        <v>3523</v>
      </c>
      <c r="H10" s="62"/>
      <c r="I10" s="62"/>
      <c r="J10" s="62" t="n">
        <v>1876</v>
      </c>
      <c r="K10" s="68"/>
      <c r="L10" s="62"/>
      <c r="M10" s="69" t="n">
        <v>7517</v>
      </c>
      <c r="N10" s="62"/>
      <c r="O10" s="68"/>
      <c r="P10" s="62"/>
      <c r="Q10" s="69" t="n">
        <v>20335</v>
      </c>
      <c r="R10" s="62"/>
      <c r="S10" s="68"/>
      <c r="T10" s="62"/>
      <c r="U10" s="69" t="n">
        <v>4438</v>
      </c>
      <c r="V10" s="62"/>
      <c r="W10" s="68"/>
      <c r="X10" s="62"/>
      <c r="Y10" s="69" t="n">
        <v>4300</v>
      </c>
      <c r="Z10" s="62"/>
      <c r="AA10" s="62"/>
      <c r="AB10" s="62" t="n">
        <v>2504</v>
      </c>
      <c r="AC10" s="68"/>
      <c r="AD10" s="69"/>
      <c r="AE10" s="62"/>
      <c r="AF10" s="62" t="n">
        <v>1934</v>
      </c>
      <c r="AG10" s="68"/>
      <c r="AH10" s="69" t="n">
        <v>5914</v>
      </c>
      <c r="AI10" s="62"/>
      <c r="AJ10" s="62"/>
      <c r="AK10" s="133"/>
      <c r="AL10" s="36"/>
    </row>
    <row r="11" customFormat="false" ht="14.25" hidden="false" customHeight="false" outlineLevel="0" collapsed="false">
      <c r="A11" s="33"/>
      <c r="B11" s="34"/>
      <c r="C11" s="34"/>
      <c r="D11" s="34" t="s">
        <v>163</v>
      </c>
      <c r="E11" s="72" t="n">
        <v>1</v>
      </c>
      <c r="F11" s="64"/>
      <c r="G11" s="73"/>
      <c r="H11" s="64"/>
      <c r="I11" s="64"/>
      <c r="J11" s="64"/>
      <c r="K11" s="72"/>
      <c r="L11" s="64"/>
      <c r="M11" s="73"/>
      <c r="N11" s="64"/>
      <c r="O11" s="72"/>
      <c r="P11" s="64"/>
      <c r="Q11" s="73"/>
      <c r="R11" s="64"/>
      <c r="S11" s="72"/>
      <c r="T11" s="64"/>
      <c r="U11" s="73"/>
      <c r="V11" s="64"/>
      <c r="W11" s="72"/>
      <c r="X11" s="64"/>
      <c r="Y11" s="73"/>
      <c r="Z11" s="64"/>
      <c r="AA11" s="64"/>
      <c r="AB11" s="64"/>
      <c r="AC11" s="72"/>
      <c r="AD11" s="73"/>
      <c r="AE11" s="64"/>
      <c r="AF11" s="64"/>
      <c r="AG11" s="72"/>
      <c r="AH11" s="73"/>
      <c r="AI11" s="64"/>
      <c r="AJ11" s="64"/>
      <c r="AK11" s="138"/>
      <c r="AL11" s="38"/>
    </row>
    <row r="12" customFormat="false" ht="14.25" hidden="false" customHeight="false" outlineLevel="0" collapsed="false">
      <c r="A12" s="33"/>
      <c r="B12" s="34"/>
      <c r="C12" s="40"/>
      <c r="D12" s="40" t="s">
        <v>259</v>
      </c>
      <c r="E12" s="70"/>
      <c r="F12" s="66"/>
      <c r="G12" s="71"/>
      <c r="H12" s="66"/>
      <c r="I12" s="66"/>
      <c r="J12" s="66"/>
      <c r="K12" s="70"/>
      <c r="L12" s="66"/>
      <c r="M12" s="71"/>
      <c r="N12" s="66"/>
      <c r="O12" s="70"/>
      <c r="P12" s="66"/>
      <c r="Q12" s="71"/>
      <c r="R12" s="66"/>
      <c r="S12" s="70"/>
      <c r="T12" s="66"/>
      <c r="U12" s="71"/>
      <c r="V12" s="66"/>
      <c r="W12" s="70"/>
      <c r="X12" s="66"/>
      <c r="Y12" s="71"/>
      <c r="Z12" s="66"/>
      <c r="AA12" s="66"/>
      <c r="AB12" s="66"/>
      <c r="AC12" s="70"/>
      <c r="AD12" s="71"/>
      <c r="AE12" s="66"/>
      <c r="AF12" s="66"/>
      <c r="AG12" s="70"/>
      <c r="AH12" s="71"/>
      <c r="AI12" s="66"/>
      <c r="AJ12" s="66"/>
      <c r="AK12" s="135"/>
      <c r="AL12" s="41"/>
    </row>
    <row r="13" customFormat="false" ht="14.25" hidden="false" customHeight="false" outlineLevel="0" collapsed="false">
      <c r="A13" s="33"/>
      <c r="B13" s="34"/>
      <c r="C13" s="29" t="s">
        <v>21</v>
      </c>
      <c r="D13" s="29" t="s">
        <v>156</v>
      </c>
      <c r="E13" s="62" t="n">
        <v>4</v>
      </c>
      <c r="F13" s="62"/>
      <c r="G13" s="62"/>
      <c r="H13" s="68" t="n">
        <v>12</v>
      </c>
      <c r="I13" s="62"/>
      <c r="J13" s="69"/>
      <c r="K13" s="62"/>
      <c r="L13" s="62"/>
      <c r="M13" s="62" t="n">
        <v>2908</v>
      </c>
      <c r="N13" s="133"/>
      <c r="O13" s="62" t="n">
        <v>2</v>
      </c>
      <c r="P13" s="62"/>
      <c r="Q13" s="62"/>
      <c r="R13" s="133" t="n">
        <v>7</v>
      </c>
      <c r="S13" s="62"/>
      <c r="T13" s="62"/>
      <c r="U13" s="62"/>
      <c r="V13" s="133" t="n">
        <v>1</v>
      </c>
      <c r="W13" s="62"/>
      <c r="X13" s="62"/>
      <c r="Y13" s="62"/>
      <c r="Z13" s="68"/>
      <c r="AA13" s="62"/>
      <c r="AB13" s="69" t="n">
        <v>309</v>
      </c>
      <c r="AC13" s="62" t="n">
        <v>5</v>
      </c>
      <c r="AD13" s="62"/>
      <c r="AE13" s="68"/>
      <c r="AF13" s="69"/>
      <c r="AG13" s="62"/>
      <c r="AH13" s="62"/>
      <c r="AI13" s="68"/>
      <c r="AJ13" s="69"/>
      <c r="AK13" s="62"/>
      <c r="AL13" s="36"/>
    </row>
    <row r="14" customFormat="false" ht="14.25" hidden="false" customHeight="false" outlineLevel="0" collapsed="false">
      <c r="A14" s="33"/>
      <c r="B14" s="34"/>
      <c r="C14" s="40"/>
      <c r="D14" s="40" t="s">
        <v>259</v>
      </c>
      <c r="E14" s="66"/>
      <c r="F14" s="66"/>
      <c r="G14" s="66"/>
      <c r="H14" s="70"/>
      <c r="I14" s="66"/>
      <c r="J14" s="71"/>
      <c r="K14" s="66"/>
      <c r="L14" s="66"/>
      <c r="M14" s="66"/>
      <c r="N14" s="135"/>
      <c r="O14" s="66"/>
      <c r="P14" s="66"/>
      <c r="Q14" s="66"/>
      <c r="R14" s="135"/>
      <c r="S14" s="66"/>
      <c r="T14" s="66"/>
      <c r="U14" s="66"/>
      <c r="V14" s="135"/>
      <c r="W14" s="66"/>
      <c r="X14" s="66"/>
      <c r="Y14" s="66"/>
      <c r="Z14" s="70"/>
      <c r="AA14" s="66"/>
      <c r="AB14" s="71"/>
      <c r="AC14" s="66"/>
      <c r="AD14" s="66"/>
      <c r="AE14" s="70"/>
      <c r="AF14" s="71"/>
      <c r="AG14" s="66"/>
      <c r="AH14" s="66"/>
      <c r="AI14" s="70"/>
      <c r="AJ14" s="71"/>
      <c r="AK14" s="66"/>
      <c r="AL14" s="41"/>
    </row>
    <row r="15" customFormat="false" ht="14.25" hidden="false" customHeight="false" outlineLevel="0" collapsed="false">
      <c r="A15" s="33"/>
      <c r="B15" s="34"/>
      <c r="C15" s="31" t="s">
        <v>302</v>
      </c>
      <c r="D15" s="31" t="s">
        <v>303</v>
      </c>
      <c r="E15" s="58"/>
      <c r="F15" s="59"/>
      <c r="G15" s="60"/>
      <c r="H15" s="59"/>
      <c r="I15" s="59"/>
      <c r="J15" s="59"/>
      <c r="K15" s="58"/>
      <c r="L15" s="59"/>
      <c r="M15" s="60"/>
      <c r="N15" s="59"/>
      <c r="O15" s="58"/>
      <c r="P15" s="59"/>
      <c r="Q15" s="60"/>
      <c r="R15" s="59"/>
      <c r="S15" s="58"/>
      <c r="T15" s="59"/>
      <c r="U15" s="60"/>
      <c r="V15" s="59"/>
      <c r="W15" s="58"/>
      <c r="X15" s="59"/>
      <c r="Y15" s="60" t="n">
        <v>3</v>
      </c>
      <c r="Z15" s="59"/>
      <c r="AA15" s="59"/>
      <c r="AB15" s="59"/>
      <c r="AC15" s="58"/>
      <c r="AD15" s="60"/>
      <c r="AE15" s="59"/>
      <c r="AF15" s="59"/>
      <c r="AG15" s="58"/>
      <c r="AH15" s="60"/>
      <c r="AI15" s="59"/>
      <c r="AJ15" s="59"/>
      <c r="AK15" s="129"/>
      <c r="AL15" s="32"/>
    </row>
    <row r="16" customFormat="false" ht="14.25" hidden="false" customHeight="false" outlineLevel="0" collapsed="false">
      <c r="A16" s="33"/>
      <c r="B16" s="34"/>
      <c r="C16" s="31" t="s">
        <v>264</v>
      </c>
      <c r="D16" s="31" t="s">
        <v>265</v>
      </c>
      <c r="E16" s="59"/>
      <c r="F16" s="59"/>
      <c r="G16" s="59"/>
      <c r="H16" s="58" t="n">
        <v>2</v>
      </c>
      <c r="I16" s="59"/>
      <c r="J16" s="60"/>
      <c r="K16" s="59"/>
      <c r="L16" s="59"/>
      <c r="M16" s="59"/>
      <c r="N16" s="129"/>
      <c r="O16" s="59" t="n">
        <v>1</v>
      </c>
      <c r="P16" s="59"/>
      <c r="Q16" s="59"/>
      <c r="R16" s="129"/>
      <c r="S16" s="59"/>
      <c r="T16" s="59"/>
      <c r="U16" s="59"/>
      <c r="V16" s="129"/>
      <c r="W16" s="59" t="n">
        <v>1</v>
      </c>
      <c r="X16" s="59"/>
      <c r="Y16" s="59"/>
      <c r="Z16" s="58"/>
      <c r="AA16" s="59"/>
      <c r="AB16" s="60"/>
      <c r="AC16" s="59" t="n">
        <v>2</v>
      </c>
      <c r="AD16" s="59"/>
      <c r="AE16" s="58"/>
      <c r="AF16" s="60"/>
      <c r="AG16" s="59"/>
      <c r="AH16" s="59"/>
      <c r="AI16" s="58"/>
      <c r="AJ16" s="60"/>
      <c r="AK16" s="59"/>
      <c r="AL16" s="32"/>
    </row>
    <row r="17" customFormat="false" ht="14.25" hidden="false" customHeight="false" outlineLevel="0" collapsed="false">
      <c r="A17" s="33"/>
      <c r="B17" s="34"/>
      <c r="C17" s="31" t="s">
        <v>99</v>
      </c>
      <c r="D17" s="31" t="s">
        <v>147</v>
      </c>
      <c r="E17" s="58"/>
      <c r="F17" s="59"/>
      <c r="G17" s="60" t="n">
        <v>3810</v>
      </c>
      <c r="H17" s="59"/>
      <c r="I17" s="59"/>
      <c r="J17" s="59" t="n">
        <v>5603</v>
      </c>
      <c r="K17" s="58"/>
      <c r="L17" s="59"/>
      <c r="M17" s="60"/>
      <c r="N17" s="59"/>
      <c r="O17" s="58"/>
      <c r="P17" s="59"/>
      <c r="Q17" s="60"/>
      <c r="R17" s="59"/>
      <c r="S17" s="58"/>
      <c r="T17" s="59"/>
      <c r="U17" s="60"/>
      <c r="V17" s="59"/>
      <c r="W17" s="58"/>
      <c r="X17" s="59"/>
      <c r="Y17" s="60"/>
      <c r="Z17" s="59"/>
      <c r="AA17" s="59"/>
      <c r="AB17" s="59"/>
      <c r="AC17" s="58"/>
      <c r="AD17" s="60"/>
      <c r="AE17" s="59"/>
      <c r="AF17" s="59"/>
      <c r="AG17" s="58"/>
      <c r="AH17" s="60"/>
      <c r="AI17" s="59"/>
      <c r="AJ17" s="59"/>
      <c r="AK17" s="129"/>
      <c r="AL17" s="32"/>
    </row>
    <row r="18" customFormat="false" ht="14.25" hidden="false" customHeight="false" outlineLevel="0" collapsed="false">
      <c r="A18" s="33"/>
      <c r="B18" s="34"/>
      <c r="C18" s="31" t="s">
        <v>288</v>
      </c>
      <c r="D18" s="31" t="s">
        <v>289</v>
      </c>
      <c r="E18" s="59"/>
      <c r="F18" s="59"/>
      <c r="G18" s="59"/>
      <c r="H18" s="58"/>
      <c r="I18" s="59"/>
      <c r="J18" s="60"/>
      <c r="K18" s="59"/>
      <c r="L18" s="59"/>
      <c r="M18" s="59"/>
      <c r="N18" s="129"/>
      <c r="O18" s="59"/>
      <c r="P18" s="59"/>
      <c r="Q18" s="59" t="n">
        <v>2890</v>
      </c>
      <c r="R18" s="129"/>
      <c r="S18" s="59"/>
      <c r="T18" s="59"/>
      <c r="U18" s="59"/>
      <c r="V18" s="129"/>
      <c r="W18" s="59"/>
      <c r="X18" s="59"/>
      <c r="Y18" s="59"/>
      <c r="Z18" s="58"/>
      <c r="AA18" s="59"/>
      <c r="AB18" s="60" t="n">
        <v>5630</v>
      </c>
      <c r="AC18" s="59"/>
      <c r="AD18" s="59"/>
      <c r="AE18" s="58"/>
      <c r="AF18" s="60"/>
      <c r="AG18" s="59"/>
      <c r="AH18" s="59"/>
      <c r="AI18" s="58"/>
      <c r="AJ18" s="60"/>
      <c r="AK18" s="59"/>
      <c r="AL18" s="32"/>
    </row>
    <row r="19" customFormat="false" ht="14.25" hidden="false" customHeight="false" outlineLevel="0" collapsed="false">
      <c r="A19" s="33"/>
      <c r="B19" s="34"/>
      <c r="C19" s="29" t="s">
        <v>18</v>
      </c>
      <c r="D19" s="29" t="s">
        <v>218</v>
      </c>
      <c r="E19" s="68"/>
      <c r="F19" s="62"/>
      <c r="G19" s="69"/>
      <c r="H19" s="62" t="n">
        <v>2</v>
      </c>
      <c r="I19" s="62"/>
      <c r="J19" s="62"/>
      <c r="K19" s="68"/>
      <c r="L19" s="62"/>
      <c r="M19" s="69"/>
      <c r="N19" s="62"/>
      <c r="O19" s="68" t="n">
        <v>1</v>
      </c>
      <c r="P19" s="62"/>
      <c r="Q19" s="69"/>
      <c r="R19" s="62"/>
      <c r="S19" s="68"/>
      <c r="T19" s="62"/>
      <c r="U19" s="69"/>
      <c r="V19" s="62"/>
      <c r="W19" s="68"/>
      <c r="X19" s="62"/>
      <c r="Y19" s="69"/>
      <c r="Z19" s="62"/>
      <c r="AA19" s="62"/>
      <c r="AB19" s="62"/>
      <c r="AC19" s="68"/>
      <c r="AD19" s="69"/>
      <c r="AE19" s="62"/>
      <c r="AF19" s="62"/>
      <c r="AG19" s="68"/>
      <c r="AH19" s="69"/>
      <c r="AI19" s="62"/>
      <c r="AJ19" s="62"/>
      <c r="AK19" s="133"/>
      <c r="AL19" s="36"/>
    </row>
    <row r="20" customFormat="false" ht="14.25" hidden="false" customHeight="false" outlineLevel="0" collapsed="false">
      <c r="A20" s="33"/>
      <c r="B20" s="34"/>
      <c r="C20" s="34"/>
      <c r="D20" s="34" t="s">
        <v>242</v>
      </c>
      <c r="E20" s="72"/>
      <c r="F20" s="64"/>
      <c r="G20" s="73"/>
      <c r="H20" s="64" t="n">
        <v>4</v>
      </c>
      <c r="I20" s="64"/>
      <c r="J20" s="64"/>
      <c r="K20" s="72"/>
      <c r="L20" s="64"/>
      <c r="M20" s="73"/>
      <c r="N20" s="64"/>
      <c r="O20" s="72"/>
      <c r="P20" s="64"/>
      <c r="Q20" s="73"/>
      <c r="R20" s="64"/>
      <c r="S20" s="72"/>
      <c r="T20" s="64"/>
      <c r="U20" s="73"/>
      <c r="V20" s="64"/>
      <c r="W20" s="72"/>
      <c r="X20" s="64"/>
      <c r="Y20" s="73"/>
      <c r="Z20" s="64"/>
      <c r="AA20" s="64"/>
      <c r="AB20" s="64"/>
      <c r="AC20" s="72"/>
      <c r="AD20" s="73"/>
      <c r="AE20" s="64"/>
      <c r="AF20" s="64"/>
      <c r="AG20" s="72"/>
      <c r="AH20" s="73"/>
      <c r="AI20" s="64"/>
      <c r="AJ20" s="64"/>
      <c r="AK20" s="138" t="n">
        <v>1</v>
      </c>
      <c r="AL20" s="38"/>
    </row>
    <row r="21" customFormat="false" ht="14.25" hidden="false" customHeight="false" outlineLevel="0" collapsed="false">
      <c r="A21" s="33"/>
      <c r="B21" s="34"/>
      <c r="C21" s="40"/>
      <c r="D21" s="40" t="s">
        <v>259</v>
      </c>
      <c r="E21" s="70"/>
      <c r="F21" s="66"/>
      <c r="G21" s="71"/>
      <c r="H21" s="66"/>
      <c r="I21" s="66"/>
      <c r="J21" s="66"/>
      <c r="K21" s="70"/>
      <c r="L21" s="66"/>
      <c r="M21" s="71"/>
      <c r="N21" s="66"/>
      <c r="O21" s="70"/>
      <c r="P21" s="66"/>
      <c r="Q21" s="71"/>
      <c r="R21" s="66"/>
      <c r="S21" s="70"/>
      <c r="T21" s="66"/>
      <c r="U21" s="71"/>
      <c r="V21" s="66"/>
      <c r="W21" s="70"/>
      <c r="X21" s="66"/>
      <c r="Y21" s="71"/>
      <c r="Z21" s="66"/>
      <c r="AA21" s="66"/>
      <c r="AB21" s="66"/>
      <c r="AC21" s="70"/>
      <c r="AD21" s="71"/>
      <c r="AE21" s="66"/>
      <c r="AF21" s="66"/>
      <c r="AG21" s="70"/>
      <c r="AH21" s="71"/>
      <c r="AI21" s="66"/>
      <c r="AJ21" s="66"/>
      <c r="AK21" s="135"/>
      <c r="AL21" s="41"/>
    </row>
    <row r="22" customFormat="false" ht="14.25" hidden="false" customHeight="false" outlineLevel="0" collapsed="false">
      <c r="A22" s="33"/>
      <c r="B22" s="34"/>
      <c r="C22" s="29" t="s">
        <v>19</v>
      </c>
      <c r="D22" s="29" t="s">
        <v>173</v>
      </c>
      <c r="E22" s="62"/>
      <c r="F22" s="62"/>
      <c r="G22" s="62" t="n">
        <v>7581</v>
      </c>
      <c r="H22" s="68"/>
      <c r="I22" s="62"/>
      <c r="J22" s="69" t="n">
        <v>2178</v>
      </c>
      <c r="K22" s="62"/>
      <c r="L22" s="62"/>
      <c r="M22" s="62"/>
      <c r="N22" s="133"/>
      <c r="O22" s="62"/>
      <c r="P22" s="62"/>
      <c r="Q22" s="62" t="n">
        <v>10</v>
      </c>
      <c r="R22" s="133"/>
      <c r="S22" s="62"/>
      <c r="T22" s="62"/>
      <c r="U22" s="62"/>
      <c r="V22" s="133"/>
      <c r="W22" s="62"/>
      <c r="X22" s="62"/>
      <c r="Y22" s="62" t="n">
        <v>3</v>
      </c>
      <c r="Z22" s="68"/>
      <c r="AA22" s="62"/>
      <c r="AB22" s="69"/>
      <c r="AC22" s="62"/>
      <c r="AD22" s="62"/>
      <c r="AE22" s="68"/>
      <c r="AF22" s="69" t="n">
        <v>2024</v>
      </c>
      <c r="AG22" s="62"/>
      <c r="AH22" s="62"/>
      <c r="AI22" s="68"/>
      <c r="AJ22" s="69"/>
      <c r="AK22" s="62"/>
      <c r="AL22" s="36"/>
    </row>
    <row r="23" customFormat="false" ht="14.25" hidden="false" customHeight="false" outlineLevel="0" collapsed="false">
      <c r="A23" s="33"/>
      <c r="B23" s="34"/>
      <c r="C23" s="40"/>
      <c r="D23" s="40" t="s">
        <v>259</v>
      </c>
      <c r="E23" s="66"/>
      <c r="F23" s="66"/>
      <c r="G23" s="66"/>
      <c r="H23" s="70"/>
      <c r="I23" s="66"/>
      <c r="J23" s="71"/>
      <c r="K23" s="66"/>
      <c r="L23" s="66"/>
      <c r="M23" s="66"/>
      <c r="N23" s="135"/>
      <c r="O23" s="66"/>
      <c r="P23" s="66"/>
      <c r="Q23" s="66"/>
      <c r="R23" s="135"/>
      <c r="S23" s="66"/>
      <c r="T23" s="66"/>
      <c r="U23" s="66"/>
      <c r="V23" s="135"/>
      <c r="W23" s="66"/>
      <c r="X23" s="66"/>
      <c r="Y23" s="66"/>
      <c r="Z23" s="70"/>
      <c r="AA23" s="66"/>
      <c r="AB23" s="71"/>
      <c r="AC23" s="66"/>
      <c r="AD23" s="66"/>
      <c r="AE23" s="70"/>
      <c r="AF23" s="71"/>
      <c r="AG23" s="66"/>
      <c r="AH23" s="66"/>
      <c r="AI23" s="70"/>
      <c r="AJ23" s="71"/>
      <c r="AK23" s="66"/>
      <c r="AL23" s="41"/>
    </row>
    <row r="24" customFormat="false" ht="14.25" hidden="false" customHeight="false" outlineLevel="0" collapsed="false">
      <c r="A24" s="33"/>
      <c r="B24" s="34"/>
      <c r="C24" s="29" t="s">
        <v>22</v>
      </c>
      <c r="D24" s="29" t="s">
        <v>267</v>
      </c>
      <c r="E24" s="68"/>
      <c r="F24" s="62"/>
      <c r="G24" s="69"/>
      <c r="H24" s="62"/>
      <c r="I24" s="62"/>
      <c r="J24" s="62"/>
      <c r="K24" s="68"/>
      <c r="L24" s="62"/>
      <c r="M24" s="69" t="n">
        <v>85</v>
      </c>
      <c r="N24" s="62"/>
      <c r="O24" s="68"/>
      <c r="P24" s="62"/>
      <c r="Q24" s="69"/>
      <c r="R24" s="62"/>
      <c r="S24" s="68"/>
      <c r="T24" s="62"/>
      <c r="U24" s="69"/>
      <c r="V24" s="62"/>
      <c r="W24" s="68"/>
      <c r="X24" s="62"/>
      <c r="Y24" s="69"/>
      <c r="Z24" s="62"/>
      <c r="AA24" s="62"/>
      <c r="AB24" s="62"/>
      <c r="AC24" s="68"/>
      <c r="AD24" s="69"/>
      <c r="AE24" s="62"/>
      <c r="AF24" s="62"/>
      <c r="AG24" s="68"/>
      <c r="AH24" s="69"/>
      <c r="AI24" s="62"/>
      <c r="AJ24" s="62"/>
      <c r="AK24" s="133"/>
      <c r="AL24" s="36"/>
    </row>
    <row r="25" customFormat="false" ht="14.25" hidden="false" customHeight="false" outlineLevel="0" collapsed="false">
      <c r="A25" s="33"/>
      <c r="B25" s="34"/>
      <c r="C25" s="34"/>
      <c r="D25" s="34" t="s">
        <v>146</v>
      </c>
      <c r="E25" s="72"/>
      <c r="F25" s="64"/>
      <c r="G25" s="73" t="n">
        <v>2819</v>
      </c>
      <c r="H25" s="64" t="n">
        <v>21</v>
      </c>
      <c r="I25" s="64"/>
      <c r="J25" s="64" t="n">
        <v>14004</v>
      </c>
      <c r="K25" s="72" t="n">
        <v>1</v>
      </c>
      <c r="L25" s="64"/>
      <c r="M25" s="73" t="n">
        <v>9342</v>
      </c>
      <c r="N25" s="64"/>
      <c r="O25" s="72" t="n">
        <v>1</v>
      </c>
      <c r="P25" s="64"/>
      <c r="Q25" s="73" t="n">
        <v>12199</v>
      </c>
      <c r="R25" s="64" t="n">
        <v>1</v>
      </c>
      <c r="S25" s="72"/>
      <c r="T25" s="64"/>
      <c r="U25" s="73" t="n">
        <v>1458</v>
      </c>
      <c r="V25" s="64"/>
      <c r="W25" s="72"/>
      <c r="X25" s="64"/>
      <c r="Y25" s="73" t="n">
        <v>3</v>
      </c>
      <c r="Z25" s="64"/>
      <c r="AA25" s="64"/>
      <c r="AB25" s="64"/>
      <c r="AC25" s="72" t="n">
        <v>2</v>
      </c>
      <c r="AD25" s="73"/>
      <c r="AE25" s="64"/>
      <c r="AF25" s="64" t="n">
        <v>1142</v>
      </c>
      <c r="AG25" s="72"/>
      <c r="AH25" s="73"/>
      <c r="AI25" s="64"/>
      <c r="AJ25" s="64"/>
      <c r="AK25" s="138" t="n">
        <v>4</v>
      </c>
      <c r="AL25" s="38"/>
    </row>
    <row r="26" customFormat="false" ht="14.25" hidden="false" customHeight="false" outlineLevel="0" collapsed="false">
      <c r="A26" s="33"/>
      <c r="B26" s="34"/>
      <c r="C26" s="40"/>
      <c r="D26" s="40" t="s">
        <v>259</v>
      </c>
      <c r="E26" s="70"/>
      <c r="F26" s="66" t="n">
        <v>1</v>
      </c>
      <c r="G26" s="71"/>
      <c r="H26" s="66"/>
      <c r="I26" s="66" t="n">
        <v>639</v>
      </c>
      <c r="J26" s="66"/>
      <c r="K26" s="70"/>
      <c r="L26" s="66" t="n">
        <v>37</v>
      </c>
      <c r="M26" s="71"/>
      <c r="N26" s="66"/>
      <c r="O26" s="70"/>
      <c r="P26" s="66" t="n">
        <v>3</v>
      </c>
      <c r="Q26" s="71"/>
      <c r="R26" s="66"/>
      <c r="S26" s="70"/>
      <c r="T26" s="66"/>
      <c r="U26" s="71"/>
      <c r="V26" s="66"/>
      <c r="W26" s="70"/>
      <c r="X26" s="66"/>
      <c r="Y26" s="71"/>
      <c r="Z26" s="66"/>
      <c r="AA26" s="66"/>
      <c r="AB26" s="66"/>
      <c r="AC26" s="70"/>
      <c r="AD26" s="71"/>
      <c r="AE26" s="66" t="n">
        <v>33</v>
      </c>
      <c r="AF26" s="66"/>
      <c r="AG26" s="70"/>
      <c r="AH26" s="71"/>
      <c r="AI26" s="66"/>
      <c r="AJ26" s="66" t="n">
        <v>24</v>
      </c>
      <c r="AK26" s="135"/>
      <c r="AL26" s="41"/>
    </row>
    <row r="27" customFormat="false" ht="14.25" hidden="false" customHeight="false" outlineLevel="0" collapsed="false">
      <c r="A27" s="33"/>
      <c r="B27" s="34"/>
      <c r="C27" s="31" t="s">
        <v>181</v>
      </c>
      <c r="D27" s="31" t="s">
        <v>182</v>
      </c>
      <c r="E27" s="59"/>
      <c r="F27" s="59"/>
      <c r="G27" s="59" t="n">
        <v>1316</v>
      </c>
      <c r="H27" s="58"/>
      <c r="I27" s="59"/>
      <c r="J27" s="60"/>
      <c r="K27" s="59"/>
      <c r="L27" s="59"/>
      <c r="M27" s="59"/>
      <c r="N27" s="129"/>
      <c r="O27" s="59"/>
      <c r="P27" s="59"/>
      <c r="Q27" s="59"/>
      <c r="R27" s="129"/>
      <c r="S27" s="59"/>
      <c r="T27" s="59"/>
      <c r="U27" s="59"/>
      <c r="V27" s="129"/>
      <c r="W27" s="59"/>
      <c r="X27" s="59"/>
      <c r="Y27" s="59"/>
      <c r="Z27" s="58"/>
      <c r="AA27" s="59"/>
      <c r="AB27" s="60"/>
      <c r="AC27" s="59"/>
      <c r="AD27" s="59"/>
      <c r="AE27" s="58"/>
      <c r="AF27" s="60"/>
      <c r="AG27" s="59"/>
      <c r="AH27" s="59"/>
      <c r="AI27" s="58"/>
      <c r="AJ27" s="60"/>
      <c r="AK27" s="59"/>
      <c r="AL27" s="32"/>
    </row>
    <row r="28" customFormat="false" ht="14.25" hidden="false" customHeight="false" outlineLevel="0" collapsed="false">
      <c r="A28" s="33"/>
      <c r="B28" s="34"/>
      <c r="C28" s="29" t="s">
        <v>20</v>
      </c>
      <c r="D28" s="29" t="s">
        <v>297</v>
      </c>
      <c r="E28" s="68"/>
      <c r="F28" s="62"/>
      <c r="G28" s="69"/>
      <c r="H28" s="62"/>
      <c r="I28" s="62"/>
      <c r="J28" s="62"/>
      <c r="K28" s="68"/>
      <c r="L28" s="62"/>
      <c r="M28" s="69"/>
      <c r="N28" s="62"/>
      <c r="O28" s="68"/>
      <c r="P28" s="62"/>
      <c r="Q28" s="69"/>
      <c r="R28" s="62" t="n">
        <v>1</v>
      </c>
      <c r="S28" s="68"/>
      <c r="T28" s="62"/>
      <c r="U28" s="69"/>
      <c r="V28" s="62"/>
      <c r="W28" s="68"/>
      <c r="X28" s="62"/>
      <c r="Y28" s="69"/>
      <c r="Z28" s="62"/>
      <c r="AA28" s="62"/>
      <c r="AB28" s="62"/>
      <c r="AC28" s="68"/>
      <c r="AD28" s="69"/>
      <c r="AE28" s="62"/>
      <c r="AF28" s="62"/>
      <c r="AG28" s="68"/>
      <c r="AH28" s="69"/>
      <c r="AI28" s="62"/>
      <c r="AJ28" s="62"/>
      <c r="AK28" s="133"/>
      <c r="AL28" s="36"/>
    </row>
    <row r="29" customFormat="false" ht="14.25" hidden="false" customHeight="false" outlineLevel="0" collapsed="false">
      <c r="A29" s="33"/>
      <c r="B29" s="40"/>
      <c r="C29" s="40"/>
      <c r="D29" s="40" t="s">
        <v>259</v>
      </c>
      <c r="E29" s="70"/>
      <c r="F29" s="66"/>
      <c r="G29" s="71"/>
      <c r="H29" s="66"/>
      <c r="I29" s="66"/>
      <c r="J29" s="66"/>
      <c r="K29" s="70"/>
      <c r="L29" s="66"/>
      <c r="M29" s="71"/>
      <c r="N29" s="66"/>
      <c r="O29" s="70"/>
      <c r="P29" s="66"/>
      <c r="Q29" s="71"/>
      <c r="R29" s="66"/>
      <c r="S29" s="70"/>
      <c r="T29" s="66"/>
      <c r="U29" s="71"/>
      <c r="V29" s="66"/>
      <c r="W29" s="70"/>
      <c r="X29" s="66"/>
      <c r="Y29" s="71"/>
      <c r="Z29" s="66"/>
      <c r="AA29" s="66"/>
      <c r="AB29" s="66"/>
      <c r="AC29" s="70"/>
      <c r="AD29" s="71"/>
      <c r="AE29" s="66"/>
      <c r="AF29" s="66"/>
      <c r="AG29" s="70"/>
      <c r="AH29" s="71"/>
      <c r="AI29" s="66"/>
      <c r="AJ29" s="66"/>
      <c r="AK29" s="135"/>
      <c r="AL29" s="41"/>
    </row>
    <row r="30" customFormat="false" ht="14.25" hidden="false" customHeight="false" outlineLevel="0" collapsed="false">
      <c r="A30" s="42"/>
      <c r="B30" s="31" t="s">
        <v>313</v>
      </c>
      <c r="C30" s="31" t="s">
        <v>275</v>
      </c>
      <c r="D30" s="31" t="s">
        <v>276</v>
      </c>
      <c r="E30" s="59"/>
      <c r="F30" s="59"/>
      <c r="G30" s="59"/>
      <c r="H30" s="58"/>
      <c r="I30" s="59"/>
      <c r="J30" s="60"/>
      <c r="K30" s="59"/>
      <c r="L30" s="59"/>
      <c r="M30" s="59" t="n">
        <v>2703</v>
      </c>
      <c r="N30" s="129"/>
      <c r="O30" s="59"/>
      <c r="P30" s="59"/>
      <c r="Q30" s="59"/>
      <c r="R30" s="129"/>
      <c r="S30" s="59"/>
      <c r="T30" s="59"/>
      <c r="U30" s="59"/>
      <c r="V30" s="129"/>
      <c r="W30" s="59"/>
      <c r="X30" s="59"/>
      <c r="Y30" s="59"/>
      <c r="Z30" s="58"/>
      <c r="AA30" s="59"/>
      <c r="AB30" s="60"/>
      <c r="AC30" s="59"/>
      <c r="AD30" s="59"/>
      <c r="AE30" s="58"/>
      <c r="AF30" s="60"/>
      <c r="AG30" s="59"/>
      <c r="AH30" s="59"/>
      <c r="AI30" s="58"/>
      <c r="AJ30" s="60"/>
      <c r="AK30" s="59"/>
      <c r="AL30" s="32"/>
    </row>
    <row r="31" customFormat="false" ht="14.25" hidden="false" customHeight="false" outlineLevel="0" collapsed="false">
      <c r="A31" s="28" t="s">
        <v>38</v>
      </c>
      <c r="B31" s="29" t="s">
        <v>37</v>
      </c>
      <c r="C31" s="29" t="s">
        <v>197</v>
      </c>
      <c r="D31" s="29" t="s">
        <v>273</v>
      </c>
      <c r="E31" s="68"/>
      <c r="F31" s="62"/>
      <c r="G31" s="69"/>
      <c r="H31" s="62"/>
      <c r="I31" s="62"/>
      <c r="J31" s="62"/>
      <c r="K31" s="68"/>
      <c r="L31" s="62"/>
      <c r="M31" s="69" t="n">
        <v>6290</v>
      </c>
      <c r="N31" s="62"/>
      <c r="O31" s="68"/>
      <c r="P31" s="62"/>
      <c r="Q31" s="69" t="n">
        <v>27910</v>
      </c>
      <c r="R31" s="62"/>
      <c r="S31" s="68"/>
      <c r="T31" s="62"/>
      <c r="U31" s="69"/>
      <c r="V31" s="62"/>
      <c r="W31" s="68"/>
      <c r="X31" s="62"/>
      <c r="Y31" s="69"/>
      <c r="Z31" s="62"/>
      <c r="AA31" s="62"/>
      <c r="AB31" s="62"/>
      <c r="AC31" s="68"/>
      <c r="AD31" s="69"/>
      <c r="AE31" s="62"/>
      <c r="AF31" s="62"/>
      <c r="AG31" s="68"/>
      <c r="AH31" s="69" t="n">
        <v>7826</v>
      </c>
      <c r="AI31" s="62"/>
      <c r="AJ31" s="62"/>
      <c r="AK31" s="133"/>
      <c r="AL31" s="36"/>
    </row>
    <row r="32" customFormat="false" ht="14.25" hidden="false" customHeight="false" outlineLevel="0" collapsed="false">
      <c r="A32" s="33"/>
      <c r="B32" s="34"/>
      <c r="C32" s="34"/>
      <c r="D32" s="34" t="s">
        <v>281</v>
      </c>
      <c r="E32" s="72"/>
      <c r="F32" s="64"/>
      <c r="G32" s="73"/>
      <c r="H32" s="64"/>
      <c r="I32" s="64"/>
      <c r="J32" s="64"/>
      <c r="K32" s="72"/>
      <c r="L32" s="64"/>
      <c r="M32" s="73" t="n">
        <v>12904</v>
      </c>
      <c r="N32" s="64"/>
      <c r="O32" s="72"/>
      <c r="P32" s="64"/>
      <c r="Q32" s="73" t="n">
        <v>26930</v>
      </c>
      <c r="R32" s="64"/>
      <c r="S32" s="72"/>
      <c r="T32" s="64"/>
      <c r="U32" s="73"/>
      <c r="V32" s="64"/>
      <c r="W32" s="72"/>
      <c r="X32" s="64"/>
      <c r="Y32" s="73" t="n">
        <v>5398</v>
      </c>
      <c r="Z32" s="64"/>
      <c r="AA32" s="64"/>
      <c r="AB32" s="64"/>
      <c r="AC32" s="72"/>
      <c r="AD32" s="73"/>
      <c r="AE32" s="64"/>
      <c r="AF32" s="64" t="n">
        <v>19830</v>
      </c>
      <c r="AG32" s="72"/>
      <c r="AH32" s="73"/>
      <c r="AI32" s="64"/>
      <c r="AJ32" s="64"/>
      <c r="AK32" s="138"/>
      <c r="AL32" s="38"/>
    </row>
    <row r="33" customFormat="false" ht="14.25" hidden="false" customHeight="false" outlineLevel="0" collapsed="false">
      <c r="A33" s="33"/>
      <c r="B33" s="34"/>
      <c r="C33" s="40"/>
      <c r="D33" s="40" t="s">
        <v>198</v>
      </c>
      <c r="E33" s="70"/>
      <c r="F33" s="66"/>
      <c r="G33" s="71" t="n">
        <v>826</v>
      </c>
      <c r="H33" s="64"/>
      <c r="I33" s="64"/>
      <c r="J33" s="64" t="n">
        <v>25882</v>
      </c>
      <c r="K33" s="70"/>
      <c r="L33" s="66"/>
      <c r="M33" s="71" t="n">
        <v>25460</v>
      </c>
      <c r="N33" s="64"/>
      <c r="O33" s="70"/>
      <c r="P33" s="66"/>
      <c r="Q33" s="71" t="n">
        <v>46054</v>
      </c>
      <c r="R33" s="64"/>
      <c r="S33" s="70"/>
      <c r="T33" s="66"/>
      <c r="U33" s="71"/>
      <c r="V33" s="64"/>
      <c r="W33" s="70"/>
      <c r="X33" s="66"/>
      <c r="Y33" s="71" t="n">
        <v>7652</v>
      </c>
      <c r="Z33" s="64"/>
      <c r="AA33" s="64"/>
      <c r="AB33" s="64"/>
      <c r="AC33" s="70"/>
      <c r="AD33" s="71"/>
      <c r="AE33" s="64"/>
      <c r="AF33" s="64" t="n">
        <v>31984</v>
      </c>
      <c r="AG33" s="70"/>
      <c r="AH33" s="71"/>
      <c r="AI33" s="64"/>
      <c r="AJ33" s="64"/>
      <c r="AK33" s="135"/>
      <c r="AL33" s="41"/>
    </row>
    <row r="34" customFormat="false" ht="14.25" hidden="false" customHeight="false" outlineLevel="0" collapsed="false">
      <c r="A34" s="33"/>
      <c r="B34" s="34"/>
      <c r="C34" s="29" t="s">
        <v>35</v>
      </c>
      <c r="D34" s="29" t="s">
        <v>210</v>
      </c>
      <c r="E34" s="62"/>
      <c r="F34" s="62"/>
      <c r="G34" s="62" t="n">
        <v>1335</v>
      </c>
      <c r="H34" s="68"/>
      <c r="I34" s="62"/>
      <c r="J34" s="69" t="n">
        <v>150469</v>
      </c>
      <c r="K34" s="62"/>
      <c r="L34" s="62"/>
      <c r="M34" s="62"/>
      <c r="N34" s="133"/>
      <c r="O34" s="62"/>
      <c r="P34" s="62"/>
      <c r="Q34" s="62" t="n">
        <v>88616</v>
      </c>
      <c r="R34" s="133"/>
      <c r="S34" s="62"/>
      <c r="T34" s="62"/>
      <c r="U34" s="62"/>
      <c r="V34" s="133"/>
      <c r="W34" s="62"/>
      <c r="X34" s="62"/>
      <c r="Y34" s="62" t="n">
        <v>12924</v>
      </c>
      <c r="Z34" s="68"/>
      <c r="AA34" s="62"/>
      <c r="AB34" s="69"/>
      <c r="AC34" s="62"/>
      <c r="AD34" s="62"/>
      <c r="AE34" s="68"/>
      <c r="AF34" s="69" t="n">
        <v>106947</v>
      </c>
      <c r="AG34" s="62"/>
      <c r="AH34" s="62" t="n">
        <v>54387</v>
      </c>
      <c r="AI34" s="68"/>
      <c r="AJ34" s="69"/>
      <c r="AK34" s="62"/>
      <c r="AL34" s="36"/>
    </row>
    <row r="35" customFormat="false" ht="14.25" hidden="false" customHeight="false" outlineLevel="0" collapsed="false">
      <c r="A35" s="33"/>
      <c r="B35" s="34"/>
      <c r="C35" s="34"/>
      <c r="D35" s="34" t="s">
        <v>206</v>
      </c>
      <c r="E35" s="64"/>
      <c r="F35" s="64"/>
      <c r="G35" s="64" t="n">
        <v>10692</v>
      </c>
      <c r="H35" s="72" t="n">
        <v>8</v>
      </c>
      <c r="I35" s="64"/>
      <c r="J35" s="73" t="n">
        <v>1505</v>
      </c>
      <c r="K35" s="64" t="n">
        <v>1</v>
      </c>
      <c r="L35" s="64"/>
      <c r="M35" s="64" t="n">
        <v>2648</v>
      </c>
      <c r="N35" s="138"/>
      <c r="O35" s="64" t="n">
        <v>4</v>
      </c>
      <c r="P35" s="64"/>
      <c r="Q35" s="64"/>
      <c r="R35" s="138"/>
      <c r="S35" s="64"/>
      <c r="T35" s="64"/>
      <c r="U35" s="64"/>
      <c r="V35" s="138"/>
      <c r="W35" s="64" t="n">
        <v>1</v>
      </c>
      <c r="X35" s="64"/>
      <c r="Y35" s="64"/>
      <c r="Z35" s="72"/>
      <c r="AA35" s="64"/>
      <c r="AB35" s="73"/>
      <c r="AC35" s="64" t="n">
        <v>1</v>
      </c>
      <c r="AD35" s="64"/>
      <c r="AE35" s="72"/>
      <c r="AF35" s="73"/>
      <c r="AG35" s="64"/>
      <c r="AH35" s="64" t="n">
        <v>888</v>
      </c>
      <c r="AI35" s="72"/>
      <c r="AJ35" s="73"/>
      <c r="AK35" s="64"/>
      <c r="AL35" s="38"/>
    </row>
    <row r="36" customFormat="false" ht="14.25" hidden="false" customHeight="false" outlineLevel="0" collapsed="false">
      <c r="A36" s="33"/>
      <c r="B36" s="34"/>
      <c r="C36" s="34"/>
      <c r="D36" s="34" t="s">
        <v>133</v>
      </c>
      <c r="E36" s="64" t="n">
        <v>4</v>
      </c>
      <c r="F36" s="64"/>
      <c r="G36" s="64"/>
      <c r="H36" s="72" t="n">
        <v>13</v>
      </c>
      <c r="I36" s="64"/>
      <c r="J36" s="73" t="n">
        <v>46129</v>
      </c>
      <c r="K36" s="64" t="n">
        <v>1</v>
      </c>
      <c r="L36" s="64"/>
      <c r="M36" s="64"/>
      <c r="N36" s="138" t="n">
        <v>2</v>
      </c>
      <c r="O36" s="64" t="n">
        <v>60</v>
      </c>
      <c r="P36" s="64"/>
      <c r="Q36" s="64" t="n">
        <v>34538</v>
      </c>
      <c r="R36" s="138" t="n">
        <v>1</v>
      </c>
      <c r="S36" s="64"/>
      <c r="T36" s="64"/>
      <c r="U36" s="64"/>
      <c r="V36" s="138"/>
      <c r="W36" s="64" t="n">
        <v>4</v>
      </c>
      <c r="X36" s="64"/>
      <c r="Y36" s="64" t="n">
        <v>8138</v>
      </c>
      <c r="Z36" s="72" t="n">
        <v>3</v>
      </c>
      <c r="AA36" s="64"/>
      <c r="AB36" s="73"/>
      <c r="AC36" s="64" t="n">
        <v>16</v>
      </c>
      <c r="AD36" s="64"/>
      <c r="AE36" s="72"/>
      <c r="AF36" s="73" t="n">
        <v>21700</v>
      </c>
      <c r="AG36" s="64"/>
      <c r="AH36" s="64" t="n">
        <v>36956</v>
      </c>
      <c r="AI36" s="72"/>
      <c r="AJ36" s="73"/>
      <c r="AK36" s="64" t="n">
        <v>3</v>
      </c>
      <c r="AL36" s="38"/>
    </row>
    <row r="37" customFormat="false" ht="14.25" hidden="false" customHeight="false" outlineLevel="0" collapsed="false">
      <c r="A37" s="33"/>
      <c r="B37" s="34"/>
      <c r="C37" s="40"/>
      <c r="D37" s="40" t="s">
        <v>259</v>
      </c>
      <c r="E37" s="66"/>
      <c r="F37" s="66"/>
      <c r="G37" s="66"/>
      <c r="H37" s="70"/>
      <c r="I37" s="66"/>
      <c r="J37" s="71"/>
      <c r="K37" s="66"/>
      <c r="L37" s="66"/>
      <c r="M37" s="66"/>
      <c r="N37" s="135"/>
      <c r="O37" s="66"/>
      <c r="P37" s="66"/>
      <c r="Q37" s="66"/>
      <c r="R37" s="135"/>
      <c r="S37" s="66"/>
      <c r="T37" s="66"/>
      <c r="U37" s="66"/>
      <c r="V37" s="135"/>
      <c r="W37" s="66"/>
      <c r="X37" s="66"/>
      <c r="Y37" s="66"/>
      <c r="Z37" s="70"/>
      <c r="AA37" s="66"/>
      <c r="AB37" s="71"/>
      <c r="AC37" s="66"/>
      <c r="AD37" s="66"/>
      <c r="AE37" s="70"/>
      <c r="AF37" s="71"/>
      <c r="AG37" s="66"/>
      <c r="AH37" s="66"/>
      <c r="AI37" s="70"/>
      <c r="AJ37" s="71"/>
      <c r="AK37" s="66"/>
      <c r="AL37" s="41"/>
    </row>
    <row r="38" customFormat="false" ht="14.25" hidden="false" customHeight="false" outlineLevel="0" collapsed="false">
      <c r="A38" s="33"/>
      <c r="B38" s="34"/>
      <c r="C38" s="31" t="s">
        <v>248</v>
      </c>
      <c r="D38" s="31" t="s">
        <v>249</v>
      </c>
      <c r="E38" s="58"/>
      <c r="F38" s="59"/>
      <c r="G38" s="60"/>
      <c r="H38" s="59"/>
      <c r="I38" s="59"/>
      <c r="J38" s="59" t="n">
        <v>1216</v>
      </c>
      <c r="K38" s="58"/>
      <c r="L38" s="59"/>
      <c r="M38" s="60"/>
      <c r="N38" s="59"/>
      <c r="O38" s="58"/>
      <c r="P38" s="59"/>
      <c r="Q38" s="60"/>
      <c r="R38" s="59"/>
      <c r="S38" s="58"/>
      <c r="T38" s="59"/>
      <c r="U38" s="60"/>
      <c r="V38" s="59"/>
      <c r="W38" s="58"/>
      <c r="X38" s="59"/>
      <c r="Y38" s="60"/>
      <c r="Z38" s="59"/>
      <c r="AA38" s="59"/>
      <c r="AB38" s="59"/>
      <c r="AC38" s="58"/>
      <c r="AD38" s="60"/>
      <c r="AE38" s="59"/>
      <c r="AF38" s="59" t="n">
        <v>1522</v>
      </c>
      <c r="AG38" s="58"/>
      <c r="AH38" s="60"/>
      <c r="AI38" s="59"/>
      <c r="AJ38" s="59"/>
      <c r="AK38" s="129"/>
      <c r="AL38" s="32"/>
    </row>
    <row r="39" customFormat="false" ht="14.25" hidden="false" customHeight="false" outlineLevel="0" collapsed="false">
      <c r="A39" s="33"/>
      <c r="B39" s="34"/>
      <c r="C39" s="29" t="s">
        <v>92</v>
      </c>
      <c r="D39" s="29" t="s">
        <v>143</v>
      </c>
      <c r="E39" s="62"/>
      <c r="F39" s="62"/>
      <c r="G39" s="62" t="n">
        <v>3584</v>
      </c>
      <c r="H39" s="68" t="n">
        <v>2</v>
      </c>
      <c r="I39" s="62"/>
      <c r="J39" s="69" t="n">
        <v>52067</v>
      </c>
      <c r="K39" s="62"/>
      <c r="L39" s="62"/>
      <c r="M39" s="62" t="n">
        <v>48791</v>
      </c>
      <c r="N39" s="133"/>
      <c r="O39" s="62" t="n">
        <v>12</v>
      </c>
      <c r="P39" s="62"/>
      <c r="Q39" s="62" t="n">
        <v>162360</v>
      </c>
      <c r="R39" s="133"/>
      <c r="S39" s="62" t="n">
        <v>1</v>
      </c>
      <c r="T39" s="62"/>
      <c r="U39" s="62" t="n">
        <v>47165</v>
      </c>
      <c r="V39" s="133"/>
      <c r="W39" s="62"/>
      <c r="X39" s="62"/>
      <c r="Y39" s="62" t="n">
        <v>19891</v>
      </c>
      <c r="Z39" s="68" t="n">
        <v>2</v>
      </c>
      <c r="AA39" s="62"/>
      <c r="AB39" s="69" t="n">
        <v>10263</v>
      </c>
      <c r="AC39" s="62" t="n">
        <v>4</v>
      </c>
      <c r="AD39" s="62"/>
      <c r="AE39" s="68"/>
      <c r="AF39" s="69" t="n">
        <v>52708</v>
      </c>
      <c r="AG39" s="62"/>
      <c r="AH39" s="62" t="n">
        <v>52584</v>
      </c>
      <c r="AI39" s="68"/>
      <c r="AJ39" s="69"/>
      <c r="AK39" s="62" t="n">
        <v>2</v>
      </c>
      <c r="AL39" s="36"/>
    </row>
    <row r="40" customFormat="false" ht="14.25" hidden="false" customHeight="false" outlineLevel="0" collapsed="false">
      <c r="A40" s="33"/>
      <c r="B40" s="34"/>
      <c r="C40" s="34"/>
      <c r="D40" s="34" t="s">
        <v>142</v>
      </c>
      <c r="E40" s="64" t="n">
        <v>1</v>
      </c>
      <c r="F40" s="64"/>
      <c r="G40" s="64" t="n">
        <v>3888</v>
      </c>
      <c r="H40" s="72" t="n">
        <v>60</v>
      </c>
      <c r="I40" s="64"/>
      <c r="J40" s="73" t="n">
        <v>119701</v>
      </c>
      <c r="K40" s="64" t="n">
        <v>12</v>
      </c>
      <c r="L40" s="64"/>
      <c r="M40" s="64" t="n">
        <v>77561</v>
      </c>
      <c r="N40" s="138"/>
      <c r="O40" s="64" t="n">
        <v>19</v>
      </c>
      <c r="P40" s="64"/>
      <c r="Q40" s="64" t="n">
        <v>184682</v>
      </c>
      <c r="R40" s="138"/>
      <c r="S40" s="64"/>
      <c r="T40" s="64"/>
      <c r="U40" s="64" t="n">
        <v>26976</v>
      </c>
      <c r="V40" s="138"/>
      <c r="W40" s="64"/>
      <c r="X40" s="64"/>
      <c r="Y40" s="64" t="n">
        <v>50591</v>
      </c>
      <c r="Z40" s="72" t="n">
        <v>1</v>
      </c>
      <c r="AA40" s="64"/>
      <c r="AB40" s="73" t="n">
        <v>2674</v>
      </c>
      <c r="AC40" s="64" t="n">
        <v>6</v>
      </c>
      <c r="AD40" s="64"/>
      <c r="AE40" s="72"/>
      <c r="AF40" s="73" t="n">
        <v>171249</v>
      </c>
      <c r="AG40" s="64"/>
      <c r="AH40" s="64" t="n">
        <v>25958</v>
      </c>
      <c r="AI40" s="72" t="n">
        <v>2</v>
      </c>
      <c r="AJ40" s="73"/>
      <c r="AK40" s="64"/>
      <c r="AL40" s="38"/>
    </row>
    <row r="41" customFormat="false" ht="14.25" hidden="false" customHeight="false" outlineLevel="0" collapsed="false">
      <c r="A41" s="42"/>
      <c r="B41" s="40"/>
      <c r="C41" s="40"/>
      <c r="D41" s="40" t="s">
        <v>259</v>
      </c>
      <c r="E41" s="66"/>
      <c r="F41" s="66" t="n">
        <v>31</v>
      </c>
      <c r="G41" s="66"/>
      <c r="H41" s="70"/>
      <c r="I41" s="66" t="n">
        <v>5008</v>
      </c>
      <c r="J41" s="71"/>
      <c r="K41" s="66"/>
      <c r="L41" s="66" t="n">
        <v>1095</v>
      </c>
      <c r="M41" s="66"/>
      <c r="N41" s="135"/>
      <c r="O41" s="66"/>
      <c r="P41" s="66" t="n">
        <v>27374</v>
      </c>
      <c r="Q41" s="66"/>
      <c r="R41" s="135"/>
      <c r="S41" s="66"/>
      <c r="T41" s="66" t="n">
        <v>19785</v>
      </c>
      <c r="U41" s="66"/>
      <c r="V41" s="135"/>
      <c r="W41" s="66"/>
      <c r="X41" s="66" t="n">
        <v>18044</v>
      </c>
      <c r="Y41" s="66"/>
      <c r="Z41" s="70"/>
      <c r="AA41" s="66" t="n">
        <v>16</v>
      </c>
      <c r="AB41" s="71"/>
      <c r="AC41" s="66"/>
      <c r="AD41" s="66" t="n">
        <v>1</v>
      </c>
      <c r="AE41" s="70" t="n">
        <v>3057</v>
      </c>
      <c r="AF41" s="71"/>
      <c r="AG41" s="66" t="n">
        <v>10765</v>
      </c>
      <c r="AH41" s="66"/>
      <c r="AI41" s="70"/>
      <c r="AJ41" s="71" t="n">
        <v>3440</v>
      </c>
      <c r="AK41" s="66"/>
      <c r="AL41" s="41"/>
    </row>
    <row r="42" customFormat="false" ht="14.25" hidden="false" customHeight="false" outlineLevel="0" collapsed="false">
      <c r="A42" s="28" t="s">
        <v>41</v>
      </c>
      <c r="B42" s="29" t="s">
        <v>40</v>
      </c>
      <c r="C42" s="31" t="s">
        <v>59</v>
      </c>
      <c r="D42" s="31" t="s">
        <v>259</v>
      </c>
      <c r="E42" s="58"/>
      <c r="F42" s="59"/>
      <c r="G42" s="60"/>
      <c r="H42" s="62"/>
      <c r="I42" s="62"/>
      <c r="J42" s="62"/>
      <c r="K42" s="58"/>
      <c r="L42" s="59"/>
      <c r="M42" s="60"/>
      <c r="N42" s="62"/>
      <c r="O42" s="58"/>
      <c r="P42" s="59"/>
      <c r="Q42" s="60"/>
      <c r="R42" s="62"/>
      <c r="S42" s="58"/>
      <c r="T42" s="59"/>
      <c r="U42" s="60"/>
      <c r="V42" s="62"/>
      <c r="W42" s="58"/>
      <c r="X42" s="59"/>
      <c r="Y42" s="60"/>
      <c r="Z42" s="62"/>
      <c r="AA42" s="62"/>
      <c r="AB42" s="62"/>
      <c r="AC42" s="58"/>
      <c r="AD42" s="60"/>
      <c r="AE42" s="62"/>
      <c r="AF42" s="62"/>
      <c r="AG42" s="58"/>
      <c r="AH42" s="60"/>
      <c r="AI42" s="62"/>
      <c r="AJ42" s="62"/>
      <c r="AK42" s="129"/>
      <c r="AL42" s="32"/>
    </row>
    <row r="43" customFormat="false" ht="14.25" hidden="false" customHeight="false" outlineLevel="0" collapsed="false">
      <c r="A43" s="42"/>
      <c r="B43" s="40"/>
      <c r="C43" s="31" t="s">
        <v>39</v>
      </c>
      <c r="D43" s="31" t="s">
        <v>259</v>
      </c>
      <c r="E43" s="59"/>
      <c r="F43" s="59"/>
      <c r="G43" s="59"/>
      <c r="H43" s="58"/>
      <c r="I43" s="59"/>
      <c r="J43" s="60"/>
      <c r="K43" s="59"/>
      <c r="L43" s="59"/>
      <c r="M43" s="59"/>
      <c r="N43" s="129"/>
      <c r="O43" s="59"/>
      <c r="P43" s="59"/>
      <c r="Q43" s="59"/>
      <c r="R43" s="129"/>
      <c r="S43" s="59"/>
      <c r="T43" s="59"/>
      <c r="U43" s="59"/>
      <c r="V43" s="129"/>
      <c r="W43" s="59"/>
      <c r="X43" s="59"/>
      <c r="Y43" s="59"/>
      <c r="Z43" s="58"/>
      <c r="AA43" s="59"/>
      <c r="AB43" s="60"/>
      <c r="AC43" s="59"/>
      <c r="AD43" s="59"/>
      <c r="AE43" s="58"/>
      <c r="AF43" s="60"/>
      <c r="AG43" s="59"/>
      <c r="AH43" s="59"/>
      <c r="AI43" s="58"/>
      <c r="AJ43" s="60"/>
      <c r="AK43" s="59"/>
      <c r="AL43" s="32"/>
    </row>
    <row r="44" customFormat="false" ht="14.25" hidden="false" customHeight="false" outlineLevel="0" collapsed="false">
      <c r="A44" s="43" t="s">
        <v>314</v>
      </c>
      <c r="B44" s="31" t="s">
        <v>317</v>
      </c>
      <c r="C44" s="31" t="s">
        <v>305</v>
      </c>
      <c r="D44" s="31" t="s">
        <v>306</v>
      </c>
      <c r="E44" s="58"/>
      <c r="F44" s="59"/>
      <c r="G44" s="60"/>
      <c r="H44" s="59"/>
      <c r="I44" s="59"/>
      <c r="J44" s="59"/>
      <c r="K44" s="58"/>
      <c r="L44" s="59"/>
      <c r="M44" s="60"/>
      <c r="N44" s="59"/>
      <c r="O44" s="58"/>
      <c r="P44" s="59"/>
      <c r="Q44" s="60"/>
      <c r="R44" s="59"/>
      <c r="S44" s="58"/>
      <c r="T44" s="59"/>
      <c r="U44" s="60"/>
      <c r="V44" s="59"/>
      <c r="W44" s="58"/>
      <c r="X44" s="59"/>
      <c r="Y44" s="60"/>
      <c r="Z44" s="59"/>
      <c r="AA44" s="59"/>
      <c r="AB44" s="59"/>
      <c r="AC44" s="58" t="n">
        <v>1</v>
      </c>
      <c r="AD44" s="60"/>
      <c r="AE44" s="59"/>
      <c r="AF44" s="59"/>
      <c r="AG44" s="58"/>
      <c r="AH44" s="60"/>
      <c r="AI44" s="59"/>
      <c r="AJ44" s="59"/>
      <c r="AK44" s="129" t="n">
        <v>1</v>
      </c>
      <c r="AL44" s="32"/>
    </row>
    <row r="45" customFormat="false" ht="14.25" hidden="false" customHeight="false" outlineLevel="0" collapsed="false">
      <c r="A45" s="28" t="s">
        <v>27</v>
      </c>
      <c r="B45" s="29" t="s">
        <v>68</v>
      </c>
      <c r="C45" s="31" t="s">
        <v>200</v>
      </c>
      <c r="D45" s="31" t="s">
        <v>201</v>
      </c>
      <c r="E45" s="62"/>
      <c r="F45" s="62"/>
      <c r="G45" s="62" t="n">
        <v>246</v>
      </c>
      <c r="H45" s="58"/>
      <c r="I45" s="59"/>
      <c r="J45" s="60"/>
      <c r="K45" s="62"/>
      <c r="L45" s="62"/>
      <c r="M45" s="62"/>
      <c r="N45" s="129"/>
      <c r="O45" s="62"/>
      <c r="P45" s="62"/>
      <c r="Q45" s="62" t="n">
        <v>2036</v>
      </c>
      <c r="R45" s="129"/>
      <c r="S45" s="62"/>
      <c r="T45" s="62"/>
      <c r="U45" s="62"/>
      <c r="V45" s="129"/>
      <c r="W45" s="62"/>
      <c r="X45" s="62"/>
      <c r="Y45" s="62"/>
      <c r="Z45" s="58"/>
      <c r="AA45" s="59"/>
      <c r="AB45" s="60" t="n">
        <v>3747</v>
      </c>
      <c r="AC45" s="62"/>
      <c r="AD45" s="62"/>
      <c r="AE45" s="58"/>
      <c r="AF45" s="60"/>
      <c r="AG45" s="62"/>
      <c r="AH45" s="62"/>
      <c r="AI45" s="58"/>
      <c r="AJ45" s="60"/>
      <c r="AK45" s="62"/>
      <c r="AL45" s="32"/>
    </row>
    <row r="46" customFormat="false" ht="14.25" hidden="false" customHeight="false" outlineLevel="0" collapsed="false">
      <c r="A46" s="33"/>
      <c r="B46" s="34"/>
      <c r="C46" s="31" t="s">
        <v>299</v>
      </c>
      <c r="D46" s="31" t="s">
        <v>300</v>
      </c>
      <c r="E46" s="58"/>
      <c r="F46" s="59"/>
      <c r="G46" s="60"/>
      <c r="H46" s="59"/>
      <c r="I46" s="59"/>
      <c r="J46" s="59"/>
      <c r="K46" s="58"/>
      <c r="L46" s="59"/>
      <c r="M46" s="60"/>
      <c r="N46" s="59"/>
      <c r="O46" s="58"/>
      <c r="P46" s="59"/>
      <c r="Q46" s="60"/>
      <c r="R46" s="59"/>
      <c r="S46" s="58"/>
      <c r="T46" s="59"/>
      <c r="U46" s="60"/>
      <c r="V46" s="59"/>
      <c r="W46" s="58"/>
      <c r="X46" s="59"/>
      <c r="Y46" s="60" t="n">
        <v>14</v>
      </c>
      <c r="Z46" s="59"/>
      <c r="AA46" s="59"/>
      <c r="AB46" s="59"/>
      <c r="AC46" s="58"/>
      <c r="AD46" s="60"/>
      <c r="AE46" s="59"/>
      <c r="AF46" s="59"/>
      <c r="AG46" s="58"/>
      <c r="AH46" s="60"/>
      <c r="AI46" s="59"/>
      <c r="AJ46" s="59"/>
      <c r="AK46" s="129"/>
      <c r="AL46" s="32"/>
    </row>
    <row r="47" customFormat="false" ht="14.25" hidden="false" customHeight="false" outlineLevel="0" collapsed="false">
      <c r="A47" s="33"/>
      <c r="B47" s="40"/>
      <c r="C47" s="31" t="s">
        <v>291</v>
      </c>
      <c r="D47" s="31" t="s">
        <v>292</v>
      </c>
      <c r="E47" s="59"/>
      <c r="F47" s="59"/>
      <c r="G47" s="59"/>
      <c r="H47" s="58"/>
      <c r="I47" s="59"/>
      <c r="J47" s="60"/>
      <c r="K47" s="59"/>
      <c r="L47" s="59"/>
      <c r="M47" s="59"/>
      <c r="N47" s="129"/>
      <c r="O47" s="59"/>
      <c r="P47" s="59"/>
      <c r="Q47" s="59" t="n">
        <v>1343</v>
      </c>
      <c r="R47" s="129"/>
      <c r="S47" s="59"/>
      <c r="T47" s="59"/>
      <c r="U47" s="59"/>
      <c r="V47" s="129"/>
      <c r="W47" s="59"/>
      <c r="X47" s="59"/>
      <c r="Y47" s="59"/>
      <c r="Z47" s="58"/>
      <c r="AA47" s="59"/>
      <c r="AB47" s="60"/>
      <c r="AC47" s="59"/>
      <c r="AD47" s="59"/>
      <c r="AE47" s="58"/>
      <c r="AF47" s="60"/>
      <c r="AG47" s="59"/>
      <c r="AH47" s="59"/>
      <c r="AI47" s="58"/>
      <c r="AJ47" s="60"/>
      <c r="AK47" s="59"/>
      <c r="AL47" s="32"/>
    </row>
    <row r="48" customFormat="false" ht="14.25" hidden="false" customHeight="false" outlineLevel="0" collapsed="false">
      <c r="A48" s="33"/>
      <c r="B48" s="31" t="s">
        <v>321</v>
      </c>
      <c r="C48" s="31" t="s">
        <v>220</v>
      </c>
      <c r="D48" s="31" t="s">
        <v>221</v>
      </c>
      <c r="E48" s="58"/>
      <c r="F48" s="59"/>
      <c r="G48" s="60"/>
      <c r="H48" s="59" t="n">
        <v>3</v>
      </c>
      <c r="I48" s="59"/>
      <c r="J48" s="59"/>
      <c r="K48" s="58"/>
      <c r="L48" s="59"/>
      <c r="M48" s="60"/>
      <c r="N48" s="59"/>
      <c r="O48" s="58"/>
      <c r="P48" s="59"/>
      <c r="Q48" s="60"/>
      <c r="R48" s="59"/>
      <c r="S48" s="58"/>
      <c r="T48" s="59"/>
      <c r="U48" s="60"/>
      <c r="V48" s="59"/>
      <c r="W48" s="58"/>
      <c r="X48" s="59"/>
      <c r="Y48" s="60"/>
      <c r="Z48" s="59"/>
      <c r="AA48" s="59"/>
      <c r="AB48" s="59"/>
      <c r="AC48" s="58"/>
      <c r="AD48" s="60"/>
      <c r="AE48" s="59"/>
      <c r="AF48" s="59"/>
      <c r="AG48" s="58"/>
      <c r="AH48" s="60"/>
      <c r="AI48" s="59"/>
      <c r="AJ48" s="59"/>
      <c r="AK48" s="129"/>
      <c r="AL48" s="32"/>
    </row>
    <row r="49" customFormat="false" ht="14.25" hidden="false" customHeight="false" outlineLevel="0" collapsed="false">
      <c r="A49" s="42"/>
      <c r="B49" s="31" t="s">
        <v>26</v>
      </c>
      <c r="C49" s="31" t="s">
        <v>24</v>
      </c>
      <c r="D49" s="31" t="s">
        <v>259</v>
      </c>
      <c r="E49" s="59"/>
      <c r="F49" s="59"/>
      <c r="G49" s="59"/>
      <c r="H49" s="58"/>
      <c r="I49" s="59"/>
      <c r="J49" s="60"/>
      <c r="K49" s="59"/>
      <c r="L49" s="59"/>
      <c r="M49" s="59"/>
      <c r="N49" s="129"/>
      <c r="O49" s="59"/>
      <c r="P49" s="59"/>
      <c r="Q49" s="59"/>
      <c r="R49" s="129"/>
      <c r="S49" s="59"/>
      <c r="T49" s="59"/>
      <c r="U49" s="59"/>
      <c r="V49" s="129"/>
      <c r="W49" s="59"/>
      <c r="X49" s="59"/>
      <c r="Y49" s="59"/>
      <c r="Z49" s="58"/>
      <c r="AA49" s="59"/>
      <c r="AB49" s="60"/>
      <c r="AC49" s="59"/>
      <c r="AD49" s="59"/>
      <c r="AE49" s="58"/>
      <c r="AF49" s="60"/>
      <c r="AG49" s="59"/>
      <c r="AH49" s="59"/>
      <c r="AI49" s="58"/>
      <c r="AJ49" s="60"/>
      <c r="AK49" s="59"/>
      <c r="AL49" s="32"/>
    </row>
    <row r="50" customFormat="false" ht="14.25" hidden="false" customHeight="false" outlineLevel="0" collapsed="false">
      <c r="A50" s="43" t="s">
        <v>338</v>
      </c>
      <c r="B50" s="31" t="s">
        <v>315</v>
      </c>
      <c r="C50" s="31" t="s">
        <v>212</v>
      </c>
      <c r="D50" s="31" t="s">
        <v>179</v>
      </c>
      <c r="E50" s="58"/>
      <c r="F50" s="59"/>
      <c r="G50" s="60"/>
      <c r="H50" s="59"/>
      <c r="I50" s="59"/>
      <c r="J50" s="59" t="n">
        <v>5572</v>
      </c>
      <c r="K50" s="58"/>
      <c r="L50" s="59"/>
      <c r="M50" s="60" t="n">
        <v>1196</v>
      </c>
      <c r="N50" s="59"/>
      <c r="O50" s="58"/>
      <c r="P50" s="59"/>
      <c r="Q50" s="60"/>
      <c r="R50" s="59"/>
      <c r="S50" s="58"/>
      <c r="T50" s="59"/>
      <c r="U50" s="60"/>
      <c r="V50" s="59"/>
      <c r="W50" s="58"/>
      <c r="X50" s="59"/>
      <c r="Y50" s="60"/>
      <c r="Z50" s="59"/>
      <c r="AA50" s="59"/>
      <c r="AB50" s="59"/>
      <c r="AC50" s="58"/>
      <c r="AD50" s="60"/>
      <c r="AE50" s="59"/>
      <c r="AF50" s="59"/>
      <c r="AG50" s="58"/>
      <c r="AH50" s="60"/>
      <c r="AI50" s="59"/>
      <c r="AJ50" s="59"/>
      <c r="AK50" s="129"/>
      <c r="AL50" s="32"/>
    </row>
    <row r="51" customFormat="false" ht="14.25" hidden="false" customHeight="false" outlineLevel="0" collapsed="false">
      <c r="A51" s="43" t="s">
        <v>317</v>
      </c>
      <c r="B51" s="31" t="s">
        <v>314</v>
      </c>
      <c r="C51" s="31" t="s">
        <v>283</v>
      </c>
      <c r="D51" s="31" t="s">
        <v>284</v>
      </c>
      <c r="E51" s="59"/>
      <c r="F51" s="59"/>
      <c r="G51" s="59"/>
      <c r="H51" s="58"/>
      <c r="I51" s="59"/>
      <c r="J51" s="60"/>
      <c r="K51" s="59"/>
      <c r="L51" s="59"/>
      <c r="M51" s="59"/>
      <c r="N51" s="129"/>
      <c r="O51" s="59" t="n">
        <v>1</v>
      </c>
      <c r="P51" s="59"/>
      <c r="Q51" s="59"/>
      <c r="R51" s="129"/>
      <c r="S51" s="59"/>
      <c r="T51" s="59"/>
      <c r="U51" s="59"/>
      <c r="V51" s="129"/>
      <c r="W51" s="59"/>
      <c r="X51" s="59"/>
      <c r="Y51" s="59"/>
      <c r="Z51" s="58"/>
      <c r="AA51" s="59"/>
      <c r="AB51" s="60"/>
      <c r="AC51" s="59"/>
      <c r="AD51" s="59"/>
      <c r="AE51" s="58"/>
      <c r="AF51" s="60"/>
      <c r="AG51" s="59"/>
      <c r="AH51" s="59"/>
      <c r="AI51" s="58"/>
      <c r="AJ51" s="60"/>
      <c r="AK51" s="59"/>
      <c r="AL51" s="32"/>
    </row>
    <row r="52" customFormat="false" ht="14.25" hidden="false" customHeight="false" outlineLevel="0" collapsed="false">
      <c r="A52" s="28" t="s">
        <v>30</v>
      </c>
      <c r="B52" s="29" t="s">
        <v>70</v>
      </c>
      <c r="C52" s="31" t="s">
        <v>90</v>
      </c>
      <c r="D52" s="31" t="s">
        <v>259</v>
      </c>
      <c r="E52" s="58"/>
      <c r="F52" s="59"/>
      <c r="G52" s="60"/>
      <c r="H52" s="62"/>
      <c r="I52" s="62" t="n">
        <v>66</v>
      </c>
      <c r="J52" s="62"/>
      <c r="K52" s="58"/>
      <c r="L52" s="59" t="n">
        <v>2</v>
      </c>
      <c r="M52" s="60"/>
      <c r="N52" s="62"/>
      <c r="O52" s="58"/>
      <c r="P52" s="59"/>
      <c r="Q52" s="60"/>
      <c r="R52" s="62"/>
      <c r="S52" s="58"/>
      <c r="T52" s="59" t="n">
        <v>4</v>
      </c>
      <c r="U52" s="60"/>
      <c r="V52" s="62"/>
      <c r="W52" s="58"/>
      <c r="X52" s="59" t="n">
        <v>1</v>
      </c>
      <c r="Y52" s="60"/>
      <c r="Z52" s="62"/>
      <c r="AA52" s="62"/>
      <c r="AB52" s="62"/>
      <c r="AC52" s="58"/>
      <c r="AD52" s="60"/>
      <c r="AE52" s="62"/>
      <c r="AF52" s="62"/>
      <c r="AG52" s="58"/>
      <c r="AH52" s="60"/>
      <c r="AI52" s="62"/>
      <c r="AJ52" s="62"/>
      <c r="AK52" s="129"/>
      <c r="AL52" s="32"/>
    </row>
    <row r="53" customFormat="false" ht="14.25" hidden="false" customHeight="false" outlineLevel="0" collapsed="false">
      <c r="A53" s="33"/>
      <c r="B53" s="34"/>
      <c r="C53" s="31" t="s">
        <v>239</v>
      </c>
      <c r="D53" s="31" t="s">
        <v>240</v>
      </c>
      <c r="E53" s="59"/>
      <c r="F53" s="59"/>
      <c r="G53" s="59"/>
      <c r="H53" s="58"/>
      <c r="I53" s="59"/>
      <c r="J53" s="60" t="n">
        <v>7709</v>
      </c>
      <c r="K53" s="59"/>
      <c r="L53" s="59"/>
      <c r="M53" s="59"/>
      <c r="N53" s="129"/>
      <c r="O53" s="59"/>
      <c r="P53" s="59"/>
      <c r="Q53" s="59"/>
      <c r="R53" s="129"/>
      <c r="S53" s="59"/>
      <c r="T53" s="59"/>
      <c r="U53" s="59"/>
      <c r="V53" s="129"/>
      <c r="W53" s="59"/>
      <c r="X53" s="59"/>
      <c r="Y53" s="59"/>
      <c r="Z53" s="58"/>
      <c r="AA53" s="59"/>
      <c r="AB53" s="60"/>
      <c r="AC53" s="59"/>
      <c r="AD53" s="59"/>
      <c r="AE53" s="58"/>
      <c r="AF53" s="60"/>
      <c r="AG53" s="59"/>
      <c r="AH53" s="59"/>
      <c r="AI53" s="58"/>
      <c r="AJ53" s="60"/>
      <c r="AK53" s="59"/>
      <c r="AL53" s="32"/>
    </row>
    <row r="54" customFormat="false" ht="14.25" hidden="false" customHeight="false" outlineLevel="0" collapsed="false">
      <c r="A54" s="33"/>
      <c r="B54" s="40"/>
      <c r="C54" s="31" t="s">
        <v>232</v>
      </c>
      <c r="D54" s="31" t="s">
        <v>233</v>
      </c>
      <c r="E54" s="58"/>
      <c r="F54" s="59"/>
      <c r="G54" s="60"/>
      <c r="H54" s="59"/>
      <c r="I54" s="59"/>
      <c r="J54" s="59" t="n">
        <v>89055</v>
      </c>
      <c r="K54" s="58"/>
      <c r="L54" s="59"/>
      <c r="M54" s="60"/>
      <c r="N54" s="59"/>
      <c r="O54" s="58"/>
      <c r="P54" s="59"/>
      <c r="Q54" s="60"/>
      <c r="R54" s="59"/>
      <c r="S54" s="58"/>
      <c r="T54" s="59"/>
      <c r="U54" s="60"/>
      <c r="V54" s="59"/>
      <c r="W54" s="58"/>
      <c r="X54" s="59"/>
      <c r="Y54" s="60"/>
      <c r="Z54" s="59"/>
      <c r="AA54" s="59"/>
      <c r="AB54" s="59"/>
      <c r="AC54" s="58"/>
      <c r="AD54" s="60"/>
      <c r="AE54" s="59"/>
      <c r="AF54" s="59"/>
      <c r="AG54" s="58"/>
      <c r="AH54" s="60"/>
      <c r="AI54" s="59"/>
      <c r="AJ54" s="59"/>
      <c r="AK54" s="129"/>
      <c r="AL54" s="32"/>
    </row>
    <row r="55" customFormat="false" ht="14.25" hidden="false" customHeight="false" outlineLevel="0" collapsed="false">
      <c r="A55" s="33"/>
      <c r="B55" s="31" t="s">
        <v>323</v>
      </c>
      <c r="C55" s="31" t="s">
        <v>278</v>
      </c>
      <c r="D55" s="31" t="s">
        <v>279</v>
      </c>
      <c r="E55" s="59"/>
      <c r="F55" s="59"/>
      <c r="G55" s="59"/>
      <c r="H55" s="58"/>
      <c r="I55" s="59"/>
      <c r="J55" s="60"/>
      <c r="K55" s="59"/>
      <c r="L55" s="59"/>
      <c r="M55" s="59" t="n">
        <v>2701</v>
      </c>
      <c r="N55" s="129"/>
      <c r="O55" s="59"/>
      <c r="P55" s="59"/>
      <c r="Q55" s="59"/>
      <c r="R55" s="129"/>
      <c r="S55" s="59"/>
      <c r="T55" s="59"/>
      <c r="U55" s="59"/>
      <c r="V55" s="129"/>
      <c r="W55" s="59"/>
      <c r="X55" s="59"/>
      <c r="Y55" s="59"/>
      <c r="Z55" s="58"/>
      <c r="AA55" s="59"/>
      <c r="AB55" s="60"/>
      <c r="AC55" s="59"/>
      <c r="AD55" s="59"/>
      <c r="AE55" s="58"/>
      <c r="AF55" s="60"/>
      <c r="AG55" s="59"/>
      <c r="AH55" s="59"/>
      <c r="AI55" s="58"/>
      <c r="AJ55" s="60"/>
      <c r="AK55" s="59"/>
      <c r="AL55" s="32"/>
    </row>
    <row r="56" customFormat="false" ht="14.25" hidden="false" customHeight="false" outlineLevel="0" collapsed="false">
      <c r="A56" s="33"/>
      <c r="B56" s="29" t="s">
        <v>29</v>
      </c>
      <c r="C56" s="31" t="s">
        <v>28</v>
      </c>
      <c r="D56" s="31" t="s">
        <v>259</v>
      </c>
      <c r="E56" s="58"/>
      <c r="F56" s="59"/>
      <c r="G56" s="60"/>
      <c r="H56" s="62"/>
      <c r="I56" s="62"/>
      <c r="J56" s="62"/>
      <c r="K56" s="58"/>
      <c r="L56" s="59"/>
      <c r="M56" s="60"/>
      <c r="N56" s="62"/>
      <c r="O56" s="58"/>
      <c r="P56" s="59"/>
      <c r="Q56" s="60"/>
      <c r="R56" s="62"/>
      <c r="S56" s="58"/>
      <c r="T56" s="59"/>
      <c r="U56" s="60"/>
      <c r="V56" s="62"/>
      <c r="W56" s="58"/>
      <c r="X56" s="59"/>
      <c r="Y56" s="60"/>
      <c r="Z56" s="62"/>
      <c r="AA56" s="62"/>
      <c r="AB56" s="62"/>
      <c r="AC56" s="58"/>
      <c r="AD56" s="60"/>
      <c r="AE56" s="62"/>
      <c r="AF56" s="62"/>
      <c r="AG56" s="58"/>
      <c r="AH56" s="60"/>
      <c r="AI56" s="62"/>
      <c r="AJ56" s="62"/>
      <c r="AK56" s="129"/>
      <c r="AL56" s="32"/>
    </row>
    <row r="57" customFormat="false" ht="14.25" hidden="false" customHeight="false" outlineLevel="0" collapsed="false">
      <c r="A57" s="42"/>
      <c r="B57" s="40"/>
      <c r="C57" s="31" t="s">
        <v>261</v>
      </c>
      <c r="D57" s="31" t="s">
        <v>262</v>
      </c>
      <c r="E57" s="59"/>
      <c r="F57" s="59"/>
      <c r="G57" s="59"/>
      <c r="H57" s="58" t="n">
        <v>3</v>
      </c>
      <c r="I57" s="59"/>
      <c r="J57" s="60"/>
      <c r="K57" s="59"/>
      <c r="L57" s="59"/>
      <c r="M57" s="59"/>
      <c r="N57" s="129"/>
      <c r="O57" s="59"/>
      <c r="P57" s="59"/>
      <c r="Q57" s="59"/>
      <c r="R57" s="129"/>
      <c r="S57" s="59"/>
      <c r="T57" s="59"/>
      <c r="U57" s="59"/>
      <c r="V57" s="129"/>
      <c r="W57" s="59"/>
      <c r="X57" s="59"/>
      <c r="Y57" s="59"/>
      <c r="Z57" s="58"/>
      <c r="AA57" s="59"/>
      <c r="AB57" s="60"/>
      <c r="AC57" s="59"/>
      <c r="AD57" s="59"/>
      <c r="AE57" s="58"/>
      <c r="AF57" s="60"/>
      <c r="AG57" s="59"/>
      <c r="AH57" s="59"/>
      <c r="AI57" s="58" t="n">
        <v>2</v>
      </c>
      <c r="AJ57" s="60"/>
      <c r="AK57" s="59"/>
      <c r="AL57" s="32"/>
    </row>
    <row r="58" customFormat="false" ht="14.25" hidden="false" customHeight="false" outlineLevel="0" collapsed="false">
      <c r="A58" s="28" t="s">
        <v>5</v>
      </c>
      <c r="B58" s="29" t="s">
        <v>4</v>
      </c>
      <c r="C58" s="31" t="s">
        <v>7</v>
      </c>
      <c r="D58" s="31" t="s">
        <v>259</v>
      </c>
      <c r="E58" s="58"/>
      <c r="F58" s="59"/>
      <c r="G58" s="60"/>
      <c r="H58" s="62"/>
      <c r="I58" s="62"/>
      <c r="J58" s="62"/>
      <c r="K58" s="58"/>
      <c r="L58" s="59"/>
      <c r="M58" s="60"/>
      <c r="N58" s="62"/>
      <c r="O58" s="58"/>
      <c r="P58" s="59"/>
      <c r="Q58" s="60"/>
      <c r="R58" s="62"/>
      <c r="S58" s="58"/>
      <c r="T58" s="59"/>
      <c r="U58" s="60"/>
      <c r="V58" s="62"/>
      <c r="W58" s="58"/>
      <c r="X58" s="59"/>
      <c r="Y58" s="60"/>
      <c r="Z58" s="62"/>
      <c r="AA58" s="62"/>
      <c r="AB58" s="62"/>
      <c r="AC58" s="58"/>
      <c r="AD58" s="60"/>
      <c r="AE58" s="62"/>
      <c r="AF58" s="62"/>
      <c r="AG58" s="58"/>
      <c r="AH58" s="60"/>
      <c r="AI58" s="62"/>
      <c r="AJ58" s="62"/>
      <c r="AK58" s="129"/>
      <c r="AL58" s="32"/>
    </row>
    <row r="59" customFormat="false" ht="14.25" hidden="false" customHeight="false" outlineLevel="0" collapsed="false">
      <c r="A59" s="33"/>
      <c r="B59" s="34"/>
      <c r="C59" s="29" t="s">
        <v>31</v>
      </c>
      <c r="D59" s="29" t="s">
        <v>129</v>
      </c>
      <c r="E59" s="62" t="n">
        <v>7</v>
      </c>
      <c r="F59" s="62"/>
      <c r="G59" s="62"/>
      <c r="H59" s="68"/>
      <c r="I59" s="62"/>
      <c r="J59" s="69" t="n">
        <v>12084</v>
      </c>
      <c r="K59" s="62" t="n">
        <v>6</v>
      </c>
      <c r="L59" s="62"/>
      <c r="M59" s="62"/>
      <c r="N59" s="133"/>
      <c r="O59" s="62"/>
      <c r="P59" s="62"/>
      <c r="Q59" s="62"/>
      <c r="R59" s="133"/>
      <c r="S59" s="62"/>
      <c r="T59" s="62"/>
      <c r="U59" s="62"/>
      <c r="V59" s="133"/>
      <c r="W59" s="62"/>
      <c r="X59" s="62"/>
      <c r="Y59" s="62"/>
      <c r="Z59" s="68" t="n">
        <v>1</v>
      </c>
      <c r="AA59" s="62"/>
      <c r="AB59" s="69"/>
      <c r="AC59" s="62"/>
      <c r="AD59" s="62"/>
      <c r="AE59" s="68"/>
      <c r="AF59" s="69" t="n">
        <v>2179</v>
      </c>
      <c r="AG59" s="62"/>
      <c r="AH59" s="62" t="n">
        <v>1517</v>
      </c>
      <c r="AI59" s="68"/>
      <c r="AJ59" s="69"/>
      <c r="AK59" s="62"/>
      <c r="AL59" s="36"/>
    </row>
    <row r="60" customFormat="false" ht="14.25" hidden="false" customHeight="false" outlineLevel="0" collapsed="false">
      <c r="A60" s="33"/>
      <c r="B60" s="34"/>
      <c r="C60" s="40"/>
      <c r="D60" s="40" t="s">
        <v>259</v>
      </c>
      <c r="E60" s="66"/>
      <c r="F60" s="66"/>
      <c r="G60" s="66"/>
      <c r="H60" s="70"/>
      <c r="I60" s="66"/>
      <c r="J60" s="71"/>
      <c r="K60" s="66"/>
      <c r="L60" s="66"/>
      <c r="M60" s="66"/>
      <c r="N60" s="135"/>
      <c r="O60" s="66"/>
      <c r="P60" s="66"/>
      <c r="Q60" s="66"/>
      <c r="R60" s="135"/>
      <c r="S60" s="66"/>
      <c r="T60" s="66"/>
      <c r="U60" s="66"/>
      <c r="V60" s="135"/>
      <c r="W60" s="66"/>
      <c r="X60" s="66"/>
      <c r="Y60" s="66"/>
      <c r="Z60" s="70"/>
      <c r="AA60" s="66"/>
      <c r="AB60" s="71"/>
      <c r="AC60" s="66"/>
      <c r="AD60" s="66"/>
      <c r="AE60" s="70"/>
      <c r="AF60" s="71"/>
      <c r="AG60" s="66"/>
      <c r="AH60" s="66"/>
      <c r="AI60" s="70"/>
      <c r="AJ60" s="71"/>
      <c r="AK60" s="66"/>
      <c r="AL60" s="41"/>
    </row>
    <row r="61" customFormat="false" ht="14.25" hidden="false" customHeight="false" outlineLevel="0" collapsed="false">
      <c r="A61" s="33"/>
      <c r="B61" s="34"/>
      <c r="C61" s="29" t="s">
        <v>6</v>
      </c>
      <c r="D61" s="29" t="s">
        <v>214</v>
      </c>
      <c r="E61" s="68"/>
      <c r="F61" s="62"/>
      <c r="G61" s="69"/>
      <c r="H61" s="62"/>
      <c r="I61" s="62"/>
      <c r="J61" s="62" t="n">
        <v>165566</v>
      </c>
      <c r="K61" s="68"/>
      <c r="L61" s="62"/>
      <c r="M61" s="69" t="n">
        <v>52974</v>
      </c>
      <c r="N61" s="62"/>
      <c r="O61" s="68"/>
      <c r="P61" s="62"/>
      <c r="Q61" s="69" t="n">
        <v>212193</v>
      </c>
      <c r="R61" s="62"/>
      <c r="S61" s="68"/>
      <c r="T61" s="62"/>
      <c r="U61" s="69" t="n">
        <v>5601</v>
      </c>
      <c r="V61" s="62"/>
      <c r="W61" s="68"/>
      <c r="X61" s="62"/>
      <c r="Y61" s="69" t="n">
        <v>16350</v>
      </c>
      <c r="Z61" s="62"/>
      <c r="AA61" s="62"/>
      <c r="AB61" s="62" t="n">
        <v>45605</v>
      </c>
      <c r="AC61" s="68"/>
      <c r="AD61" s="69"/>
      <c r="AE61" s="62"/>
      <c r="AF61" s="62" t="n">
        <v>143167</v>
      </c>
      <c r="AG61" s="68"/>
      <c r="AH61" s="69" t="n">
        <v>71851</v>
      </c>
      <c r="AI61" s="62"/>
      <c r="AJ61" s="62"/>
      <c r="AK61" s="133"/>
      <c r="AL61" s="36"/>
    </row>
    <row r="62" customFormat="false" ht="14.25" hidden="false" customHeight="false" outlineLevel="0" collapsed="false">
      <c r="A62" s="33"/>
      <c r="B62" s="34"/>
      <c r="C62" s="34"/>
      <c r="D62" s="34" t="s">
        <v>149</v>
      </c>
      <c r="E62" s="72" t="n">
        <v>6</v>
      </c>
      <c r="F62" s="64"/>
      <c r="G62" s="73" t="n">
        <v>1864</v>
      </c>
      <c r="H62" s="64" t="n">
        <v>8</v>
      </c>
      <c r="I62" s="64"/>
      <c r="J62" s="64" t="n">
        <v>60287</v>
      </c>
      <c r="K62" s="72" t="n">
        <v>2</v>
      </c>
      <c r="L62" s="64"/>
      <c r="M62" s="73"/>
      <c r="N62" s="64"/>
      <c r="O62" s="72" t="n">
        <v>6</v>
      </c>
      <c r="P62" s="64"/>
      <c r="Q62" s="73" t="n">
        <v>58518</v>
      </c>
      <c r="R62" s="64"/>
      <c r="S62" s="72"/>
      <c r="T62" s="64"/>
      <c r="U62" s="73" t="n">
        <v>2207</v>
      </c>
      <c r="V62" s="64"/>
      <c r="W62" s="72"/>
      <c r="X62" s="64"/>
      <c r="Y62" s="73"/>
      <c r="Z62" s="64" t="n">
        <v>1</v>
      </c>
      <c r="AA62" s="64"/>
      <c r="AB62" s="64" t="n">
        <v>27384</v>
      </c>
      <c r="AC62" s="72" t="n">
        <v>19</v>
      </c>
      <c r="AD62" s="73"/>
      <c r="AE62" s="64"/>
      <c r="AF62" s="64" t="n">
        <v>32940</v>
      </c>
      <c r="AG62" s="72"/>
      <c r="AH62" s="73" t="n">
        <v>33638</v>
      </c>
      <c r="AI62" s="64"/>
      <c r="AJ62" s="64"/>
      <c r="AK62" s="138" t="n">
        <v>2</v>
      </c>
      <c r="AL62" s="38"/>
    </row>
    <row r="63" customFormat="false" ht="14.25" hidden="false" customHeight="false" outlineLevel="0" collapsed="false">
      <c r="A63" s="33"/>
      <c r="B63" s="34"/>
      <c r="C63" s="34"/>
      <c r="D63" s="34" t="s">
        <v>96</v>
      </c>
      <c r="E63" s="72"/>
      <c r="F63" s="64"/>
      <c r="G63" s="73"/>
      <c r="H63" s="64"/>
      <c r="I63" s="64" t="n">
        <v>977</v>
      </c>
      <c r="J63" s="64"/>
      <c r="K63" s="72"/>
      <c r="L63" s="64" t="n">
        <v>18</v>
      </c>
      <c r="M63" s="73"/>
      <c r="N63" s="64"/>
      <c r="O63" s="72"/>
      <c r="P63" s="64" t="n">
        <v>725</v>
      </c>
      <c r="Q63" s="73"/>
      <c r="R63" s="64"/>
      <c r="S63" s="72"/>
      <c r="T63" s="64" t="n">
        <v>1</v>
      </c>
      <c r="U63" s="73"/>
      <c r="V63" s="64"/>
      <c r="W63" s="72"/>
      <c r="X63" s="64"/>
      <c r="Y63" s="73"/>
      <c r="Z63" s="64"/>
      <c r="AA63" s="64" t="n">
        <v>264</v>
      </c>
      <c r="AB63" s="64"/>
      <c r="AC63" s="72"/>
      <c r="AD63" s="73"/>
      <c r="AE63" s="64"/>
      <c r="AF63" s="64"/>
      <c r="AG63" s="72"/>
      <c r="AH63" s="73"/>
      <c r="AI63" s="64"/>
      <c r="AJ63" s="64"/>
      <c r="AK63" s="138"/>
      <c r="AL63" s="38"/>
    </row>
    <row r="64" customFormat="false" ht="14.25" hidden="false" customHeight="false" outlineLevel="0" collapsed="false">
      <c r="A64" s="33"/>
      <c r="B64" s="34"/>
      <c r="C64" s="40"/>
      <c r="D64" s="40" t="s">
        <v>259</v>
      </c>
      <c r="E64" s="70"/>
      <c r="F64" s="66"/>
      <c r="G64" s="71"/>
      <c r="H64" s="66"/>
      <c r="I64" s="66"/>
      <c r="J64" s="66"/>
      <c r="K64" s="70"/>
      <c r="L64" s="66"/>
      <c r="M64" s="71"/>
      <c r="N64" s="66"/>
      <c r="O64" s="70"/>
      <c r="P64" s="66"/>
      <c r="Q64" s="71"/>
      <c r="R64" s="66"/>
      <c r="S64" s="70"/>
      <c r="T64" s="66"/>
      <c r="U64" s="71"/>
      <c r="V64" s="66"/>
      <c r="W64" s="70"/>
      <c r="X64" s="66"/>
      <c r="Y64" s="71"/>
      <c r="Z64" s="66"/>
      <c r="AA64" s="66"/>
      <c r="AB64" s="66"/>
      <c r="AC64" s="70"/>
      <c r="AD64" s="71"/>
      <c r="AE64" s="66"/>
      <c r="AF64" s="66"/>
      <c r="AG64" s="70"/>
      <c r="AH64" s="71"/>
      <c r="AI64" s="66"/>
      <c r="AJ64" s="66"/>
      <c r="AK64" s="135"/>
      <c r="AL64" s="41"/>
    </row>
    <row r="65" customFormat="false" ht="14.25" hidden="false" customHeight="false" outlineLevel="0" collapsed="false">
      <c r="A65" s="33"/>
      <c r="B65" s="34"/>
      <c r="C65" s="31" t="s">
        <v>2</v>
      </c>
      <c r="D65" s="31" t="s">
        <v>259</v>
      </c>
      <c r="E65" s="59"/>
      <c r="F65" s="59"/>
      <c r="G65" s="59"/>
      <c r="H65" s="58"/>
      <c r="I65" s="59"/>
      <c r="J65" s="60"/>
      <c r="K65" s="59"/>
      <c r="L65" s="59"/>
      <c r="M65" s="59"/>
      <c r="N65" s="129"/>
      <c r="O65" s="59"/>
      <c r="P65" s="59"/>
      <c r="Q65" s="59"/>
      <c r="R65" s="129"/>
      <c r="S65" s="59"/>
      <c r="T65" s="59"/>
      <c r="U65" s="59"/>
      <c r="V65" s="129"/>
      <c r="W65" s="59"/>
      <c r="X65" s="59"/>
      <c r="Y65" s="59"/>
      <c r="Z65" s="58"/>
      <c r="AA65" s="59"/>
      <c r="AB65" s="60"/>
      <c r="AC65" s="59"/>
      <c r="AD65" s="59"/>
      <c r="AE65" s="58"/>
      <c r="AF65" s="60"/>
      <c r="AG65" s="59"/>
      <c r="AH65" s="59"/>
      <c r="AI65" s="58"/>
      <c r="AJ65" s="60"/>
      <c r="AK65" s="59"/>
      <c r="AL65" s="32"/>
    </row>
    <row r="66" customFormat="false" ht="14.25" hidden="false" customHeight="false" outlineLevel="0" collapsed="false">
      <c r="A66" s="33"/>
      <c r="B66" s="34"/>
      <c r="C66" s="29" t="s">
        <v>32</v>
      </c>
      <c r="D66" s="29" t="s">
        <v>135</v>
      </c>
      <c r="E66" s="68" t="n">
        <v>12</v>
      </c>
      <c r="F66" s="62"/>
      <c r="G66" s="69" t="n">
        <v>3501</v>
      </c>
      <c r="H66" s="62"/>
      <c r="I66" s="62"/>
      <c r="J66" s="62"/>
      <c r="K66" s="68" t="n">
        <v>1</v>
      </c>
      <c r="L66" s="62"/>
      <c r="M66" s="69"/>
      <c r="N66" s="62"/>
      <c r="O66" s="68" t="n">
        <v>14</v>
      </c>
      <c r="P66" s="62"/>
      <c r="Q66" s="69" t="n">
        <v>16652</v>
      </c>
      <c r="R66" s="62"/>
      <c r="S66" s="68"/>
      <c r="T66" s="62"/>
      <c r="U66" s="69"/>
      <c r="V66" s="62"/>
      <c r="W66" s="68"/>
      <c r="X66" s="62"/>
      <c r="Y66" s="69"/>
      <c r="Z66" s="62"/>
      <c r="AA66" s="62"/>
      <c r="AB66" s="62" t="n">
        <v>364</v>
      </c>
      <c r="AC66" s="68" t="n">
        <v>1</v>
      </c>
      <c r="AD66" s="69"/>
      <c r="AE66" s="62"/>
      <c r="AF66" s="62"/>
      <c r="AG66" s="68"/>
      <c r="AH66" s="69"/>
      <c r="AI66" s="62"/>
      <c r="AJ66" s="62"/>
      <c r="AK66" s="133"/>
      <c r="AL66" s="36"/>
    </row>
    <row r="67" customFormat="false" ht="14.25" hidden="false" customHeight="false" outlineLevel="0" collapsed="false">
      <c r="A67" s="33"/>
      <c r="B67" s="34"/>
      <c r="C67" s="40"/>
      <c r="D67" s="40" t="s">
        <v>259</v>
      </c>
      <c r="E67" s="70"/>
      <c r="F67" s="66"/>
      <c r="G67" s="71"/>
      <c r="H67" s="66"/>
      <c r="I67" s="66"/>
      <c r="J67" s="66"/>
      <c r="K67" s="70"/>
      <c r="L67" s="66"/>
      <c r="M67" s="71"/>
      <c r="N67" s="66"/>
      <c r="O67" s="70"/>
      <c r="P67" s="66"/>
      <c r="Q67" s="71"/>
      <c r="R67" s="66"/>
      <c r="S67" s="70"/>
      <c r="T67" s="66"/>
      <c r="U67" s="71"/>
      <c r="V67" s="66"/>
      <c r="W67" s="70"/>
      <c r="X67" s="66"/>
      <c r="Y67" s="71"/>
      <c r="Z67" s="66"/>
      <c r="AA67" s="66"/>
      <c r="AB67" s="66"/>
      <c r="AC67" s="70"/>
      <c r="AD67" s="71"/>
      <c r="AE67" s="66"/>
      <c r="AF67" s="66"/>
      <c r="AG67" s="70"/>
      <c r="AH67" s="71"/>
      <c r="AI67" s="66"/>
      <c r="AJ67" s="66"/>
      <c r="AK67" s="135"/>
      <c r="AL67" s="41"/>
    </row>
    <row r="68" customFormat="false" ht="14.25" hidden="false" customHeight="false" outlineLevel="0" collapsed="false">
      <c r="A68" s="42"/>
      <c r="B68" s="40"/>
      <c r="C68" s="31" t="s">
        <v>85</v>
      </c>
      <c r="D68" s="31" t="s">
        <v>96</v>
      </c>
      <c r="E68" s="59"/>
      <c r="F68" s="59" t="n">
        <v>1643</v>
      </c>
      <c r="G68" s="59"/>
      <c r="H68" s="58"/>
      <c r="I68" s="59"/>
      <c r="J68" s="60"/>
      <c r="K68" s="59"/>
      <c r="L68" s="59" t="n">
        <v>1</v>
      </c>
      <c r="M68" s="59"/>
      <c r="N68" s="129"/>
      <c r="O68" s="59"/>
      <c r="P68" s="59" t="n">
        <v>3</v>
      </c>
      <c r="Q68" s="59"/>
      <c r="R68" s="129"/>
      <c r="S68" s="59"/>
      <c r="T68" s="59"/>
      <c r="U68" s="59"/>
      <c r="V68" s="129"/>
      <c r="W68" s="59"/>
      <c r="X68" s="59"/>
      <c r="Y68" s="59"/>
      <c r="Z68" s="58"/>
      <c r="AA68" s="59" t="n">
        <v>1685</v>
      </c>
      <c r="AB68" s="60"/>
      <c r="AC68" s="59"/>
      <c r="AD68" s="59" t="n">
        <v>760</v>
      </c>
      <c r="AE68" s="58" t="n">
        <v>3094</v>
      </c>
      <c r="AF68" s="60"/>
      <c r="AG68" s="59" t="n">
        <v>2198</v>
      </c>
      <c r="AH68" s="59"/>
      <c r="AI68" s="58"/>
      <c r="AJ68" s="60"/>
      <c r="AK68" s="59"/>
      <c r="AL68" s="32"/>
    </row>
    <row r="69" customFormat="false" ht="14.25" hidden="false" customHeight="false" outlineLevel="0" collapsed="false">
      <c r="A69" s="43" t="s">
        <v>334</v>
      </c>
      <c r="B69" s="31" t="s">
        <v>318</v>
      </c>
      <c r="C69" s="31" t="s">
        <v>152</v>
      </c>
      <c r="D69" s="31" t="s">
        <v>153</v>
      </c>
      <c r="E69" s="58" t="n">
        <v>11</v>
      </c>
      <c r="F69" s="59"/>
      <c r="G69" s="60"/>
      <c r="H69" s="59" t="n">
        <v>3</v>
      </c>
      <c r="I69" s="59"/>
      <c r="J69" s="59"/>
      <c r="K69" s="58"/>
      <c r="L69" s="59"/>
      <c r="M69" s="60"/>
      <c r="N69" s="59"/>
      <c r="O69" s="58" t="n">
        <v>1</v>
      </c>
      <c r="P69" s="59"/>
      <c r="Q69" s="60"/>
      <c r="R69" s="59"/>
      <c r="S69" s="58"/>
      <c r="T69" s="59"/>
      <c r="U69" s="60"/>
      <c r="V69" s="59"/>
      <c r="W69" s="58"/>
      <c r="X69" s="59"/>
      <c r="Y69" s="60"/>
      <c r="Z69" s="59" t="n">
        <v>9</v>
      </c>
      <c r="AA69" s="59"/>
      <c r="AB69" s="59"/>
      <c r="AC69" s="58" t="n">
        <v>11</v>
      </c>
      <c r="AD69" s="60"/>
      <c r="AE69" s="59"/>
      <c r="AF69" s="59"/>
      <c r="AG69" s="58"/>
      <c r="AH69" s="60"/>
      <c r="AI69" s="59"/>
      <c r="AJ69" s="59"/>
      <c r="AK69" s="129"/>
      <c r="AL69" s="32"/>
    </row>
    <row r="70" customFormat="false" ht="14.25" hidden="false" customHeight="false" outlineLevel="0" collapsed="false">
      <c r="A70" s="43" t="s">
        <v>73</v>
      </c>
      <c r="B70" s="31" t="s">
        <v>72</v>
      </c>
      <c r="C70" s="31" t="s">
        <v>71</v>
      </c>
      <c r="D70" s="31" t="s">
        <v>259</v>
      </c>
      <c r="E70" s="59"/>
      <c r="F70" s="59"/>
      <c r="G70" s="59"/>
      <c r="H70" s="58"/>
      <c r="I70" s="59"/>
      <c r="J70" s="60"/>
      <c r="K70" s="59"/>
      <c r="L70" s="59"/>
      <c r="M70" s="59"/>
      <c r="N70" s="129"/>
      <c r="O70" s="59"/>
      <c r="P70" s="59" t="n">
        <v>138</v>
      </c>
      <c r="Q70" s="59"/>
      <c r="R70" s="129"/>
      <c r="S70" s="59"/>
      <c r="T70" s="59" t="n">
        <v>13</v>
      </c>
      <c r="U70" s="59"/>
      <c r="V70" s="129"/>
      <c r="W70" s="59"/>
      <c r="X70" s="59"/>
      <c r="Y70" s="59"/>
      <c r="Z70" s="58"/>
      <c r="AA70" s="59"/>
      <c r="AB70" s="60"/>
      <c r="AC70" s="59"/>
      <c r="AD70" s="59"/>
      <c r="AE70" s="58"/>
      <c r="AF70" s="60"/>
      <c r="AG70" s="59"/>
      <c r="AH70" s="59"/>
      <c r="AI70" s="58"/>
      <c r="AJ70" s="60"/>
      <c r="AK70" s="59"/>
      <c r="AL70" s="32"/>
    </row>
    <row r="71" customFormat="false" ht="14.25" hidden="false" customHeight="false" outlineLevel="0" collapsed="false">
      <c r="A71" s="28" t="s">
        <v>44</v>
      </c>
      <c r="B71" s="29" t="s">
        <v>43</v>
      </c>
      <c r="C71" s="29" t="s">
        <v>121</v>
      </c>
      <c r="D71" s="29" t="s">
        <v>141</v>
      </c>
      <c r="E71" s="68"/>
      <c r="F71" s="62"/>
      <c r="G71" s="69" t="n">
        <v>10216</v>
      </c>
      <c r="H71" s="62"/>
      <c r="I71" s="62"/>
      <c r="J71" s="62"/>
      <c r="K71" s="68"/>
      <c r="L71" s="62"/>
      <c r="M71" s="69" t="n">
        <v>50501</v>
      </c>
      <c r="N71" s="62"/>
      <c r="O71" s="68"/>
      <c r="P71" s="62"/>
      <c r="Q71" s="69"/>
      <c r="R71" s="62"/>
      <c r="S71" s="68"/>
      <c r="T71" s="62"/>
      <c r="U71" s="69"/>
      <c r="V71" s="62"/>
      <c r="W71" s="68"/>
      <c r="X71" s="62"/>
      <c r="Y71" s="69" t="n">
        <v>3</v>
      </c>
      <c r="Z71" s="62"/>
      <c r="AA71" s="62"/>
      <c r="AB71" s="62"/>
      <c r="AC71" s="68"/>
      <c r="AD71" s="69"/>
      <c r="AE71" s="62"/>
      <c r="AF71" s="62"/>
      <c r="AG71" s="68"/>
      <c r="AH71" s="69"/>
      <c r="AI71" s="62"/>
      <c r="AJ71" s="62"/>
      <c r="AK71" s="133"/>
      <c r="AL71" s="36"/>
    </row>
    <row r="72" customFormat="false" ht="14.25" hidden="false" customHeight="false" outlineLevel="0" collapsed="false">
      <c r="A72" s="33"/>
      <c r="B72" s="34"/>
      <c r="C72" s="40"/>
      <c r="D72" s="40" t="s">
        <v>194</v>
      </c>
      <c r="E72" s="70" t="n">
        <v>1</v>
      </c>
      <c r="F72" s="66"/>
      <c r="G72" s="71"/>
      <c r="H72" s="64"/>
      <c r="I72" s="64"/>
      <c r="J72" s="64"/>
      <c r="K72" s="70"/>
      <c r="L72" s="66"/>
      <c r="M72" s="71"/>
      <c r="N72" s="64"/>
      <c r="O72" s="70"/>
      <c r="P72" s="66"/>
      <c r="Q72" s="71"/>
      <c r="R72" s="64"/>
      <c r="S72" s="70"/>
      <c r="T72" s="66"/>
      <c r="U72" s="71"/>
      <c r="V72" s="64"/>
      <c r="W72" s="70"/>
      <c r="X72" s="66"/>
      <c r="Y72" s="71"/>
      <c r="Z72" s="64"/>
      <c r="AA72" s="64"/>
      <c r="AB72" s="64"/>
      <c r="AC72" s="70"/>
      <c r="AD72" s="71"/>
      <c r="AE72" s="64"/>
      <c r="AF72" s="64"/>
      <c r="AG72" s="70"/>
      <c r="AH72" s="71"/>
      <c r="AI72" s="64"/>
      <c r="AJ72" s="64"/>
      <c r="AK72" s="135"/>
      <c r="AL72" s="41"/>
    </row>
    <row r="73" customFormat="false" ht="14.25" hidden="false" customHeight="false" outlineLevel="0" collapsed="false">
      <c r="A73" s="33"/>
      <c r="B73" s="40"/>
      <c r="C73" s="31" t="s">
        <v>42</v>
      </c>
      <c r="D73" s="31" t="s">
        <v>259</v>
      </c>
      <c r="E73" s="59"/>
      <c r="F73" s="59"/>
      <c r="G73" s="59"/>
      <c r="H73" s="58"/>
      <c r="I73" s="59"/>
      <c r="J73" s="60"/>
      <c r="K73" s="59"/>
      <c r="L73" s="59"/>
      <c r="M73" s="59"/>
      <c r="N73" s="129"/>
      <c r="O73" s="59"/>
      <c r="P73" s="59"/>
      <c r="Q73" s="59"/>
      <c r="R73" s="129"/>
      <c r="S73" s="59"/>
      <c r="T73" s="59"/>
      <c r="U73" s="59"/>
      <c r="V73" s="129"/>
      <c r="W73" s="59"/>
      <c r="X73" s="59"/>
      <c r="Y73" s="59"/>
      <c r="Z73" s="58"/>
      <c r="AA73" s="59"/>
      <c r="AB73" s="60"/>
      <c r="AC73" s="59"/>
      <c r="AD73" s="59"/>
      <c r="AE73" s="58"/>
      <c r="AF73" s="60"/>
      <c r="AG73" s="59"/>
      <c r="AH73" s="59"/>
      <c r="AI73" s="58"/>
      <c r="AJ73" s="60"/>
      <c r="AK73" s="59"/>
      <c r="AL73" s="32"/>
    </row>
    <row r="74" customFormat="false" ht="14.25" hidden="false" customHeight="false" outlineLevel="0" collapsed="false">
      <c r="A74" s="33"/>
      <c r="B74" s="29" t="s">
        <v>46</v>
      </c>
      <c r="C74" s="31" t="s">
        <v>47</v>
      </c>
      <c r="D74" s="31" t="s">
        <v>259</v>
      </c>
      <c r="E74" s="58"/>
      <c r="F74" s="59"/>
      <c r="G74" s="60"/>
      <c r="H74" s="62"/>
      <c r="I74" s="62"/>
      <c r="J74" s="62"/>
      <c r="K74" s="58"/>
      <c r="L74" s="59"/>
      <c r="M74" s="60"/>
      <c r="N74" s="62"/>
      <c r="O74" s="58"/>
      <c r="P74" s="59"/>
      <c r="Q74" s="60"/>
      <c r="R74" s="62"/>
      <c r="S74" s="58"/>
      <c r="T74" s="59"/>
      <c r="U74" s="60"/>
      <c r="V74" s="62"/>
      <c r="W74" s="58"/>
      <c r="X74" s="59"/>
      <c r="Y74" s="60"/>
      <c r="Z74" s="62"/>
      <c r="AA74" s="62"/>
      <c r="AB74" s="62"/>
      <c r="AC74" s="58"/>
      <c r="AD74" s="60"/>
      <c r="AE74" s="62"/>
      <c r="AF74" s="62"/>
      <c r="AG74" s="58"/>
      <c r="AH74" s="60"/>
      <c r="AI74" s="62"/>
      <c r="AJ74" s="62"/>
      <c r="AK74" s="129"/>
      <c r="AL74" s="32"/>
    </row>
    <row r="75" customFormat="false" ht="14.25" hidden="false" customHeight="false" outlineLevel="0" collapsed="false">
      <c r="A75" s="33"/>
      <c r="B75" s="34"/>
      <c r="C75" s="31" t="s">
        <v>45</v>
      </c>
      <c r="D75" s="31" t="s">
        <v>259</v>
      </c>
      <c r="E75" s="59"/>
      <c r="F75" s="59"/>
      <c r="G75" s="59"/>
      <c r="H75" s="58"/>
      <c r="I75" s="59"/>
      <c r="J75" s="60"/>
      <c r="K75" s="59"/>
      <c r="L75" s="59"/>
      <c r="M75" s="59"/>
      <c r="N75" s="129"/>
      <c r="O75" s="59"/>
      <c r="P75" s="59"/>
      <c r="Q75" s="59"/>
      <c r="R75" s="129"/>
      <c r="S75" s="59"/>
      <c r="T75" s="59"/>
      <c r="U75" s="59"/>
      <c r="V75" s="129"/>
      <c r="W75" s="59"/>
      <c r="X75" s="59"/>
      <c r="Y75" s="59"/>
      <c r="Z75" s="58"/>
      <c r="AA75" s="59"/>
      <c r="AB75" s="60"/>
      <c r="AC75" s="59"/>
      <c r="AD75" s="59"/>
      <c r="AE75" s="58"/>
      <c r="AF75" s="60"/>
      <c r="AG75" s="59"/>
      <c r="AH75" s="59"/>
      <c r="AI75" s="58"/>
      <c r="AJ75" s="60"/>
      <c r="AK75" s="59"/>
      <c r="AL75" s="32"/>
    </row>
    <row r="76" customFormat="false" ht="14.25" hidden="false" customHeight="false" outlineLevel="0" collapsed="false">
      <c r="A76" s="33"/>
      <c r="B76" s="34"/>
      <c r="C76" s="29" t="s">
        <v>75</v>
      </c>
      <c r="D76" s="29" t="s">
        <v>158</v>
      </c>
      <c r="E76" s="68" t="n">
        <v>1</v>
      </c>
      <c r="F76" s="62"/>
      <c r="G76" s="69"/>
      <c r="H76" s="62"/>
      <c r="I76" s="62"/>
      <c r="J76" s="62"/>
      <c r="K76" s="68"/>
      <c r="L76" s="62"/>
      <c r="M76" s="69"/>
      <c r="N76" s="62"/>
      <c r="O76" s="68"/>
      <c r="P76" s="62"/>
      <c r="Q76" s="69"/>
      <c r="R76" s="62"/>
      <c r="S76" s="68"/>
      <c r="T76" s="62"/>
      <c r="U76" s="69"/>
      <c r="V76" s="62"/>
      <c r="W76" s="68"/>
      <c r="X76" s="62"/>
      <c r="Y76" s="69"/>
      <c r="Z76" s="62"/>
      <c r="AA76" s="62"/>
      <c r="AB76" s="62"/>
      <c r="AC76" s="68"/>
      <c r="AD76" s="69"/>
      <c r="AE76" s="62"/>
      <c r="AF76" s="62"/>
      <c r="AG76" s="68"/>
      <c r="AH76" s="69"/>
      <c r="AI76" s="62"/>
      <c r="AJ76" s="62"/>
      <c r="AK76" s="133"/>
      <c r="AL76" s="36"/>
    </row>
    <row r="77" customFormat="false" ht="14.25" hidden="false" customHeight="false" outlineLevel="0" collapsed="false">
      <c r="A77" s="33"/>
      <c r="B77" s="34"/>
      <c r="C77" s="34"/>
      <c r="D77" s="34" t="s">
        <v>165</v>
      </c>
      <c r="E77" s="72" t="n">
        <v>2</v>
      </c>
      <c r="F77" s="64"/>
      <c r="G77" s="73"/>
      <c r="H77" s="64"/>
      <c r="I77" s="64"/>
      <c r="J77" s="64"/>
      <c r="K77" s="72" t="n">
        <v>1</v>
      </c>
      <c r="L77" s="64"/>
      <c r="M77" s="73"/>
      <c r="N77" s="64"/>
      <c r="O77" s="72"/>
      <c r="P77" s="64"/>
      <c r="Q77" s="73"/>
      <c r="R77" s="64"/>
      <c r="S77" s="72"/>
      <c r="T77" s="64"/>
      <c r="U77" s="73"/>
      <c r="V77" s="64"/>
      <c r="W77" s="72"/>
      <c r="X77" s="64"/>
      <c r="Y77" s="73"/>
      <c r="Z77" s="64"/>
      <c r="AA77" s="64"/>
      <c r="AB77" s="64"/>
      <c r="AC77" s="72"/>
      <c r="AD77" s="73"/>
      <c r="AE77" s="64"/>
      <c r="AF77" s="64"/>
      <c r="AG77" s="72"/>
      <c r="AH77" s="73"/>
      <c r="AI77" s="64"/>
      <c r="AJ77" s="64"/>
      <c r="AK77" s="138"/>
      <c r="AL77" s="38"/>
    </row>
    <row r="78" customFormat="false" ht="14.25" hidden="false" customHeight="false" outlineLevel="0" collapsed="false">
      <c r="A78" s="33"/>
      <c r="B78" s="40"/>
      <c r="C78" s="40"/>
      <c r="D78" s="40" t="s">
        <v>259</v>
      </c>
      <c r="E78" s="70"/>
      <c r="F78" s="66" t="n">
        <v>3454</v>
      </c>
      <c r="G78" s="71"/>
      <c r="H78" s="66"/>
      <c r="I78" s="66"/>
      <c r="J78" s="66"/>
      <c r="K78" s="70"/>
      <c r="L78" s="66"/>
      <c r="M78" s="71"/>
      <c r="N78" s="66"/>
      <c r="O78" s="70"/>
      <c r="P78" s="66"/>
      <c r="Q78" s="71"/>
      <c r="R78" s="66"/>
      <c r="S78" s="70"/>
      <c r="T78" s="66"/>
      <c r="U78" s="71"/>
      <c r="V78" s="66"/>
      <c r="W78" s="70"/>
      <c r="X78" s="66"/>
      <c r="Y78" s="71"/>
      <c r="Z78" s="66"/>
      <c r="AA78" s="66"/>
      <c r="AB78" s="66"/>
      <c r="AC78" s="70"/>
      <c r="AD78" s="71"/>
      <c r="AE78" s="66"/>
      <c r="AF78" s="66"/>
      <c r="AG78" s="70"/>
      <c r="AH78" s="71"/>
      <c r="AI78" s="66"/>
      <c r="AJ78" s="66" t="n">
        <v>2</v>
      </c>
      <c r="AK78" s="135"/>
      <c r="AL78" s="41"/>
    </row>
    <row r="79" customFormat="false" ht="14.25" hidden="false" customHeight="false" outlineLevel="0" collapsed="false">
      <c r="A79" s="42"/>
      <c r="B79" s="31" t="s">
        <v>49</v>
      </c>
      <c r="C79" s="31" t="s">
        <v>48</v>
      </c>
      <c r="D79" s="31" t="s">
        <v>259</v>
      </c>
      <c r="E79" s="59"/>
      <c r="F79" s="59"/>
      <c r="G79" s="59"/>
      <c r="H79" s="58"/>
      <c r="I79" s="59"/>
      <c r="J79" s="60"/>
      <c r="K79" s="59"/>
      <c r="L79" s="59"/>
      <c r="M79" s="59"/>
      <c r="N79" s="129"/>
      <c r="O79" s="59"/>
      <c r="P79" s="59"/>
      <c r="Q79" s="59"/>
      <c r="R79" s="129"/>
      <c r="S79" s="59"/>
      <c r="T79" s="59"/>
      <c r="U79" s="59"/>
      <c r="V79" s="129"/>
      <c r="W79" s="59"/>
      <c r="X79" s="59"/>
      <c r="Y79" s="59"/>
      <c r="Z79" s="58"/>
      <c r="AA79" s="59"/>
      <c r="AB79" s="60"/>
      <c r="AC79" s="59"/>
      <c r="AD79" s="59"/>
      <c r="AE79" s="58"/>
      <c r="AF79" s="60"/>
      <c r="AG79" s="59"/>
      <c r="AH79" s="59"/>
      <c r="AI79" s="58"/>
      <c r="AJ79" s="60"/>
      <c r="AK79" s="59"/>
      <c r="AL79" s="32"/>
    </row>
    <row r="80" customFormat="false" ht="14.25" hidden="false" customHeight="false" outlineLevel="0" collapsed="false">
      <c r="A80" s="28" t="s">
        <v>330</v>
      </c>
      <c r="B80" s="29" t="s">
        <v>319</v>
      </c>
      <c r="C80" s="31" t="s">
        <v>160</v>
      </c>
      <c r="D80" s="31" t="s">
        <v>161</v>
      </c>
      <c r="E80" s="58" t="n">
        <v>1</v>
      </c>
      <c r="F80" s="59"/>
      <c r="G80" s="60"/>
      <c r="H80" s="62"/>
      <c r="I80" s="62"/>
      <c r="J80" s="62"/>
      <c r="K80" s="58"/>
      <c r="L80" s="59"/>
      <c r="M80" s="60"/>
      <c r="N80" s="62"/>
      <c r="O80" s="58"/>
      <c r="P80" s="59"/>
      <c r="Q80" s="60"/>
      <c r="R80" s="62"/>
      <c r="S80" s="58"/>
      <c r="T80" s="59"/>
      <c r="U80" s="60"/>
      <c r="V80" s="62"/>
      <c r="W80" s="58"/>
      <c r="X80" s="59"/>
      <c r="Y80" s="60"/>
      <c r="Z80" s="62"/>
      <c r="AA80" s="62"/>
      <c r="AB80" s="62"/>
      <c r="AC80" s="58"/>
      <c r="AD80" s="60"/>
      <c r="AE80" s="62"/>
      <c r="AF80" s="62"/>
      <c r="AG80" s="58"/>
      <c r="AH80" s="60"/>
      <c r="AI80" s="62"/>
      <c r="AJ80" s="62"/>
      <c r="AK80" s="129"/>
      <c r="AL80" s="32"/>
    </row>
    <row r="81" customFormat="false" ht="14.25" hidden="false" customHeight="false" outlineLevel="0" collapsed="false">
      <c r="A81" s="42"/>
      <c r="B81" s="40"/>
      <c r="C81" s="31" t="s">
        <v>223</v>
      </c>
      <c r="D81" s="31" t="s">
        <v>224</v>
      </c>
      <c r="E81" s="59"/>
      <c r="F81" s="59"/>
      <c r="G81" s="59"/>
      <c r="H81" s="58" t="n">
        <v>2</v>
      </c>
      <c r="I81" s="59"/>
      <c r="J81" s="60"/>
      <c r="K81" s="59" t="n">
        <v>2</v>
      </c>
      <c r="L81" s="59"/>
      <c r="M81" s="59"/>
      <c r="N81" s="129"/>
      <c r="O81" s="59" t="n">
        <v>1</v>
      </c>
      <c r="P81" s="59"/>
      <c r="Q81" s="59"/>
      <c r="R81" s="129"/>
      <c r="S81" s="59"/>
      <c r="T81" s="59"/>
      <c r="U81" s="59"/>
      <c r="V81" s="129"/>
      <c r="W81" s="59"/>
      <c r="X81" s="59"/>
      <c r="Y81" s="59"/>
      <c r="Z81" s="58"/>
      <c r="AA81" s="59"/>
      <c r="AB81" s="60"/>
      <c r="AC81" s="59"/>
      <c r="AD81" s="59"/>
      <c r="AE81" s="58"/>
      <c r="AF81" s="60"/>
      <c r="AG81" s="59"/>
      <c r="AH81" s="59"/>
      <c r="AI81" s="58"/>
      <c r="AJ81" s="60"/>
      <c r="AK81" s="59"/>
      <c r="AL81" s="32"/>
    </row>
    <row r="82" customFormat="false" ht="14.25" hidden="false" customHeight="false" outlineLevel="0" collapsed="false">
      <c r="A82" s="28" t="s">
        <v>63</v>
      </c>
      <c r="B82" s="31" t="s">
        <v>320</v>
      </c>
      <c r="C82" s="31" t="s">
        <v>168</v>
      </c>
      <c r="D82" s="31" t="s">
        <v>169</v>
      </c>
      <c r="E82" s="58" t="n">
        <v>2</v>
      </c>
      <c r="F82" s="59"/>
      <c r="G82" s="60"/>
      <c r="H82" s="62"/>
      <c r="I82" s="62"/>
      <c r="J82" s="62"/>
      <c r="K82" s="58"/>
      <c r="L82" s="59"/>
      <c r="M82" s="60"/>
      <c r="N82" s="62"/>
      <c r="O82" s="58"/>
      <c r="P82" s="59"/>
      <c r="Q82" s="60"/>
      <c r="R82" s="62"/>
      <c r="S82" s="58"/>
      <c r="T82" s="59"/>
      <c r="U82" s="60"/>
      <c r="V82" s="62"/>
      <c r="W82" s="58"/>
      <c r="X82" s="59"/>
      <c r="Y82" s="60"/>
      <c r="Z82" s="62"/>
      <c r="AA82" s="62"/>
      <c r="AB82" s="62"/>
      <c r="AC82" s="58"/>
      <c r="AD82" s="60"/>
      <c r="AE82" s="62"/>
      <c r="AF82" s="62"/>
      <c r="AG82" s="58"/>
      <c r="AH82" s="60"/>
      <c r="AI82" s="62"/>
      <c r="AJ82" s="62"/>
      <c r="AK82" s="129"/>
      <c r="AL82" s="32"/>
    </row>
    <row r="83" customFormat="false" ht="14.25" hidden="false" customHeight="false" outlineLevel="0" collapsed="false">
      <c r="A83" s="33"/>
      <c r="B83" s="29" t="s">
        <v>62</v>
      </c>
      <c r="C83" s="31" t="s">
        <v>236</v>
      </c>
      <c r="D83" s="31" t="s">
        <v>237</v>
      </c>
      <c r="E83" s="62"/>
      <c r="F83" s="62"/>
      <c r="G83" s="62"/>
      <c r="H83" s="58"/>
      <c r="I83" s="59"/>
      <c r="J83" s="60" t="n">
        <v>61979</v>
      </c>
      <c r="K83" s="62"/>
      <c r="L83" s="62"/>
      <c r="M83" s="62" t="n">
        <v>3021</v>
      </c>
      <c r="N83" s="129"/>
      <c r="O83" s="62"/>
      <c r="P83" s="62"/>
      <c r="Q83" s="62" t="n">
        <v>2516</v>
      </c>
      <c r="R83" s="129"/>
      <c r="S83" s="62"/>
      <c r="T83" s="62"/>
      <c r="U83" s="62"/>
      <c r="V83" s="129"/>
      <c r="W83" s="62"/>
      <c r="X83" s="62"/>
      <c r="Y83" s="62" t="n">
        <v>697866</v>
      </c>
      <c r="Z83" s="58"/>
      <c r="AA83" s="59"/>
      <c r="AB83" s="60"/>
      <c r="AC83" s="62"/>
      <c r="AD83" s="62"/>
      <c r="AE83" s="58"/>
      <c r="AF83" s="60"/>
      <c r="AG83" s="62"/>
      <c r="AH83" s="62" t="n">
        <v>2929</v>
      </c>
      <c r="AI83" s="58"/>
      <c r="AJ83" s="60"/>
      <c r="AK83" s="62"/>
      <c r="AL83" s="32"/>
    </row>
    <row r="84" customFormat="false" ht="14.25" hidden="false" customHeight="false" outlineLevel="0" collapsed="false">
      <c r="A84" s="33"/>
      <c r="B84" s="34"/>
      <c r="C84" s="29" t="s">
        <v>61</v>
      </c>
      <c r="D84" s="29" t="s">
        <v>251</v>
      </c>
      <c r="E84" s="68"/>
      <c r="F84" s="62"/>
      <c r="G84" s="69"/>
      <c r="H84" s="62" t="n">
        <v>2</v>
      </c>
      <c r="I84" s="62"/>
      <c r="J84" s="62"/>
      <c r="K84" s="68"/>
      <c r="L84" s="62"/>
      <c r="M84" s="69"/>
      <c r="N84" s="62"/>
      <c r="O84" s="68"/>
      <c r="P84" s="62"/>
      <c r="Q84" s="69"/>
      <c r="R84" s="62"/>
      <c r="S84" s="68"/>
      <c r="T84" s="62"/>
      <c r="U84" s="69"/>
      <c r="V84" s="62"/>
      <c r="W84" s="68"/>
      <c r="X84" s="62"/>
      <c r="Y84" s="69"/>
      <c r="Z84" s="62"/>
      <c r="AA84" s="62"/>
      <c r="AB84" s="62"/>
      <c r="AC84" s="68"/>
      <c r="AD84" s="69"/>
      <c r="AE84" s="62"/>
      <c r="AF84" s="62"/>
      <c r="AG84" s="68"/>
      <c r="AH84" s="69"/>
      <c r="AI84" s="62"/>
      <c r="AJ84" s="62"/>
      <c r="AK84" s="133"/>
      <c r="AL84" s="36"/>
    </row>
    <row r="85" customFormat="false" ht="14.25" hidden="false" customHeight="false" outlineLevel="0" collapsed="false">
      <c r="A85" s="33"/>
      <c r="B85" s="34"/>
      <c r="C85" s="34"/>
      <c r="D85" s="34" t="s">
        <v>96</v>
      </c>
      <c r="E85" s="72"/>
      <c r="F85" s="64" t="n">
        <v>5</v>
      </c>
      <c r="G85" s="73"/>
      <c r="H85" s="64"/>
      <c r="I85" s="64" t="n">
        <v>7</v>
      </c>
      <c r="J85" s="64"/>
      <c r="K85" s="72"/>
      <c r="L85" s="64"/>
      <c r="M85" s="73"/>
      <c r="N85" s="64"/>
      <c r="O85" s="72"/>
      <c r="P85" s="64" t="n">
        <v>5</v>
      </c>
      <c r="Q85" s="73"/>
      <c r="R85" s="64"/>
      <c r="S85" s="72"/>
      <c r="T85" s="64"/>
      <c r="U85" s="73"/>
      <c r="V85" s="64"/>
      <c r="W85" s="72"/>
      <c r="X85" s="64" t="n">
        <v>1573</v>
      </c>
      <c r="Y85" s="73"/>
      <c r="Z85" s="64"/>
      <c r="AA85" s="64" t="n">
        <v>1</v>
      </c>
      <c r="AB85" s="64"/>
      <c r="AC85" s="72"/>
      <c r="AD85" s="73"/>
      <c r="AE85" s="64"/>
      <c r="AF85" s="64"/>
      <c r="AG85" s="72" t="n">
        <v>4</v>
      </c>
      <c r="AH85" s="73"/>
      <c r="AI85" s="64"/>
      <c r="AJ85" s="64"/>
      <c r="AK85" s="138"/>
      <c r="AL85" s="38"/>
    </row>
    <row r="86" customFormat="false" ht="14.25" hidden="false" customHeight="false" outlineLevel="0" collapsed="false">
      <c r="A86" s="33"/>
      <c r="B86" s="40"/>
      <c r="C86" s="40"/>
      <c r="D86" s="40" t="s">
        <v>259</v>
      </c>
      <c r="E86" s="70"/>
      <c r="F86" s="66"/>
      <c r="G86" s="71"/>
      <c r="H86" s="66"/>
      <c r="I86" s="66"/>
      <c r="J86" s="66"/>
      <c r="K86" s="70"/>
      <c r="L86" s="66"/>
      <c r="M86" s="71"/>
      <c r="N86" s="66"/>
      <c r="O86" s="70"/>
      <c r="P86" s="66"/>
      <c r="Q86" s="71"/>
      <c r="R86" s="66"/>
      <c r="S86" s="70"/>
      <c r="T86" s="66"/>
      <c r="U86" s="71"/>
      <c r="V86" s="66"/>
      <c r="W86" s="70"/>
      <c r="X86" s="66"/>
      <c r="Y86" s="71"/>
      <c r="Z86" s="66"/>
      <c r="AA86" s="66"/>
      <c r="AB86" s="66"/>
      <c r="AC86" s="70"/>
      <c r="AD86" s="71"/>
      <c r="AE86" s="66"/>
      <c r="AF86" s="66"/>
      <c r="AG86" s="70"/>
      <c r="AH86" s="71"/>
      <c r="AI86" s="66"/>
      <c r="AJ86" s="66"/>
      <c r="AK86" s="135"/>
      <c r="AL86" s="41"/>
    </row>
    <row r="87" customFormat="false" ht="14.25" hidden="false" customHeight="false" outlineLevel="0" collapsed="false">
      <c r="A87" s="33"/>
      <c r="B87" s="29" t="s">
        <v>324</v>
      </c>
      <c r="C87" s="29" t="s">
        <v>188</v>
      </c>
      <c r="D87" s="29" t="s">
        <v>189</v>
      </c>
      <c r="E87" s="62"/>
      <c r="F87" s="62"/>
      <c r="G87" s="62" t="n">
        <v>770</v>
      </c>
      <c r="H87" s="68"/>
      <c r="I87" s="62"/>
      <c r="J87" s="69"/>
      <c r="K87" s="62"/>
      <c r="L87" s="62"/>
      <c r="M87" s="62" t="n">
        <v>3796</v>
      </c>
      <c r="N87" s="133"/>
      <c r="O87" s="62"/>
      <c r="P87" s="62"/>
      <c r="Q87" s="62" t="n">
        <v>8841</v>
      </c>
      <c r="R87" s="133"/>
      <c r="S87" s="62"/>
      <c r="T87" s="62"/>
      <c r="U87" s="62"/>
      <c r="V87" s="133"/>
      <c r="W87" s="62"/>
      <c r="X87" s="62"/>
      <c r="Y87" s="62"/>
      <c r="Z87" s="68"/>
      <c r="AA87" s="62"/>
      <c r="AB87" s="69" t="n">
        <v>7289</v>
      </c>
      <c r="AC87" s="62"/>
      <c r="AD87" s="62"/>
      <c r="AE87" s="68"/>
      <c r="AF87" s="69"/>
      <c r="AG87" s="62"/>
      <c r="AH87" s="62" t="n">
        <v>10963</v>
      </c>
      <c r="AI87" s="68"/>
      <c r="AJ87" s="69"/>
      <c r="AK87" s="62"/>
      <c r="AL87" s="36"/>
    </row>
    <row r="88" customFormat="false" ht="14.25" hidden="false" customHeight="false" outlineLevel="0" collapsed="false">
      <c r="A88" s="42"/>
      <c r="B88" s="40"/>
      <c r="C88" s="40"/>
      <c r="D88" s="40" t="s">
        <v>308</v>
      </c>
      <c r="E88" s="66"/>
      <c r="F88" s="66"/>
      <c r="G88" s="66"/>
      <c r="H88" s="70"/>
      <c r="I88" s="66"/>
      <c r="J88" s="71"/>
      <c r="K88" s="66"/>
      <c r="L88" s="66"/>
      <c r="M88" s="66"/>
      <c r="N88" s="135"/>
      <c r="O88" s="66"/>
      <c r="P88" s="66"/>
      <c r="Q88" s="66"/>
      <c r="R88" s="135"/>
      <c r="S88" s="66"/>
      <c r="T88" s="66"/>
      <c r="U88" s="66"/>
      <c r="V88" s="135"/>
      <c r="W88" s="66"/>
      <c r="X88" s="66"/>
      <c r="Y88" s="66"/>
      <c r="Z88" s="70"/>
      <c r="AA88" s="66"/>
      <c r="AB88" s="71"/>
      <c r="AC88" s="66"/>
      <c r="AD88" s="66"/>
      <c r="AE88" s="70"/>
      <c r="AF88" s="71"/>
      <c r="AG88" s="66"/>
      <c r="AH88" s="66"/>
      <c r="AI88" s="70"/>
      <c r="AJ88" s="71"/>
      <c r="AK88" s="66" t="n">
        <v>1</v>
      </c>
      <c r="AL88" s="41"/>
    </row>
    <row r="89" customFormat="false" ht="14.25" hidden="false" customHeight="false" outlineLevel="0" collapsed="false">
      <c r="A89" s="28" t="s">
        <v>66</v>
      </c>
      <c r="B89" s="29" t="s">
        <v>65</v>
      </c>
      <c r="C89" s="31" t="s">
        <v>245</v>
      </c>
      <c r="D89" s="31" t="s">
        <v>246</v>
      </c>
      <c r="E89" s="58"/>
      <c r="F89" s="59"/>
      <c r="G89" s="60"/>
      <c r="H89" s="62"/>
      <c r="I89" s="62"/>
      <c r="J89" s="62" t="n">
        <v>2076</v>
      </c>
      <c r="K89" s="58"/>
      <c r="L89" s="59"/>
      <c r="M89" s="60"/>
      <c r="N89" s="62"/>
      <c r="O89" s="58"/>
      <c r="P89" s="59"/>
      <c r="Q89" s="60"/>
      <c r="R89" s="62"/>
      <c r="S89" s="58"/>
      <c r="T89" s="59"/>
      <c r="U89" s="60"/>
      <c r="V89" s="62"/>
      <c r="W89" s="58"/>
      <c r="X89" s="59"/>
      <c r="Y89" s="60"/>
      <c r="Z89" s="62"/>
      <c r="AA89" s="62"/>
      <c r="AB89" s="62"/>
      <c r="AC89" s="58"/>
      <c r="AD89" s="60"/>
      <c r="AE89" s="62"/>
      <c r="AF89" s="62"/>
      <c r="AG89" s="58"/>
      <c r="AH89" s="60"/>
      <c r="AI89" s="62"/>
      <c r="AJ89" s="62"/>
      <c r="AK89" s="129"/>
      <c r="AL89" s="32"/>
    </row>
    <row r="90" customFormat="false" ht="14.25" hidden="false" customHeight="false" outlineLevel="0" collapsed="false">
      <c r="A90" s="33"/>
      <c r="B90" s="34"/>
      <c r="C90" s="29" t="s">
        <v>64</v>
      </c>
      <c r="D90" s="29" t="s">
        <v>140</v>
      </c>
      <c r="E90" s="62"/>
      <c r="F90" s="62"/>
      <c r="G90" s="62" t="n">
        <v>19744</v>
      </c>
      <c r="H90" s="68"/>
      <c r="I90" s="62"/>
      <c r="J90" s="69" t="n">
        <v>31146</v>
      </c>
      <c r="K90" s="62"/>
      <c r="L90" s="62"/>
      <c r="M90" s="62"/>
      <c r="N90" s="133"/>
      <c r="O90" s="62"/>
      <c r="P90" s="62"/>
      <c r="Q90" s="62" t="n">
        <v>3260</v>
      </c>
      <c r="R90" s="133"/>
      <c r="S90" s="62"/>
      <c r="T90" s="62"/>
      <c r="U90" s="62" t="n">
        <v>6733</v>
      </c>
      <c r="V90" s="133"/>
      <c r="W90" s="62"/>
      <c r="X90" s="62"/>
      <c r="Y90" s="62"/>
      <c r="Z90" s="68"/>
      <c r="AA90" s="62"/>
      <c r="AB90" s="69"/>
      <c r="AC90" s="62"/>
      <c r="AD90" s="62"/>
      <c r="AE90" s="68"/>
      <c r="AF90" s="69"/>
      <c r="AG90" s="62"/>
      <c r="AH90" s="62"/>
      <c r="AI90" s="68"/>
      <c r="AJ90" s="69"/>
      <c r="AK90" s="62"/>
      <c r="AL90" s="36"/>
    </row>
    <row r="91" customFormat="false" ht="14.25" hidden="false" customHeight="false" outlineLevel="0" collapsed="false">
      <c r="A91" s="33"/>
      <c r="B91" s="34"/>
      <c r="C91" s="40"/>
      <c r="D91" s="40" t="s">
        <v>259</v>
      </c>
      <c r="E91" s="66"/>
      <c r="F91" s="66"/>
      <c r="G91" s="66"/>
      <c r="H91" s="70"/>
      <c r="I91" s="66"/>
      <c r="J91" s="71"/>
      <c r="K91" s="66"/>
      <c r="L91" s="66"/>
      <c r="M91" s="66"/>
      <c r="N91" s="135"/>
      <c r="O91" s="66"/>
      <c r="P91" s="66"/>
      <c r="Q91" s="66"/>
      <c r="R91" s="135"/>
      <c r="S91" s="66"/>
      <c r="T91" s="66"/>
      <c r="U91" s="66"/>
      <c r="V91" s="135"/>
      <c r="W91" s="66"/>
      <c r="X91" s="66"/>
      <c r="Y91" s="66"/>
      <c r="Z91" s="70"/>
      <c r="AA91" s="66"/>
      <c r="AB91" s="71"/>
      <c r="AC91" s="66"/>
      <c r="AD91" s="66"/>
      <c r="AE91" s="70"/>
      <c r="AF91" s="71"/>
      <c r="AG91" s="66"/>
      <c r="AH91" s="66"/>
      <c r="AI91" s="70"/>
      <c r="AJ91" s="71"/>
      <c r="AK91" s="66"/>
      <c r="AL91" s="41"/>
    </row>
    <row r="92" customFormat="false" ht="14.25" hidden="false" customHeight="false" outlineLevel="0" collapsed="false">
      <c r="A92" s="42"/>
      <c r="B92" s="40"/>
      <c r="C92" s="31" t="s">
        <v>89</v>
      </c>
      <c r="D92" s="31" t="s">
        <v>259</v>
      </c>
      <c r="E92" s="58"/>
      <c r="F92" s="59"/>
      <c r="G92" s="60"/>
      <c r="H92" s="59"/>
      <c r="I92" s="59"/>
      <c r="J92" s="59"/>
      <c r="K92" s="58"/>
      <c r="L92" s="59" t="n">
        <v>2</v>
      </c>
      <c r="M92" s="60"/>
      <c r="N92" s="59"/>
      <c r="O92" s="58"/>
      <c r="P92" s="59"/>
      <c r="Q92" s="60"/>
      <c r="R92" s="59"/>
      <c r="S92" s="58"/>
      <c r="T92" s="59"/>
      <c r="U92" s="60"/>
      <c r="V92" s="59"/>
      <c r="W92" s="58"/>
      <c r="X92" s="59"/>
      <c r="Y92" s="60"/>
      <c r="Z92" s="59"/>
      <c r="AA92" s="59"/>
      <c r="AB92" s="59"/>
      <c r="AC92" s="58"/>
      <c r="AD92" s="60"/>
      <c r="AE92" s="59"/>
      <c r="AF92" s="59"/>
      <c r="AG92" s="58"/>
      <c r="AH92" s="60"/>
      <c r="AI92" s="59"/>
      <c r="AJ92" s="59"/>
      <c r="AK92" s="129"/>
      <c r="AL92" s="32"/>
    </row>
    <row r="93" customFormat="false" ht="14.25" hidden="false" customHeight="false" outlineLevel="0" collapsed="false">
      <c r="A93" s="43" t="s">
        <v>337</v>
      </c>
      <c r="B93" s="31" t="s">
        <v>322</v>
      </c>
      <c r="C93" s="31" t="s">
        <v>88</v>
      </c>
      <c r="D93" s="31" t="s">
        <v>259</v>
      </c>
      <c r="E93" s="59"/>
      <c r="F93" s="59" t="n">
        <v>21</v>
      </c>
      <c r="G93" s="59"/>
      <c r="H93" s="58"/>
      <c r="I93" s="59" t="n">
        <v>3</v>
      </c>
      <c r="J93" s="60"/>
      <c r="K93" s="59"/>
      <c r="L93" s="59"/>
      <c r="M93" s="59"/>
      <c r="N93" s="129"/>
      <c r="O93" s="59"/>
      <c r="P93" s="59" t="n">
        <v>3</v>
      </c>
      <c r="Q93" s="59"/>
      <c r="R93" s="129"/>
      <c r="S93" s="59"/>
      <c r="T93" s="59"/>
      <c r="U93" s="59"/>
      <c r="V93" s="129"/>
      <c r="W93" s="59"/>
      <c r="X93" s="59" t="n">
        <v>1</v>
      </c>
      <c r="Y93" s="59"/>
      <c r="Z93" s="58"/>
      <c r="AA93" s="59"/>
      <c r="AB93" s="60"/>
      <c r="AC93" s="59"/>
      <c r="AD93" s="59"/>
      <c r="AE93" s="58" t="n">
        <v>1</v>
      </c>
      <c r="AF93" s="60"/>
      <c r="AG93" s="59" t="n">
        <v>1</v>
      </c>
      <c r="AH93" s="59"/>
      <c r="AI93" s="58"/>
      <c r="AJ93" s="60"/>
      <c r="AK93" s="59"/>
      <c r="AL93" s="32"/>
    </row>
    <row r="94" customFormat="false" ht="14.25" hidden="false" customHeight="false" outlineLevel="0" collapsed="false">
      <c r="A94" s="28" t="s">
        <v>52</v>
      </c>
      <c r="B94" s="31" t="s">
        <v>51</v>
      </c>
      <c r="C94" s="31" t="s">
        <v>50</v>
      </c>
      <c r="D94" s="31" t="s">
        <v>259</v>
      </c>
      <c r="E94" s="58"/>
      <c r="F94" s="59"/>
      <c r="G94" s="60"/>
      <c r="H94" s="62"/>
      <c r="I94" s="62"/>
      <c r="J94" s="62"/>
      <c r="K94" s="58"/>
      <c r="L94" s="59"/>
      <c r="M94" s="60"/>
      <c r="N94" s="62"/>
      <c r="O94" s="58"/>
      <c r="P94" s="59"/>
      <c r="Q94" s="60"/>
      <c r="R94" s="62"/>
      <c r="S94" s="58"/>
      <c r="T94" s="59"/>
      <c r="U94" s="60"/>
      <c r="V94" s="62"/>
      <c r="W94" s="58"/>
      <c r="X94" s="59"/>
      <c r="Y94" s="60"/>
      <c r="Z94" s="62"/>
      <c r="AA94" s="62"/>
      <c r="AB94" s="62"/>
      <c r="AC94" s="58"/>
      <c r="AD94" s="60"/>
      <c r="AE94" s="62"/>
      <c r="AF94" s="62"/>
      <c r="AG94" s="58"/>
      <c r="AH94" s="60"/>
      <c r="AI94" s="62"/>
      <c r="AJ94" s="62"/>
      <c r="AK94" s="129"/>
      <c r="AL94" s="32"/>
    </row>
    <row r="95" customFormat="false" ht="14.25" hidden="false" customHeight="false" outlineLevel="0" collapsed="false">
      <c r="A95" s="33"/>
      <c r="B95" s="29" t="s">
        <v>54</v>
      </c>
      <c r="C95" s="31" t="s">
        <v>191</v>
      </c>
      <c r="D95" s="31" t="s">
        <v>192</v>
      </c>
      <c r="E95" s="62" t="n">
        <v>2</v>
      </c>
      <c r="F95" s="62"/>
      <c r="G95" s="62"/>
      <c r="H95" s="58"/>
      <c r="I95" s="59"/>
      <c r="J95" s="60"/>
      <c r="K95" s="62"/>
      <c r="L95" s="62"/>
      <c r="M95" s="62"/>
      <c r="N95" s="129"/>
      <c r="O95" s="62" t="n">
        <v>7</v>
      </c>
      <c r="P95" s="62"/>
      <c r="Q95" s="62"/>
      <c r="R95" s="129"/>
      <c r="S95" s="62"/>
      <c r="T95" s="62"/>
      <c r="U95" s="62"/>
      <c r="V95" s="129"/>
      <c r="W95" s="62"/>
      <c r="X95" s="62"/>
      <c r="Y95" s="62"/>
      <c r="Z95" s="58"/>
      <c r="AA95" s="59"/>
      <c r="AB95" s="60"/>
      <c r="AC95" s="62"/>
      <c r="AD95" s="62"/>
      <c r="AE95" s="58"/>
      <c r="AF95" s="60"/>
      <c r="AG95" s="62"/>
      <c r="AH95" s="62"/>
      <c r="AI95" s="58"/>
      <c r="AJ95" s="60"/>
      <c r="AK95" s="62"/>
      <c r="AL95" s="32"/>
    </row>
    <row r="96" customFormat="false" ht="14.25" hidden="false" customHeight="false" outlineLevel="0" collapsed="false">
      <c r="A96" s="33"/>
      <c r="B96" s="34"/>
      <c r="C96" s="29" t="s">
        <v>55</v>
      </c>
      <c r="D96" s="29" t="s">
        <v>131</v>
      </c>
      <c r="E96" s="68" t="n">
        <v>1</v>
      </c>
      <c r="F96" s="62"/>
      <c r="G96" s="69"/>
      <c r="H96" s="62"/>
      <c r="I96" s="62"/>
      <c r="J96" s="62"/>
      <c r="K96" s="68"/>
      <c r="L96" s="62"/>
      <c r="M96" s="69"/>
      <c r="N96" s="62"/>
      <c r="O96" s="68"/>
      <c r="P96" s="62"/>
      <c r="Q96" s="69"/>
      <c r="R96" s="62"/>
      <c r="S96" s="68"/>
      <c r="T96" s="62"/>
      <c r="U96" s="69"/>
      <c r="V96" s="62"/>
      <c r="W96" s="68"/>
      <c r="X96" s="62"/>
      <c r="Y96" s="69"/>
      <c r="Z96" s="62"/>
      <c r="AA96" s="62"/>
      <c r="AB96" s="62"/>
      <c r="AC96" s="68"/>
      <c r="AD96" s="69"/>
      <c r="AE96" s="62"/>
      <c r="AF96" s="62"/>
      <c r="AG96" s="68"/>
      <c r="AH96" s="69"/>
      <c r="AI96" s="62"/>
      <c r="AJ96" s="62"/>
      <c r="AK96" s="133"/>
      <c r="AL96" s="36"/>
    </row>
    <row r="97" customFormat="false" ht="14.25" hidden="false" customHeight="false" outlineLevel="0" collapsed="false">
      <c r="A97" s="33"/>
      <c r="B97" s="34"/>
      <c r="C97" s="34"/>
      <c r="D97" s="34" t="s">
        <v>184</v>
      </c>
      <c r="E97" s="72"/>
      <c r="F97" s="64"/>
      <c r="G97" s="73" t="n">
        <v>1559</v>
      </c>
      <c r="H97" s="64"/>
      <c r="I97" s="64"/>
      <c r="J97" s="64"/>
      <c r="K97" s="72"/>
      <c r="L97" s="64"/>
      <c r="M97" s="73" t="n">
        <v>3871</v>
      </c>
      <c r="N97" s="64"/>
      <c r="O97" s="72"/>
      <c r="P97" s="64"/>
      <c r="Q97" s="73" t="n">
        <v>357125</v>
      </c>
      <c r="R97" s="64"/>
      <c r="S97" s="72"/>
      <c r="T97" s="64"/>
      <c r="U97" s="73"/>
      <c r="V97" s="64"/>
      <c r="W97" s="72"/>
      <c r="X97" s="64"/>
      <c r="Y97" s="73"/>
      <c r="Z97" s="64"/>
      <c r="AA97" s="64"/>
      <c r="AB97" s="64" t="n">
        <v>432</v>
      </c>
      <c r="AC97" s="72"/>
      <c r="AD97" s="73"/>
      <c r="AE97" s="64"/>
      <c r="AF97" s="64"/>
      <c r="AG97" s="72"/>
      <c r="AH97" s="73" t="n">
        <v>2031</v>
      </c>
      <c r="AI97" s="64"/>
      <c r="AJ97" s="64"/>
      <c r="AK97" s="138"/>
      <c r="AL97" s="38"/>
    </row>
    <row r="98" customFormat="false" ht="14.25" hidden="false" customHeight="false" outlineLevel="0" collapsed="false">
      <c r="A98" s="33"/>
      <c r="B98" s="34"/>
      <c r="C98" s="40"/>
      <c r="D98" s="40" t="s">
        <v>259</v>
      </c>
      <c r="E98" s="70"/>
      <c r="F98" s="66"/>
      <c r="G98" s="71"/>
      <c r="H98" s="66"/>
      <c r="I98" s="66"/>
      <c r="J98" s="66"/>
      <c r="K98" s="70"/>
      <c r="L98" s="66"/>
      <c r="M98" s="71"/>
      <c r="N98" s="66"/>
      <c r="O98" s="70"/>
      <c r="P98" s="66"/>
      <c r="Q98" s="71"/>
      <c r="R98" s="66"/>
      <c r="S98" s="70"/>
      <c r="T98" s="66"/>
      <c r="U98" s="71"/>
      <c r="V98" s="66"/>
      <c r="W98" s="70"/>
      <c r="X98" s="66"/>
      <c r="Y98" s="71"/>
      <c r="Z98" s="66"/>
      <c r="AA98" s="66"/>
      <c r="AB98" s="66"/>
      <c r="AC98" s="70"/>
      <c r="AD98" s="71"/>
      <c r="AE98" s="66"/>
      <c r="AF98" s="66"/>
      <c r="AG98" s="70"/>
      <c r="AH98" s="71"/>
      <c r="AI98" s="66"/>
      <c r="AJ98" s="66"/>
      <c r="AK98" s="135"/>
      <c r="AL98" s="41"/>
    </row>
    <row r="99" customFormat="false" ht="14.25" hidden="false" customHeight="false" outlineLevel="0" collapsed="false">
      <c r="A99" s="33"/>
      <c r="B99" s="34"/>
      <c r="C99" s="31" t="s">
        <v>178</v>
      </c>
      <c r="D99" s="31" t="s">
        <v>179</v>
      </c>
      <c r="E99" s="59"/>
      <c r="F99" s="59"/>
      <c r="G99" s="59" t="n">
        <v>3095</v>
      </c>
      <c r="H99" s="58"/>
      <c r="I99" s="59"/>
      <c r="J99" s="60"/>
      <c r="K99" s="59"/>
      <c r="L99" s="59"/>
      <c r="M99" s="59" t="n">
        <v>6571</v>
      </c>
      <c r="N99" s="129"/>
      <c r="O99" s="59"/>
      <c r="P99" s="59"/>
      <c r="Q99" s="59" t="n">
        <v>3688</v>
      </c>
      <c r="R99" s="129"/>
      <c r="S99" s="59"/>
      <c r="T99" s="59"/>
      <c r="U99" s="59"/>
      <c r="V99" s="129"/>
      <c r="W99" s="59"/>
      <c r="X99" s="59"/>
      <c r="Y99" s="59"/>
      <c r="Z99" s="58"/>
      <c r="AA99" s="59"/>
      <c r="AB99" s="60" t="n">
        <v>691</v>
      </c>
      <c r="AC99" s="59"/>
      <c r="AD99" s="59"/>
      <c r="AE99" s="58"/>
      <c r="AF99" s="60"/>
      <c r="AG99" s="59"/>
      <c r="AH99" s="59"/>
      <c r="AI99" s="58"/>
      <c r="AJ99" s="60"/>
      <c r="AK99" s="59"/>
      <c r="AL99" s="32"/>
    </row>
    <row r="100" customFormat="false" ht="14.25" hidden="false" customHeight="false" outlineLevel="0" collapsed="false">
      <c r="A100" s="33"/>
      <c r="B100" s="34"/>
      <c r="C100" s="29" t="s">
        <v>53</v>
      </c>
      <c r="D100" s="29" t="s">
        <v>138</v>
      </c>
      <c r="E100" s="68" t="n">
        <v>47</v>
      </c>
      <c r="F100" s="62"/>
      <c r="G100" s="69" t="n">
        <v>134909</v>
      </c>
      <c r="H100" s="62"/>
      <c r="I100" s="62"/>
      <c r="J100" s="62"/>
      <c r="K100" s="68" t="n">
        <v>5</v>
      </c>
      <c r="L100" s="62"/>
      <c r="M100" s="69" t="n">
        <v>363882</v>
      </c>
      <c r="N100" s="62"/>
      <c r="O100" s="68" t="n">
        <v>18</v>
      </c>
      <c r="P100" s="62"/>
      <c r="Q100" s="69" t="n">
        <v>218322</v>
      </c>
      <c r="R100" s="62"/>
      <c r="S100" s="68"/>
      <c r="T100" s="62"/>
      <c r="U100" s="69" t="n">
        <v>49565</v>
      </c>
      <c r="V100" s="62"/>
      <c r="W100" s="68"/>
      <c r="X100" s="62"/>
      <c r="Y100" s="69"/>
      <c r="Z100" s="62" t="n">
        <v>7</v>
      </c>
      <c r="AA100" s="62"/>
      <c r="AB100" s="62" t="n">
        <v>57429</v>
      </c>
      <c r="AC100" s="68"/>
      <c r="AD100" s="69"/>
      <c r="AE100" s="62"/>
      <c r="AF100" s="62" t="n">
        <v>38965</v>
      </c>
      <c r="AG100" s="68"/>
      <c r="AH100" s="69"/>
      <c r="AI100" s="62"/>
      <c r="AJ100" s="62"/>
      <c r="AK100" s="133"/>
      <c r="AL100" s="36"/>
    </row>
    <row r="101" customFormat="false" ht="14.25" hidden="false" customHeight="false" outlineLevel="0" collapsed="false">
      <c r="A101" s="33"/>
      <c r="B101" s="34"/>
      <c r="C101" s="34"/>
      <c r="D101" s="34" t="s">
        <v>171</v>
      </c>
      <c r="E101" s="72"/>
      <c r="F101" s="64"/>
      <c r="G101" s="73" t="n">
        <v>42885</v>
      </c>
      <c r="H101" s="64"/>
      <c r="I101" s="64"/>
      <c r="J101" s="64"/>
      <c r="K101" s="72"/>
      <c r="L101" s="64"/>
      <c r="M101" s="73" t="n">
        <v>103969</v>
      </c>
      <c r="N101" s="64"/>
      <c r="O101" s="72"/>
      <c r="P101" s="64"/>
      <c r="Q101" s="73" t="n">
        <v>58884</v>
      </c>
      <c r="R101" s="64"/>
      <c r="S101" s="72"/>
      <c r="T101" s="64"/>
      <c r="U101" s="73" t="n">
        <v>12683</v>
      </c>
      <c r="V101" s="64"/>
      <c r="W101" s="72"/>
      <c r="X101" s="64"/>
      <c r="Y101" s="73"/>
      <c r="Z101" s="64"/>
      <c r="AA101" s="64"/>
      <c r="AB101" s="64" t="n">
        <v>10062</v>
      </c>
      <c r="AC101" s="72"/>
      <c r="AD101" s="73"/>
      <c r="AE101" s="64"/>
      <c r="AF101" s="64"/>
      <c r="AG101" s="72"/>
      <c r="AH101" s="73"/>
      <c r="AI101" s="64"/>
      <c r="AJ101" s="64"/>
      <c r="AK101" s="138"/>
      <c r="AL101" s="38"/>
    </row>
    <row r="102" customFormat="false" ht="14.25" hidden="false" customHeight="false" outlineLevel="0" collapsed="false">
      <c r="A102" s="33"/>
      <c r="B102" s="34"/>
      <c r="C102" s="34"/>
      <c r="D102" s="34" t="s">
        <v>126</v>
      </c>
      <c r="E102" s="72" t="n">
        <v>75</v>
      </c>
      <c r="F102" s="64"/>
      <c r="G102" s="73" t="n">
        <v>89631</v>
      </c>
      <c r="H102" s="64"/>
      <c r="I102" s="64"/>
      <c r="J102" s="64"/>
      <c r="K102" s="72" t="n">
        <v>35</v>
      </c>
      <c r="L102" s="64"/>
      <c r="M102" s="73" t="n">
        <v>203442</v>
      </c>
      <c r="N102" s="64"/>
      <c r="O102" s="72" t="n">
        <v>27</v>
      </c>
      <c r="P102" s="64"/>
      <c r="Q102" s="73" t="n">
        <v>146130</v>
      </c>
      <c r="R102" s="64"/>
      <c r="S102" s="72"/>
      <c r="T102" s="64"/>
      <c r="U102" s="73" t="n">
        <v>33866</v>
      </c>
      <c r="V102" s="64"/>
      <c r="W102" s="72"/>
      <c r="X102" s="64"/>
      <c r="Y102" s="73"/>
      <c r="Z102" s="64" t="n">
        <v>4</v>
      </c>
      <c r="AA102" s="64"/>
      <c r="AB102" s="64" t="n">
        <v>23614</v>
      </c>
      <c r="AC102" s="72"/>
      <c r="AD102" s="73"/>
      <c r="AE102" s="64"/>
      <c r="AF102" s="64" t="n">
        <v>23212</v>
      </c>
      <c r="AG102" s="72"/>
      <c r="AH102" s="73"/>
      <c r="AI102" s="64"/>
      <c r="AJ102" s="64"/>
      <c r="AK102" s="138"/>
      <c r="AL102" s="38"/>
    </row>
    <row r="103" customFormat="false" ht="14.25" hidden="false" customHeight="false" outlineLevel="0" collapsed="false">
      <c r="A103" s="33"/>
      <c r="B103" s="34"/>
      <c r="C103" s="40"/>
      <c r="D103" s="40" t="s">
        <v>259</v>
      </c>
      <c r="E103" s="70"/>
      <c r="F103" s="66"/>
      <c r="G103" s="71"/>
      <c r="H103" s="66"/>
      <c r="I103" s="66"/>
      <c r="J103" s="66"/>
      <c r="K103" s="70"/>
      <c r="L103" s="66"/>
      <c r="M103" s="71"/>
      <c r="N103" s="66"/>
      <c r="O103" s="70"/>
      <c r="P103" s="66"/>
      <c r="Q103" s="71"/>
      <c r="R103" s="66"/>
      <c r="S103" s="70"/>
      <c r="T103" s="66"/>
      <c r="U103" s="71"/>
      <c r="V103" s="66"/>
      <c r="W103" s="70"/>
      <c r="X103" s="66"/>
      <c r="Y103" s="71"/>
      <c r="Z103" s="66"/>
      <c r="AA103" s="66"/>
      <c r="AB103" s="66"/>
      <c r="AC103" s="70"/>
      <c r="AD103" s="71"/>
      <c r="AE103" s="66"/>
      <c r="AF103" s="66"/>
      <c r="AG103" s="70"/>
      <c r="AH103" s="71"/>
      <c r="AI103" s="66"/>
      <c r="AJ103" s="66"/>
      <c r="AK103" s="135"/>
      <c r="AL103" s="41"/>
    </row>
    <row r="104" customFormat="false" ht="14.25" hidden="false" customHeight="false" outlineLevel="0" collapsed="false">
      <c r="A104" s="33"/>
      <c r="B104" s="34"/>
      <c r="C104" s="29" t="s">
        <v>181</v>
      </c>
      <c r="D104" s="29" t="s">
        <v>133</v>
      </c>
      <c r="E104" s="62"/>
      <c r="F104" s="62"/>
      <c r="G104" s="62"/>
      <c r="H104" s="68"/>
      <c r="I104" s="62"/>
      <c r="J104" s="69"/>
      <c r="K104" s="62"/>
      <c r="L104" s="62"/>
      <c r="M104" s="62"/>
      <c r="N104" s="133"/>
      <c r="O104" s="62" t="n">
        <v>1</v>
      </c>
      <c r="P104" s="62"/>
      <c r="Q104" s="62"/>
      <c r="R104" s="133"/>
      <c r="S104" s="62"/>
      <c r="T104" s="62"/>
      <c r="U104" s="62"/>
      <c r="V104" s="133"/>
      <c r="W104" s="62"/>
      <c r="X104" s="62"/>
      <c r="Y104" s="62"/>
      <c r="Z104" s="68"/>
      <c r="AA104" s="62"/>
      <c r="AB104" s="69"/>
      <c r="AC104" s="62"/>
      <c r="AD104" s="62"/>
      <c r="AE104" s="68"/>
      <c r="AF104" s="69"/>
      <c r="AG104" s="62"/>
      <c r="AH104" s="62"/>
      <c r="AI104" s="68"/>
      <c r="AJ104" s="69"/>
      <c r="AK104" s="62"/>
      <c r="AL104" s="36"/>
    </row>
    <row r="105" customFormat="false" ht="14.25" hidden="false" customHeight="false" outlineLevel="0" collapsed="false">
      <c r="A105" s="33"/>
      <c r="B105" s="34"/>
      <c r="C105" s="34"/>
      <c r="D105" s="34" t="s">
        <v>186</v>
      </c>
      <c r="E105" s="64"/>
      <c r="F105" s="64"/>
      <c r="G105" s="64" t="n">
        <v>950</v>
      </c>
      <c r="H105" s="72"/>
      <c r="I105" s="64"/>
      <c r="J105" s="73"/>
      <c r="K105" s="64"/>
      <c r="L105" s="64"/>
      <c r="M105" s="64" t="n">
        <v>2250</v>
      </c>
      <c r="N105" s="138"/>
      <c r="O105" s="64"/>
      <c r="P105" s="64"/>
      <c r="Q105" s="64" t="n">
        <v>5006</v>
      </c>
      <c r="R105" s="138"/>
      <c r="S105" s="64"/>
      <c r="T105" s="64"/>
      <c r="U105" s="64"/>
      <c r="V105" s="138"/>
      <c r="W105" s="64"/>
      <c r="X105" s="64"/>
      <c r="Y105" s="64"/>
      <c r="Z105" s="72"/>
      <c r="AA105" s="64"/>
      <c r="AB105" s="73"/>
      <c r="AC105" s="64"/>
      <c r="AD105" s="64"/>
      <c r="AE105" s="72"/>
      <c r="AF105" s="73"/>
      <c r="AG105" s="64"/>
      <c r="AH105" s="64"/>
      <c r="AI105" s="72"/>
      <c r="AJ105" s="73"/>
      <c r="AK105" s="64"/>
      <c r="AL105" s="38"/>
    </row>
    <row r="106" customFormat="false" ht="14.25" hidden="false" customHeight="false" outlineLevel="0" collapsed="false">
      <c r="A106" s="33"/>
      <c r="B106" s="34"/>
      <c r="C106" s="40"/>
      <c r="D106" s="40" t="s">
        <v>182</v>
      </c>
      <c r="E106" s="66"/>
      <c r="F106" s="66"/>
      <c r="G106" s="66" t="n">
        <v>928</v>
      </c>
      <c r="H106" s="70"/>
      <c r="I106" s="66"/>
      <c r="J106" s="71"/>
      <c r="K106" s="66"/>
      <c r="L106" s="66"/>
      <c r="M106" s="66" t="n">
        <v>4659</v>
      </c>
      <c r="N106" s="135"/>
      <c r="O106" s="66"/>
      <c r="P106" s="66"/>
      <c r="Q106" s="66" t="n">
        <v>8070</v>
      </c>
      <c r="R106" s="135"/>
      <c r="S106" s="66"/>
      <c r="T106" s="66"/>
      <c r="U106" s="66"/>
      <c r="V106" s="135"/>
      <c r="W106" s="66"/>
      <c r="X106" s="66"/>
      <c r="Y106" s="66"/>
      <c r="Z106" s="70"/>
      <c r="AA106" s="66"/>
      <c r="AB106" s="71"/>
      <c r="AC106" s="66"/>
      <c r="AD106" s="66"/>
      <c r="AE106" s="70"/>
      <c r="AF106" s="71"/>
      <c r="AG106" s="66"/>
      <c r="AH106" s="66"/>
      <c r="AI106" s="70"/>
      <c r="AJ106" s="71"/>
      <c r="AK106" s="66"/>
      <c r="AL106" s="41"/>
    </row>
    <row r="107" customFormat="false" ht="14.25" hidden="false" customHeight="false" outlineLevel="0" collapsed="false">
      <c r="A107" s="42"/>
      <c r="B107" s="40"/>
      <c r="C107" s="31" t="s">
        <v>175</v>
      </c>
      <c r="D107" s="31" t="s">
        <v>176</v>
      </c>
      <c r="E107" s="58"/>
      <c r="F107" s="59"/>
      <c r="G107" s="60" t="n">
        <v>3999</v>
      </c>
      <c r="H107" s="59"/>
      <c r="I107" s="59"/>
      <c r="J107" s="59"/>
      <c r="K107" s="58"/>
      <c r="L107" s="59"/>
      <c r="M107" s="60" t="n">
        <v>10235</v>
      </c>
      <c r="N107" s="59"/>
      <c r="O107" s="58"/>
      <c r="P107" s="59"/>
      <c r="Q107" s="60" t="n">
        <v>5730</v>
      </c>
      <c r="R107" s="59"/>
      <c r="S107" s="58"/>
      <c r="T107" s="59"/>
      <c r="U107" s="60"/>
      <c r="V107" s="59"/>
      <c r="W107" s="58"/>
      <c r="X107" s="59"/>
      <c r="Y107" s="60"/>
      <c r="Z107" s="59"/>
      <c r="AA107" s="59"/>
      <c r="AB107" s="59" t="n">
        <v>837</v>
      </c>
      <c r="AC107" s="58"/>
      <c r="AD107" s="60"/>
      <c r="AE107" s="59"/>
      <c r="AF107" s="59"/>
      <c r="AG107" s="58"/>
      <c r="AH107" s="60"/>
      <c r="AI107" s="59"/>
      <c r="AJ107" s="59"/>
      <c r="AK107" s="129"/>
      <c r="AL107" s="32"/>
    </row>
    <row r="108" customFormat="false" ht="14.25" hidden="false" customHeight="false" outlineLevel="0" collapsed="false">
      <c r="A108" s="28" t="s">
        <v>10</v>
      </c>
      <c r="B108" s="29" t="s">
        <v>9</v>
      </c>
      <c r="C108" s="29" t="s">
        <v>34</v>
      </c>
      <c r="D108" s="29" t="s">
        <v>150</v>
      </c>
      <c r="E108" s="62"/>
      <c r="F108" s="62"/>
      <c r="G108" s="62" t="n">
        <v>2129</v>
      </c>
      <c r="H108" s="68"/>
      <c r="I108" s="62"/>
      <c r="J108" s="69"/>
      <c r="K108" s="62"/>
      <c r="L108" s="62"/>
      <c r="M108" s="62" t="n">
        <v>425</v>
      </c>
      <c r="N108" s="133"/>
      <c r="O108" s="62"/>
      <c r="P108" s="62"/>
      <c r="Q108" s="62" t="n">
        <v>2133</v>
      </c>
      <c r="R108" s="133"/>
      <c r="S108" s="62"/>
      <c r="T108" s="62"/>
      <c r="U108" s="62"/>
      <c r="V108" s="133"/>
      <c r="W108" s="62"/>
      <c r="X108" s="62"/>
      <c r="Y108" s="62"/>
      <c r="Z108" s="68"/>
      <c r="AA108" s="62"/>
      <c r="AB108" s="69" t="n">
        <v>282</v>
      </c>
      <c r="AC108" s="62"/>
      <c r="AD108" s="62"/>
      <c r="AE108" s="68"/>
      <c r="AF108" s="69"/>
      <c r="AG108" s="62"/>
      <c r="AH108" s="62"/>
      <c r="AI108" s="68"/>
      <c r="AJ108" s="69"/>
      <c r="AK108" s="62"/>
      <c r="AL108" s="36"/>
    </row>
    <row r="109" customFormat="false" ht="14.25" hidden="false" customHeight="false" outlineLevel="0" collapsed="false">
      <c r="A109" s="33"/>
      <c r="B109" s="34"/>
      <c r="C109" s="40"/>
      <c r="D109" s="40" t="s">
        <v>259</v>
      </c>
      <c r="E109" s="64"/>
      <c r="F109" s="64"/>
      <c r="G109" s="64"/>
      <c r="H109" s="70"/>
      <c r="I109" s="66"/>
      <c r="J109" s="71"/>
      <c r="K109" s="64"/>
      <c r="L109" s="64"/>
      <c r="M109" s="64"/>
      <c r="N109" s="135"/>
      <c r="O109" s="64"/>
      <c r="P109" s="64"/>
      <c r="Q109" s="64"/>
      <c r="R109" s="135"/>
      <c r="S109" s="64"/>
      <c r="T109" s="64"/>
      <c r="U109" s="64"/>
      <c r="V109" s="135"/>
      <c r="W109" s="64"/>
      <c r="X109" s="64"/>
      <c r="Y109" s="64"/>
      <c r="Z109" s="70"/>
      <c r="AA109" s="66"/>
      <c r="AB109" s="71"/>
      <c r="AC109" s="64"/>
      <c r="AD109" s="64"/>
      <c r="AE109" s="70"/>
      <c r="AF109" s="71"/>
      <c r="AG109" s="64"/>
      <c r="AH109" s="64"/>
      <c r="AI109" s="70"/>
      <c r="AJ109" s="71"/>
      <c r="AK109" s="64"/>
      <c r="AL109" s="41"/>
    </row>
    <row r="110" customFormat="false" ht="14.25" hidden="false" customHeight="false" outlineLevel="0" collapsed="false">
      <c r="A110" s="33"/>
      <c r="B110" s="34"/>
      <c r="C110" s="29" t="s">
        <v>8</v>
      </c>
      <c r="D110" s="29" t="s">
        <v>216</v>
      </c>
      <c r="E110" s="68"/>
      <c r="F110" s="62"/>
      <c r="G110" s="69"/>
      <c r="H110" s="62"/>
      <c r="I110" s="62"/>
      <c r="J110" s="62" t="n">
        <v>1131</v>
      </c>
      <c r="K110" s="68"/>
      <c r="L110" s="62"/>
      <c r="M110" s="69"/>
      <c r="N110" s="62"/>
      <c r="O110" s="68"/>
      <c r="P110" s="62"/>
      <c r="Q110" s="69"/>
      <c r="R110" s="62"/>
      <c r="S110" s="68"/>
      <c r="T110" s="62"/>
      <c r="U110" s="69"/>
      <c r="V110" s="62"/>
      <c r="W110" s="68"/>
      <c r="X110" s="62"/>
      <c r="Y110" s="69"/>
      <c r="Z110" s="62"/>
      <c r="AA110" s="62"/>
      <c r="AB110" s="62"/>
      <c r="AC110" s="68"/>
      <c r="AD110" s="69"/>
      <c r="AE110" s="62"/>
      <c r="AF110" s="62"/>
      <c r="AG110" s="68"/>
      <c r="AH110" s="69"/>
      <c r="AI110" s="62"/>
      <c r="AJ110" s="62"/>
      <c r="AK110" s="133"/>
      <c r="AL110" s="36"/>
    </row>
    <row r="111" customFormat="false" ht="14.25" hidden="false" customHeight="false" outlineLevel="0" collapsed="false">
      <c r="A111" s="33"/>
      <c r="B111" s="34"/>
      <c r="C111" s="34"/>
      <c r="D111" s="34" t="s">
        <v>226</v>
      </c>
      <c r="E111" s="72"/>
      <c r="F111" s="64"/>
      <c r="G111" s="73"/>
      <c r="H111" s="64" t="n">
        <v>1</v>
      </c>
      <c r="I111" s="64"/>
      <c r="J111" s="64"/>
      <c r="K111" s="72"/>
      <c r="L111" s="64"/>
      <c r="M111" s="73"/>
      <c r="N111" s="64"/>
      <c r="O111" s="72"/>
      <c r="P111" s="64"/>
      <c r="Q111" s="73"/>
      <c r="R111" s="64"/>
      <c r="S111" s="72"/>
      <c r="T111" s="64"/>
      <c r="U111" s="73"/>
      <c r="V111" s="64"/>
      <c r="W111" s="72"/>
      <c r="X111" s="64"/>
      <c r="Y111" s="73"/>
      <c r="Z111" s="64"/>
      <c r="AA111" s="64"/>
      <c r="AB111" s="64"/>
      <c r="AC111" s="72"/>
      <c r="AD111" s="73"/>
      <c r="AE111" s="64"/>
      <c r="AF111" s="64"/>
      <c r="AG111" s="72"/>
      <c r="AH111" s="73"/>
      <c r="AI111" s="64"/>
      <c r="AJ111" s="64"/>
      <c r="AK111" s="138"/>
      <c r="AL111" s="38"/>
    </row>
    <row r="112" customFormat="false" ht="14.25" hidden="false" customHeight="false" outlineLevel="0" collapsed="false">
      <c r="A112" s="33"/>
      <c r="B112" s="34"/>
      <c r="C112" s="40"/>
      <c r="D112" s="40" t="s">
        <v>259</v>
      </c>
      <c r="E112" s="70"/>
      <c r="F112" s="66"/>
      <c r="G112" s="71"/>
      <c r="H112" s="66"/>
      <c r="I112" s="66"/>
      <c r="J112" s="66"/>
      <c r="K112" s="70"/>
      <c r="L112" s="66"/>
      <c r="M112" s="71"/>
      <c r="N112" s="66"/>
      <c r="O112" s="70"/>
      <c r="P112" s="66"/>
      <c r="Q112" s="71"/>
      <c r="R112" s="66"/>
      <c r="S112" s="70"/>
      <c r="T112" s="66"/>
      <c r="U112" s="71"/>
      <c r="V112" s="66"/>
      <c r="W112" s="70"/>
      <c r="X112" s="66"/>
      <c r="Y112" s="71"/>
      <c r="Z112" s="66"/>
      <c r="AA112" s="66"/>
      <c r="AB112" s="66"/>
      <c r="AC112" s="70"/>
      <c r="AD112" s="71"/>
      <c r="AE112" s="66"/>
      <c r="AF112" s="66"/>
      <c r="AG112" s="70"/>
      <c r="AH112" s="71"/>
      <c r="AI112" s="66"/>
      <c r="AJ112" s="66"/>
      <c r="AK112" s="135"/>
      <c r="AL112" s="41"/>
    </row>
    <row r="113" customFormat="false" ht="14.25" hidden="false" customHeight="false" outlineLevel="0" collapsed="false">
      <c r="A113" s="33"/>
      <c r="B113" s="34"/>
      <c r="C113" s="31" t="s">
        <v>286</v>
      </c>
      <c r="D113" s="31" t="s">
        <v>214</v>
      </c>
      <c r="E113" s="59"/>
      <c r="F113" s="59"/>
      <c r="G113" s="59"/>
      <c r="H113" s="58"/>
      <c r="I113" s="59"/>
      <c r="J113" s="60"/>
      <c r="K113" s="59"/>
      <c r="L113" s="59"/>
      <c r="M113" s="59"/>
      <c r="N113" s="129"/>
      <c r="O113" s="59"/>
      <c r="P113" s="59"/>
      <c r="Q113" s="59" t="n">
        <v>1577</v>
      </c>
      <c r="R113" s="129"/>
      <c r="S113" s="59"/>
      <c r="T113" s="59"/>
      <c r="U113" s="59"/>
      <c r="V113" s="129"/>
      <c r="W113" s="59"/>
      <c r="X113" s="59"/>
      <c r="Y113" s="59"/>
      <c r="Z113" s="58"/>
      <c r="AA113" s="59"/>
      <c r="AB113" s="60"/>
      <c r="AC113" s="59"/>
      <c r="AD113" s="59"/>
      <c r="AE113" s="58"/>
      <c r="AF113" s="60"/>
      <c r="AG113" s="59"/>
      <c r="AH113" s="59"/>
      <c r="AI113" s="58"/>
      <c r="AJ113" s="60"/>
      <c r="AK113" s="59"/>
      <c r="AL113" s="32"/>
    </row>
    <row r="114" customFormat="false" ht="14.25" hidden="false" customHeight="false" outlineLevel="0" collapsed="false">
      <c r="A114" s="33"/>
      <c r="B114" s="34"/>
      <c r="C114" s="31" t="s">
        <v>203</v>
      </c>
      <c r="D114" s="31" t="s">
        <v>204</v>
      </c>
      <c r="E114" s="58"/>
      <c r="F114" s="59"/>
      <c r="G114" s="60" t="n">
        <v>196</v>
      </c>
      <c r="H114" s="59"/>
      <c r="I114" s="59"/>
      <c r="J114" s="59" t="n">
        <v>8246</v>
      </c>
      <c r="K114" s="58"/>
      <c r="L114" s="59"/>
      <c r="M114" s="60"/>
      <c r="N114" s="59"/>
      <c r="O114" s="58"/>
      <c r="P114" s="59"/>
      <c r="Q114" s="60"/>
      <c r="R114" s="59"/>
      <c r="S114" s="58"/>
      <c r="T114" s="59"/>
      <c r="U114" s="60"/>
      <c r="V114" s="59"/>
      <c r="W114" s="58"/>
      <c r="X114" s="59"/>
      <c r="Y114" s="60"/>
      <c r="Z114" s="59"/>
      <c r="AA114" s="59"/>
      <c r="AB114" s="59"/>
      <c r="AC114" s="58"/>
      <c r="AD114" s="60"/>
      <c r="AE114" s="59"/>
      <c r="AF114" s="59"/>
      <c r="AG114" s="58"/>
      <c r="AH114" s="60"/>
      <c r="AI114" s="59"/>
      <c r="AJ114" s="59"/>
      <c r="AK114" s="129"/>
      <c r="AL114" s="32"/>
    </row>
    <row r="115" customFormat="false" ht="14.25" hidden="false" customHeight="false" outlineLevel="0" collapsed="false">
      <c r="A115" s="33"/>
      <c r="B115" s="34"/>
      <c r="C115" s="31" t="s">
        <v>257</v>
      </c>
      <c r="D115" s="31" t="s">
        <v>258</v>
      </c>
      <c r="E115" s="59"/>
      <c r="F115" s="59"/>
      <c r="G115" s="59"/>
      <c r="H115" s="58"/>
      <c r="I115" s="59"/>
      <c r="J115" s="60" t="n">
        <v>4212</v>
      </c>
      <c r="K115" s="59"/>
      <c r="L115" s="59"/>
      <c r="M115" s="59"/>
      <c r="N115" s="129"/>
      <c r="O115" s="59"/>
      <c r="P115" s="59"/>
      <c r="Q115" s="59"/>
      <c r="R115" s="129"/>
      <c r="S115" s="59"/>
      <c r="T115" s="59"/>
      <c r="U115" s="59"/>
      <c r="V115" s="129"/>
      <c r="W115" s="59"/>
      <c r="X115" s="59"/>
      <c r="Y115" s="59"/>
      <c r="Z115" s="58"/>
      <c r="AA115" s="59"/>
      <c r="AB115" s="60"/>
      <c r="AC115" s="59"/>
      <c r="AD115" s="59"/>
      <c r="AE115" s="58"/>
      <c r="AF115" s="60"/>
      <c r="AG115" s="59"/>
      <c r="AH115" s="59"/>
      <c r="AI115" s="58"/>
      <c r="AJ115" s="60"/>
      <c r="AK115" s="59"/>
      <c r="AL115" s="32"/>
    </row>
    <row r="116" customFormat="false" ht="14.25" hidden="false" customHeight="false" outlineLevel="0" collapsed="false">
      <c r="A116" s="33"/>
      <c r="B116" s="34"/>
      <c r="C116" s="29" t="s">
        <v>33</v>
      </c>
      <c r="D116" s="29" t="s">
        <v>269</v>
      </c>
      <c r="E116" s="68"/>
      <c r="F116" s="62"/>
      <c r="G116" s="69"/>
      <c r="H116" s="62"/>
      <c r="I116" s="62"/>
      <c r="J116" s="62"/>
      <c r="K116" s="68"/>
      <c r="L116" s="62"/>
      <c r="M116" s="69" t="n">
        <v>498</v>
      </c>
      <c r="N116" s="62"/>
      <c r="O116" s="68" t="n">
        <v>2</v>
      </c>
      <c r="P116" s="62"/>
      <c r="Q116" s="69"/>
      <c r="R116" s="62"/>
      <c r="S116" s="68"/>
      <c r="T116" s="62"/>
      <c r="U116" s="69"/>
      <c r="V116" s="62"/>
      <c r="W116" s="68"/>
      <c r="X116" s="62"/>
      <c r="Y116" s="69"/>
      <c r="Z116" s="62"/>
      <c r="AA116" s="62"/>
      <c r="AB116" s="62"/>
      <c r="AC116" s="68"/>
      <c r="AD116" s="69"/>
      <c r="AE116" s="62"/>
      <c r="AF116" s="62"/>
      <c r="AG116" s="68"/>
      <c r="AH116" s="69"/>
      <c r="AI116" s="62"/>
      <c r="AJ116" s="62"/>
      <c r="AK116" s="133"/>
      <c r="AL116" s="36"/>
    </row>
    <row r="117" customFormat="false" ht="14.25" hidden="false" customHeight="false" outlineLevel="0" collapsed="false">
      <c r="A117" s="33"/>
      <c r="B117" s="34"/>
      <c r="C117" s="40"/>
      <c r="D117" s="40" t="s">
        <v>259</v>
      </c>
      <c r="E117" s="70"/>
      <c r="F117" s="66"/>
      <c r="G117" s="71"/>
      <c r="H117" s="66"/>
      <c r="I117" s="66"/>
      <c r="J117" s="66"/>
      <c r="K117" s="70"/>
      <c r="L117" s="66"/>
      <c r="M117" s="71"/>
      <c r="N117" s="66"/>
      <c r="O117" s="70"/>
      <c r="P117" s="66"/>
      <c r="Q117" s="71"/>
      <c r="R117" s="66"/>
      <c r="S117" s="70"/>
      <c r="T117" s="66"/>
      <c r="U117" s="71"/>
      <c r="V117" s="66"/>
      <c r="W117" s="70"/>
      <c r="X117" s="66"/>
      <c r="Y117" s="71"/>
      <c r="Z117" s="66"/>
      <c r="AA117" s="66"/>
      <c r="AB117" s="66"/>
      <c r="AC117" s="70"/>
      <c r="AD117" s="71"/>
      <c r="AE117" s="66"/>
      <c r="AF117" s="66"/>
      <c r="AG117" s="70"/>
      <c r="AH117" s="71"/>
      <c r="AI117" s="66"/>
      <c r="AJ117" s="66"/>
      <c r="AK117" s="135"/>
      <c r="AL117" s="41"/>
    </row>
    <row r="118" customFormat="false" ht="14.25" hidden="false" customHeight="false" outlineLevel="0" collapsed="false">
      <c r="A118" s="33"/>
      <c r="B118" s="34"/>
      <c r="C118" s="31" t="s">
        <v>56</v>
      </c>
      <c r="D118" s="31" t="s">
        <v>259</v>
      </c>
      <c r="E118" s="59"/>
      <c r="F118" s="59"/>
      <c r="G118" s="59"/>
      <c r="H118" s="58"/>
      <c r="I118" s="59"/>
      <c r="J118" s="60"/>
      <c r="K118" s="59"/>
      <c r="L118" s="59"/>
      <c r="M118" s="59"/>
      <c r="N118" s="129"/>
      <c r="O118" s="59"/>
      <c r="P118" s="59"/>
      <c r="Q118" s="59"/>
      <c r="R118" s="129"/>
      <c r="S118" s="59"/>
      <c r="T118" s="59"/>
      <c r="U118" s="59"/>
      <c r="V118" s="129"/>
      <c r="W118" s="59"/>
      <c r="X118" s="59"/>
      <c r="Y118" s="59"/>
      <c r="Z118" s="58"/>
      <c r="AA118" s="59"/>
      <c r="AB118" s="60"/>
      <c r="AC118" s="59"/>
      <c r="AD118" s="59"/>
      <c r="AE118" s="58"/>
      <c r="AF118" s="60"/>
      <c r="AG118" s="59"/>
      <c r="AH118" s="59"/>
      <c r="AI118" s="58"/>
      <c r="AJ118" s="60"/>
      <c r="AK118" s="59"/>
      <c r="AL118" s="32"/>
    </row>
    <row r="119" customFormat="false" ht="14.25" hidden="false" customHeight="false" outlineLevel="0" collapsed="false">
      <c r="A119" s="42"/>
      <c r="B119" s="40"/>
      <c r="C119" s="31" t="s">
        <v>95</v>
      </c>
      <c r="D119" s="31" t="s">
        <v>259</v>
      </c>
      <c r="E119" s="58"/>
      <c r="F119" s="59"/>
      <c r="G119" s="60"/>
      <c r="H119" s="59"/>
      <c r="I119" s="59" t="n">
        <v>603</v>
      </c>
      <c r="J119" s="59"/>
      <c r="K119" s="58"/>
      <c r="L119" s="59"/>
      <c r="M119" s="60"/>
      <c r="N119" s="59"/>
      <c r="O119" s="58"/>
      <c r="P119" s="59" t="n">
        <v>1270</v>
      </c>
      <c r="Q119" s="60"/>
      <c r="R119" s="59"/>
      <c r="S119" s="58"/>
      <c r="T119" s="59" t="n">
        <v>1</v>
      </c>
      <c r="U119" s="60"/>
      <c r="V119" s="59"/>
      <c r="W119" s="58"/>
      <c r="X119" s="59"/>
      <c r="Y119" s="60"/>
      <c r="Z119" s="59"/>
      <c r="AA119" s="59"/>
      <c r="AB119" s="59"/>
      <c r="AC119" s="58"/>
      <c r="AD119" s="60"/>
      <c r="AE119" s="59"/>
      <c r="AF119" s="59"/>
      <c r="AG119" s="58"/>
      <c r="AH119" s="60"/>
      <c r="AI119" s="59"/>
      <c r="AJ119" s="59"/>
      <c r="AK119" s="129"/>
      <c r="AL119" s="32"/>
    </row>
    <row r="120" customFormat="false" ht="14.25" hidden="false" customHeight="false" outlineLevel="0" collapsed="false">
      <c r="A120" s="28" t="s">
        <v>13</v>
      </c>
      <c r="B120" s="31" t="s">
        <v>316</v>
      </c>
      <c r="C120" s="31" t="s">
        <v>101</v>
      </c>
      <c r="D120" s="31" t="s">
        <v>294</v>
      </c>
      <c r="E120" s="62"/>
      <c r="F120" s="62"/>
      <c r="G120" s="62"/>
      <c r="H120" s="58"/>
      <c r="I120" s="59"/>
      <c r="J120" s="60"/>
      <c r="K120" s="62"/>
      <c r="L120" s="62"/>
      <c r="M120" s="62"/>
      <c r="N120" s="129"/>
      <c r="O120" s="62"/>
      <c r="P120" s="62"/>
      <c r="Q120" s="62" t="n">
        <v>1053</v>
      </c>
      <c r="R120" s="129"/>
      <c r="S120" s="62"/>
      <c r="T120" s="62"/>
      <c r="U120" s="62"/>
      <c r="V120" s="129"/>
      <c r="W120" s="62"/>
      <c r="X120" s="62"/>
      <c r="Y120" s="62"/>
      <c r="Z120" s="58"/>
      <c r="AA120" s="59"/>
      <c r="AB120" s="60"/>
      <c r="AC120" s="62"/>
      <c r="AD120" s="62"/>
      <c r="AE120" s="58"/>
      <c r="AF120" s="60"/>
      <c r="AG120" s="62"/>
      <c r="AH120" s="62"/>
      <c r="AI120" s="58"/>
      <c r="AJ120" s="60"/>
      <c r="AK120" s="62"/>
      <c r="AL120" s="32"/>
    </row>
    <row r="121" customFormat="false" ht="14.25" hidden="false" customHeight="false" outlineLevel="0" collapsed="false">
      <c r="A121" s="33"/>
      <c r="B121" s="29" t="s">
        <v>12</v>
      </c>
      <c r="C121" s="29" t="s">
        <v>58</v>
      </c>
      <c r="D121" s="29" t="s">
        <v>271</v>
      </c>
      <c r="E121" s="68"/>
      <c r="F121" s="62"/>
      <c r="G121" s="69"/>
      <c r="H121" s="62"/>
      <c r="I121" s="62"/>
      <c r="J121" s="62"/>
      <c r="K121" s="68"/>
      <c r="L121" s="62"/>
      <c r="M121" s="69" t="n">
        <v>482</v>
      </c>
      <c r="N121" s="62"/>
      <c r="O121" s="68"/>
      <c r="P121" s="62"/>
      <c r="Q121" s="69"/>
      <c r="R121" s="62"/>
      <c r="S121" s="68"/>
      <c r="T121" s="62"/>
      <c r="U121" s="69"/>
      <c r="V121" s="62"/>
      <c r="W121" s="68"/>
      <c r="X121" s="62"/>
      <c r="Y121" s="69"/>
      <c r="Z121" s="62"/>
      <c r="AA121" s="62"/>
      <c r="AB121" s="62" t="n">
        <v>1008</v>
      </c>
      <c r="AC121" s="68"/>
      <c r="AD121" s="69"/>
      <c r="AE121" s="62"/>
      <c r="AF121" s="62"/>
      <c r="AG121" s="68"/>
      <c r="AH121" s="69"/>
      <c r="AI121" s="62"/>
      <c r="AJ121" s="62"/>
      <c r="AK121" s="133"/>
      <c r="AL121" s="36"/>
    </row>
    <row r="122" customFormat="false" ht="14.25" hidden="false" customHeight="false" outlineLevel="0" collapsed="false">
      <c r="A122" s="33"/>
      <c r="B122" s="34"/>
      <c r="C122" s="40"/>
      <c r="D122" s="40" t="s">
        <v>259</v>
      </c>
      <c r="E122" s="70"/>
      <c r="F122" s="66"/>
      <c r="G122" s="71"/>
      <c r="H122" s="64"/>
      <c r="I122" s="64"/>
      <c r="J122" s="64"/>
      <c r="K122" s="70"/>
      <c r="L122" s="66"/>
      <c r="M122" s="71"/>
      <c r="N122" s="64"/>
      <c r="O122" s="70"/>
      <c r="P122" s="66"/>
      <c r="Q122" s="71"/>
      <c r="R122" s="64"/>
      <c r="S122" s="70"/>
      <c r="T122" s="66"/>
      <c r="U122" s="71"/>
      <c r="V122" s="64"/>
      <c r="W122" s="70"/>
      <c r="X122" s="66"/>
      <c r="Y122" s="71"/>
      <c r="Z122" s="64"/>
      <c r="AA122" s="64"/>
      <c r="AB122" s="64"/>
      <c r="AC122" s="70"/>
      <c r="AD122" s="71"/>
      <c r="AE122" s="64"/>
      <c r="AF122" s="64"/>
      <c r="AG122" s="70"/>
      <c r="AH122" s="71"/>
      <c r="AI122" s="64"/>
      <c r="AJ122" s="64"/>
      <c r="AK122" s="135"/>
      <c r="AL122" s="41"/>
    </row>
    <row r="123" customFormat="false" ht="14.25" hidden="false" customHeight="false" outlineLevel="0" collapsed="false">
      <c r="A123" s="33"/>
      <c r="B123" s="34"/>
      <c r="C123" s="31" t="s">
        <v>57</v>
      </c>
      <c r="D123" s="31" t="s">
        <v>259</v>
      </c>
      <c r="E123" s="59"/>
      <c r="F123" s="59"/>
      <c r="G123" s="59"/>
      <c r="H123" s="58"/>
      <c r="I123" s="59"/>
      <c r="J123" s="60"/>
      <c r="K123" s="59"/>
      <c r="L123" s="59"/>
      <c r="M123" s="59"/>
      <c r="N123" s="129"/>
      <c r="O123" s="59"/>
      <c r="P123" s="59"/>
      <c r="Q123" s="59"/>
      <c r="R123" s="129"/>
      <c r="S123" s="59"/>
      <c r="T123" s="59"/>
      <c r="U123" s="59"/>
      <c r="V123" s="129"/>
      <c r="W123" s="59"/>
      <c r="X123" s="59"/>
      <c r="Y123" s="59"/>
      <c r="Z123" s="58"/>
      <c r="AA123" s="59"/>
      <c r="AB123" s="60"/>
      <c r="AC123" s="59"/>
      <c r="AD123" s="59"/>
      <c r="AE123" s="58"/>
      <c r="AF123" s="60"/>
      <c r="AG123" s="59"/>
      <c r="AH123" s="59"/>
      <c r="AI123" s="58"/>
      <c r="AJ123" s="60"/>
      <c r="AK123" s="59"/>
      <c r="AL123" s="32"/>
    </row>
    <row r="124" customFormat="false" ht="14.25" hidden="false" customHeight="false" outlineLevel="0" collapsed="false">
      <c r="A124" s="33"/>
      <c r="B124" s="40"/>
      <c r="C124" s="31" t="s">
        <v>11</v>
      </c>
      <c r="D124" s="31" t="s">
        <v>259</v>
      </c>
      <c r="E124" s="58"/>
      <c r="F124" s="59"/>
      <c r="G124" s="60"/>
      <c r="H124" s="59"/>
      <c r="I124" s="59"/>
      <c r="J124" s="59"/>
      <c r="K124" s="58"/>
      <c r="L124" s="59"/>
      <c r="M124" s="60"/>
      <c r="N124" s="59"/>
      <c r="O124" s="58"/>
      <c r="P124" s="59"/>
      <c r="Q124" s="60"/>
      <c r="R124" s="59"/>
      <c r="S124" s="58"/>
      <c r="T124" s="59"/>
      <c r="U124" s="60"/>
      <c r="V124" s="59"/>
      <c r="W124" s="58"/>
      <c r="X124" s="59"/>
      <c r="Y124" s="60"/>
      <c r="Z124" s="59"/>
      <c r="AA124" s="59"/>
      <c r="AB124" s="59"/>
      <c r="AC124" s="58"/>
      <c r="AD124" s="60"/>
      <c r="AE124" s="59"/>
      <c r="AF124" s="59"/>
      <c r="AG124" s="58"/>
      <c r="AH124" s="60"/>
      <c r="AI124" s="59"/>
      <c r="AJ124" s="59"/>
      <c r="AK124" s="129"/>
      <c r="AL124" s="32"/>
    </row>
    <row r="125" customFormat="false" ht="14.25" hidden="false" customHeight="false" outlineLevel="0" collapsed="false">
      <c r="A125" s="33"/>
      <c r="B125" s="29" t="s">
        <v>77</v>
      </c>
      <c r="C125" s="31" t="s">
        <v>94</v>
      </c>
      <c r="D125" s="31" t="s">
        <v>259</v>
      </c>
      <c r="E125" s="62"/>
      <c r="F125" s="62"/>
      <c r="G125" s="62"/>
      <c r="H125" s="58"/>
      <c r="I125" s="59" t="n">
        <v>46</v>
      </c>
      <c r="J125" s="60"/>
      <c r="K125" s="62"/>
      <c r="L125" s="62"/>
      <c r="M125" s="62"/>
      <c r="N125" s="129"/>
      <c r="O125" s="62"/>
      <c r="P125" s="62"/>
      <c r="Q125" s="62"/>
      <c r="R125" s="129"/>
      <c r="S125" s="62"/>
      <c r="T125" s="62"/>
      <c r="U125" s="62"/>
      <c r="V125" s="129"/>
      <c r="W125" s="62"/>
      <c r="X125" s="62"/>
      <c r="Y125" s="62"/>
      <c r="Z125" s="58"/>
      <c r="AA125" s="59"/>
      <c r="AB125" s="60"/>
      <c r="AC125" s="62"/>
      <c r="AD125" s="62"/>
      <c r="AE125" s="58"/>
      <c r="AF125" s="60"/>
      <c r="AG125" s="62"/>
      <c r="AH125" s="62"/>
      <c r="AI125" s="58"/>
      <c r="AJ125" s="60"/>
      <c r="AK125" s="62"/>
      <c r="AL125" s="32"/>
    </row>
    <row r="126" customFormat="false" ht="14.25" hidden="false" customHeight="false" outlineLevel="0" collapsed="false">
      <c r="A126" s="42"/>
      <c r="B126" s="40"/>
      <c r="C126" s="31" t="s">
        <v>76</v>
      </c>
      <c r="D126" s="31" t="s">
        <v>259</v>
      </c>
      <c r="E126" s="58"/>
      <c r="F126" s="59"/>
      <c r="G126" s="60"/>
      <c r="H126" s="59"/>
      <c r="I126" s="59"/>
      <c r="J126" s="59"/>
      <c r="K126" s="58"/>
      <c r="L126" s="59"/>
      <c r="M126" s="60"/>
      <c r="N126" s="59"/>
      <c r="O126" s="58"/>
      <c r="P126" s="59"/>
      <c r="Q126" s="60"/>
      <c r="R126" s="59"/>
      <c r="S126" s="58"/>
      <c r="T126" s="59"/>
      <c r="U126" s="60"/>
      <c r="V126" s="59"/>
      <c r="W126" s="58"/>
      <c r="X126" s="59"/>
      <c r="Y126" s="60"/>
      <c r="Z126" s="59"/>
      <c r="AA126" s="59"/>
      <c r="AB126" s="59"/>
      <c r="AC126" s="58"/>
      <c r="AD126" s="60"/>
      <c r="AE126" s="59"/>
      <c r="AF126" s="59"/>
      <c r="AG126" s="58"/>
      <c r="AH126" s="60"/>
      <c r="AI126" s="59"/>
      <c r="AJ126" s="59"/>
      <c r="AK126" s="129"/>
      <c r="AL126" s="32"/>
    </row>
    <row r="127" customFormat="false" ht="14.25" hidden="false" customHeight="false" outlineLevel="0" collapsed="false">
      <c r="A127" s="28" t="s">
        <v>96</v>
      </c>
      <c r="B127" s="29" t="s">
        <v>96</v>
      </c>
      <c r="C127" s="31" t="s">
        <v>87</v>
      </c>
      <c r="D127" s="31" t="s">
        <v>96</v>
      </c>
      <c r="E127" s="62"/>
      <c r="F127" s="62" t="n">
        <v>22982</v>
      </c>
      <c r="G127" s="62"/>
      <c r="H127" s="58"/>
      <c r="I127" s="59" t="n">
        <v>9490</v>
      </c>
      <c r="J127" s="60"/>
      <c r="K127" s="62"/>
      <c r="L127" s="62" t="n">
        <v>13499</v>
      </c>
      <c r="M127" s="62"/>
      <c r="N127" s="129"/>
      <c r="O127" s="62"/>
      <c r="P127" s="62" t="n">
        <v>7033</v>
      </c>
      <c r="Q127" s="62"/>
      <c r="R127" s="129"/>
      <c r="S127" s="62"/>
      <c r="T127" s="62" t="n">
        <v>117</v>
      </c>
      <c r="U127" s="62"/>
      <c r="V127" s="129"/>
      <c r="W127" s="62"/>
      <c r="X127" s="62" t="n">
        <v>95</v>
      </c>
      <c r="Y127" s="62"/>
      <c r="Z127" s="58"/>
      <c r="AA127" s="59" t="n">
        <v>4633</v>
      </c>
      <c r="AB127" s="60"/>
      <c r="AC127" s="62"/>
      <c r="AD127" s="62" t="n">
        <v>7</v>
      </c>
      <c r="AE127" s="58" t="n">
        <v>933</v>
      </c>
      <c r="AF127" s="60"/>
      <c r="AG127" s="62" t="n">
        <v>4820</v>
      </c>
      <c r="AH127" s="62"/>
      <c r="AI127" s="58"/>
      <c r="AJ127" s="60" t="n">
        <v>38</v>
      </c>
      <c r="AK127" s="62"/>
      <c r="AL127" s="32"/>
    </row>
    <row r="128" customFormat="false" ht="14.25" hidden="false" customHeight="false" outlineLevel="0" collapsed="false">
      <c r="A128" s="142"/>
      <c r="B128" s="143"/>
      <c r="C128" s="45" t="s">
        <v>96</v>
      </c>
      <c r="D128" s="45" t="s">
        <v>96</v>
      </c>
      <c r="E128" s="144"/>
      <c r="F128" s="145" t="n">
        <v>15</v>
      </c>
      <c r="G128" s="146"/>
      <c r="H128" s="144"/>
      <c r="I128" s="145" t="n">
        <v>177</v>
      </c>
      <c r="J128" s="146"/>
      <c r="K128" s="144"/>
      <c r="L128" s="145" t="n">
        <v>13</v>
      </c>
      <c r="M128" s="146"/>
      <c r="N128" s="147"/>
      <c r="O128" s="144"/>
      <c r="P128" s="145" t="n">
        <v>38</v>
      </c>
      <c r="Q128" s="146"/>
      <c r="R128" s="147"/>
      <c r="S128" s="144"/>
      <c r="T128" s="145" t="n">
        <v>2</v>
      </c>
      <c r="U128" s="146"/>
      <c r="V128" s="147"/>
      <c r="W128" s="144"/>
      <c r="X128" s="145" t="n">
        <v>3</v>
      </c>
      <c r="Y128" s="146"/>
      <c r="Z128" s="144"/>
      <c r="AA128" s="145" t="n">
        <v>34</v>
      </c>
      <c r="AB128" s="146"/>
      <c r="AC128" s="144"/>
      <c r="AD128" s="146"/>
      <c r="AE128" s="144" t="n">
        <v>5</v>
      </c>
      <c r="AF128" s="146"/>
      <c r="AG128" s="144" t="n">
        <v>17</v>
      </c>
      <c r="AH128" s="146"/>
      <c r="AI128" s="144"/>
      <c r="AJ128" s="146" t="n">
        <v>2426</v>
      </c>
      <c r="AK128" s="147"/>
      <c r="AL128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M95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11" activeCellId="0" sqref="A1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16.82"/>
    <col collapsed="false" customWidth="true" hidden="false" outlineLevel="0" max="5" min="4" style="0" width="12.72"/>
    <col collapsed="false" customWidth="true" hidden="false" outlineLevel="0" max="6" min="6" style="0" width="8.91"/>
    <col collapsed="false" customWidth="true" hidden="false" outlineLevel="0" max="7" min="7" style="0" width="10.99"/>
    <col collapsed="false" customWidth="true" hidden="false" outlineLevel="0" max="8" min="8" style="0" width="9.18"/>
    <col collapsed="false" customWidth="true" hidden="false" outlineLevel="0" max="9" min="9" style="0" width="7.09"/>
    <col collapsed="false" customWidth="true" hidden="false" outlineLevel="0" max="10" min="10" style="0" width="10.36"/>
    <col collapsed="false" customWidth="true" hidden="false" outlineLevel="0" max="11" min="11" style="0" width="9.18"/>
    <col collapsed="false" customWidth="true" hidden="false" outlineLevel="0" max="12" min="12" style="0" width="10.27"/>
    <col collapsed="false" customWidth="true" hidden="false" outlineLevel="0" max="13" min="13" style="0" width="10.36"/>
    <col collapsed="false" customWidth="true" hidden="false" outlineLevel="0" max="14" min="14" style="0" width="10.27"/>
    <col collapsed="false" customWidth="true" hidden="false" outlineLevel="0" max="15" min="15" style="0" width="7.82"/>
    <col collapsed="false" customWidth="true" hidden="false" outlineLevel="0" max="17" min="17" style="0" width="10.36"/>
    <col collapsed="false" customWidth="true" hidden="false" outlineLevel="0" max="18" min="18" style="0" width="9.18"/>
    <col collapsed="false" customWidth="true" hidden="false" outlineLevel="0" max="19" min="19" style="0" width="7.72"/>
    <col collapsed="false" customWidth="true" hidden="false" outlineLevel="0" max="20" min="20" style="0" width="8.27"/>
    <col collapsed="false" customWidth="true" hidden="false" outlineLevel="0" max="21" min="21" style="0" width="10.36"/>
    <col collapsed="false" customWidth="true" hidden="false" outlineLevel="0" max="22" min="22" style="0" width="9.18"/>
    <col collapsed="false" customWidth="true" hidden="false" outlineLevel="0" max="23" min="23" style="0" width="11.91"/>
    <col collapsed="false" customWidth="true" hidden="false" outlineLevel="0" max="24" min="24" style="0" width="6.36"/>
    <col collapsed="false" customWidth="true" hidden="false" outlineLevel="0" max="25" min="25" style="0" width="10.36"/>
    <col collapsed="false" customWidth="true" hidden="false" outlineLevel="0" max="26" min="26" style="0" width="9.18"/>
    <col collapsed="false" customWidth="true" hidden="false" outlineLevel="0" max="27" min="27" style="0" width="10.09"/>
    <col collapsed="false" customWidth="true" hidden="false" outlineLevel="0" max="28" min="28" style="0" width="10.36"/>
    <col collapsed="false" customWidth="true" hidden="false" outlineLevel="0" max="30" min="29" style="0" width="10.09"/>
    <col collapsed="false" customWidth="true" hidden="false" outlineLevel="0" max="31" min="31" style="0" width="10.36"/>
    <col collapsed="false" customWidth="true" hidden="false" outlineLevel="0" max="33" min="32" style="0" width="14.45"/>
    <col collapsed="false" customWidth="true" hidden="false" outlineLevel="0" max="35" min="34" style="0" width="16.54"/>
    <col collapsed="false" customWidth="true" hidden="false" outlineLevel="0" max="36" min="36" style="0" width="7.72"/>
    <col collapsed="false" customWidth="true" hidden="false" outlineLevel="0" max="37" min="37" style="0" width="10.36"/>
    <col collapsed="false" customWidth="true" hidden="false" outlineLevel="0" max="39" min="39" style="0" width="10.36"/>
  </cols>
  <sheetData>
    <row r="3" customFormat="false" ht="14.25" hidden="false" customHeight="false" outlineLevel="0" collapsed="false">
      <c r="A3" s="0" t="s">
        <v>127</v>
      </c>
      <c r="F3" s="0" t="s">
        <v>103</v>
      </c>
      <c r="G3" s="0" t="s">
        <v>107</v>
      </c>
    </row>
    <row r="4" customFormat="false" ht="14.25" hidden="false" customHeight="false" outlineLevel="0" collapsed="false">
      <c r="F4" s="0" t="s">
        <v>109</v>
      </c>
      <c r="G4" s="0" t="s">
        <v>109</v>
      </c>
      <c r="H4" s="0" t="s">
        <v>109</v>
      </c>
      <c r="I4" s="0" t="s">
        <v>166</v>
      </c>
      <c r="J4" s="0" t="s">
        <v>166</v>
      </c>
      <c r="K4" s="0" t="s">
        <v>166</v>
      </c>
      <c r="L4" s="0" t="s">
        <v>195</v>
      </c>
      <c r="M4" s="0" t="s">
        <v>195</v>
      </c>
      <c r="N4" s="0" t="s">
        <v>195</v>
      </c>
      <c r="O4" s="0" t="s">
        <v>207</v>
      </c>
      <c r="P4" s="0" t="s">
        <v>208</v>
      </c>
      <c r="Q4" s="0" t="s">
        <v>208</v>
      </c>
      <c r="R4" s="0" t="s">
        <v>208</v>
      </c>
      <c r="S4" s="0" t="s">
        <v>227</v>
      </c>
      <c r="T4" s="0" t="s">
        <v>228</v>
      </c>
      <c r="U4" s="0" t="s">
        <v>228</v>
      </c>
      <c r="V4" s="0" t="s">
        <v>228</v>
      </c>
      <c r="W4" s="0" t="s">
        <v>229</v>
      </c>
      <c r="X4" s="0" t="s">
        <v>230</v>
      </c>
      <c r="Y4" s="0" t="s">
        <v>230</v>
      </c>
      <c r="Z4" s="0" t="s">
        <v>230</v>
      </c>
      <c r="AA4" s="0" t="s">
        <v>234</v>
      </c>
      <c r="AB4" s="0" t="s">
        <v>234</v>
      </c>
      <c r="AC4" s="0" t="s">
        <v>234</v>
      </c>
      <c r="AD4" s="0" t="s">
        <v>243</v>
      </c>
      <c r="AE4" s="0" t="s">
        <v>243</v>
      </c>
      <c r="AF4" s="0" t="s">
        <v>252</v>
      </c>
      <c r="AG4" s="0" t="s">
        <v>252</v>
      </c>
      <c r="AH4" s="0" t="s">
        <v>253</v>
      </c>
      <c r="AI4" s="0" t="s">
        <v>253</v>
      </c>
      <c r="AJ4" s="0" t="s">
        <v>254</v>
      </c>
      <c r="AK4" s="0" t="s">
        <v>254</v>
      </c>
      <c r="AL4" s="0" t="s">
        <v>255</v>
      </c>
      <c r="AM4" s="0" t="s">
        <v>355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311</v>
      </c>
      <c r="F5" s="0" t="s">
        <v>78</v>
      </c>
      <c r="G5" s="0" t="s">
        <v>81</v>
      </c>
      <c r="H5" s="0" t="s">
        <v>79</v>
      </c>
      <c r="I5" s="0" t="s">
        <v>78</v>
      </c>
      <c r="J5" s="0" t="s">
        <v>81</v>
      </c>
      <c r="K5" s="0" t="s">
        <v>79</v>
      </c>
      <c r="L5" s="0" t="s">
        <v>78</v>
      </c>
      <c r="M5" s="0" t="s">
        <v>81</v>
      </c>
      <c r="N5" s="0" t="s">
        <v>79</v>
      </c>
      <c r="O5" s="0" t="s">
        <v>78</v>
      </c>
      <c r="P5" s="0" t="s">
        <v>78</v>
      </c>
      <c r="Q5" s="0" t="s">
        <v>81</v>
      </c>
      <c r="R5" s="0" t="s">
        <v>79</v>
      </c>
      <c r="S5" s="0" t="s">
        <v>78</v>
      </c>
      <c r="T5" s="0" t="s">
        <v>78</v>
      </c>
      <c r="U5" s="0" t="s">
        <v>81</v>
      </c>
      <c r="V5" s="0" t="s">
        <v>79</v>
      </c>
      <c r="W5" s="0" t="s">
        <v>78</v>
      </c>
      <c r="X5" s="0" t="s">
        <v>78</v>
      </c>
      <c r="Y5" s="0" t="s">
        <v>81</v>
      </c>
      <c r="Z5" s="0" t="s">
        <v>79</v>
      </c>
      <c r="AA5" s="0" t="s">
        <v>78</v>
      </c>
      <c r="AB5" s="0" t="s">
        <v>81</v>
      </c>
      <c r="AC5" s="0" t="s">
        <v>79</v>
      </c>
      <c r="AD5" s="0" t="s">
        <v>78</v>
      </c>
      <c r="AE5" s="0" t="s">
        <v>81</v>
      </c>
      <c r="AF5" s="0" t="s">
        <v>81</v>
      </c>
      <c r="AG5" s="0" t="s">
        <v>79</v>
      </c>
      <c r="AH5" s="0" t="s">
        <v>81</v>
      </c>
      <c r="AI5" s="0" t="s">
        <v>79</v>
      </c>
      <c r="AJ5" s="0" t="s">
        <v>78</v>
      </c>
      <c r="AK5" s="0" t="s">
        <v>81</v>
      </c>
      <c r="AL5" s="0" t="s">
        <v>78</v>
      </c>
      <c r="AM5" s="0" t="s">
        <v>81</v>
      </c>
    </row>
    <row r="6" customFormat="false" ht="14.25" hidden="false" customHeight="false" outlineLevel="0" collapsed="false">
      <c r="A6" s="0" t="s">
        <v>335</v>
      </c>
      <c r="B6" s="0" t="s">
        <v>82</v>
      </c>
      <c r="C6" s="0" t="s">
        <v>82</v>
      </c>
      <c r="D6" s="0" t="s">
        <v>355</v>
      </c>
      <c r="E6" s="0" t="n">
        <f aca="false">SUM(F6:AM6)</f>
        <v>1</v>
      </c>
      <c r="AB6" s="0" t="n">
        <v>1</v>
      </c>
    </row>
    <row r="7" customFormat="false" ht="14.25" hidden="false" customHeight="false" outlineLevel="0" collapsed="false">
      <c r="A7" s="0" t="s">
        <v>17</v>
      </c>
      <c r="B7" s="0" t="s">
        <v>16</v>
      </c>
      <c r="C7" s="0" t="s">
        <v>83</v>
      </c>
      <c r="D7" s="0" t="s">
        <v>355</v>
      </c>
      <c r="E7" s="0" t="n">
        <f aca="false">SUM(F7:AM7)</f>
        <v>117</v>
      </c>
      <c r="G7" s="0" t="n">
        <v>69</v>
      </c>
      <c r="J7" s="0" t="n">
        <v>14</v>
      </c>
      <c r="Q7" s="0" t="n">
        <v>1</v>
      </c>
      <c r="U7" s="0" t="n">
        <v>1</v>
      </c>
      <c r="AB7" s="0" t="n">
        <v>1</v>
      </c>
      <c r="AE7" s="0" t="n">
        <v>1</v>
      </c>
      <c r="AF7" s="0" t="n">
        <v>1</v>
      </c>
      <c r="AH7" s="0" t="n">
        <v>29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114</v>
      </c>
      <c r="D8" s="0" t="s">
        <v>148</v>
      </c>
      <c r="E8" s="0" t="n">
        <f aca="false">SUM(F8:AM8)</f>
        <v>2877</v>
      </c>
      <c r="H8" s="0" t="n">
        <v>2616</v>
      </c>
      <c r="K8" s="0" t="n">
        <v>260</v>
      </c>
      <c r="P8" s="0" t="n">
        <v>1</v>
      </c>
    </row>
    <row r="9" customFormat="false" ht="14.25" hidden="false" customHeight="false" outlineLevel="0" collapsed="false">
      <c r="A9" s="0" t="s">
        <v>17</v>
      </c>
      <c r="B9" s="0" t="s">
        <v>16</v>
      </c>
      <c r="C9" s="0" t="s">
        <v>14</v>
      </c>
      <c r="D9" s="0" t="s">
        <v>145</v>
      </c>
      <c r="E9" s="0" t="n">
        <f aca="false">SUM(F9:AM9)</f>
        <v>52341</v>
      </c>
      <c r="H9" s="0" t="n">
        <v>3523</v>
      </c>
      <c r="K9" s="0" t="n">
        <v>1876</v>
      </c>
      <c r="N9" s="0" t="n">
        <v>7517</v>
      </c>
      <c r="R9" s="0" t="n">
        <v>20335</v>
      </c>
      <c r="V9" s="0" t="n">
        <v>4438</v>
      </c>
      <c r="Z9" s="0" t="n">
        <v>4300</v>
      </c>
      <c r="AC9" s="0" t="n">
        <v>2504</v>
      </c>
      <c r="AG9" s="0" t="n">
        <v>1934</v>
      </c>
      <c r="AI9" s="0" t="n">
        <v>5914</v>
      </c>
    </row>
    <row r="10" customFormat="false" ht="14.25" hidden="false" customHeight="false" outlineLevel="0" collapsed="false">
      <c r="A10" s="0" t="s">
        <v>17</v>
      </c>
      <c r="B10" s="0" t="s">
        <v>16</v>
      </c>
      <c r="C10" s="0" t="s">
        <v>14</v>
      </c>
      <c r="D10" s="0" t="s">
        <v>163</v>
      </c>
      <c r="E10" s="0" t="n">
        <f aca="false">SUM(F10:AM10)</f>
        <v>1</v>
      </c>
      <c r="F10" s="0" t="n">
        <v>1</v>
      </c>
    </row>
    <row r="11" customFormat="false" ht="14.25" hidden="false" customHeight="false" outlineLevel="0" collapsed="false">
      <c r="A11" s="0" t="s">
        <v>330</v>
      </c>
      <c r="B11" s="0" t="s">
        <v>319</v>
      </c>
      <c r="C11" s="0" t="s">
        <v>223</v>
      </c>
      <c r="D11" s="0" t="s">
        <v>224</v>
      </c>
      <c r="E11" s="0" t="n">
        <f aca="false">SUM(F11:AM11)</f>
        <v>5</v>
      </c>
      <c r="I11" s="0" t="n">
        <v>2</v>
      </c>
      <c r="L11" s="0" t="n">
        <v>2</v>
      </c>
      <c r="P11" s="0" t="n">
        <v>1</v>
      </c>
    </row>
    <row r="12" customFormat="false" ht="14.25" hidden="false" customHeight="false" outlineLevel="0" collapsed="false">
      <c r="A12" s="0" t="s">
        <v>17</v>
      </c>
      <c r="B12" s="0" t="s">
        <v>16</v>
      </c>
      <c r="C12" s="0" t="s">
        <v>21</v>
      </c>
      <c r="D12" s="0" t="s">
        <v>156</v>
      </c>
      <c r="E12" s="0" t="n">
        <f aca="false">SUM(F12:AM12)</f>
        <v>3248</v>
      </c>
      <c r="F12" s="0" t="n">
        <v>4</v>
      </c>
      <c r="I12" s="0" t="n">
        <v>12</v>
      </c>
      <c r="N12" s="0" t="n">
        <v>2908</v>
      </c>
      <c r="P12" s="0" t="n">
        <v>2</v>
      </c>
      <c r="S12" s="0" t="n">
        <v>7</v>
      </c>
      <c r="W12" s="0" t="n">
        <v>1</v>
      </c>
      <c r="AC12" s="0" t="n">
        <v>309</v>
      </c>
      <c r="AD12" s="0" t="n">
        <v>5</v>
      </c>
    </row>
    <row r="13" customFormat="false" ht="14.25" hidden="false" customHeight="false" outlineLevel="0" collapsed="false">
      <c r="A13" s="0" t="s">
        <v>17</v>
      </c>
      <c r="B13" s="0" t="s">
        <v>16</v>
      </c>
      <c r="C13" s="0" t="s">
        <v>302</v>
      </c>
      <c r="D13" s="0" t="s">
        <v>303</v>
      </c>
      <c r="E13" s="0" t="n">
        <f aca="false">SUM(F13:AM13)</f>
        <v>3</v>
      </c>
      <c r="Z13" s="0" t="n">
        <v>3</v>
      </c>
    </row>
    <row r="14" customFormat="false" ht="14.25" hidden="false" customHeight="false" outlineLevel="0" collapsed="false">
      <c r="A14" s="0" t="s">
        <v>17</v>
      </c>
      <c r="B14" s="0" t="s">
        <v>16</v>
      </c>
      <c r="C14" s="0" t="s">
        <v>264</v>
      </c>
      <c r="D14" s="0" t="s">
        <v>265</v>
      </c>
      <c r="E14" s="0" t="n">
        <f aca="false">SUM(F14:AM14)</f>
        <v>6</v>
      </c>
      <c r="I14" s="0" t="n">
        <v>2</v>
      </c>
      <c r="P14" s="0" t="n">
        <v>1</v>
      </c>
      <c r="X14" s="0" t="n">
        <v>1</v>
      </c>
      <c r="AD14" s="0" t="n">
        <v>2</v>
      </c>
    </row>
    <row r="15" customFormat="false" ht="14.25" hidden="false" customHeight="false" outlineLevel="0" collapsed="false">
      <c r="A15" s="0" t="s">
        <v>17</v>
      </c>
      <c r="B15" s="0" t="s">
        <v>16</v>
      </c>
      <c r="C15" s="0" t="s">
        <v>99</v>
      </c>
      <c r="D15" s="0" t="s">
        <v>147</v>
      </c>
      <c r="E15" s="0" t="n">
        <f aca="false">SUM(F15:AM15)</f>
        <v>9413</v>
      </c>
      <c r="H15" s="0" t="n">
        <v>3810</v>
      </c>
      <c r="K15" s="0" t="n">
        <v>5603</v>
      </c>
    </row>
    <row r="16" customFormat="false" ht="14.25" hidden="false" customHeight="false" outlineLevel="0" collapsed="false">
      <c r="A16" s="0" t="s">
        <v>17</v>
      </c>
      <c r="B16" s="0" t="s">
        <v>16</v>
      </c>
      <c r="C16" s="0" t="s">
        <v>288</v>
      </c>
      <c r="D16" s="0" t="s">
        <v>289</v>
      </c>
      <c r="E16" s="0" t="n">
        <f aca="false">SUM(F16:AM16)</f>
        <v>8520</v>
      </c>
      <c r="R16" s="0" t="n">
        <v>2890</v>
      </c>
      <c r="AC16" s="0" t="n">
        <v>5630</v>
      </c>
    </row>
    <row r="17" customFormat="false" ht="14.25" hidden="false" customHeight="false" outlineLevel="0" collapsed="false">
      <c r="A17" s="0" t="s">
        <v>17</v>
      </c>
      <c r="B17" s="0" t="s">
        <v>16</v>
      </c>
      <c r="C17" s="0" t="s">
        <v>18</v>
      </c>
      <c r="D17" s="0" t="s">
        <v>218</v>
      </c>
      <c r="E17" s="0" t="n">
        <f aca="false">SUM(F17:AM17)</f>
        <v>3</v>
      </c>
      <c r="I17" s="0" t="n">
        <v>2</v>
      </c>
      <c r="P17" s="0" t="n">
        <v>1</v>
      </c>
    </row>
    <row r="18" customFormat="false" ht="14.25" hidden="false" customHeight="false" outlineLevel="0" collapsed="false">
      <c r="A18" s="0" t="s">
        <v>17</v>
      </c>
      <c r="B18" s="0" t="s">
        <v>16</v>
      </c>
      <c r="C18" s="0" t="s">
        <v>18</v>
      </c>
      <c r="D18" s="0" t="s">
        <v>242</v>
      </c>
      <c r="E18" s="0" t="n">
        <f aca="false">SUM(F18:AM18)</f>
        <v>5</v>
      </c>
      <c r="I18" s="0" t="n">
        <v>4</v>
      </c>
      <c r="AL18" s="0" t="n">
        <v>1</v>
      </c>
    </row>
    <row r="19" customFormat="false" ht="14.25" hidden="false" customHeight="false" outlineLevel="0" collapsed="false">
      <c r="A19" s="0" t="s">
        <v>17</v>
      </c>
      <c r="B19" s="0" t="s">
        <v>16</v>
      </c>
      <c r="C19" s="0" t="s">
        <v>19</v>
      </c>
      <c r="D19" s="0" t="s">
        <v>173</v>
      </c>
      <c r="E19" s="0" t="n">
        <f aca="false">SUM(F19:AM19)</f>
        <v>11796</v>
      </c>
      <c r="H19" s="0" t="n">
        <v>7581</v>
      </c>
      <c r="K19" s="0" t="n">
        <v>2178</v>
      </c>
      <c r="R19" s="0" t="n">
        <v>10</v>
      </c>
      <c r="Z19" s="0" t="n">
        <v>3</v>
      </c>
      <c r="AG19" s="0" t="n">
        <v>2024</v>
      </c>
    </row>
    <row r="20" customFormat="false" ht="14.25" hidden="false" customHeight="false" outlineLevel="0" collapsed="false">
      <c r="A20" s="0" t="s">
        <v>17</v>
      </c>
      <c r="B20" s="0" t="s">
        <v>16</v>
      </c>
      <c r="C20" s="0" t="s">
        <v>22</v>
      </c>
      <c r="D20" s="0" t="s">
        <v>355</v>
      </c>
      <c r="E20" s="0" t="n">
        <f aca="false">SUM(F20:AM20)</f>
        <v>737</v>
      </c>
      <c r="G20" s="0" t="n">
        <v>1</v>
      </c>
      <c r="J20" s="0" t="n">
        <v>639</v>
      </c>
      <c r="M20" s="0" t="n">
        <v>37</v>
      </c>
      <c r="Q20" s="0" t="n">
        <v>3</v>
      </c>
      <c r="AF20" s="0" t="n">
        <v>33</v>
      </c>
      <c r="AK20" s="0" t="n">
        <v>24</v>
      </c>
    </row>
    <row r="21" customFormat="false" ht="14.25" hidden="false" customHeight="false" outlineLevel="0" collapsed="false">
      <c r="A21" s="0" t="s">
        <v>17</v>
      </c>
      <c r="B21" s="0" t="s">
        <v>16</v>
      </c>
      <c r="C21" s="0" t="s">
        <v>22</v>
      </c>
      <c r="D21" s="0" t="s">
        <v>267</v>
      </c>
      <c r="E21" s="0" t="n">
        <f aca="false">SUM(F21:AM21)</f>
        <v>85</v>
      </c>
      <c r="N21" s="0" t="n">
        <v>85</v>
      </c>
    </row>
    <row r="22" customFormat="false" ht="14.25" hidden="false" customHeight="false" outlineLevel="0" collapsed="false">
      <c r="A22" s="0" t="s">
        <v>17</v>
      </c>
      <c r="B22" s="0" t="s">
        <v>16</v>
      </c>
      <c r="C22" s="0" t="s">
        <v>22</v>
      </c>
      <c r="D22" s="0" t="s">
        <v>146</v>
      </c>
      <c r="E22" s="0" t="n">
        <f aca="false">SUM(F22:AM22)</f>
        <v>40997</v>
      </c>
      <c r="H22" s="0" t="n">
        <v>2819</v>
      </c>
      <c r="I22" s="0" t="n">
        <v>21</v>
      </c>
      <c r="K22" s="0" t="n">
        <v>14004</v>
      </c>
      <c r="L22" s="0" t="n">
        <v>1</v>
      </c>
      <c r="N22" s="0" t="n">
        <v>9342</v>
      </c>
      <c r="P22" s="0" t="n">
        <v>1</v>
      </c>
      <c r="R22" s="0" t="n">
        <v>12199</v>
      </c>
      <c r="S22" s="0" t="n">
        <v>1</v>
      </c>
      <c r="V22" s="0" t="n">
        <v>1458</v>
      </c>
      <c r="Z22" s="0" t="n">
        <v>3</v>
      </c>
      <c r="AD22" s="0" t="n">
        <v>2</v>
      </c>
      <c r="AG22" s="0" t="n">
        <v>1142</v>
      </c>
      <c r="AL22" s="0" t="n">
        <v>4</v>
      </c>
    </row>
    <row r="23" customFormat="false" ht="14.25" hidden="false" customHeight="false" outlineLevel="0" collapsed="false">
      <c r="A23" s="0" t="s">
        <v>17</v>
      </c>
      <c r="B23" s="0" t="s">
        <v>16</v>
      </c>
      <c r="C23" s="0" t="s">
        <v>181</v>
      </c>
      <c r="D23" s="0" t="s">
        <v>182</v>
      </c>
      <c r="E23" s="0" t="n">
        <f aca="false">SUM(F23:AM23)</f>
        <v>1316</v>
      </c>
      <c r="H23" s="0" t="n">
        <v>1316</v>
      </c>
    </row>
    <row r="24" customFormat="false" ht="14.25" hidden="false" customHeight="false" outlineLevel="0" collapsed="false">
      <c r="A24" s="0" t="s">
        <v>17</v>
      </c>
      <c r="B24" s="0" t="s">
        <v>16</v>
      </c>
      <c r="C24" s="0" t="s">
        <v>20</v>
      </c>
      <c r="D24" s="0" t="s">
        <v>297</v>
      </c>
      <c r="E24" s="0" t="n">
        <f aca="false">SUM(F24:AM24)</f>
        <v>1</v>
      </c>
      <c r="S24" s="0" t="n">
        <v>1</v>
      </c>
    </row>
    <row r="25" customFormat="false" ht="14.25" hidden="false" customHeight="false" outlineLevel="0" collapsed="false">
      <c r="A25" s="0" t="s">
        <v>17</v>
      </c>
      <c r="B25" s="0" t="s">
        <v>313</v>
      </c>
      <c r="C25" s="0" t="s">
        <v>275</v>
      </c>
      <c r="D25" s="0" t="s">
        <v>276</v>
      </c>
      <c r="E25" s="0" t="n">
        <f aca="false">SUM(F25:AM25)</f>
        <v>2703</v>
      </c>
      <c r="N25" s="0" t="n">
        <v>2703</v>
      </c>
    </row>
    <row r="26" customFormat="false" ht="14.25" hidden="false" customHeight="false" outlineLevel="0" collapsed="false">
      <c r="A26" s="0" t="s">
        <v>38</v>
      </c>
      <c r="B26" s="0" t="s">
        <v>37</v>
      </c>
      <c r="C26" s="0" t="s">
        <v>197</v>
      </c>
      <c r="D26" s="0" t="s">
        <v>273</v>
      </c>
      <c r="E26" s="0" t="n">
        <f aca="false">SUM(F26:AM26)</f>
        <v>42026</v>
      </c>
      <c r="N26" s="0" t="n">
        <v>6290</v>
      </c>
      <c r="R26" s="0" t="n">
        <v>27910</v>
      </c>
      <c r="AI26" s="0" t="n">
        <v>7826</v>
      </c>
    </row>
    <row r="27" customFormat="false" ht="14.25" hidden="false" customHeight="false" outlineLevel="0" collapsed="false">
      <c r="A27" s="0" t="s">
        <v>38</v>
      </c>
      <c r="B27" s="0" t="s">
        <v>37</v>
      </c>
      <c r="C27" s="0" t="s">
        <v>197</v>
      </c>
      <c r="D27" s="0" t="s">
        <v>281</v>
      </c>
      <c r="E27" s="0" t="n">
        <f aca="false">SUM(F27:AM27)</f>
        <v>65062</v>
      </c>
      <c r="N27" s="0" t="n">
        <v>12904</v>
      </c>
      <c r="R27" s="0" t="n">
        <v>26930</v>
      </c>
      <c r="Z27" s="0" t="n">
        <v>5398</v>
      </c>
      <c r="AG27" s="0" t="n">
        <v>19830</v>
      </c>
    </row>
    <row r="28" customFormat="false" ht="14.25" hidden="false" customHeight="false" outlineLevel="0" collapsed="false">
      <c r="A28" s="0" t="s">
        <v>38</v>
      </c>
      <c r="B28" s="0" t="s">
        <v>37</v>
      </c>
      <c r="C28" s="0" t="s">
        <v>197</v>
      </c>
      <c r="D28" s="0" t="s">
        <v>198</v>
      </c>
      <c r="E28" s="0" t="n">
        <f aca="false">SUM(F28:AM28)</f>
        <v>137858</v>
      </c>
      <c r="H28" s="0" t="n">
        <v>826</v>
      </c>
      <c r="K28" s="0" t="n">
        <v>25882</v>
      </c>
      <c r="N28" s="0" t="n">
        <v>25460</v>
      </c>
      <c r="R28" s="0" t="n">
        <v>46054</v>
      </c>
      <c r="Z28" s="0" t="n">
        <v>7652</v>
      </c>
      <c r="AG28" s="0" t="n">
        <v>31984</v>
      </c>
    </row>
    <row r="29" customFormat="false" ht="14.25" hidden="false" customHeight="false" outlineLevel="0" collapsed="false">
      <c r="A29" s="0" t="s">
        <v>38</v>
      </c>
      <c r="B29" s="0" t="s">
        <v>37</v>
      </c>
      <c r="C29" s="0" t="s">
        <v>35</v>
      </c>
      <c r="D29" s="0" t="s">
        <v>210</v>
      </c>
      <c r="E29" s="0" t="n">
        <f aca="false">SUM(F29:AM29)</f>
        <v>414678</v>
      </c>
      <c r="H29" s="0" t="n">
        <v>1335</v>
      </c>
      <c r="K29" s="0" t="n">
        <v>150469</v>
      </c>
      <c r="R29" s="0" t="n">
        <v>88616</v>
      </c>
      <c r="Z29" s="0" t="n">
        <v>12924</v>
      </c>
      <c r="AG29" s="0" t="n">
        <v>106947</v>
      </c>
      <c r="AI29" s="0" t="n">
        <v>54387</v>
      </c>
    </row>
    <row r="30" customFormat="false" ht="14.25" hidden="false" customHeight="false" outlineLevel="0" collapsed="false">
      <c r="A30" s="0" t="s">
        <v>38</v>
      </c>
      <c r="B30" s="0" t="s">
        <v>37</v>
      </c>
      <c r="C30" s="0" t="s">
        <v>35</v>
      </c>
      <c r="D30" s="0" t="s">
        <v>206</v>
      </c>
      <c r="E30" s="0" t="n">
        <f aca="false">SUM(F30:AM30)</f>
        <v>15748</v>
      </c>
      <c r="H30" s="0" t="n">
        <v>10692</v>
      </c>
      <c r="I30" s="0" t="n">
        <v>8</v>
      </c>
      <c r="K30" s="0" t="n">
        <v>1505</v>
      </c>
      <c r="L30" s="0" t="n">
        <v>1</v>
      </c>
      <c r="N30" s="0" t="n">
        <v>2648</v>
      </c>
      <c r="P30" s="0" t="n">
        <v>4</v>
      </c>
      <c r="X30" s="0" t="n">
        <v>1</v>
      </c>
      <c r="AD30" s="0" t="n">
        <v>1</v>
      </c>
      <c r="AI30" s="0" t="n">
        <v>888</v>
      </c>
    </row>
    <row r="31" customFormat="false" ht="14.25" hidden="false" customHeight="false" outlineLevel="0" collapsed="false">
      <c r="A31" s="0" t="s">
        <v>38</v>
      </c>
      <c r="B31" s="0" t="s">
        <v>37</v>
      </c>
      <c r="C31" s="0" t="s">
        <v>35</v>
      </c>
      <c r="D31" s="0" t="s">
        <v>133</v>
      </c>
      <c r="E31" s="0" t="n">
        <f aca="false">SUM(F31:AM31)</f>
        <v>147568</v>
      </c>
      <c r="F31" s="0" t="n">
        <v>4</v>
      </c>
      <c r="I31" s="0" t="n">
        <v>13</v>
      </c>
      <c r="K31" s="0" t="n">
        <v>46129</v>
      </c>
      <c r="L31" s="0" t="n">
        <v>1</v>
      </c>
      <c r="O31" s="0" t="n">
        <v>2</v>
      </c>
      <c r="P31" s="0" t="n">
        <v>60</v>
      </c>
      <c r="R31" s="0" t="n">
        <v>34538</v>
      </c>
      <c r="S31" s="0" t="n">
        <v>1</v>
      </c>
      <c r="X31" s="0" t="n">
        <v>4</v>
      </c>
      <c r="Z31" s="0" t="n">
        <v>8138</v>
      </c>
      <c r="AA31" s="0" t="n">
        <v>3</v>
      </c>
      <c r="AD31" s="0" t="n">
        <v>16</v>
      </c>
      <c r="AG31" s="0" t="n">
        <v>21700</v>
      </c>
      <c r="AI31" s="0" t="n">
        <v>36956</v>
      </c>
      <c r="AL31" s="0" t="n">
        <v>3</v>
      </c>
    </row>
    <row r="32" customFormat="false" ht="14.25" hidden="false" customHeight="false" outlineLevel="0" collapsed="false">
      <c r="A32" s="0" t="s">
        <v>38</v>
      </c>
      <c r="B32" s="0" t="s">
        <v>37</v>
      </c>
      <c r="C32" s="0" t="s">
        <v>74</v>
      </c>
      <c r="D32" s="0" t="s">
        <v>355</v>
      </c>
      <c r="E32" s="0" t="n">
        <f aca="false">SUM(F32:AM32)</f>
        <v>88616</v>
      </c>
      <c r="G32" s="0" t="n">
        <v>31</v>
      </c>
      <c r="J32" s="0" t="n">
        <v>5008</v>
      </c>
      <c r="M32" s="0" t="n">
        <v>1095</v>
      </c>
      <c r="Q32" s="0" t="n">
        <v>27374</v>
      </c>
      <c r="U32" s="0" t="n">
        <v>19785</v>
      </c>
      <c r="Y32" s="0" t="n">
        <v>18044</v>
      </c>
      <c r="AB32" s="0" t="n">
        <v>16</v>
      </c>
      <c r="AE32" s="0" t="n">
        <v>1</v>
      </c>
      <c r="AF32" s="0" t="n">
        <v>3057</v>
      </c>
      <c r="AH32" s="0" t="n">
        <v>10765</v>
      </c>
      <c r="AK32" s="0" t="n">
        <v>3440</v>
      </c>
    </row>
    <row r="33" customFormat="false" ht="14.25" hidden="false" customHeight="false" outlineLevel="0" collapsed="false">
      <c r="A33" s="0" t="s">
        <v>38</v>
      </c>
      <c r="B33" s="0" t="s">
        <v>37</v>
      </c>
      <c r="C33" s="0" t="s">
        <v>74</v>
      </c>
      <c r="D33" s="0" t="s">
        <v>143</v>
      </c>
      <c r="E33" s="0" t="n">
        <f aca="false">SUM(F33:AM33)</f>
        <v>449436</v>
      </c>
      <c r="H33" s="0" t="n">
        <v>3584</v>
      </c>
      <c r="I33" s="0" t="n">
        <v>2</v>
      </c>
      <c r="K33" s="0" t="n">
        <v>52067</v>
      </c>
      <c r="N33" s="0" t="n">
        <v>48791</v>
      </c>
      <c r="P33" s="0" t="n">
        <v>12</v>
      </c>
      <c r="R33" s="0" t="n">
        <v>162360</v>
      </c>
      <c r="T33" s="0" t="n">
        <v>1</v>
      </c>
      <c r="V33" s="0" t="n">
        <v>47165</v>
      </c>
      <c r="Z33" s="0" t="n">
        <v>19891</v>
      </c>
      <c r="AA33" s="0" t="n">
        <v>2</v>
      </c>
      <c r="AC33" s="0" t="n">
        <v>10263</v>
      </c>
      <c r="AD33" s="0" t="n">
        <v>4</v>
      </c>
      <c r="AG33" s="0" t="n">
        <v>52708</v>
      </c>
      <c r="AI33" s="0" t="n">
        <v>52584</v>
      </c>
      <c r="AL33" s="0" t="n">
        <v>2</v>
      </c>
    </row>
    <row r="34" customFormat="false" ht="14.25" hidden="false" customHeight="false" outlineLevel="0" collapsed="false">
      <c r="A34" s="0" t="s">
        <v>38</v>
      </c>
      <c r="B34" s="0" t="s">
        <v>37</v>
      </c>
      <c r="C34" s="0" t="s">
        <v>74</v>
      </c>
      <c r="D34" s="0" t="s">
        <v>142</v>
      </c>
      <c r="E34" s="0" t="n">
        <f aca="false">SUM(F34:AM34)</f>
        <v>663381</v>
      </c>
      <c r="F34" s="0" t="n">
        <v>1</v>
      </c>
      <c r="H34" s="0" t="n">
        <v>3888</v>
      </c>
      <c r="I34" s="0" t="n">
        <v>60</v>
      </c>
      <c r="K34" s="0" t="n">
        <v>119701</v>
      </c>
      <c r="L34" s="0" t="n">
        <v>12</v>
      </c>
      <c r="N34" s="0" t="n">
        <v>77561</v>
      </c>
      <c r="P34" s="0" t="n">
        <v>19</v>
      </c>
      <c r="R34" s="0" t="n">
        <v>184682</v>
      </c>
      <c r="V34" s="0" t="n">
        <v>26976</v>
      </c>
      <c r="Z34" s="0" t="n">
        <v>50591</v>
      </c>
      <c r="AA34" s="0" t="n">
        <v>1</v>
      </c>
      <c r="AC34" s="0" t="n">
        <v>2674</v>
      </c>
      <c r="AD34" s="0" t="n">
        <v>6</v>
      </c>
      <c r="AG34" s="0" t="n">
        <v>171249</v>
      </c>
      <c r="AI34" s="0" t="n">
        <v>25958</v>
      </c>
      <c r="AJ34" s="0" t="n">
        <v>2</v>
      </c>
    </row>
    <row r="35" customFormat="false" ht="14.25" hidden="false" customHeight="false" outlineLevel="0" collapsed="false">
      <c r="A35" s="0" t="s">
        <v>38</v>
      </c>
      <c r="B35" s="0" t="s">
        <v>37</v>
      </c>
      <c r="C35" s="0" t="s">
        <v>248</v>
      </c>
      <c r="D35" s="0" t="s">
        <v>249</v>
      </c>
      <c r="E35" s="0" t="n">
        <f aca="false">SUM(F35:AM35)</f>
        <v>2738</v>
      </c>
      <c r="K35" s="0" t="n">
        <v>1216</v>
      </c>
      <c r="AG35" s="0" t="n">
        <v>1522</v>
      </c>
    </row>
    <row r="36" customFormat="false" ht="14.25" hidden="false" customHeight="false" outlineLevel="0" collapsed="false">
      <c r="A36" s="0" t="s">
        <v>314</v>
      </c>
      <c r="B36" s="0" t="s">
        <v>317</v>
      </c>
      <c r="C36" s="0" t="s">
        <v>305</v>
      </c>
      <c r="D36" s="0" t="s">
        <v>306</v>
      </c>
      <c r="E36" s="0" t="n">
        <f aca="false">SUM(F36:AM36)</f>
        <v>2</v>
      </c>
      <c r="AD36" s="0" t="n">
        <v>1</v>
      </c>
      <c r="AL36" s="0" t="n">
        <v>1</v>
      </c>
    </row>
    <row r="37" customFormat="false" ht="14.25" hidden="false" customHeight="false" outlineLevel="0" collapsed="false">
      <c r="A37" s="0" t="s">
        <v>27</v>
      </c>
      <c r="B37" s="0" t="s">
        <v>68</v>
      </c>
      <c r="C37" s="0" t="s">
        <v>200</v>
      </c>
      <c r="D37" s="0" t="s">
        <v>201</v>
      </c>
      <c r="E37" s="0" t="n">
        <f aca="false">SUM(F37:AM37)</f>
        <v>6029</v>
      </c>
      <c r="H37" s="0" t="n">
        <v>246</v>
      </c>
      <c r="R37" s="0" t="n">
        <v>2036</v>
      </c>
      <c r="AC37" s="0" t="n">
        <v>3747</v>
      </c>
    </row>
    <row r="38" customFormat="false" ht="14.25" hidden="false" customHeight="false" outlineLevel="0" collapsed="false">
      <c r="A38" s="0" t="s">
        <v>27</v>
      </c>
      <c r="B38" s="0" t="s">
        <v>68</v>
      </c>
      <c r="C38" s="0" t="s">
        <v>299</v>
      </c>
      <c r="D38" s="0" t="s">
        <v>300</v>
      </c>
      <c r="E38" s="0" t="n">
        <f aca="false">SUM(F38:AM38)</f>
        <v>14</v>
      </c>
      <c r="Z38" s="0" t="n">
        <v>14</v>
      </c>
    </row>
    <row r="39" customFormat="false" ht="14.25" hidden="false" customHeight="false" outlineLevel="0" collapsed="false">
      <c r="A39" s="0" t="s">
        <v>27</v>
      </c>
      <c r="B39" s="0" t="s">
        <v>68</v>
      </c>
      <c r="C39" s="0" t="s">
        <v>291</v>
      </c>
      <c r="D39" s="0" t="s">
        <v>292</v>
      </c>
      <c r="E39" s="0" t="n">
        <f aca="false">SUM(F39:AM39)</f>
        <v>1343</v>
      </c>
      <c r="R39" s="0" t="n">
        <v>1343</v>
      </c>
    </row>
    <row r="40" customFormat="false" ht="14.25" hidden="false" customHeight="false" outlineLevel="0" collapsed="false">
      <c r="A40" s="0" t="s">
        <v>27</v>
      </c>
      <c r="B40" s="0" t="s">
        <v>321</v>
      </c>
      <c r="C40" s="0" t="s">
        <v>220</v>
      </c>
      <c r="D40" s="0" t="s">
        <v>221</v>
      </c>
      <c r="E40" s="0" t="n">
        <f aca="false">SUM(F40:AM40)</f>
        <v>3</v>
      </c>
      <c r="I40" s="0" t="n">
        <v>3</v>
      </c>
    </row>
    <row r="41" customFormat="false" ht="14.25" hidden="false" customHeight="false" outlineLevel="0" collapsed="false">
      <c r="A41" s="0" t="s">
        <v>338</v>
      </c>
      <c r="B41" s="0" t="s">
        <v>315</v>
      </c>
      <c r="C41" s="0" t="s">
        <v>212</v>
      </c>
      <c r="D41" s="0" t="s">
        <v>179</v>
      </c>
      <c r="E41" s="0" t="n">
        <f aca="false">SUM(F41:AM41)</f>
        <v>6768</v>
      </c>
      <c r="K41" s="0" t="n">
        <v>5572</v>
      </c>
      <c r="N41" s="0" t="n">
        <v>1196</v>
      </c>
    </row>
    <row r="42" customFormat="false" ht="14.25" hidden="false" customHeight="false" outlineLevel="0" collapsed="false">
      <c r="A42" s="0" t="s">
        <v>317</v>
      </c>
      <c r="B42" s="0" t="s">
        <v>314</v>
      </c>
      <c r="C42" s="0" t="s">
        <v>283</v>
      </c>
      <c r="D42" s="0" t="s">
        <v>284</v>
      </c>
      <c r="E42" s="0" t="n">
        <f aca="false">SUM(F42:AM42)</f>
        <v>1</v>
      </c>
      <c r="P42" s="0" t="n">
        <v>1</v>
      </c>
    </row>
    <row r="43" customFormat="false" ht="14.25" hidden="false" customHeight="false" outlineLevel="0" collapsed="false">
      <c r="A43" s="0" t="s">
        <v>30</v>
      </c>
      <c r="B43" s="0" t="s">
        <v>70</v>
      </c>
      <c r="C43" s="0" t="s">
        <v>90</v>
      </c>
      <c r="D43" s="0" t="s">
        <v>355</v>
      </c>
      <c r="E43" s="0" t="n">
        <f aca="false">SUM(F43:AM43)</f>
        <v>73</v>
      </c>
      <c r="J43" s="0" t="n">
        <v>66</v>
      </c>
      <c r="M43" s="0" t="n">
        <v>2</v>
      </c>
      <c r="U43" s="0" t="n">
        <v>4</v>
      </c>
      <c r="Y43" s="0" t="n">
        <v>1</v>
      </c>
    </row>
    <row r="44" customFormat="false" ht="14.25" hidden="false" customHeight="false" outlineLevel="0" collapsed="false">
      <c r="A44" s="0" t="s">
        <v>30</v>
      </c>
      <c r="B44" s="0" t="s">
        <v>70</v>
      </c>
      <c r="C44" s="0" t="s">
        <v>239</v>
      </c>
      <c r="D44" s="0" t="s">
        <v>240</v>
      </c>
      <c r="E44" s="0" t="n">
        <f aca="false">SUM(F44:AM44)</f>
        <v>7709</v>
      </c>
      <c r="K44" s="0" t="n">
        <v>7709</v>
      </c>
    </row>
    <row r="45" customFormat="false" ht="14.25" hidden="false" customHeight="false" outlineLevel="0" collapsed="false">
      <c r="A45" s="0" t="s">
        <v>30</v>
      </c>
      <c r="B45" s="0" t="s">
        <v>70</v>
      </c>
      <c r="C45" s="0" t="s">
        <v>232</v>
      </c>
      <c r="D45" s="0" t="s">
        <v>233</v>
      </c>
      <c r="E45" s="0" t="n">
        <f aca="false">SUM(F45:AM45)</f>
        <v>89055</v>
      </c>
      <c r="K45" s="0" t="n">
        <v>89055</v>
      </c>
    </row>
    <row r="46" customFormat="false" ht="14.25" hidden="false" customHeight="false" outlineLevel="0" collapsed="false">
      <c r="A46" s="0" t="s">
        <v>30</v>
      </c>
      <c r="B46" s="0" t="s">
        <v>323</v>
      </c>
      <c r="C46" s="0" t="s">
        <v>278</v>
      </c>
      <c r="D46" s="0" t="s">
        <v>279</v>
      </c>
      <c r="E46" s="0" t="n">
        <f aca="false">SUM(F46:AM46)</f>
        <v>2701</v>
      </c>
      <c r="N46" s="0" t="n">
        <v>2701</v>
      </c>
    </row>
    <row r="47" customFormat="false" ht="14.25" hidden="false" customHeight="false" outlineLevel="0" collapsed="false">
      <c r="A47" s="0" t="s">
        <v>30</v>
      </c>
      <c r="B47" s="0" t="s">
        <v>29</v>
      </c>
      <c r="C47" s="0" t="s">
        <v>261</v>
      </c>
      <c r="D47" s="0" t="s">
        <v>262</v>
      </c>
      <c r="E47" s="0" t="n">
        <f aca="false">SUM(F47:AM47)</f>
        <v>5</v>
      </c>
      <c r="I47" s="0" t="n">
        <v>3</v>
      </c>
      <c r="AJ47" s="0" t="n">
        <v>2</v>
      </c>
    </row>
    <row r="48" customFormat="false" ht="14.25" hidden="false" customHeight="false" outlineLevel="0" collapsed="false">
      <c r="A48" s="0" t="s">
        <v>5</v>
      </c>
      <c r="B48" s="0" t="s">
        <v>4</v>
      </c>
      <c r="C48" s="0" t="s">
        <v>31</v>
      </c>
      <c r="D48" s="0" t="s">
        <v>129</v>
      </c>
      <c r="E48" s="0" t="n">
        <f aca="false">SUM(F48:AM48)</f>
        <v>15794</v>
      </c>
      <c r="F48" s="0" t="n">
        <v>7</v>
      </c>
      <c r="K48" s="0" t="n">
        <v>12084</v>
      </c>
      <c r="L48" s="0" t="n">
        <v>6</v>
      </c>
      <c r="AA48" s="0" t="n">
        <v>1</v>
      </c>
      <c r="AG48" s="0" t="n">
        <v>2179</v>
      </c>
      <c r="AI48" s="0" t="n">
        <v>1517</v>
      </c>
    </row>
    <row r="49" customFormat="false" ht="14.25" hidden="false" customHeight="false" outlineLevel="0" collapsed="false">
      <c r="A49" s="0" t="s">
        <v>5</v>
      </c>
      <c r="B49" s="0" t="s">
        <v>4</v>
      </c>
      <c r="C49" s="0" t="s">
        <v>6</v>
      </c>
      <c r="D49" s="0" t="s">
        <v>214</v>
      </c>
      <c r="E49" s="0" t="n">
        <f aca="false">SUM(F49:AM49)</f>
        <v>713307</v>
      </c>
      <c r="K49" s="0" t="n">
        <v>165566</v>
      </c>
      <c r="N49" s="0" t="n">
        <v>52974</v>
      </c>
      <c r="R49" s="0" t="n">
        <v>212193</v>
      </c>
      <c r="V49" s="0" t="n">
        <v>5601</v>
      </c>
      <c r="Z49" s="0" t="n">
        <v>16350</v>
      </c>
      <c r="AC49" s="0" t="n">
        <v>45605</v>
      </c>
      <c r="AG49" s="0" t="n">
        <v>143167</v>
      </c>
      <c r="AI49" s="0" t="n">
        <v>71851</v>
      </c>
    </row>
    <row r="50" customFormat="false" ht="14.25" hidden="false" customHeight="false" outlineLevel="0" collapsed="false">
      <c r="A50" s="0" t="s">
        <v>5</v>
      </c>
      <c r="B50" s="0" t="s">
        <v>4</v>
      </c>
      <c r="C50" s="0" t="s">
        <v>6</v>
      </c>
      <c r="D50" s="0" t="s">
        <v>149</v>
      </c>
      <c r="E50" s="0" t="n">
        <f aca="false">SUM(F50:AM50)</f>
        <v>216882</v>
      </c>
      <c r="F50" s="0" t="n">
        <v>6</v>
      </c>
      <c r="H50" s="0" t="n">
        <v>1864</v>
      </c>
      <c r="I50" s="0" t="n">
        <v>8</v>
      </c>
      <c r="K50" s="0" t="n">
        <v>60287</v>
      </c>
      <c r="L50" s="0" t="n">
        <v>2</v>
      </c>
      <c r="P50" s="0" t="n">
        <v>6</v>
      </c>
      <c r="R50" s="0" t="n">
        <v>58518</v>
      </c>
      <c r="V50" s="0" t="n">
        <v>2207</v>
      </c>
      <c r="AA50" s="0" t="n">
        <v>1</v>
      </c>
      <c r="AC50" s="0" t="n">
        <v>27384</v>
      </c>
      <c r="AD50" s="0" t="n">
        <v>19</v>
      </c>
      <c r="AG50" s="0" t="n">
        <v>32940</v>
      </c>
      <c r="AI50" s="0" t="n">
        <v>33638</v>
      </c>
      <c r="AL50" s="0" t="n">
        <v>2</v>
      </c>
    </row>
    <row r="51" customFormat="false" ht="14.25" hidden="false" customHeight="false" outlineLevel="0" collapsed="false">
      <c r="A51" s="0" t="s">
        <v>5</v>
      </c>
      <c r="B51" s="0" t="s">
        <v>4</v>
      </c>
      <c r="C51" s="0" t="s">
        <v>6</v>
      </c>
      <c r="D51" s="0" t="s">
        <v>96</v>
      </c>
      <c r="E51" s="0" t="n">
        <f aca="false">SUM(F51:AM51)</f>
        <v>1985</v>
      </c>
      <c r="J51" s="0" t="n">
        <v>977</v>
      </c>
      <c r="M51" s="0" t="n">
        <v>18</v>
      </c>
      <c r="Q51" s="0" t="n">
        <v>725</v>
      </c>
      <c r="U51" s="0" t="n">
        <v>1</v>
      </c>
      <c r="AB51" s="0" t="n">
        <v>264</v>
      </c>
    </row>
    <row r="52" customFormat="false" ht="14.25" hidden="false" customHeight="false" outlineLevel="0" collapsed="false">
      <c r="A52" s="0" t="s">
        <v>5</v>
      </c>
      <c r="B52" s="0" t="s">
        <v>4</v>
      </c>
      <c r="C52" s="0" t="s">
        <v>32</v>
      </c>
      <c r="D52" s="0" t="s">
        <v>135</v>
      </c>
      <c r="E52" s="0" t="n">
        <f aca="false">SUM(F52:AM52)</f>
        <v>20545</v>
      </c>
      <c r="F52" s="0" t="n">
        <v>12</v>
      </c>
      <c r="H52" s="0" t="n">
        <v>3501</v>
      </c>
      <c r="L52" s="0" t="n">
        <v>1</v>
      </c>
      <c r="P52" s="0" t="n">
        <v>14</v>
      </c>
      <c r="R52" s="0" t="n">
        <v>16652</v>
      </c>
      <c r="AC52" s="0" t="n">
        <v>364</v>
      </c>
      <c r="AD52" s="0" t="n">
        <v>1</v>
      </c>
    </row>
    <row r="53" customFormat="false" ht="14.25" hidden="false" customHeight="false" outlineLevel="0" collapsed="false">
      <c r="A53" s="0" t="s">
        <v>5</v>
      </c>
      <c r="B53" s="0" t="s">
        <v>4</v>
      </c>
      <c r="C53" s="0" t="s">
        <v>85</v>
      </c>
      <c r="D53" s="0" t="s">
        <v>96</v>
      </c>
      <c r="E53" s="0" t="n">
        <f aca="false">SUM(F53:AM53)</f>
        <v>9384</v>
      </c>
      <c r="G53" s="0" t="n">
        <v>1643</v>
      </c>
      <c r="M53" s="0" t="n">
        <v>1</v>
      </c>
      <c r="Q53" s="0" t="n">
        <v>3</v>
      </c>
      <c r="AB53" s="0" t="n">
        <v>1685</v>
      </c>
      <c r="AE53" s="0" t="n">
        <v>760</v>
      </c>
      <c r="AF53" s="0" t="n">
        <v>3094</v>
      </c>
      <c r="AH53" s="0" t="n">
        <v>2198</v>
      </c>
    </row>
    <row r="54" customFormat="false" ht="14.25" hidden="false" customHeight="false" outlineLevel="0" collapsed="false">
      <c r="A54" s="0" t="s">
        <v>334</v>
      </c>
      <c r="B54" s="0" t="s">
        <v>318</v>
      </c>
      <c r="C54" s="0" t="s">
        <v>152</v>
      </c>
      <c r="D54" s="0" t="s">
        <v>153</v>
      </c>
      <c r="E54" s="0" t="n">
        <f aca="false">SUM(F54:AM54)</f>
        <v>35</v>
      </c>
      <c r="F54" s="0" t="n">
        <v>11</v>
      </c>
      <c r="I54" s="0" t="n">
        <v>3</v>
      </c>
      <c r="P54" s="0" t="n">
        <v>1</v>
      </c>
      <c r="AA54" s="0" t="n">
        <v>9</v>
      </c>
      <c r="AD54" s="0" t="n">
        <v>11</v>
      </c>
    </row>
    <row r="55" customFormat="false" ht="14.25" hidden="false" customHeight="false" outlineLevel="0" collapsed="false">
      <c r="A55" s="0" t="s">
        <v>73</v>
      </c>
      <c r="B55" s="0" t="s">
        <v>72</v>
      </c>
      <c r="C55" s="0" t="s">
        <v>91</v>
      </c>
      <c r="D55" s="0" t="s">
        <v>355</v>
      </c>
      <c r="E55" s="0" t="n">
        <f aca="false">SUM(F55:AM55)</f>
        <v>151</v>
      </c>
      <c r="Q55" s="0" t="n">
        <v>138</v>
      </c>
      <c r="U55" s="0" t="n">
        <v>13</v>
      </c>
    </row>
    <row r="56" customFormat="false" ht="14.25" hidden="false" customHeight="false" outlineLevel="0" collapsed="false">
      <c r="A56" s="0" t="s">
        <v>44</v>
      </c>
      <c r="B56" s="0" t="s">
        <v>43</v>
      </c>
      <c r="C56" s="0" t="s">
        <v>121</v>
      </c>
      <c r="D56" s="0" t="s">
        <v>141</v>
      </c>
      <c r="E56" s="0" t="n">
        <f aca="false">SUM(F56:AM56)</f>
        <v>60720</v>
      </c>
      <c r="H56" s="0" t="n">
        <v>10216</v>
      </c>
      <c r="N56" s="0" t="n">
        <v>50501</v>
      </c>
      <c r="Z56" s="0" t="n">
        <v>3</v>
      </c>
    </row>
    <row r="57" customFormat="false" ht="14.25" hidden="false" customHeight="false" outlineLevel="0" collapsed="false">
      <c r="A57" s="0" t="s">
        <v>44</v>
      </c>
      <c r="B57" s="0" t="s">
        <v>43</v>
      </c>
      <c r="C57" s="0" t="s">
        <v>121</v>
      </c>
      <c r="D57" s="0" t="s">
        <v>194</v>
      </c>
      <c r="E57" s="0" t="n">
        <f aca="false">SUM(F57:AM57)</f>
        <v>1</v>
      </c>
      <c r="F57" s="0" t="n">
        <v>1</v>
      </c>
    </row>
    <row r="58" customFormat="false" ht="14.25" hidden="false" customHeight="false" outlineLevel="0" collapsed="false">
      <c r="A58" s="0" t="s">
        <v>44</v>
      </c>
      <c r="B58" s="0" t="s">
        <v>46</v>
      </c>
      <c r="C58" s="0" t="s">
        <v>75</v>
      </c>
      <c r="D58" s="0" t="s">
        <v>355</v>
      </c>
      <c r="E58" s="0" t="n">
        <f aca="false">SUM(F58:AM58)</f>
        <v>3456</v>
      </c>
      <c r="G58" s="0" t="n">
        <v>3454</v>
      </c>
      <c r="AK58" s="0" t="n">
        <v>2</v>
      </c>
    </row>
    <row r="59" customFormat="false" ht="14.25" hidden="false" customHeight="false" outlineLevel="0" collapsed="false">
      <c r="A59" s="0" t="s">
        <v>44</v>
      </c>
      <c r="B59" s="0" t="s">
        <v>46</v>
      </c>
      <c r="C59" s="0" t="s">
        <v>75</v>
      </c>
      <c r="D59" s="0" t="s">
        <v>158</v>
      </c>
      <c r="E59" s="0" t="n">
        <f aca="false">SUM(F59:AM59)</f>
        <v>1</v>
      </c>
      <c r="F59" s="0" t="n">
        <v>1</v>
      </c>
    </row>
    <row r="60" customFormat="false" ht="14.25" hidden="false" customHeight="false" outlineLevel="0" collapsed="false">
      <c r="A60" s="0" t="s">
        <v>44</v>
      </c>
      <c r="B60" s="0" t="s">
        <v>46</v>
      </c>
      <c r="C60" s="0" t="s">
        <v>75</v>
      </c>
      <c r="D60" s="0" t="s">
        <v>165</v>
      </c>
      <c r="E60" s="0" t="n">
        <f aca="false">SUM(F60:AM60)</f>
        <v>3</v>
      </c>
      <c r="F60" s="0" t="n">
        <v>2</v>
      </c>
      <c r="L60" s="0" t="n">
        <v>1</v>
      </c>
    </row>
    <row r="61" customFormat="false" ht="14.25" hidden="false" customHeight="false" outlineLevel="0" collapsed="false">
      <c r="A61" s="0" t="s">
        <v>330</v>
      </c>
      <c r="B61" s="0" t="s">
        <v>319</v>
      </c>
      <c r="C61" s="0" t="s">
        <v>160</v>
      </c>
      <c r="D61" s="0" t="s">
        <v>161</v>
      </c>
      <c r="E61" s="0" t="n">
        <f aca="false">SUM(F61:AM61)</f>
        <v>1</v>
      </c>
      <c r="F61" s="0" t="n">
        <v>1</v>
      </c>
    </row>
    <row r="62" customFormat="false" ht="14.25" hidden="false" customHeight="false" outlineLevel="0" collapsed="false">
      <c r="A62" s="0" t="s">
        <v>63</v>
      </c>
      <c r="B62" s="0" t="s">
        <v>320</v>
      </c>
      <c r="C62" s="0" t="s">
        <v>168</v>
      </c>
      <c r="D62" s="0" t="s">
        <v>169</v>
      </c>
      <c r="E62" s="0" t="n">
        <f aca="false">SUM(F62:AM62)</f>
        <v>2</v>
      </c>
      <c r="F62" s="0" t="n">
        <v>2</v>
      </c>
    </row>
    <row r="63" customFormat="false" ht="14.25" hidden="false" customHeight="false" outlineLevel="0" collapsed="false">
      <c r="A63" s="0" t="s">
        <v>63</v>
      </c>
      <c r="B63" s="0" t="s">
        <v>62</v>
      </c>
      <c r="C63" s="0" t="s">
        <v>236</v>
      </c>
      <c r="D63" s="0" t="s">
        <v>237</v>
      </c>
      <c r="E63" s="0" t="n">
        <f aca="false">SUM(F63:AM63)</f>
        <v>768311</v>
      </c>
      <c r="K63" s="0" t="n">
        <v>61979</v>
      </c>
      <c r="N63" s="0" t="n">
        <v>3021</v>
      </c>
      <c r="R63" s="0" t="n">
        <v>2516</v>
      </c>
      <c r="Z63" s="0" t="n">
        <v>697866</v>
      </c>
      <c r="AI63" s="0" t="n">
        <v>2929</v>
      </c>
    </row>
    <row r="64" customFormat="false" ht="14.25" hidden="false" customHeight="false" outlineLevel="0" collapsed="false">
      <c r="A64" s="0" t="s">
        <v>63</v>
      </c>
      <c r="B64" s="0" t="s">
        <v>62</v>
      </c>
      <c r="C64" s="0" t="s">
        <v>61</v>
      </c>
      <c r="D64" s="0" t="s">
        <v>251</v>
      </c>
      <c r="E64" s="0" t="n">
        <f aca="false">SUM(F64:AM64)</f>
        <v>2</v>
      </c>
      <c r="I64" s="0" t="n">
        <v>2</v>
      </c>
    </row>
    <row r="65" customFormat="false" ht="14.25" hidden="false" customHeight="false" outlineLevel="0" collapsed="false">
      <c r="A65" s="0" t="s">
        <v>63</v>
      </c>
      <c r="B65" s="0" t="s">
        <v>62</v>
      </c>
      <c r="C65" s="0" t="s">
        <v>61</v>
      </c>
      <c r="D65" s="0" t="s">
        <v>96</v>
      </c>
      <c r="E65" s="0" t="n">
        <f aca="false">SUM(F65:AM65)</f>
        <v>1595</v>
      </c>
      <c r="G65" s="0" t="n">
        <v>5</v>
      </c>
      <c r="J65" s="0" t="n">
        <v>7</v>
      </c>
      <c r="Q65" s="0" t="n">
        <v>5</v>
      </c>
      <c r="Y65" s="0" t="n">
        <v>1573</v>
      </c>
      <c r="AB65" s="0" t="n">
        <v>1</v>
      </c>
      <c r="AH65" s="0" t="n">
        <v>4</v>
      </c>
    </row>
    <row r="66" customFormat="false" ht="14.25" hidden="false" customHeight="false" outlineLevel="0" collapsed="false">
      <c r="A66" s="0" t="s">
        <v>63</v>
      </c>
      <c r="B66" s="0" t="s">
        <v>324</v>
      </c>
      <c r="C66" s="0" t="s">
        <v>188</v>
      </c>
      <c r="D66" s="0" t="s">
        <v>189</v>
      </c>
      <c r="E66" s="0" t="n">
        <f aca="false">SUM(F66:AM66)</f>
        <v>31659</v>
      </c>
      <c r="H66" s="0" t="n">
        <v>770</v>
      </c>
      <c r="N66" s="0" t="n">
        <v>3796</v>
      </c>
      <c r="R66" s="0" t="n">
        <v>8841</v>
      </c>
      <c r="AC66" s="0" t="n">
        <v>7289</v>
      </c>
      <c r="AI66" s="0" t="n">
        <v>10963</v>
      </c>
    </row>
    <row r="67" customFormat="false" ht="14.25" hidden="false" customHeight="false" outlineLevel="0" collapsed="false">
      <c r="A67" s="0" t="s">
        <v>63</v>
      </c>
      <c r="B67" s="0" t="s">
        <v>324</v>
      </c>
      <c r="C67" s="0" t="s">
        <v>188</v>
      </c>
      <c r="D67" s="0" t="s">
        <v>308</v>
      </c>
      <c r="E67" s="0" t="n">
        <f aca="false">SUM(F67:AM67)</f>
        <v>1</v>
      </c>
      <c r="AL67" s="0" t="n">
        <v>1</v>
      </c>
    </row>
    <row r="68" customFormat="false" ht="14.25" hidden="false" customHeight="false" outlineLevel="0" collapsed="false">
      <c r="A68" s="0" t="s">
        <v>66</v>
      </c>
      <c r="B68" s="0" t="s">
        <v>65</v>
      </c>
      <c r="C68" s="0" t="s">
        <v>245</v>
      </c>
      <c r="D68" s="0" t="s">
        <v>246</v>
      </c>
      <c r="E68" s="0" t="n">
        <f aca="false">SUM(F68:AM68)</f>
        <v>2076</v>
      </c>
      <c r="K68" s="0" t="n">
        <v>2076</v>
      </c>
    </row>
    <row r="69" customFormat="false" ht="14.25" hidden="false" customHeight="false" outlineLevel="0" collapsed="false">
      <c r="A69" s="0" t="s">
        <v>66</v>
      </c>
      <c r="B69" s="0" t="s">
        <v>65</v>
      </c>
      <c r="C69" s="0" t="s">
        <v>64</v>
      </c>
      <c r="D69" s="0" t="s">
        <v>140</v>
      </c>
      <c r="E69" s="0" t="n">
        <f aca="false">SUM(F69:AM69)</f>
        <v>60883</v>
      </c>
      <c r="H69" s="0" t="n">
        <v>19744</v>
      </c>
      <c r="K69" s="0" t="n">
        <v>31146</v>
      </c>
      <c r="R69" s="0" t="n">
        <v>3260</v>
      </c>
      <c r="V69" s="0" t="n">
        <v>6733</v>
      </c>
    </row>
    <row r="70" customFormat="false" ht="14.25" hidden="false" customHeight="false" outlineLevel="0" collapsed="false">
      <c r="A70" s="0" t="s">
        <v>66</v>
      </c>
      <c r="B70" s="0" t="s">
        <v>65</v>
      </c>
      <c r="C70" s="0" t="s">
        <v>89</v>
      </c>
      <c r="D70" s="0" t="s">
        <v>355</v>
      </c>
      <c r="E70" s="0" t="n">
        <f aca="false">SUM(F70:AM70)</f>
        <v>2</v>
      </c>
      <c r="M70" s="0" t="n">
        <v>2</v>
      </c>
    </row>
    <row r="71" customFormat="false" ht="14.25" hidden="false" customHeight="false" outlineLevel="0" collapsed="false">
      <c r="A71" s="0" t="s">
        <v>337</v>
      </c>
      <c r="B71" s="0" t="s">
        <v>322</v>
      </c>
      <c r="C71" s="0" t="s">
        <v>88</v>
      </c>
      <c r="D71" s="0" t="s">
        <v>355</v>
      </c>
      <c r="E71" s="0" t="n">
        <f aca="false">SUM(F71:AM71)</f>
        <v>30</v>
      </c>
      <c r="G71" s="0" t="n">
        <v>21</v>
      </c>
      <c r="J71" s="0" t="n">
        <v>3</v>
      </c>
      <c r="Q71" s="0" t="n">
        <v>3</v>
      </c>
      <c r="Y71" s="0" t="n">
        <v>1</v>
      </c>
      <c r="AF71" s="0" t="n">
        <v>1</v>
      </c>
      <c r="AH71" s="0" t="n">
        <v>1</v>
      </c>
    </row>
    <row r="72" customFormat="false" ht="14.25" hidden="false" customHeight="false" outlineLevel="0" collapsed="false">
      <c r="A72" s="0" t="s">
        <v>52</v>
      </c>
      <c r="B72" s="0" t="s">
        <v>54</v>
      </c>
      <c r="C72" s="0" t="s">
        <v>191</v>
      </c>
      <c r="D72" s="0" t="s">
        <v>192</v>
      </c>
      <c r="E72" s="0" t="n">
        <f aca="false">SUM(F72:AM72)</f>
        <v>9</v>
      </c>
      <c r="F72" s="0" t="n">
        <v>2</v>
      </c>
      <c r="P72" s="0" t="n">
        <v>7</v>
      </c>
    </row>
    <row r="73" customFormat="false" ht="14.25" hidden="false" customHeight="false" outlineLevel="0" collapsed="false">
      <c r="A73" s="0" t="s">
        <v>52</v>
      </c>
      <c r="B73" s="0" t="s">
        <v>54</v>
      </c>
      <c r="C73" s="0" t="s">
        <v>55</v>
      </c>
      <c r="D73" s="0" t="s">
        <v>131</v>
      </c>
      <c r="E73" s="0" t="n">
        <f aca="false">SUM(F73:AM73)</f>
        <v>1</v>
      </c>
      <c r="F73" s="0" t="n">
        <v>1</v>
      </c>
    </row>
    <row r="74" customFormat="false" ht="14.25" hidden="false" customHeight="false" outlineLevel="0" collapsed="false">
      <c r="A74" s="0" t="s">
        <v>52</v>
      </c>
      <c r="B74" s="0" t="s">
        <v>54</v>
      </c>
      <c r="C74" s="0" t="s">
        <v>55</v>
      </c>
      <c r="D74" s="0" t="s">
        <v>184</v>
      </c>
      <c r="E74" s="0" t="n">
        <f aca="false">SUM(F74:AM74)</f>
        <v>365018</v>
      </c>
      <c r="H74" s="0" t="n">
        <v>1559</v>
      </c>
      <c r="N74" s="0" t="n">
        <v>3871</v>
      </c>
      <c r="R74" s="0" t="n">
        <v>357125</v>
      </c>
      <c r="AC74" s="0" t="n">
        <v>432</v>
      </c>
      <c r="AI74" s="0" t="n">
        <v>2031</v>
      </c>
    </row>
    <row r="75" customFormat="false" ht="14.25" hidden="false" customHeight="false" outlineLevel="0" collapsed="false">
      <c r="A75" s="0" t="s">
        <v>52</v>
      </c>
      <c r="B75" s="0" t="s">
        <v>54</v>
      </c>
      <c r="C75" s="0" t="s">
        <v>178</v>
      </c>
      <c r="D75" s="0" t="s">
        <v>179</v>
      </c>
      <c r="E75" s="0" t="n">
        <f aca="false">SUM(F75:AM75)</f>
        <v>14045</v>
      </c>
      <c r="H75" s="0" t="n">
        <v>3095</v>
      </c>
      <c r="N75" s="0" t="n">
        <v>6571</v>
      </c>
      <c r="R75" s="0" t="n">
        <v>3688</v>
      </c>
      <c r="AC75" s="0" t="n">
        <v>691</v>
      </c>
    </row>
    <row r="76" customFormat="false" ht="14.25" hidden="false" customHeight="false" outlineLevel="0" collapsed="false">
      <c r="A76" s="0" t="s">
        <v>52</v>
      </c>
      <c r="B76" s="0" t="s">
        <v>54</v>
      </c>
      <c r="C76" s="0" t="s">
        <v>53</v>
      </c>
      <c r="D76" s="0" t="s">
        <v>138</v>
      </c>
      <c r="E76" s="0" t="n">
        <f aca="false">SUM(F76:AM76)</f>
        <v>863149</v>
      </c>
      <c r="F76" s="0" t="n">
        <v>47</v>
      </c>
      <c r="H76" s="0" t="n">
        <v>134909</v>
      </c>
      <c r="L76" s="0" t="n">
        <v>5</v>
      </c>
      <c r="N76" s="0" t="n">
        <v>363882</v>
      </c>
      <c r="P76" s="0" t="n">
        <v>18</v>
      </c>
      <c r="R76" s="0" t="n">
        <v>218322</v>
      </c>
      <c r="V76" s="0" t="n">
        <v>49565</v>
      </c>
      <c r="AA76" s="0" t="n">
        <v>7</v>
      </c>
      <c r="AC76" s="0" t="n">
        <v>57429</v>
      </c>
      <c r="AG76" s="0" t="n">
        <v>38965</v>
      </c>
    </row>
    <row r="77" customFormat="false" ht="14.25" hidden="false" customHeight="false" outlineLevel="0" collapsed="false">
      <c r="A77" s="0" t="s">
        <v>52</v>
      </c>
      <c r="B77" s="0" t="s">
        <v>54</v>
      </c>
      <c r="C77" s="0" t="s">
        <v>53</v>
      </c>
      <c r="D77" s="0" t="s">
        <v>171</v>
      </c>
      <c r="E77" s="0" t="n">
        <f aca="false">SUM(F77:AM77)</f>
        <v>228483</v>
      </c>
      <c r="H77" s="0" t="n">
        <v>42885</v>
      </c>
      <c r="N77" s="0" t="n">
        <v>103969</v>
      </c>
      <c r="R77" s="0" t="n">
        <v>58884</v>
      </c>
      <c r="V77" s="0" t="n">
        <v>12683</v>
      </c>
      <c r="AC77" s="0" t="n">
        <v>10062</v>
      </c>
    </row>
    <row r="78" customFormat="false" ht="14.25" hidden="false" customHeight="false" outlineLevel="0" collapsed="false">
      <c r="A78" s="0" t="s">
        <v>52</v>
      </c>
      <c r="B78" s="0" t="s">
        <v>54</v>
      </c>
      <c r="C78" s="0" t="s">
        <v>53</v>
      </c>
      <c r="D78" s="0" t="s">
        <v>126</v>
      </c>
      <c r="E78" s="0" t="n">
        <f aca="false">SUM(F78:AM78)</f>
        <v>520036</v>
      </c>
      <c r="F78" s="0" t="n">
        <v>75</v>
      </c>
      <c r="H78" s="0" t="n">
        <v>89631</v>
      </c>
      <c r="L78" s="0" t="n">
        <v>35</v>
      </c>
      <c r="N78" s="0" t="n">
        <v>203442</v>
      </c>
      <c r="P78" s="0" t="n">
        <v>27</v>
      </c>
      <c r="R78" s="0" t="n">
        <v>146130</v>
      </c>
      <c r="V78" s="0" t="n">
        <v>33866</v>
      </c>
      <c r="AA78" s="0" t="n">
        <v>4</v>
      </c>
      <c r="AC78" s="0" t="n">
        <v>23614</v>
      </c>
      <c r="AG78" s="0" t="n">
        <v>23212</v>
      </c>
    </row>
    <row r="79" customFormat="false" ht="14.25" hidden="false" customHeight="false" outlineLevel="0" collapsed="false">
      <c r="A79" s="0" t="s">
        <v>52</v>
      </c>
      <c r="B79" s="0" t="s">
        <v>54</v>
      </c>
      <c r="C79" s="0" t="s">
        <v>181</v>
      </c>
      <c r="D79" s="0" t="s">
        <v>133</v>
      </c>
      <c r="E79" s="0" t="n">
        <f aca="false">SUM(F79:AM79)</f>
        <v>1</v>
      </c>
      <c r="P79" s="0" t="n">
        <v>1</v>
      </c>
    </row>
    <row r="80" customFormat="false" ht="14.25" hidden="false" customHeight="false" outlineLevel="0" collapsed="false">
      <c r="A80" s="0" t="s">
        <v>52</v>
      </c>
      <c r="B80" s="0" t="s">
        <v>54</v>
      </c>
      <c r="C80" s="0" t="s">
        <v>181</v>
      </c>
      <c r="D80" s="0" t="s">
        <v>186</v>
      </c>
      <c r="E80" s="0" t="n">
        <f aca="false">SUM(F80:AM80)</f>
        <v>8206</v>
      </c>
      <c r="H80" s="0" t="n">
        <v>950</v>
      </c>
      <c r="N80" s="0" t="n">
        <v>2250</v>
      </c>
      <c r="R80" s="0" t="n">
        <v>5006</v>
      </c>
    </row>
    <row r="81" customFormat="false" ht="14.25" hidden="false" customHeight="false" outlineLevel="0" collapsed="false">
      <c r="A81" s="0" t="s">
        <v>52</v>
      </c>
      <c r="B81" s="0" t="s">
        <v>54</v>
      </c>
      <c r="C81" s="0" t="s">
        <v>181</v>
      </c>
      <c r="D81" s="0" t="s">
        <v>182</v>
      </c>
      <c r="E81" s="0" t="n">
        <f aca="false">SUM(F81:AM81)</f>
        <v>13657</v>
      </c>
      <c r="H81" s="0" t="n">
        <v>928</v>
      </c>
      <c r="N81" s="0" t="n">
        <v>4659</v>
      </c>
      <c r="R81" s="0" t="n">
        <v>8070</v>
      </c>
    </row>
    <row r="82" customFormat="false" ht="14.25" hidden="false" customHeight="false" outlineLevel="0" collapsed="false">
      <c r="A82" s="0" t="s">
        <v>52</v>
      </c>
      <c r="B82" s="0" t="s">
        <v>54</v>
      </c>
      <c r="C82" s="0" t="s">
        <v>175</v>
      </c>
      <c r="D82" s="0" t="s">
        <v>176</v>
      </c>
      <c r="E82" s="0" t="n">
        <f aca="false">SUM(F82:AM82)</f>
        <v>20801</v>
      </c>
      <c r="H82" s="0" t="n">
        <v>3999</v>
      </c>
      <c r="N82" s="0" t="n">
        <v>10235</v>
      </c>
      <c r="R82" s="0" t="n">
        <v>5730</v>
      </c>
      <c r="AC82" s="0" t="n">
        <v>837</v>
      </c>
    </row>
    <row r="83" customFormat="false" ht="14.25" hidden="false" customHeight="false" outlineLevel="0" collapsed="false">
      <c r="A83" s="0" t="s">
        <v>10</v>
      </c>
      <c r="B83" s="0" t="s">
        <v>9</v>
      </c>
      <c r="C83" s="0" t="s">
        <v>34</v>
      </c>
      <c r="D83" s="0" t="s">
        <v>150</v>
      </c>
      <c r="E83" s="0" t="n">
        <f aca="false">SUM(F83:AM83)</f>
        <v>4969</v>
      </c>
      <c r="H83" s="0" t="n">
        <v>2129</v>
      </c>
      <c r="N83" s="0" t="n">
        <v>425</v>
      </c>
      <c r="R83" s="0" t="n">
        <v>2133</v>
      </c>
      <c r="AC83" s="0" t="n">
        <v>282</v>
      </c>
    </row>
    <row r="84" customFormat="false" ht="14.25" hidden="false" customHeight="false" outlineLevel="0" collapsed="false">
      <c r="A84" s="0" t="s">
        <v>10</v>
      </c>
      <c r="B84" s="0" t="s">
        <v>9</v>
      </c>
      <c r="C84" s="0" t="s">
        <v>8</v>
      </c>
      <c r="D84" s="0" t="s">
        <v>216</v>
      </c>
      <c r="E84" s="0" t="n">
        <f aca="false">SUM(F84:AM84)</f>
        <v>1131</v>
      </c>
      <c r="K84" s="0" t="n">
        <v>1131</v>
      </c>
    </row>
    <row r="85" customFormat="false" ht="14.25" hidden="false" customHeight="false" outlineLevel="0" collapsed="false">
      <c r="A85" s="0" t="s">
        <v>10</v>
      </c>
      <c r="B85" s="0" t="s">
        <v>9</v>
      </c>
      <c r="C85" s="0" t="s">
        <v>8</v>
      </c>
      <c r="D85" s="0" t="s">
        <v>226</v>
      </c>
      <c r="E85" s="0" t="n">
        <f aca="false">SUM(F85:AM85)</f>
        <v>1</v>
      </c>
      <c r="I85" s="0" t="n">
        <v>1</v>
      </c>
    </row>
    <row r="86" customFormat="false" ht="14.25" hidden="false" customHeight="false" outlineLevel="0" collapsed="false">
      <c r="A86" s="0" t="s">
        <v>10</v>
      </c>
      <c r="B86" s="0" t="s">
        <v>9</v>
      </c>
      <c r="C86" s="0" t="s">
        <v>286</v>
      </c>
      <c r="D86" s="0" t="s">
        <v>214</v>
      </c>
      <c r="E86" s="0" t="n">
        <f aca="false">SUM(F86:AM86)</f>
        <v>1577</v>
      </c>
      <c r="R86" s="0" t="n">
        <v>1577</v>
      </c>
    </row>
    <row r="87" customFormat="false" ht="14.25" hidden="false" customHeight="false" outlineLevel="0" collapsed="false">
      <c r="A87" s="0" t="s">
        <v>10</v>
      </c>
      <c r="B87" s="0" t="s">
        <v>9</v>
      </c>
      <c r="C87" s="0" t="s">
        <v>203</v>
      </c>
      <c r="D87" s="0" t="s">
        <v>204</v>
      </c>
      <c r="E87" s="0" t="n">
        <f aca="false">SUM(F87:AM87)</f>
        <v>8442</v>
      </c>
      <c r="H87" s="0" t="n">
        <v>196</v>
      </c>
      <c r="K87" s="0" t="n">
        <v>8246</v>
      </c>
    </row>
    <row r="88" customFormat="false" ht="14.25" hidden="false" customHeight="false" outlineLevel="0" collapsed="false">
      <c r="A88" s="0" t="s">
        <v>10</v>
      </c>
      <c r="B88" s="0" t="s">
        <v>9</v>
      </c>
      <c r="C88" s="0" t="s">
        <v>257</v>
      </c>
      <c r="D88" s="0" t="s">
        <v>258</v>
      </c>
      <c r="E88" s="0" t="n">
        <f aca="false">SUM(F88:AM88)</f>
        <v>4212</v>
      </c>
      <c r="K88" s="0" t="n">
        <v>4212</v>
      </c>
    </row>
    <row r="89" customFormat="false" ht="14.25" hidden="false" customHeight="false" outlineLevel="0" collapsed="false">
      <c r="A89" s="0" t="s">
        <v>10</v>
      </c>
      <c r="B89" s="0" t="s">
        <v>9</v>
      </c>
      <c r="C89" s="0" t="s">
        <v>33</v>
      </c>
      <c r="D89" s="0" t="s">
        <v>269</v>
      </c>
      <c r="E89" s="0" t="n">
        <f aca="false">SUM(F89:AM89)</f>
        <v>500</v>
      </c>
      <c r="N89" s="0" t="n">
        <v>498</v>
      </c>
      <c r="P89" s="0" t="n">
        <v>2</v>
      </c>
    </row>
    <row r="90" customFormat="false" ht="14.25" hidden="false" customHeight="false" outlineLevel="0" collapsed="false">
      <c r="A90" s="0" t="s">
        <v>10</v>
      </c>
      <c r="B90" s="0" t="s">
        <v>9</v>
      </c>
      <c r="C90" s="0" t="s">
        <v>95</v>
      </c>
      <c r="D90" s="0" t="s">
        <v>355</v>
      </c>
      <c r="E90" s="0" t="n">
        <f aca="false">SUM(F90:AM90)</f>
        <v>1874</v>
      </c>
      <c r="J90" s="0" t="n">
        <v>603</v>
      </c>
      <c r="Q90" s="0" t="n">
        <v>1270</v>
      </c>
      <c r="U90" s="0" t="n">
        <v>1</v>
      </c>
    </row>
    <row r="91" customFormat="false" ht="14.25" hidden="false" customHeight="false" outlineLevel="0" collapsed="false">
      <c r="A91" s="0" t="s">
        <v>13</v>
      </c>
      <c r="B91" s="0" t="s">
        <v>316</v>
      </c>
      <c r="C91" s="0" t="s">
        <v>101</v>
      </c>
      <c r="D91" s="0" t="s">
        <v>294</v>
      </c>
      <c r="E91" s="0" t="n">
        <f aca="false">SUM(F91:AM91)</f>
        <v>1053</v>
      </c>
      <c r="R91" s="0" t="n">
        <v>1053</v>
      </c>
    </row>
    <row r="92" customFormat="false" ht="14.25" hidden="false" customHeight="false" outlineLevel="0" collapsed="false">
      <c r="A92" s="0" t="s">
        <v>13</v>
      </c>
      <c r="B92" s="0" t="s">
        <v>94</v>
      </c>
      <c r="C92" s="0" t="s">
        <v>94</v>
      </c>
      <c r="D92" s="0" t="s">
        <v>355</v>
      </c>
      <c r="E92" s="0" t="n">
        <f aca="false">SUM(F92:AM92)</f>
        <v>46</v>
      </c>
      <c r="J92" s="0" t="n">
        <v>46</v>
      </c>
    </row>
    <row r="93" customFormat="false" ht="14.25" hidden="false" customHeight="false" outlineLevel="0" collapsed="false">
      <c r="A93" s="0" t="s">
        <v>13</v>
      </c>
      <c r="B93" s="0" t="s">
        <v>12</v>
      </c>
      <c r="C93" s="0" t="s">
        <v>58</v>
      </c>
      <c r="D93" s="0" t="s">
        <v>271</v>
      </c>
      <c r="E93" s="0" t="n">
        <f aca="false">SUM(F93:AM93)</f>
        <v>1490</v>
      </c>
      <c r="N93" s="0" t="n">
        <v>482</v>
      </c>
      <c r="AC93" s="0" t="n">
        <v>1008</v>
      </c>
    </row>
    <row r="94" customFormat="false" ht="14.25" hidden="false" customHeight="false" outlineLevel="0" collapsed="false">
      <c r="A94" s="0" t="s">
        <v>96</v>
      </c>
      <c r="B94" s="0" t="s">
        <v>96</v>
      </c>
      <c r="C94" s="0" t="s">
        <v>87</v>
      </c>
      <c r="D94" s="0" t="s">
        <v>96</v>
      </c>
      <c r="E94" s="0" t="n">
        <f aca="false">SUM(F94:AM94)</f>
        <v>63647</v>
      </c>
      <c r="G94" s="0" t="n">
        <v>22982</v>
      </c>
      <c r="J94" s="0" t="n">
        <v>9490</v>
      </c>
      <c r="M94" s="0" t="n">
        <v>13499</v>
      </c>
      <c r="Q94" s="0" t="n">
        <v>7033</v>
      </c>
      <c r="U94" s="0" t="n">
        <v>117</v>
      </c>
      <c r="Y94" s="0" t="n">
        <v>95</v>
      </c>
      <c r="AB94" s="0" t="n">
        <v>4633</v>
      </c>
      <c r="AE94" s="0" t="n">
        <v>7</v>
      </c>
      <c r="AF94" s="0" t="n">
        <v>933</v>
      </c>
      <c r="AH94" s="0" t="n">
        <v>4820</v>
      </c>
      <c r="AK94" s="0" t="n">
        <v>38</v>
      </c>
    </row>
    <row r="95" customFormat="false" ht="14.25" hidden="false" customHeight="false" outlineLevel="0" collapsed="false">
      <c r="A95" s="0" t="s">
        <v>96</v>
      </c>
      <c r="B95" s="0" t="s">
        <v>96</v>
      </c>
      <c r="C95" s="0" t="s">
        <v>96</v>
      </c>
      <c r="D95" s="0" t="s">
        <v>96</v>
      </c>
      <c r="E95" s="0" t="n">
        <f aca="false">SUM(F95:AM95)</f>
        <v>2730</v>
      </c>
      <c r="G95" s="0" t="n">
        <v>15</v>
      </c>
      <c r="J95" s="0" t="n">
        <v>177</v>
      </c>
      <c r="M95" s="0" t="n">
        <v>13</v>
      </c>
      <c r="Q95" s="0" t="n">
        <v>38</v>
      </c>
      <c r="U95" s="0" t="n">
        <v>2</v>
      </c>
      <c r="Y95" s="0" t="n">
        <v>3</v>
      </c>
      <c r="AB95" s="0" t="n">
        <v>34</v>
      </c>
      <c r="AF95" s="0" t="n">
        <v>5</v>
      </c>
      <c r="AH95" s="0" t="n">
        <v>17</v>
      </c>
      <c r="AK95" s="0" t="n">
        <v>2426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30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27" activeCellId="0" sqref="A2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16.82"/>
    <col collapsed="false" customWidth="true" hidden="false" outlineLevel="0" max="4" min="4" style="0" width="12.72"/>
    <col collapsed="false" customWidth="true" hidden="false" outlineLevel="0" max="5" min="5" style="0" width="10.09"/>
    <col collapsed="false" customWidth="true" hidden="false" outlineLevel="0" max="6" min="6" style="0" width="14.45"/>
    <col collapsed="false" customWidth="true" hidden="false" outlineLevel="0" max="7" min="7" style="0" width="16.54"/>
  </cols>
  <sheetData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E4" s="0" t="s">
        <v>243</v>
      </c>
      <c r="F4" s="0" t="s">
        <v>252</v>
      </c>
      <c r="G4" s="0" t="s">
        <v>253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311</v>
      </c>
      <c r="E5" s="0" t="s">
        <v>78</v>
      </c>
      <c r="F5" s="0" t="s">
        <v>79</v>
      </c>
      <c r="G5" s="0" t="s">
        <v>79</v>
      </c>
    </row>
    <row r="6" customFormat="false" ht="14.25" hidden="false" customHeight="false" outlineLevel="0" collapsed="false">
      <c r="A6" s="0" t="s">
        <v>17</v>
      </c>
      <c r="B6" s="0" t="s">
        <v>16</v>
      </c>
      <c r="C6" s="0" t="s">
        <v>14</v>
      </c>
      <c r="D6" s="0" t="s">
        <v>145</v>
      </c>
      <c r="F6" s="0" t="n">
        <v>1934</v>
      </c>
      <c r="G6" s="0" t="n">
        <v>5914</v>
      </c>
      <c r="H6" s="0" t="n">
        <f aca="false">COUNT(E6:G6)</f>
        <v>2</v>
      </c>
    </row>
    <row r="7" customFormat="false" ht="14.25" hidden="false" customHeight="false" outlineLevel="0" collapsed="false">
      <c r="A7" s="0" t="s">
        <v>17</v>
      </c>
      <c r="B7" s="0" t="s">
        <v>16</v>
      </c>
      <c r="C7" s="0" t="s">
        <v>21</v>
      </c>
      <c r="D7" s="0" t="s">
        <v>156</v>
      </c>
      <c r="E7" s="0" t="n">
        <v>5</v>
      </c>
      <c r="H7" s="0" t="n">
        <f aca="false">COUNT(E7:G7)</f>
        <v>1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264</v>
      </c>
      <c r="D8" s="0" t="s">
        <v>265</v>
      </c>
      <c r="E8" s="0" t="n">
        <v>2</v>
      </c>
      <c r="H8" s="0" t="n">
        <f aca="false">COUNT(E8:G8)</f>
        <v>1</v>
      </c>
    </row>
    <row r="9" customFormat="false" ht="14.25" hidden="false" customHeight="false" outlineLevel="0" collapsed="false">
      <c r="A9" s="0" t="s">
        <v>17</v>
      </c>
      <c r="B9" s="0" t="s">
        <v>16</v>
      </c>
      <c r="C9" s="0" t="s">
        <v>19</v>
      </c>
      <c r="D9" s="0" t="s">
        <v>173</v>
      </c>
      <c r="F9" s="0" t="n">
        <v>2024</v>
      </c>
      <c r="H9" s="0" t="n">
        <f aca="false">COUNT(E9:G9)</f>
        <v>1</v>
      </c>
    </row>
    <row r="10" customFormat="false" ht="14.25" hidden="false" customHeight="false" outlineLevel="0" collapsed="false">
      <c r="A10" s="0" t="s">
        <v>17</v>
      </c>
      <c r="B10" s="0" t="s">
        <v>16</v>
      </c>
      <c r="C10" s="0" t="s">
        <v>22</v>
      </c>
      <c r="D10" s="0" t="s">
        <v>146</v>
      </c>
      <c r="E10" s="0" t="n">
        <v>2</v>
      </c>
      <c r="F10" s="0" t="n">
        <v>1142</v>
      </c>
      <c r="H10" s="0" t="n">
        <f aca="false">COUNT(E10:G10)</f>
        <v>2</v>
      </c>
    </row>
    <row r="11" customFormat="false" ht="14.25" hidden="false" customHeight="false" outlineLevel="0" collapsed="false">
      <c r="A11" s="0" t="s">
        <v>38</v>
      </c>
      <c r="B11" s="0" t="s">
        <v>37</v>
      </c>
      <c r="C11" s="0" t="s">
        <v>197</v>
      </c>
      <c r="D11" s="0" t="s">
        <v>273</v>
      </c>
      <c r="G11" s="0" t="n">
        <v>7826</v>
      </c>
      <c r="H11" s="0" t="n">
        <f aca="false">COUNT(E11:G11)</f>
        <v>1</v>
      </c>
    </row>
    <row r="12" customFormat="false" ht="14.25" hidden="false" customHeight="false" outlineLevel="0" collapsed="false">
      <c r="A12" s="0" t="s">
        <v>38</v>
      </c>
      <c r="B12" s="0" t="s">
        <v>37</v>
      </c>
      <c r="C12" s="0" t="s">
        <v>197</v>
      </c>
      <c r="D12" s="0" t="s">
        <v>281</v>
      </c>
      <c r="F12" s="0" t="n">
        <v>19830</v>
      </c>
      <c r="H12" s="0" t="n">
        <f aca="false">COUNT(E12:G12)</f>
        <v>1</v>
      </c>
    </row>
    <row r="13" customFormat="false" ht="14.25" hidden="false" customHeight="false" outlineLevel="0" collapsed="false">
      <c r="A13" s="0" t="s">
        <v>38</v>
      </c>
      <c r="B13" s="0" t="s">
        <v>37</v>
      </c>
      <c r="C13" s="0" t="s">
        <v>197</v>
      </c>
      <c r="D13" s="0" t="s">
        <v>198</v>
      </c>
      <c r="F13" s="0" t="n">
        <v>31984</v>
      </c>
      <c r="H13" s="0" t="n">
        <f aca="false">COUNT(E13:G13)</f>
        <v>1</v>
      </c>
    </row>
    <row r="14" customFormat="false" ht="14.25" hidden="false" customHeight="false" outlineLevel="0" collapsed="false">
      <c r="A14" s="0" t="s">
        <v>38</v>
      </c>
      <c r="B14" s="0" t="s">
        <v>37</v>
      </c>
      <c r="C14" s="0" t="s">
        <v>35</v>
      </c>
      <c r="D14" s="0" t="s">
        <v>210</v>
      </c>
      <c r="F14" s="0" t="n">
        <v>106947</v>
      </c>
      <c r="G14" s="0" t="n">
        <v>54387</v>
      </c>
      <c r="H14" s="0" t="n">
        <f aca="false">COUNT(E14:G14)</f>
        <v>2</v>
      </c>
    </row>
    <row r="15" customFormat="false" ht="14.25" hidden="false" customHeight="false" outlineLevel="0" collapsed="false">
      <c r="A15" s="0" t="s">
        <v>38</v>
      </c>
      <c r="B15" s="0" t="s">
        <v>37</v>
      </c>
      <c r="C15" s="0" t="s">
        <v>35</v>
      </c>
      <c r="D15" s="0" t="s">
        <v>206</v>
      </c>
      <c r="E15" s="0" t="n">
        <v>1</v>
      </c>
      <c r="G15" s="0" t="n">
        <v>888</v>
      </c>
      <c r="H15" s="0" t="n">
        <f aca="false">COUNT(E15:G15)</f>
        <v>2</v>
      </c>
    </row>
    <row r="16" customFormat="false" ht="14.25" hidden="false" customHeight="false" outlineLevel="0" collapsed="false">
      <c r="A16" s="0" t="s">
        <v>38</v>
      </c>
      <c r="B16" s="0" t="s">
        <v>37</v>
      </c>
      <c r="C16" s="0" t="s">
        <v>35</v>
      </c>
      <c r="D16" s="0" t="s">
        <v>133</v>
      </c>
      <c r="E16" s="0" t="n">
        <v>16</v>
      </c>
      <c r="F16" s="0" t="n">
        <v>21700</v>
      </c>
      <c r="G16" s="0" t="n">
        <v>36956</v>
      </c>
      <c r="H16" s="0" t="n">
        <f aca="false">COUNT(E16:G16)</f>
        <v>3</v>
      </c>
    </row>
    <row r="17" customFormat="false" ht="14.25" hidden="false" customHeight="false" outlineLevel="0" collapsed="false">
      <c r="A17" s="0" t="s">
        <v>38</v>
      </c>
      <c r="B17" s="0" t="s">
        <v>37</v>
      </c>
      <c r="C17" s="0" t="s">
        <v>74</v>
      </c>
      <c r="D17" s="0" t="s">
        <v>143</v>
      </c>
      <c r="E17" s="0" t="n">
        <v>4</v>
      </c>
      <c r="F17" s="0" t="n">
        <v>52708</v>
      </c>
      <c r="G17" s="0" t="n">
        <v>52584</v>
      </c>
      <c r="H17" s="0" t="n">
        <f aca="false">COUNT(E17:G17)</f>
        <v>3</v>
      </c>
    </row>
    <row r="18" customFormat="false" ht="14.25" hidden="false" customHeight="false" outlineLevel="0" collapsed="false">
      <c r="A18" s="0" t="s">
        <v>38</v>
      </c>
      <c r="B18" s="0" t="s">
        <v>37</v>
      </c>
      <c r="C18" s="0" t="s">
        <v>74</v>
      </c>
      <c r="D18" s="0" t="s">
        <v>142</v>
      </c>
      <c r="E18" s="0" t="n">
        <v>6</v>
      </c>
      <c r="F18" s="0" t="n">
        <v>171249</v>
      </c>
      <c r="G18" s="0" t="n">
        <v>25958</v>
      </c>
      <c r="H18" s="0" t="n">
        <f aca="false">COUNT(E18:G18)</f>
        <v>3</v>
      </c>
    </row>
    <row r="19" customFormat="false" ht="14.25" hidden="false" customHeight="false" outlineLevel="0" collapsed="false">
      <c r="A19" s="0" t="s">
        <v>38</v>
      </c>
      <c r="B19" s="0" t="s">
        <v>37</v>
      </c>
      <c r="C19" s="0" t="s">
        <v>248</v>
      </c>
      <c r="D19" s="0" t="s">
        <v>249</v>
      </c>
      <c r="F19" s="0" t="n">
        <v>1522</v>
      </c>
      <c r="H19" s="0" t="n">
        <f aca="false">COUNT(E19:G19)</f>
        <v>1</v>
      </c>
    </row>
    <row r="20" customFormat="false" ht="14.25" hidden="false" customHeight="false" outlineLevel="0" collapsed="false">
      <c r="A20" s="0" t="s">
        <v>314</v>
      </c>
      <c r="B20" s="0" t="s">
        <v>317</v>
      </c>
      <c r="C20" s="0" t="s">
        <v>305</v>
      </c>
      <c r="D20" s="0" t="s">
        <v>306</v>
      </c>
      <c r="E20" s="0" t="n">
        <v>1</v>
      </c>
      <c r="H20" s="0" t="n">
        <f aca="false">COUNT(E20:G20)</f>
        <v>1</v>
      </c>
    </row>
    <row r="21" customFormat="false" ht="14.25" hidden="false" customHeight="false" outlineLevel="0" collapsed="false">
      <c r="A21" s="0" t="s">
        <v>5</v>
      </c>
      <c r="B21" s="0" t="s">
        <v>4</v>
      </c>
      <c r="C21" s="0" t="s">
        <v>31</v>
      </c>
      <c r="D21" s="0" t="s">
        <v>129</v>
      </c>
      <c r="F21" s="0" t="n">
        <v>2179</v>
      </c>
      <c r="G21" s="0" t="n">
        <v>1517</v>
      </c>
      <c r="H21" s="0" t="n">
        <f aca="false">COUNT(E21:G21)</f>
        <v>2</v>
      </c>
    </row>
    <row r="22" customFormat="false" ht="14.25" hidden="false" customHeight="false" outlineLevel="0" collapsed="false">
      <c r="A22" s="0" t="s">
        <v>5</v>
      </c>
      <c r="B22" s="0" t="s">
        <v>4</v>
      </c>
      <c r="C22" s="0" t="s">
        <v>6</v>
      </c>
      <c r="D22" s="0" t="s">
        <v>214</v>
      </c>
      <c r="F22" s="0" t="n">
        <v>143167</v>
      </c>
      <c r="G22" s="0" t="n">
        <v>71851</v>
      </c>
      <c r="H22" s="0" t="n">
        <f aca="false">COUNT(E22:G22)</f>
        <v>2</v>
      </c>
    </row>
    <row r="23" customFormat="false" ht="14.25" hidden="false" customHeight="false" outlineLevel="0" collapsed="false">
      <c r="A23" s="0" t="s">
        <v>5</v>
      </c>
      <c r="B23" s="0" t="s">
        <v>4</v>
      </c>
      <c r="C23" s="0" t="s">
        <v>6</v>
      </c>
      <c r="D23" s="0" t="s">
        <v>149</v>
      </c>
      <c r="E23" s="0" t="n">
        <v>19</v>
      </c>
      <c r="F23" s="0" t="n">
        <v>32940</v>
      </c>
      <c r="G23" s="0" t="n">
        <v>33638</v>
      </c>
      <c r="H23" s="0" t="n">
        <f aca="false">COUNT(E23:G23)</f>
        <v>3</v>
      </c>
    </row>
    <row r="24" customFormat="false" ht="14.25" hidden="false" customHeight="false" outlineLevel="0" collapsed="false">
      <c r="A24" s="0" t="s">
        <v>5</v>
      </c>
      <c r="B24" s="0" t="s">
        <v>4</v>
      </c>
      <c r="C24" s="0" t="s">
        <v>32</v>
      </c>
      <c r="D24" s="0" t="s">
        <v>135</v>
      </c>
      <c r="E24" s="0" t="n">
        <v>1</v>
      </c>
      <c r="H24" s="0" t="n">
        <f aca="false">COUNT(E24:G24)</f>
        <v>1</v>
      </c>
    </row>
    <row r="25" customFormat="false" ht="14.25" hidden="false" customHeight="false" outlineLevel="0" collapsed="false">
      <c r="A25" s="0" t="s">
        <v>334</v>
      </c>
      <c r="B25" s="0" t="s">
        <v>318</v>
      </c>
      <c r="C25" s="0" t="s">
        <v>152</v>
      </c>
      <c r="D25" s="0" t="s">
        <v>153</v>
      </c>
      <c r="E25" s="0" t="n">
        <v>11</v>
      </c>
      <c r="H25" s="0" t="n">
        <f aca="false">COUNT(E25:G25)</f>
        <v>1</v>
      </c>
    </row>
    <row r="26" customFormat="false" ht="14.25" hidden="false" customHeight="false" outlineLevel="0" collapsed="false">
      <c r="A26" s="0" t="s">
        <v>63</v>
      </c>
      <c r="B26" s="0" t="s">
        <v>62</v>
      </c>
      <c r="C26" s="0" t="s">
        <v>236</v>
      </c>
      <c r="D26" s="0" t="s">
        <v>237</v>
      </c>
      <c r="G26" s="0" t="n">
        <v>2929</v>
      </c>
      <c r="H26" s="0" t="n">
        <f aca="false">COUNT(E26:G26)</f>
        <v>1</v>
      </c>
    </row>
    <row r="27" customFormat="false" ht="14.25" hidden="false" customHeight="false" outlineLevel="0" collapsed="false">
      <c r="A27" s="0" t="s">
        <v>63</v>
      </c>
      <c r="B27" s="0" t="s">
        <v>324</v>
      </c>
      <c r="C27" s="0" t="s">
        <v>188</v>
      </c>
      <c r="D27" s="0" t="s">
        <v>189</v>
      </c>
      <c r="G27" s="0" t="n">
        <v>10963</v>
      </c>
      <c r="H27" s="0" t="n">
        <f aca="false">COUNT(E27:G27)</f>
        <v>1</v>
      </c>
    </row>
    <row r="28" customFormat="false" ht="14.25" hidden="false" customHeight="false" outlineLevel="0" collapsed="false">
      <c r="A28" s="0" t="s">
        <v>52</v>
      </c>
      <c r="B28" s="0" t="s">
        <v>54</v>
      </c>
      <c r="C28" s="0" t="s">
        <v>55</v>
      </c>
      <c r="D28" s="0" t="s">
        <v>184</v>
      </c>
      <c r="G28" s="0" t="n">
        <v>2031</v>
      </c>
      <c r="H28" s="0" t="n">
        <f aca="false">COUNT(E28:G28)</f>
        <v>1</v>
      </c>
    </row>
    <row r="29" customFormat="false" ht="14.25" hidden="false" customHeight="false" outlineLevel="0" collapsed="false">
      <c r="A29" s="0" t="s">
        <v>52</v>
      </c>
      <c r="B29" s="0" t="s">
        <v>54</v>
      </c>
      <c r="C29" s="0" t="s">
        <v>53</v>
      </c>
      <c r="D29" s="0" t="s">
        <v>138</v>
      </c>
      <c r="F29" s="0" t="n">
        <v>38965</v>
      </c>
      <c r="H29" s="0" t="n">
        <f aca="false">COUNT(E29:G29)</f>
        <v>1</v>
      </c>
    </row>
    <row r="30" customFormat="false" ht="14.25" hidden="false" customHeight="false" outlineLevel="0" collapsed="false">
      <c r="A30" s="0" t="s">
        <v>52</v>
      </c>
      <c r="B30" s="0" t="s">
        <v>54</v>
      </c>
      <c r="C30" s="0" t="s">
        <v>53</v>
      </c>
      <c r="D30" s="0" t="s">
        <v>126</v>
      </c>
      <c r="F30" s="0" t="n">
        <v>23212</v>
      </c>
      <c r="H30" s="0" t="n">
        <f aca="false">COUNT(E30:G30)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4.01"/>
    <col collapsed="false" customWidth="true" hidden="false" outlineLevel="0" max="3" min="3" style="0" width="16.82"/>
    <col collapsed="false" customWidth="true" hidden="false" outlineLevel="0" max="4" min="4" style="0" width="9"/>
    <col collapsed="false" customWidth="true" hidden="false" outlineLevel="0" max="5" min="5" style="148" width="6.81"/>
    <col collapsed="false" customWidth="true" hidden="false" outlineLevel="0" max="6" min="6" style="148" width="10.36"/>
    <col collapsed="false" customWidth="true" hidden="false" outlineLevel="0" max="7" min="7" style="148" width="9.18"/>
    <col collapsed="false" customWidth="true" hidden="false" outlineLevel="0" max="8" min="8" style="0" width="16.82"/>
    <col collapsed="false" customWidth="true" hidden="false" outlineLevel="0" max="10" min="10" style="0" width="16.82"/>
  </cols>
  <sheetData>
    <row r="1" customFormat="false" ht="14.25" hidden="false" customHeight="false" outlineLevel="0" collapsed="false">
      <c r="A1" s="0" t="s">
        <v>328</v>
      </c>
      <c r="B1" s="0" t="s">
        <v>310</v>
      </c>
      <c r="C1" s="0" t="s">
        <v>0</v>
      </c>
      <c r="D1" s="0" t="s">
        <v>356</v>
      </c>
      <c r="E1" s="148" t="s">
        <v>78</v>
      </c>
      <c r="F1" s="148" t="s">
        <v>81</v>
      </c>
      <c r="G1" s="148" t="s">
        <v>79</v>
      </c>
      <c r="H1" s="0" t="s">
        <v>106</v>
      </c>
      <c r="I1" s="148" t="s">
        <v>357</v>
      </c>
      <c r="J1" s="0" t="s">
        <v>358</v>
      </c>
    </row>
    <row r="2" customFormat="false" ht="14.25" hidden="false" customHeight="false" outlineLevel="0" collapsed="false">
      <c r="A2" s="149" t="s">
        <v>17</v>
      </c>
      <c r="B2" s="149" t="s">
        <v>16</v>
      </c>
      <c r="C2" s="149" t="s">
        <v>83</v>
      </c>
      <c r="D2" s="150" t="s">
        <v>109</v>
      </c>
      <c r="E2" s="151"/>
      <c r="F2" s="151" t="n">
        <v>0.00244498777506112</v>
      </c>
      <c r="G2" s="151"/>
      <c r="H2" s="149" t="n">
        <f aca="false">COUNT(E2:G2)</f>
        <v>1</v>
      </c>
      <c r="I2" s="152" t="n">
        <f aca="false">AVERAGE(E2:G2)</f>
        <v>0.00244498777506112</v>
      </c>
      <c r="J2" s="149" t="s">
        <v>359</v>
      </c>
    </row>
    <row r="3" customFormat="false" ht="14.25" hidden="false" customHeight="false" outlineLevel="0" collapsed="false">
      <c r="A3" s="149" t="s">
        <v>17</v>
      </c>
      <c r="B3" s="149" t="s">
        <v>16</v>
      </c>
      <c r="C3" s="149" t="s">
        <v>114</v>
      </c>
      <c r="D3" s="150" t="s">
        <v>109</v>
      </c>
      <c r="E3" s="151"/>
      <c r="F3" s="151"/>
      <c r="G3" s="151" t="n">
        <v>0.00729479214304039</v>
      </c>
      <c r="H3" s="149" t="n">
        <f aca="false">COUNT(E3:G3)</f>
        <v>1</v>
      </c>
      <c r="I3" s="152" t="n">
        <f aca="false">AVERAGE(E3:G3)</f>
        <v>0.00729479214304039</v>
      </c>
      <c r="J3" s="149" t="s">
        <v>359</v>
      </c>
    </row>
    <row r="4" customFormat="false" ht="14.25" hidden="false" customHeight="false" outlineLevel="0" collapsed="false">
      <c r="A4" s="150" t="s">
        <v>17</v>
      </c>
      <c r="B4" s="150" t="s">
        <v>16</v>
      </c>
      <c r="C4" s="150" t="s">
        <v>14</v>
      </c>
      <c r="D4" s="150" t="s">
        <v>109</v>
      </c>
      <c r="E4" s="153" t="n">
        <v>0.00561797752808989</v>
      </c>
      <c r="F4" s="153"/>
      <c r="G4" s="153" t="n">
        <v>0.00982398804278719</v>
      </c>
      <c r="H4" s="150" t="n">
        <f aca="false">COUNT(E4:G4)</f>
        <v>2</v>
      </c>
      <c r="I4" s="154" t="n">
        <f aca="false">AVERAGE(E4:G4)</f>
        <v>0.00772098278543854</v>
      </c>
      <c r="J4" s="150" t="s">
        <v>359</v>
      </c>
    </row>
    <row r="5" customFormat="false" ht="14.25" hidden="false" customHeight="false" outlineLevel="0" collapsed="false">
      <c r="A5" s="149" t="s">
        <v>17</v>
      </c>
      <c r="B5" s="149" t="s">
        <v>16</v>
      </c>
      <c r="C5" s="149" t="s">
        <v>21</v>
      </c>
      <c r="D5" s="150" t="s">
        <v>109</v>
      </c>
      <c r="E5" s="151" t="n">
        <v>0.0224719101123595</v>
      </c>
      <c r="F5" s="151"/>
      <c r="G5" s="151"/>
      <c r="H5" s="149" t="n">
        <f aca="false">COUNT(E5:G5)</f>
        <v>1</v>
      </c>
      <c r="I5" s="152" t="n">
        <f aca="false">AVERAGE(E5:G5)</f>
        <v>0.0224719101123595</v>
      </c>
      <c r="J5" s="149" t="s">
        <v>359</v>
      </c>
    </row>
    <row r="6" customFormat="false" ht="14.25" hidden="false" customHeight="false" outlineLevel="0" collapsed="false">
      <c r="A6" s="149" t="s">
        <v>17</v>
      </c>
      <c r="B6" s="149" t="s">
        <v>16</v>
      </c>
      <c r="C6" s="149" t="s">
        <v>99</v>
      </c>
      <c r="D6" s="150" t="s">
        <v>109</v>
      </c>
      <c r="E6" s="151"/>
      <c r="F6" s="151"/>
      <c r="G6" s="151" t="n">
        <v>0.0106242958964006</v>
      </c>
      <c r="H6" s="149" t="n">
        <f aca="false">COUNT(E6:G6)</f>
        <v>1</v>
      </c>
      <c r="I6" s="152" t="n">
        <f aca="false">AVERAGE(E6:G6)</f>
        <v>0.0106242958964006</v>
      </c>
      <c r="J6" s="149" t="s">
        <v>359</v>
      </c>
    </row>
    <row r="7" customFormat="false" ht="14.25" hidden="false" customHeight="false" outlineLevel="0" collapsed="false">
      <c r="A7" s="149" t="s">
        <v>17</v>
      </c>
      <c r="B7" s="149" t="s">
        <v>16</v>
      </c>
      <c r="C7" s="149" t="s">
        <v>19</v>
      </c>
      <c r="D7" s="150" t="s">
        <v>109</v>
      </c>
      <c r="E7" s="151"/>
      <c r="F7" s="151"/>
      <c r="G7" s="151" t="n">
        <v>0.0211398391576411</v>
      </c>
      <c r="H7" s="149" t="n">
        <f aca="false">COUNT(E7:G7)</f>
        <v>1</v>
      </c>
      <c r="I7" s="152" t="n">
        <f aca="false">AVERAGE(E7:G7)</f>
        <v>0.0211398391576411</v>
      </c>
      <c r="J7" s="149" t="s">
        <v>359</v>
      </c>
    </row>
    <row r="8" customFormat="false" ht="14.25" hidden="false" customHeight="false" outlineLevel="0" collapsed="false">
      <c r="A8" s="150" t="s">
        <v>17</v>
      </c>
      <c r="B8" s="150" t="s">
        <v>16</v>
      </c>
      <c r="C8" s="150" t="s">
        <v>22</v>
      </c>
      <c r="D8" s="150" t="s">
        <v>109</v>
      </c>
      <c r="E8" s="153"/>
      <c r="F8" s="153" t="n">
        <v>3.54346054356685E-005</v>
      </c>
      <c r="G8" s="153" t="n">
        <v>0.00786086355169375</v>
      </c>
      <c r="H8" s="150" t="n">
        <f aca="false">COUNT(E8:G8)</f>
        <v>2</v>
      </c>
      <c r="I8" s="154" t="n">
        <f aca="false">AVERAGE(E8:G8)</f>
        <v>0.00394814907856471</v>
      </c>
      <c r="J8" s="150" t="s">
        <v>359</v>
      </c>
    </row>
    <row r="9" customFormat="false" ht="14.25" hidden="false" customHeight="false" outlineLevel="0" collapsed="false">
      <c r="A9" s="149" t="s">
        <v>17</v>
      </c>
      <c r="B9" s="149" t="s">
        <v>16</v>
      </c>
      <c r="C9" s="149" t="s">
        <v>181</v>
      </c>
      <c r="D9" s="150" t="s">
        <v>109</v>
      </c>
      <c r="E9" s="151"/>
      <c r="F9" s="151"/>
      <c r="G9" s="151" t="n">
        <v>0.00366970430437353</v>
      </c>
      <c r="H9" s="149" t="n">
        <f aca="false">COUNT(E9:G9)</f>
        <v>1</v>
      </c>
      <c r="I9" s="152" t="n">
        <f aca="false">AVERAGE(E9:G9)</f>
        <v>0.00366970430437353</v>
      </c>
      <c r="J9" s="149" t="s">
        <v>359</v>
      </c>
    </row>
    <row r="10" customFormat="false" ht="14.25" hidden="false" customHeight="false" outlineLevel="0" collapsed="false">
      <c r="A10" s="149" t="s">
        <v>38</v>
      </c>
      <c r="B10" s="149" t="s">
        <v>37</v>
      </c>
      <c r="C10" s="149" t="s">
        <v>197</v>
      </c>
      <c r="D10" s="150" t="s">
        <v>109</v>
      </c>
      <c r="E10" s="151"/>
      <c r="F10" s="151"/>
      <c r="G10" s="151" t="n">
        <v>0.00230332504210679</v>
      </c>
      <c r="H10" s="149" t="n">
        <f aca="false">COUNT(E10:G10)</f>
        <v>1</v>
      </c>
      <c r="I10" s="152" t="n">
        <f aca="false">AVERAGE(E10:G10)</f>
        <v>0.00230332504210679</v>
      </c>
      <c r="J10" s="149" t="s">
        <v>359</v>
      </c>
    </row>
    <row r="11" customFormat="false" ht="14.25" hidden="false" customHeight="false" outlineLevel="0" collapsed="false">
      <c r="A11" s="155" t="s">
        <v>38</v>
      </c>
      <c r="B11" s="155" t="s">
        <v>37</v>
      </c>
      <c r="C11" s="155" t="s">
        <v>35</v>
      </c>
      <c r="D11" s="155" t="s">
        <v>109</v>
      </c>
      <c r="E11" s="156" t="n">
        <v>0.0224719101123595</v>
      </c>
      <c r="F11" s="156"/>
      <c r="G11" s="156" t="n">
        <v>0.0335376395658818</v>
      </c>
      <c r="H11" s="155" t="n">
        <f aca="false">COUNT(E11:G11)</f>
        <v>2</v>
      </c>
      <c r="I11" s="157" t="n">
        <f aca="false">AVERAGE(E11:G11)</f>
        <v>0.0280047748391207</v>
      </c>
      <c r="J11" s="155" t="s">
        <v>360</v>
      </c>
    </row>
    <row r="12" customFormat="false" ht="14.25" hidden="false" customHeight="false" outlineLevel="0" collapsed="false">
      <c r="A12" s="150" t="s">
        <v>38</v>
      </c>
      <c r="B12" s="150" t="s">
        <v>37</v>
      </c>
      <c r="C12" s="150" t="s">
        <v>74</v>
      </c>
      <c r="D12" s="150" t="s">
        <v>109</v>
      </c>
      <c r="E12" s="153" t="n">
        <v>0.00561797752808989</v>
      </c>
      <c r="F12" s="153" t="n">
        <v>0.00109847276850572</v>
      </c>
      <c r="G12" s="153" t="n">
        <v>0.0208358894850144</v>
      </c>
      <c r="H12" s="150" t="n">
        <f aca="false">COUNT(E12:G12)</f>
        <v>3</v>
      </c>
      <c r="I12" s="154" t="n">
        <f aca="false">AVERAGE(E12:G12)</f>
        <v>0.00918411326053669</v>
      </c>
      <c r="J12" s="150" t="s">
        <v>359</v>
      </c>
    </row>
    <row r="13" customFormat="false" ht="14.25" hidden="false" customHeight="false" outlineLevel="0" collapsed="false">
      <c r="A13" s="149" t="s">
        <v>27</v>
      </c>
      <c r="B13" s="149" t="s">
        <v>68</v>
      </c>
      <c r="C13" s="149" t="s">
        <v>200</v>
      </c>
      <c r="D13" s="150" t="s">
        <v>109</v>
      </c>
      <c r="E13" s="151"/>
      <c r="F13" s="151"/>
      <c r="G13" s="151" t="n">
        <v>0.000685978160240037</v>
      </c>
      <c r="H13" s="149" t="n">
        <f aca="false">COUNT(E13:G13)</f>
        <v>1</v>
      </c>
      <c r="I13" s="152" t="n">
        <f aca="false">AVERAGE(E13:G13)</f>
        <v>0.000685978160240037</v>
      </c>
      <c r="J13" s="149" t="s">
        <v>359</v>
      </c>
    </row>
    <row r="14" customFormat="false" ht="14.25" hidden="false" customHeight="false" outlineLevel="0" collapsed="false">
      <c r="A14" s="158" t="s">
        <v>5</v>
      </c>
      <c r="B14" s="158" t="s">
        <v>4</v>
      </c>
      <c r="C14" s="158" t="s">
        <v>31</v>
      </c>
      <c r="D14" s="155" t="s">
        <v>109</v>
      </c>
      <c r="E14" s="159" t="n">
        <v>0.0393258426966292</v>
      </c>
      <c r="F14" s="159"/>
      <c r="G14" s="159"/>
      <c r="H14" s="158" t="n">
        <f aca="false">COUNT(E14:G14)</f>
        <v>1</v>
      </c>
      <c r="I14" s="160" t="n">
        <f aca="false">AVERAGE(E14:G14)</f>
        <v>0.0393258426966292</v>
      </c>
      <c r="J14" s="158" t="s">
        <v>360</v>
      </c>
    </row>
    <row r="15" customFormat="false" ht="14.25" hidden="false" customHeight="false" outlineLevel="0" collapsed="false">
      <c r="A15" s="155" t="s">
        <v>5</v>
      </c>
      <c r="B15" s="155" t="s">
        <v>4</v>
      </c>
      <c r="C15" s="155" t="s">
        <v>6</v>
      </c>
      <c r="D15" s="155" t="s">
        <v>109</v>
      </c>
      <c r="E15" s="156" t="n">
        <v>0.0337078651685393</v>
      </c>
      <c r="F15" s="156"/>
      <c r="G15" s="156" t="n">
        <v>0.00519781825482694</v>
      </c>
      <c r="H15" s="155" t="n">
        <f aca="false">COUNT(E15:G15)</f>
        <v>2</v>
      </c>
      <c r="I15" s="157" t="n">
        <f aca="false">AVERAGE(E15:G15)</f>
        <v>0.0194528417116831</v>
      </c>
      <c r="J15" s="155" t="s">
        <v>360</v>
      </c>
    </row>
    <row r="16" customFormat="false" ht="14.25" hidden="false" customHeight="false" outlineLevel="0" collapsed="false">
      <c r="A16" s="155" t="s">
        <v>5</v>
      </c>
      <c r="B16" s="155" t="s">
        <v>4</v>
      </c>
      <c r="C16" s="155" t="s">
        <v>32</v>
      </c>
      <c r="D16" s="155" t="s">
        <v>109</v>
      </c>
      <c r="E16" s="156" t="n">
        <v>0.0674157303370787</v>
      </c>
      <c r="F16" s="156"/>
      <c r="G16" s="156" t="n">
        <v>0.00976264040244052</v>
      </c>
      <c r="H16" s="155" t="n">
        <f aca="false">COUNT(E16:G16)</f>
        <v>2</v>
      </c>
      <c r="I16" s="157" t="n">
        <f aca="false">AVERAGE(E16:G16)</f>
        <v>0.0385891853697596</v>
      </c>
      <c r="J16" s="155" t="s">
        <v>360</v>
      </c>
    </row>
    <row r="17" customFormat="false" ht="14.25" hidden="false" customHeight="false" outlineLevel="0" collapsed="false">
      <c r="A17" s="158" t="s">
        <v>5</v>
      </c>
      <c r="B17" s="158" t="s">
        <v>4</v>
      </c>
      <c r="C17" s="158" t="s">
        <v>85</v>
      </c>
      <c r="D17" s="155" t="s">
        <v>109</v>
      </c>
      <c r="E17" s="159"/>
      <c r="F17" s="156" t="n">
        <v>0.0582190567308033</v>
      </c>
      <c r="G17" s="159"/>
      <c r="H17" s="158" t="n">
        <f aca="false">COUNT(E17:G17)</f>
        <v>1</v>
      </c>
      <c r="I17" s="160" t="n">
        <f aca="false">AVERAGE(E17:G17)</f>
        <v>0.0582190567308033</v>
      </c>
      <c r="J17" s="158" t="s">
        <v>360</v>
      </c>
    </row>
    <row r="18" customFormat="false" ht="14.25" hidden="false" customHeight="false" outlineLevel="0" collapsed="false">
      <c r="A18" s="158" t="s">
        <v>334</v>
      </c>
      <c r="B18" s="158" t="s">
        <v>318</v>
      </c>
      <c r="C18" s="158" t="s">
        <v>152</v>
      </c>
      <c r="D18" s="155" t="s">
        <v>109</v>
      </c>
      <c r="E18" s="159" t="n">
        <v>0.0617977528089888</v>
      </c>
      <c r="F18" s="159"/>
      <c r="G18" s="159"/>
      <c r="H18" s="158" t="n">
        <f aca="false">COUNT(E18:G18)</f>
        <v>1</v>
      </c>
      <c r="I18" s="160" t="n">
        <f aca="false">AVERAGE(E18:G18)</f>
        <v>0.0617977528089888</v>
      </c>
      <c r="J18" s="158" t="s">
        <v>360</v>
      </c>
    </row>
    <row r="19" customFormat="false" ht="14.25" hidden="false" customHeight="false" outlineLevel="0" collapsed="false">
      <c r="A19" s="155" t="s">
        <v>44</v>
      </c>
      <c r="B19" s="155" t="s">
        <v>43</v>
      </c>
      <c r="C19" s="155" t="s">
        <v>121</v>
      </c>
      <c r="D19" s="155" t="s">
        <v>109</v>
      </c>
      <c r="E19" s="156" t="n">
        <v>0.00561797752808989</v>
      </c>
      <c r="F19" s="156"/>
      <c r="G19" s="156" t="n">
        <v>0.0284876133537082</v>
      </c>
      <c r="H19" s="155" t="n">
        <f aca="false">COUNT(E19:G19)</f>
        <v>2</v>
      </c>
      <c r="I19" s="157" t="n">
        <f aca="false">AVERAGE(E19:G19)</f>
        <v>0.017052795440899</v>
      </c>
      <c r="J19" s="155" t="s">
        <v>360</v>
      </c>
    </row>
    <row r="20" customFormat="false" ht="14.25" hidden="false" customHeight="false" outlineLevel="0" collapsed="false">
      <c r="A20" s="155" t="s">
        <v>44</v>
      </c>
      <c r="B20" s="155" t="s">
        <v>46</v>
      </c>
      <c r="C20" s="155" t="s">
        <v>75</v>
      </c>
      <c r="D20" s="155" t="s">
        <v>109</v>
      </c>
      <c r="E20" s="156" t="n">
        <v>0.0168539325842697</v>
      </c>
      <c r="F20" s="156" t="n">
        <v>0.122391127174799</v>
      </c>
      <c r="G20" s="156"/>
      <c r="H20" s="155" t="n">
        <f aca="false">COUNT(E20:G20)</f>
        <v>2</v>
      </c>
      <c r="I20" s="157" t="n">
        <f aca="false">AVERAGE(E20:G20)</f>
        <v>0.0696225298795343</v>
      </c>
      <c r="J20" s="155" t="s">
        <v>360</v>
      </c>
    </row>
    <row r="21" customFormat="false" ht="14.25" hidden="false" customHeight="false" outlineLevel="0" collapsed="false">
      <c r="A21" s="149" t="s">
        <v>330</v>
      </c>
      <c r="B21" s="149" t="s">
        <v>319</v>
      </c>
      <c r="C21" s="149" t="s">
        <v>160</v>
      </c>
      <c r="D21" s="150" t="s">
        <v>109</v>
      </c>
      <c r="E21" s="151" t="n">
        <v>0.00561797752808989</v>
      </c>
      <c r="F21" s="151"/>
      <c r="G21" s="151"/>
      <c r="H21" s="149" t="n">
        <f aca="false">COUNT(E21:G21)</f>
        <v>1</v>
      </c>
      <c r="I21" s="152" t="n">
        <f aca="false">AVERAGE(E21:G21)</f>
        <v>0.00561797752808989</v>
      </c>
      <c r="J21" s="149" t="s">
        <v>359</v>
      </c>
    </row>
    <row r="22" customFormat="false" ht="14.25" hidden="false" customHeight="false" outlineLevel="0" collapsed="false">
      <c r="A22" s="149" t="s">
        <v>63</v>
      </c>
      <c r="B22" s="149" t="s">
        <v>320</v>
      </c>
      <c r="C22" s="149" t="s">
        <v>168</v>
      </c>
      <c r="D22" s="150" t="s">
        <v>109</v>
      </c>
      <c r="E22" s="151" t="n">
        <v>0.0112359550561798</v>
      </c>
      <c r="F22" s="151"/>
      <c r="G22" s="151"/>
      <c r="H22" s="149" t="n">
        <f aca="false">COUNT(E22:G22)</f>
        <v>1</v>
      </c>
      <c r="I22" s="152" t="n">
        <f aca="false">AVERAGE(E22:G22)</f>
        <v>0.0112359550561798</v>
      </c>
      <c r="J22" s="149" t="s">
        <v>359</v>
      </c>
    </row>
    <row r="23" customFormat="false" ht="14.25" hidden="false" customHeight="false" outlineLevel="0" collapsed="false">
      <c r="A23" s="149" t="s">
        <v>63</v>
      </c>
      <c r="B23" s="149" t="s">
        <v>62</v>
      </c>
      <c r="C23" s="149" t="s">
        <v>61</v>
      </c>
      <c r="D23" s="150" t="s">
        <v>109</v>
      </c>
      <c r="E23" s="151"/>
      <c r="F23" s="151" t="n">
        <v>0.000177173027178342</v>
      </c>
      <c r="G23" s="151"/>
      <c r="H23" s="149" t="n">
        <f aca="false">COUNT(E23:G23)</f>
        <v>1</v>
      </c>
      <c r="I23" s="152" t="n">
        <f aca="false">AVERAGE(E23:G23)</f>
        <v>0.000177173027178342</v>
      </c>
      <c r="J23" s="149" t="s">
        <v>359</v>
      </c>
    </row>
    <row r="24" customFormat="false" ht="14.25" hidden="false" customHeight="false" outlineLevel="0" collapsed="false">
      <c r="A24" s="149" t="s">
        <v>63</v>
      </c>
      <c r="B24" s="149" t="s">
        <v>324</v>
      </c>
      <c r="C24" s="149" t="s">
        <v>188</v>
      </c>
      <c r="D24" s="150" t="s">
        <v>109</v>
      </c>
      <c r="E24" s="151"/>
      <c r="F24" s="151"/>
      <c r="G24" s="151" t="n">
        <v>0.00214716741213345</v>
      </c>
      <c r="H24" s="149" t="n">
        <f aca="false">COUNT(E24:G24)</f>
        <v>1</v>
      </c>
      <c r="I24" s="152" t="n">
        <f aca="false">AVERAGE(E24:G24)</f>
        <v>0.00214716741213345</v>
      </c>
      <c r="J24" s="149" t="s">
        <v>359</v>
      </c>
    </row>
    <row r="25" customFormat="false" ht="14.25" hidden="false" customHeight="false" outlineLevel="0" collapsed="false">
      <c r="A25" s="158" t="s">
        <v>66</v>
      </c>
      <c r="B25" s="158" t="s">
        <v>65</v>
      </c>
      <c r="C25" s="158" t="s">
        <v>64</v>
      </c>
      <c r="D25" s="155" t="s">
        <v>109</v>
      </c>
      <c r="E25" s="159"/>
      <c r="F25" s="159"/>
      <c r="G25" s="159" t="n">
        <v>0.0550567186820296</v>
      </c>
      <c r="H25" s="158" t="n">
        <f aca="false">COUNT(E25:G25)</f>
        <v>1</v>
      </c>
      <c r="I25" s="160" t="n">
        <f aca="false">AVERAGE(E25:G25)</f>
        <v>0.0550567186820296</v>
      </c>
      <c r="J25" s="158" t="s">
        <v>360</v>
      </c>
    </row>
    <row r="26" customFormat="false" ht="14.25" hidden="false" customHeight="false" outlineLevel="0" collapsed="false">
      <c r="A26" s="149" t="s">
        <v>337</v>
      </c>
      <c r="B26" s="149" t="s">
        <v>322</v>
      </c>
      <c r="C26" s="149" t="s">
        <v>88</v>
      </c>
      <c r="D26" s="150" t="s">
        <v>109</v>
      </c>
      <c r="E26" s="151"/>
      <c r="F26" s="151" t="n">
        <v>0.000744126714149038</v>
      </c>
      <c r="G26" s="151"/>
      <c r="H26" s="149" t="n">
        <f aca="false">COUNT(E26:G26)</f>
        <v>1</v>
      </c>
      <c r="I26" s="152" t="n">
        <f aca="false">AVERAGE(E26:G26)</f>
        <v>0.000744126714149038</v>
      </c>
      <c r="J26" s="149" t="s">
        <v>359</v>
      </c>
    </row>
    <row r="27" customFormat="false" ht="14.25" hidden="false" customHeight="false" outlineLevel="0" collapsed="false">
      <c r="A27" s="149" t="s">
        <v>52</v>
      </c>
      <c r="B27" s="149" t="s">
        <v>54</v>
      </c>
      <c r="C27" s="149" t="s">
        <v>191</v>
      </c>
      <c r="D27" s="150" t="s">
        <v>109</v>
      </c>
      <c r="E27" s="151" t="n">
        <v>0.0112359550561798</v>
      </c>
      <c r="F27" s="151"/>
      <c r="G27" s="151"/>
      <c r="H27" s="149" t="n">
        <f aca="false">COUNT(E27:G27)</f>
        <v>1</v>
      </c>
      <c r="I27" s="152" t="n">
        <f aca="false">AVERAGE(E27:G27)</f>
        <v>0.0112359550561798</v>
      </c>
      <c r="J27" s="149" t="s">
        <v>359</v>
      </c>
    </row>
    <row r="28" customFormat="false" ht="14.25" hidden="false" customHeight="false" outlineLevel="0" collapsed="false">
      <c r="A28" s="150" t="s">
        <v>52</v>
      </c>
      <c r="B28" s="150" t="s">
        <v>54</v>
      </c>
      <c r="C28" s="150" t="s">
        <v>55</v>
      </c>
      <c r="D28" s="150" t="s">
        <v>109</v>
      </c>
      <c r="E28" s="153" t="n">
        <v>0.00561797752808989</v>
      </c>
      <c r="F28" s="153"/>
      <c r="G28" s="153" t="n">
        <v>0.00434731687729357</v>
      </c>
      <c r="H28" s="150" t="n">
        <f aca="false">COUNT(E28:G28)</f>
        <v>2</v>
      </c>
      <c r="I28" s="154" t="n">
        <f aca="false">AVERAGE(E28:G28)</f>
        <v>0.00498264720269173</v>
      </c>
      <c r="J28" s="150" t="s">
        <v>359</v>
      </c>
    </row>
    <row r="29" customFormat="false" ht="14.25" hidden="false" customHeight="false" outlineLevel="0" collapsed="false">
      <c r="A29" s="149" t="s">
        <v>52</v>
      </c>
      <c r="B29" s="149" t="s">
        <v>54</v>
      </c>
      <c r="C29" s="149" t="s">
        <v>178</v>
      </c>
      <c r="D29" s="150" t="s">
        <v>109</v>
      </c>
      <c r="E29" s="151"/>
      <c r="F29" s="151"/>
      <c r="G29" s="151" t="n">
        <v>0.00863049758513379</v>
      </c>
      <c r="H29" s="149" t="n">
        <f aca="false">COUNT(E29:G29)</f>
        <v>1</v>
      </c>
      <c r="I29" s="152" t="n">
        <f aca="false">AVERAGE(E29:G29)</f>
        <v>0.00863049758513379</v>
      </c>
      <c r="J29" s="149" t="s">
        <v>359</v>
      </c>
    </row>
    <row r="30" customFormat="false" ht="14.25" hidden="false" customHeight="false" outlineLevel="0" collapsed="false">
      <c r="A30" s="161" t="s">
        <v>52</v>
      </c>
      <c r="B30" s="161" t="s">
        <v>54</v>
      </c>
      <c r="C30" s="161" t="s">
        <v>53</v>
      </c>
      <c r="D30" s="161" t="s">
        <v>109</v>
      </c>
      <c r="E30" s="162" t="n">
        <v>0.685393258426966</v>
      </c>
      <c r="F30" s="162"/>
      <c r="G30" s="162" t="n">
        <v>0.745722396350373</v>
      </c>
      <c r="H30" s="161" t="n">
        <f aca="false">COUNT(E30:G30)</f>
        <v>2</v>
      </c>
      <c r="I30" s="163" t="n">
        <f aca="false">AVERAGE(E30:G30)</f>
        <v>0.71555782738867</v>
      </c>
      <c r="J30" s="161" t="s">
        <v>361</v>
      </c>
      <c r="M30" s="0" t="s">
        <v>362</v>
      </c>
    </row>
    <row r="31" customFormat="false" ht="14.25" hidden="false" customHeight="false" outlineLevel="0" collapsed="false">
      <c r="A31" s="149" t="s">
        <v>52</v>
      </c>
      <c r="B31" s="149" t="s">
        <v>54</v>
      </c>
      <c r="C31" s="149" t="s">
        <v>181</v>
      </c>
      <c r="D31" s="150" t="s">
        <v>109</v>
      </c>
      <c r="E31" s="151"/>
      <c r="F31" s="151"/>
      <c r="G31" s="151" t="n">
        <v>0.00523685766232028</v>
      </c>
      <c r="H31" s="149" t="n">
        <f aca="false">COUNT(E31:G31)</f>
        <v>1</v>
      </c>
      <c r="I31" s="152" t="n">
        <f aca="false">AVERAGE(E31:G31)</f>
        <v>0.00523685766232028</v>
      </c>
      <c r="J31" s="149" t="s">
        <v>359</v>
      </c>
      <c r="M31" s="0" t="s">
        <v>363</v>
      </c>
    </row>
    <row r="32" customFormat="false" ht="14.25" hidden="false" customHeight="false" outlineLevel="0" collapsed="false">
      <c r="A32" s="149" t="s">
        <v>52</v>
      </c>
      <c r="B32" s="149" t="s">
        <v>54</v>
      </c>
      <c r="C32" s="149" t="s">
        <v>175</v>
      </c>
      <c r="D32" s="150" t="s">
        <v>109</v>
      </c>
      <c r="E32" s="151"/>
      <c r="F32" s="151"/>
      <c r="G32" s="151" t="n">
        <v>0.0111513278975606</v>
      </c>
      <c r="H32" s="149" t="n">
        <f aca="false">COUNT(E32:G32)</f>
        <v>1</v>
      </c>
      <c r="I32" s="152" t="n">
        <f aca="false">AVERAGE(E32:G32)</f>
        <v>0.0111513278975606</v>
      </c>
      <c r="J32" s="149" t="s">
        <v>359</v>
      </c>
      <c r="M32" s="0" t="s">
        <v>364</v>
      </c>
    </row>
    <row r="33" customFormat="false" ht="14.25" hidden="false" customHeight="false" outlineLevel="0" collapsed="false">
      <c r="A33" s="149" t="s">
        <v>10</v>
      </c>
      <c r="B33" s="149" t="s">
        <v>9</v>
      </c>
      <c r="C33" s="149" t="s">
        <v>34</v>
      </c>
      <c r="D33" s="150" t="s">
        <v>109</v>
      </c>
      <c r="E33" s="151"/>
      <c r="F33" s="151"/>
      <c r="G33" s="151" t="n">
        <v>0.00593677846809365</v>
      </c>
      <c r="H33" s="149" t="n">
        <f aca="false">COUNT(E33:G33)</f>
        <v>1</v>
      </c>
      <c r="I33" s="152" t="n">
        <f aca="false">AVERAGE(E33:G33)</f>
        <v>0.00593677846809365</v>
      </c>
      <c r="J33" s="149" t="s">
        <v>359</v>
      </c>
    </row>
    <row r="34" customFormat="false" ht="14.25" hidden="false" customHeight="false" outlineLevel="0" collapsed="false">
      <c r="A34" s="149" t="s">
        <v>10</v>
      </c>
      <c r="B34" s="149" t="s">
        <v>9</v>
      </c>
      <c r="C34" s="149" t="s">
        <v>203</v>
      </c>
      <c r="D34" s="150" t="s">
        <v>109</v>
      </c>
      <c r="E34" s="151"/>
      <c r="F34" s="151"/>
      <c r="G34" s="151" t="n">
        <v>0.000546551704906696</v>
      </c>
      <c r="H34" s="149" t="n">
        <f aca="false">COUNT(E34:G34)</f>
        <v>1</v>
      </c>
      <c r="I34" s="152" t="n">
        <f aca="false">AVERAGE(E34:G34)</f>
        <v>0.000546551704906696</v>
      </c>
      <c r="J34" s="149" t="s">
        <v>359</v>
      </c>
    </row>
    <row r="35" customFormat="false" ht="14.25" hidden="false" customHeight="false" outlineLevel="0" collapsed="false">
      <c r="A35" s="164" t="s">
        <v>96</v>
      </c>
      <c r="B35" s="164" t="s">
        <v>96</v>
      </c>
      <c r="C35" s="164" t="s">
        <v>87</v>
      </c>
      <c r="D35" s="161" t="s">
        <v>109</v>
      </c>
      <c r="E35" s="165"/>
      <c r="F35" s="162" t="n">
        <v>0.814358102122533</v>
      </c>
      <c r="G35" s="165"/>
      <c r="H35" s="164" t="n">
        <f aca="false">COUNT(E35:G35)</f>
        <v>1</v>
      </c>
      <c r="I35" s="166" t="n">
        <f aca="false">AVERAGE(E35:G35)</f>
        <v>0.814358102122533</v>
      </c>
      <c r="J35" s="164" t="s">
        <v>361</v>
      </c>
    </row>
    <row r="36" customFormat="false" ht="14.25" hidden="false" customHeight="false" outlineLevel="0" collapsed="false">
      <c r="A36" s="149" t="s">
        <v>96</v>
      </c>
      <c r="B36" s="149" t="s">
        <v>96</v>
      </c>
      <c r="C36" s="149" t="s">
        <v>96</v>
      </c>
      <c r="D36" s="150" t="s">
        <v>109</v>
      </c>
      <c r="E36" s="151"/>
      <c r="F36" s="151" t="n">
        <v>0.000531519081535027</v>
      </c>
      <c r="G36" s="151"/>
      <c r="H36" s="149" t="n">
        <f aca="false">COUNT(E36:G36)</f>
        <v>1</v>
      </c>
      <c r="I36" s="152" t="n">
        <f aca="false">AVERAGE(E36:G36)</f>
        <v>0.000531519081535027</v>
      </c>
      <c r="J36" s="149" t="s">
        <v>359</v>
      </c>
    </row>
    <row r="37" customFormat="false" ht="14.25" hidden="false" customHeight="false" outlineLevel="0" collapsed="false">
      <c r="A37" s="149" t="s">
        <v>17</v>
      </c>
      <c r="B37" s="149" t="s">
        <v>16</v>
      </c>
      <c r="C37" s="149" t="s">
        <v>83</v>
      </c>
      <c r="D37" s="149" t="s">
        <v>166</v>
      </c>
      <c r="E37" s="151"/>
      <c r="F37" s="151" t="n">
        <v>0.000822078684674104</v>
      </c>
      <c r="G37" s="151"/>
      <c r="H37" s="149" t="n">
        <f aca="false">COUNT(E37:G37)</f>
        <v>1</v>
      </c>
      <c r="I37" s="152" t="n">
        <f aca="false">AVERAGE(E37:G37)</f>
        <v>0.000822078684674104</v>
      </c>
      <c r="J37" s="149" t="s">
        <v>359</v>
      </c>
    </row>
    <row r="38" customFormat="false" ht="14.25" hidden="false" customHeight="false" outlineLevel="0" collapsed="false">
      <c r="A38" s="149" t="s">
        <v>17</v>
      </c>
      <c r="B38" s="149" t="s">
        <v>16</v>
      </c>
      <c r="C38" s="149" t="s">
        <v>114</v>
      </c>
      <c r="D38" s="149" t="s">
        <v>166</v>
      </c>
      <c r="E38" s="151"/>
      <c r="F38" s="151"/>
      <c r="G38" s="151" t="n">
        <v>0.000298866720386044</v>
      </c>
      <c r="H38" s="149" t="n">
        <f aca="false">COUNT(E38:G38)</f>
        <v>1</v>
      </c>
      <c r="I38" s="152" t="n">
        <f aca="false">AVERAGE(E38:G38)</f>
        <v>0.000298866720386044</v>
      </c>
      <c r="J38" s="149" t="s">
        <v>359</v>
      </c>
    </row>
    <row r="39" customFormat="false" ht="14.25" hidden="false" customHeight="false" outlineLevel="0" collapsed="false">
      <c r="A39" s="149" t="s">
        <v>17</v>
      </c>
      <c r="B39" s="149" t="s">
        <v>16</v>
      </c>
      <c r="C39" s="149" t="s">
        <v>14</v>
      </c>
      <c r="D39" s="149" t="s">
        <v>166</v>
      </c>
      <c r="E39" s="151"/>
      <c r="F39" s="151"/>
      <c r="G39" s="151" t="n">
        <v>0.00215643833632392</v>
      </c>
      <c r="H39" s="149" t="n">
        <f aca="false">COUNT(E39:G39)</f>
        <v>1</v>
      </c>
      <c r="I39" s="152" t="n">
        <f aca="false">AVERAGE(E39:G39)</f>
        <v>0.00215643833632392</v>
      </c>
      <c r="J39" s="149" t="s">
        <v>359</v>
      </c>
    </row>
    <row r="40" customFormat="false" ht="14.25" hidden="false" customHeight="false" outlineLevel="0" collapsed="false">
      <c r="A40" s="158" t="s">
        <v>330</v>
      </c>
      <c r="B40" s="158" t="s">
        <v>319</v>
      </c>
      <c r="C40" s="149" t="s">
        <v>223</v>
      </c>
      <c r="D40" s="149" t="s">
        <v>166</v>
      </c>
      <c r="E40" s="151" t="n">
        <v>0.0136986301369863</v>
      </c>
      <c r="F40" s="151"/>
      <c r="G40" s="151"/>
      <c r="H40" s="149" t="n">
        <f aca="false">COUNT(E40:G40)</f>
        <v>1</v>
      </c>
      <c r="I40" s="152" t="n">
        <f aca="false">AVERAGE(E40:G40)</f>
        <v>0.0136986301369863</v>
      </c>
      <c r="J40" s="149" t="s">
        <v>359</v>
      </c>
    </row>
    <row r="41" customFormat="false" ht="14.25" hidden="false" customHeight="false" outlineLevel="0" collapsed="false">
      <c r="A41" s="158" t="s">
        <v>17</v>
      </c>
      <c r="B41" s="158" t="s">
        <v>16</v>
      </c>
      <c r="C41" s="158" t="s">
        <v>21</v>
      </c>
      <c r="D41" s="158" t="s">
        <v>166</v>
      </c>
      <c r="E41" s="156" t="n">
        <v>0.0821917808219178</v>
      </c>
      <c r="F41" s="159"/>
      <c r="G41" s="159"/>
      <c r="H41" s="158" t="n">
        <f aca="false">COUNT(E41:G41)</f>
        <v>1</v>
      </c>
      <c r="I41" s="160" t="n">
        <f aca="false">AVERAGE(E41:G41)</f>
        <v>0.0821917808219178</v>
      </c>
      <c r="J41" s="158" t="s">
        <v>360</v>
      </c>
    </row>
    <row r="42" customFormat="false" ht="14.25" hidden="false" customHeight="false" outlineLevel="0" collapsed="false">
      <c r="A42" s="149" t="s">
        <v>17</v>
      </c>
      <c r="B42" s="149" t="s">
        <v>16</v>
      </c>
      <c r="C42" s="149" t="s">
        <v>264</v>
      </c>
      <c r="D42" s="149" t="s">
        <v>166</v>
      </c>
      <c r="E42" s="151" t="n">
        <v>0.0136986301369863</v>
      </c>
      <c r="F42" s="151"/>
      <c r="G42" s="151"/>
      <c r="H42" s="149" t="n">
        <f aca="false">COUNT(E42:G42)</f>
        <v>1</v>
      </c>
      <c r="I42" s="152" t="n">
        <f aca="false">AVERAGE(E42:G42)</f>
        <v>0.0136986301369863</v>
      </c>
      <c r="J42" s="149" t="s">
        <v>359</v>
      </c>
    </row>
    <row r="43" customFormat="false" ht="14.25" hidden="false" customHeight="false" outlineLevel="0" collapsed="false">
      <c r="A43" s="149" t="s">
        <v>17</v>
      </c>
      <c r="B43" s="149" t="s">
        <v>16</v>
      </c>
      <c r="C43" s="149" t="s">
        <v>99</v>
      </c>
      <c r="D43" s="149" t="s">
        <v>166</v>
      </c>
      <c r="E43" s="151"/>
      <c r="F43" s="151"/>
      <c r="G43" s="151" t="n">
        <v>0.00644057782431925</v>
      </c>
      <c r="H43" s="149" t="n">
        <f aca="false">COUNT(E43:G43)</f>
        <v>1</v>
      </c>
      <c r="I43" s="152" t="n">
        <f aca="false">AVERAGE(E43:G43)</f>
        <v>0.00644057782431925</v>
      </c>
      <c r="J43" s="149" t="s">
        <v>359</v>
      </c>
    </row>
    <row r="44" customFormat="false" ht="14.25" hidden="false" customHeight="false" outlineLevel="0" collapsed="false">
      <c r="A44" s="158" t="s">
        <v>17</v>
      </c>
      <c r="B44" s="158" t="s">
        <v>16</v>
      </c>
      <c r="C44" s="158" t="s">
        <v>18</v>
      </c>
      <c r="D44" s="158" t="s">
        <v>166</v>
      </c>
      <c r="E44" s="159" t="n">
        <v>0.0410958904109589</v>
      </c>
      <c r="F44" s="159"/>
      <c r="G44" s="159"/>
      <c r="H44" s="158" t="n">
        <f aca="false">COUNT(E44:G44)</f>
        <v>1</v>
      </c>
      <c r="I44" s="160" t="n">
        <f aca="false">AVERAGE(E44:G44)</f>
        <v>0.0410958904109589</v>
      </c>
      <c r="J44" s="158" t="s">
        <v>360</v>
      </c>
    </row>
    <row r="45" customFormat="false" ht="14.25" hidden="false" customHeight="false" outlineLevel="0" collapsed="false">
      <c r="A45" s="149" t="s">
        <v>17</v>
      </c>
      <c r="B45" s="149" t="s">
        <v>16</v>
      </c>
      <c r="C45" s="149" t="s">
        <v>19</v>
      </c>
      <c r="D45" s="149" t="s">
        <v>166</v>
      </c>
      <c r="E45" s="151"/>
      <c r="F45" s="151"/>
      <c r="G45" s="151" t="n">
        <v>0.00250358352692617</v>
      </c>
      <c r="H45" s="149" t="n">
        <f aca="false">COUNT(E45:G45)</f>
        <v>1</v>
      </c>
      <c r="I45" s="152" t="n">
        <f aca="false">AVERAGE(E45:G45)</f>
        <v>0.00250358352692617</v>
      </c>
      <c r="J45" s="149" t="s">
        <v>359</v>
      </c>
    </row>
    <row r="46" customFormat="false" ht="14.25" hidden="false" customHeight="false" outlineLevel="0" collapsed="false">
      <c r="A46" s="155" t="s">
        <v>17</v>
      </c>
      <c r="B46" s="155" t="s">
        <v>16</v>
      </c>
      <c r="C46" s="155" t="s">
        <v>22</v>
      </c>
      <c r="D46" s="155" t="s">
        <v>166</v>
      </c>
      <c r="E46" s="156" t="n">
        <v>0.143835616438356</v>
      </c>
      <c r="F46" s="156" t="n">
        <v>0.0375220199647681</v>
      </c>
      <c r="G46" s="156" t="n">
        <v>0.0160974213549468</v>
      </c>
      <c r="H46" s="155" t="n">
        <f aca="false">COUNT(E46:G46)</f>
        <v>3</v>
      </c>
      <c r="I46" s="157" t="n">
        <f aca="false">AVERAGE(E46:G46)</f>
        <v>0.0658183525860237</v>
      </c>
      <c r="J46" s="155" t="s">
        <v>360</v>
      </c>
    </row>
    <row r="47" customFormat="false" ht="14.25" hidden="false" customHeight="false" outlineLevel="0" collapsed="false">
      <c r="A47" s="158" t="s">
        <v>38</v>
      </c>
      <c r="B47" s="158" t="s">
        <v>37</v>
      </c>
      <c r="C47" s="158" t="s">
        <v>197</v>
      </c>
      <c r="D47" s="158" t="s">
        <v>166</v>
      </c>
      <c r="E47" s="159"/>
      <c r="F47" s="159"/>
      <c r="G47" s="159" t="n">
        <v>0.0297510325270446</v>
      </c>
      <c r="H47" s="158" t="n">
        <f aca="false">COUNT(E47:G47)</f>
        <v>1</v>
      </c>
      <c r="I47" s="160" t="n">
        <f aca="false">AVERAGE(E47:G47)</f>
        <v>0.0297510325270446</v>
      </c>
      <c r="J47" s="158" t="s">
        <v>360</v>
      </c>
    </row>
    <row r="48" customFormat="false" ht="14.25" hidden="false" customHeight="false" outlineLevel="0" collapsed="false">
      <c r="A48" s="161" t="s">
        <v>38</v>
      </c>
      <c r="B48" s="161" t="s">
        <v>37</v>
      </c>
      <c r="C48" s="161" t="s">
        <v>35</v>
      </c>
      <c r="D48" s="161" t="s">
        <v>166</v>
      </c>
      <c r="E48" s="162" t="n">
        <v>0.143835616438356</v>
      </c>
      <c r="F48" s="162"/>
      <c r="G48" s="162" t="n">
        <v>0.227716899648602</v>
      </c>
      <c r="H48" s="161" t="n">
        <f aca="false">COUNT(E48:G48)</f>
        <v>2</v>
      </c>
      <c r="I48" s="163" t="n">
        <f aca="false">AVERAGE(E48:G48)</f>
        <v>0.185776258043479</v>
      </c>
      <c r="J48" s="161" t="s">
        <v>361</v>
      </c>
    </row>
    <row r="49" customFormat="false" ht="14.25" hidden="false" customHeight="false" outlineLevel="0" collapsed="false">
      <c r="A49" s="161" t="s">
        <v>38</v>
      </c>
      <c r="B49" s="161" t="s">
        <v>37</v>
      </c>
      <c r="C49" s="161" t="s">
        <v>74</v>
      </c>
      <c r="D49" s="161" t="s">
        <v>166</v>
      </c>
      <c r="E49" s="162" t="n">
        <v>0.424657534246575</v>
      </c>
      <c r="F49" s="162" t="n">
        <v>0.294069289489137</v>
      </c>
      <c r="G49" s="162" t="n">
        <v>0.197445149335654</v>
      </c>
      <c r="H49" s="161" t="n">
        <f aca="false">COUNT(E49:G49)</f>
        <v>3</v>
      </c>
      <c r="I49" s="163" t="n">
        <f aca="false">AVERAGE(E49:G49)</f>
        <v>0.305390657690455</v>
      </c>
      <c r="J49" s="161" t="s">
        <v>361</v>
      </c>
    </row>
    <row r="50" customFormat="false" ht="14.25" hidden="false" customHeight="false" outlineLevel="0" collapsed="false">
      <c r="A50" s="149" t="s">
        <v>38</v>
      </c>
      <c r="B50" s="149" t="s">
        <v>37</v>
      </c>
      <c r="C50" s="149" t="s">
        <v>248</v>
      </c>
      <c r="D50" s="149" t="s">
        <v>166</v>
      </c>
      <c r="E50" s="151"/>
      <c r="F50" s="151"/>
      <c r="G50" s="151" t="n">
        <v>0.0013977766614978</v>
      </c>
      <c r="H50" s="149" t="n">
        <f aca="false">COUNT(E50:G50)</f>
        <v>1</v>
      </c>
      <c r="I50" s="152" t="n">
        <f aca="false">AVERAGE(E50:G50)</f>
        <v>0.0013977766614978</v>
      </c>
      <c r="J50" s="149" t="s">
        <v>359</v>
      </c>
    </row>
    <row r="51" customFormat="false" ht="14.25" hidden="false" customHeight="false" outlineLevel="0" collapsed="false">
      <c r="A51" s="149" t="s">
        <v>27</v>
      </c>
      <c r="B51" s="149" t="s">
        <v>321</v>
      </c>
      <c r="C51" s="149" t="s">
        <v>220</v>
      </c>
      <c r="D51" s="149" t="s">
        <v>166</v>
      </c>
      <c r="E51" s="151" t="n">
        <v>0.0205479452054794</v>
      </c>
      <c r="F51" s="151"/>
      <c r="G51" s="151"/>
      <c r="H51" s="149" t="n">
        <f aca="false">COUNT(E51:G51)</f>
        <v>1</v>
      </c>
      <c r="I51" s="152" t="n">
        <f aca="false">AVERAGE(E51:G51)</f>
        <v>0.0205479452054794</v>
      </c>
      <c r="J51" s="149" t="s">
        <v>359</v>
      </c>
    </row>
    <row r="52" customFormat="false" ht="14.25" hidden="false" customHeight="false" outlineLevel="0" collapsed="false">
      <c r="A52" s="149" t="s">
        <v>338</v>
      </c>
      <c r="B52" s="149" t="s">
        <v>315</v>
      </c>
      <c r="C52" s="149" t="s">
        <v>212</v>
      </c>
      <c r="D52" s="149" t="s">
        <v>166</v>
      </c>
      <c r="E52" s="151"/>
      <c r="F52" s="151"/>
      <c r="G52" s="151" t="n">
        <v>0.00640494371535014</v>
      </c>
      <c r="H52" s="149" t="n">
        <f aca="false">COUNT(E52:G52)</f>
        <v>1</v>
      </c>
      <c r="I52" s="152" t="n">
        <f aca="false">AVERAGE(E52:G52)</f>
        <v>0.00640494371535014</v>
      </c>
      <c r="J52" s="149" t="s">
        <v>359</v>
      </c>
    </row>
    <row r="53" customFormat="false" ht="14.25" hidden="false" customHeight="false" outlineLevel="0" collapsed="false">
      <c r="A53" s="149" t="s">
        <v>30</v>
      </c>
      <c r="B53" s="149" t="s">
        <v>70</v>
      </c>
      <c r="C53" s="149" t="s">
        <v>90</v>
      </c>
      <c r="D53" s="149" t="s">
        <v>166</v>
      </c>
      <c r="E53" s="151"/>
      <c r="F53" s="151" t="n">
        <v>0.00387551379917792</v>
      </c>
      <c r="G53" s="151"/>
      <c r="H53" s="149" t="n">
        <f aca="false">COUNT(E53:G53)</f>
        <v>1</v>
      </c>
      <c r="I53" s="152" t="n">
        <f aca="false">AVERAGE(E53:G53)</f>
        <v>0.00387551379917792</v>
      </c>
      <c r="J53" s="149" t="s">
        <v>359</v>
      </c>
    </row>
    <row r="54" customFormat="false" ht="14.25" hidden="false" customHeight="false" outlineLevel="0" collapsed="false">
      <c r="A54" s="149" t="s">
        <v>30</v>
      </c>
      <c r="B54" s="149" t="s">
        <v>70</v>
      </c>
      <c r="C54" s="149" t="s">
        <v>239</v>
      </c>
      <c r="D54" s="149" t="s">
        <v>166</v>
      </c>
      <c r="E54" s="151"/>
      <c r="F54" s="151"/>
      <c r="G54" s="151" t="n">
        <v>0.0088613982594462</v>
      </c>
      <c r="H54" s="149" t="n">
        <f aca="false">COUNT(E54:G54)</f>
        <v>1</v>
      </c>
      <c r="I54" s="152" t="n">
        <f aca="false">AVERAGE(E54:G54)</f>
        <v>0.0088613982594462</v>
      </c>
      <c r="J54" s="149" t="s">
        <v>359</v>
      </c>
    </row>
    <row r="55" customFormat="false" ht="14.25" hidden="false" customHeight="false" outlineLevel="0" collapsed="false">
      <c r="A55" s="158" t="s">
        <v>30</v>
      </c>
      <c r="B55" s="158" t="s">
        <v>70</v>
      </c>
      <c r="C55" s="158" t="s">
        <v>232</v>
      </c>
      <c r="D55" s="158" t="s">
        <v>166</v>
      </c>
      <c r="E55" s="159"/>
      <c r="F55" s="159"/>
      <c r="G55" s="156" t="n">
        <v>0.102367599169151</v>
      </c>
      <c r="H55" s="158" t="n">
        <f aca="false">COUNT(E55:G55)</f>
        <v>1</v>
      </c>
      <c r="I55" s="160" t="n">
        <f aca="false">AVERAGE(E55:G55)</f>
        <v>0.102367599169151</v>
      </c>
      <c r="J55" s="158" t="s">
        <v>360</v>
      </c>
    </row>
    <row r="56" customFormat="false" ht="14.25" hidden="false" customHeight="false" outlineLevel="0" collapsed="false">
      <c r="A56" s="149" t="s">
        <v>30</v>
      </c>
      <c r="B56" s="149" t="s">
        <v>29</v>
      </c>
      <c r="C56" s="149" t="s">
        <v>261</v>
      </c>
      <c r="D56" s="149" t="s">
        <v>166</v>
      </c>
      <c r="E56" s="151" t="n">
        <v>0.0205479452054794</v>
      </c>
      <c r="F56" s="151"/>
      <c r="G56" s="151"/>
      <c r="H56" s="149" t="n">
        <f aca="false">COUNT(E56:G56)</f>
        <v>1</v>
      </c>
      <c r="I56" s="152" t="n">
        <f aca="false">AVERAGE(E56:G56)</f>
        <v>0.0205479452054794</v>
      </c>
      <c r="J56" s="149" t="s">
        <v>359</v>
      </c>
    </row>
    <row r="57" customFormat="false" ht="14.25" hidden="false" customHeight="false" outlineLevel="0" collapsed="false">
      <c r="A57" s="149" t="s">
        <v>5</v>
      </c>
      <c r="B57" s="149" t="s">
        <v>4</v>
      </c>
      <c r="C57" s="149" t="s">
        <v>31</v>
      </c>
      <c r="D57" s="149" t="s">
        <v>166</v>
      </c>
      <c r="E57" s="151"/>
      <c r="F57" s="151"/>
      <c r="G57" s="151" t="n">
        <v>0.0138904055736344</v>
      </c>
      <c r="H57" s="149" t="n">
        <f aca="false">COUNT(E57:G57)</f>
        <v>1</v>
      </c>
      <c r="I57" s="152" t="n">
        <f aca="false">AVERAGE(E57:G57)</f>
        <v>0.0138904055736344</v>
      </c>
      <c r="J57" s="149" t="s">
        <v>359</v>
      </c>
    </row>
    <row r="58" customFormat="false" ht="14.25" hidden="false" customHeight="false" outlineLevel="0" collapsed="false">
      <c r="A58" s="161" t="s">
        <v>5</v>
      </c>
      <c r="B58" s="161" t="s">
        <v>4</v>
      </c>
      <c r="C58" s="161" t="s">
        <v>6</v>
      </c>
      <c r="D58" s="161" t="s">
        <v>166</v>
      </c>
      <c r="E58" s="162" t="n">
        <v>0.0547945205479452</v>
      </c>
      <c r="F58" s="162" t="n">
        <v>0.0573693482090429</v>
      </c>
      <c r="G58" s="162" t="n">
        <v>0.259615174612881</v>
      </c>
      <c r="H58" s="161" t="n">
        <f aca="false">COUNT(E58:G58)</f>
        <v>3</v>
      </c>
      <c r="I58" s="163" t="n">
        <f aca="false">AVERAGE(E58:G58)</f>
        <v>0.123926347789956</v>
      </c>
      <c r="J58" s="161" t="s">
        <v>361</v>
      </c>
    </row>
    <row r="59" customFormat="false" ht="14.25" hidden="false" customHeight="false" outlineLevel="0" collapsed="false">
      <c r="A59" s="149" t="s">
        <v>334</v>
      </c>
      <c r="B59" s="149" t="s">
        <v>318</v>
      </c>
      <c r="C59" s="149" t="s">
        <v>152</v>
      </c>
      <c r="D59" s="149" t="s">
        <v>166</v>
      </c>
      <c r="E59" s="151" t="n">
        <v>0.0205479452054794</v>
      </c>
      <c r="F59" s="151"/>
      <c r="G59" s="151"/>
      <c r="H59" s="149" t="n">
        <f aca="false">COUNT(E59:G59)</f>
        <v>1</v>
      </c>
      <c r="I59" s="152" t="n">
        <f aca="false">AVERAGE(E59:G59)</f>
        <v>0.0205479452054794</v>
      </c>
      <c r="J59" s="149" t="s">
        <v>359</v>
      </c>
    </row>
    <row r="60" customFormat="false" ht="14.25" hidden="false" customHeight="false" outlineLevel="0" collapsed="false">
      <c r="A60" s="158" t="s">
        <v>63</v>
      </c>
      <c r="B60" s="158" t="s">
        <v>62</v>
      </c>
      <c r="C60" s="158" t="s">
        <v>236</v>
      </c>
      <c r="D60" s="158" t="s">
        <v>166</v>
      </c>
      <c r="E60" s="159"/>
      <c r="F60" s="159"/>
      <c r="G60" s="159" t="n">
        <v>0.0712440787031024</v>
      </c>
      <c r="H60" s="158" t="n">
        <f aca="false">COUNT(E60:G60)</f>
        <v>1</v>
      </c>
      <c r="I60" s="160" t="n">
        <f aca="false">AVERAGE(E60:G60)</f>
        <v>0.0712440787031024</v>
      </c>
      <c r="J60" s="158" t="s">
        <v>360</v>
      </c>
    </row>
    <row r="61" customFormat="false" ht="14.25" hidden="false" customHeight="false" outlineLevel="0" collapsed="false">
      <c r="A61" s="150" t="s">
        <v>63</v>
      </c>
      <c r="B61" s="150" t="s">
        <v>62</v>
      </c>
      <c r="C61" s="150" t="s">
        <v>61</v>
      </c>
      <c r="D61" s="150" t="s">
        <v>166</v>
      </c>
      <c r="E61" s="153" t="n">
        <v>0.0136986301369863</v>
      </c>
      <c r="F61" s="153" t="n">
        <v>0.000411039342337052</v>
      </c>
      <c r="G61" s="153"/>
      <c r="H61" s="150" t="n">
        <f aca="false">COUNT(E61:G61)</f>
        <v>2</v>
      </c>
      <c r="I61" s="154" t="n">
        <f aca="false">AVERAGE(E61:G61)</f>
        <v>0.00705483473966168</v>
      </c>
      <c r="J61" s="150" t="s">
        <v>359</v>
      </c>
    </row>
    <row r="62" customFormat="false" ht="14.25" hidden="false" customHeight="false" outlineLevel="0" collapsed="false">
      <c r="A62" s="149" t="s">
        <v>66</v>
      </c>
      <c r="B62" s="149" t="s">
        <v>65</v>
      </c>
      <c r="C62" s="149" t="s">
        <v>245</v>
      </c>
      <c r="D62" s="149" t="s">
        <v>166</v>
      </c>
      <c r="E62" s="151"/>
      <c r="F62" s="151"/>
      <c r="G62" s="151" t="n">
        <v>0.00238633581354395</v>
      </c>
      <c r="H62" s="149" t="n">
        <f aca="false">COUNT(E62:G62)</f>
        <v>1</v>
      </c>
      <c r="I62" s="152" t="n">
        <f aca="false">AVERAGE(E62:G62)</f>
        <v>0.00238633581354395</v>
      </c>
      <c r="J62" s="149" t="s">
        <v>359</v>
      </c>
    </row>
    <row r="63" customFormat="false" ht="14.25" hidden="false" customHeight="false" outlineLevel="0" collapsed="false">
      <c r="A63" s="158" t="s">
        <v>66</v>
      </c>
      <c r="B63" s="158" t="s">
        <v>65</v>
      </c>
      <c r="C63" s="158" t="s">
        <v>64</v>
      </c>
      <c r="D63" s="158" t="s">
        <v>166</v>
      </c>
      <c r="E63" s="159"/>
      <c r="F63" s="159"/>
      <c r="G63" s="159" t="n">
        <v>0.0358019341274758</v>
      </c>
      <c r="H63" s="158" t="n">
        <f aca="false">COUNT(E63:G63)</f>
        <v>1</v>
      </c>
      <c r="I63" s="160" t="n">
        <f aca="false">AVERAGE(E63:G63)</f>
        <v>0.0358019341274758</v>
      </c>
      <c r="J63" s="158" t="s">
        <v>360</v>
      </c>
    </row>
    <row r="64" customFormat="false" ht="14.25" hidden="false" customHeight="false" outlineLevel="0" collapsed="false">
      <c r="A64" s="149" t="s">
        <v>337</v>
      </c>
      <c r="B64" s="149" t="s">
        <v>322</v>
      </c>
      <c r="C64" s="149" t="s">
        <v>88</v>
      </c>
      <c r="D64" s="149" t="s">
        <v>166</v>
      </c>
      <c r="E64" s="151"/>
      <c r="F64" s="151" t="n">
        <v>0.000176159718144451</v>
      </c>
      <c r="G64" s="151"/>
      <c r="H64" s="149" t="n">
        <f aca="false">COUNT(E64:G64)</f>
        <v>1</v>
      </c>
      <c r="I64" s="152" t="n">
        <f aca="false">AVERAGE(E64:G64)</f>
        <v>0.000176159718144451</v>
      </c>
      <c r="J64" s="149" t="s">
        <v>359</v>
      </c>
    </row>
    <row r="65" customFormat="false" ht="14.25" hidden="false" customHeight="false" outlineLevel="0" collapsed="false">
      <c r="A65" s="150" t="s">
        <v>10</v>
      </c>
      <c r="B65" s="150" t="s">
        <v>9</v>
      </c>
      <c r="C65" s="150" t="s">
        <v>8</v>
      </c>
      <c r="D65" s="150" t="s">
        <v>166</v>
      </c>
      <c r="E65" s="153" t="n">
        <v>0.00684931506849315</v>
      </c>
      <c r="F65" s="153"/>
      <c r="G65" s="153" t="n">
        <v>0.00130007023367929</v>
      </c>
      <c r="H65" s="150" t="n">
        <f aca="false">COUNT(E65:G65)</f>
        <v>2</v>
      </c>
      <c r="I65" s="154" t="n">
        <f aca="false">AVERAGE(E65:G65)</f>
        <v>0.00407469265108622</v>
      </c>
      <c r="J65" s="150" t="s">
        <v>359</v>
      </c>
    </row>
    <row r="66" customFormat="false" ht="14.25" hidden="false" customHeight="false" outlineLevel="0" collapsed="false">
      <c r="A66" s="149" t="s">
        <v>10</v>
      </c>
      <c r="B66" s="149" t="s">
        <v>9</v>
      </c>
      <c r="C66" s="149" t="s">
        <v>203</v>
      </c>
      <c r="D66" s="149" t="s">
        <v>166</v>
      </c>
      <c r="E66" s="151"/>
      <c r="F66" s="151"/>
      <c r="G66" s="151" t="n">
        <v>0.00947867298578199</v>
      </c>
      <c r="H66" s="149" t="n">
        <f aca="false">COUNT(E66:G66)</f>
        <v>1</v>
      </c>
      <c r="I66" s="152" t="n">
        <f aca="false">AVERAGE(E66:G66)</f>
        <v>0.00947867298578199</v>
      </c>
      <c r="J66" s="149" t="s">
        <v>359</v>
      </c>
    </row>
    <row r="67" customFormat="false" ht="14.25" hidden="false" customHeight="false" outlineLevel="0" collapsed="false">
      <c r="A67" s="149" t="s">
        <v>10</v>
      </c>
      <c r="B67" s="149" t="s">
        <v>9</v>
      </c>
      <c r="C67" s="149" t="s">
        <v>257</v>
      </c>
      <c r="D67" s="149" t="s">
        <v>166</v>
      </c>
      <c r="E67" s="151"/>
      <c r="F67" s="151"/>
      <c r="G67" s="151" t="n">
        <v>0.00484164087025391</v>
      </c>
      <c r="H67" s="149" t="n">
        <f aca="false">COUNT(E67:G67)</f>
        <v>1</v>
      </c>
      <c r="I67" s="152" t="n">
        <f aca="false">AVERAGE(E67:G67)</f>
        <v>0.00484164087025391</v>
      </c>
      <c r="J67" s="149" t="s">
        <v>359</v>
      </c>
    </row>
    <row r="68" customFormat="false" ht="14.25" hidden="false" customHeight="false" outlineLevel="0" collapsed="false">
      <c r="A68" s="158" t="s">
        <v>10</v>
      </c>
      <c r="B68" s="158" t="s">
        <v>9</v>
      </c>
      <c r="C68" s="158" t="s">
        <v>95</v>
      </c>
      <c r="D68" s="158" t="s">
        <v>166</v>
      </c>
      <c r="E68" s="159"/>
      <c r="F68" s="159" t="n">
        <v>0.0354081033470346</v>
      </c>
      <c r="G68" s="159"/>
      <c r="H68" s="158" t="n">
        <f aca="false">COUNT(E68:G68)</f>
        <v>1</v>
      </c>
      <c r="I68" s="160" t="n">
        <f aca="false">AVERAGE(E68:G68)</f>
        <v>0.0354081033470346</v>
      </c>
      <c r="J68" s="158" t="s">
        <v>360</v>
      </c>
    </row>
    <row r="69" customFormat="false" ht="14.25" hidden="false" customHeight="false" outlineLevel="0" collapsed="false">
      <c r="A69" s="149" t="s">
        <v>13</v>
      </c>
      <c r="B69" s="149" t="s">
        <v>94</v>
      </c>
      <c r="C69" s="149" t="s">
        <v>94</v>
      </c>
      <c r="D69" s="149" t="s">
        <v>166</v>
      </c>
      <c r="E69" s="151"/>
      <c r="F69" s="151" t="n">
        <v>0.00270111567821491</v>
      </c>
      <c r="G69" s="151"/>
      <c r="H69" s="149" t="n">
        <f aca="false">COUNT(E69:G69)</f>
        <v>1</v>
      </c>
      <c r="I69" s="152" t="n">
        <f aca="false">AVERAGE(E69:G69)</f>
        <v>0.00270111567821491</v>
      </c>
      <c r="J69" s="149" t="s">
        <v>359</v>
      </c>
    </row>
    <row r="70" customFormat="false" ht="14.25" hidden="false" customHeight="false" outlineLevel="0" collapsed="false">
      <c r="A70" s="164" t="s">
        <v>96</v>
      </c>
      <c r="B70" s="164" t="s">
        <v>96</v>
      </c>
      <c r="C70" s="164" t="s">
        <v>87</v>
      </c>
      <c r="D70" s="164" t="s">
        <v>166</v>
      </c>
      <c r="E70" s="165"/>
      <c r="F70" s="162" t="n">
        <v>0.557251908396947</v>
      </c>
      <c r="G70" s="165"/>
      <c r="H70" s="164" t="n">
        <f aca="false">COUNT(E70:G70)</f>
        <v>1</v>
      </c>
      <c r="I70" s="166" t="n">
        <f aca="false">AVERAGE(E70:G70)</f>
        <v>0.557251908396947</v>
      </c>
      <c r="J70" s="164" t="s">
        <v>361</v>
      </c>
    </row>
    <row r="71" customFormat="false" ht="14.25" hidden="false" customHeight="false" outlineLevel="0" collapsed="false">
      <c r="A71" s="149" t="s">
        <v>96</v>
      </c>
      <c r="B71" s="149" t="s">
        <v>96</v>
      </c>
      <c r="C71" s="149" t="s">
        <v>96</v>
      </c>
      <c r="D71" s="149" t="s">
        <v>166</v>
      </c>
      <c r="E71" s="151"/>
      <c r="F71" s="151" t="n">
        <v>0.0103934233705226</v>
      </c>
      <c r="G71" s="151"/>
      <c r="H71" s="149" t="n">
        <f aca="false">COUNT(E71:G71)</f>
        <v>1</v>
      </c>
      <c r="I71" s="152" t="n">
        <f aca="false">AVERAGE(E71:G71)</f>
        <v>0.0103934233705226</v>
      </c>
      <c r="J71" s="149" t="s">
        <v>359</v>
      </c>
    </row>
    <row r="72" customFormat="false" ht="14.25" hidden="false" customHeight="false" outlineLevel="0" collapsed="false">
      <c r="A72" s="149" t="s">
        <v>17</v>
      </c>
      <c r="B72" s="149" t="s">
        <v>16</v>
      </c>
      <c r="C72" s="149" t="s">
        <v>14</v>
      </c>
      <c r="D72" s="149" t="s">
        <v>195</v>
      </c>
      <c r="E72" s="151"/>
      <c r="F72" s="151"/>
      <c r="G72" s="151" t="n">
        <v>0.00743755206880107</v>
      </c>
      <c r="H72" s="149" t="n">
        <f aca="false">COUNT(E72:G72)</f>
        <v>1</v>
      </c>
      <c r="I72" s="152" t="n">
        <f aca="false">AVERAGE(E72:G72)</f>
        <v>0.00743755206880107</v>
      </c>
      <c r="J72" s="149" t="s">
        <v>359</v>
      </c>
    </row>
    <row r="73" customFormat="false" ht="14.25" hidden="false" customHeight="false" outlineLevel="0" collapsed="false">
      <c r="A73" s="158" t="s">
        <v>330</v>
      </c>
      <c r="B73" s="158" t="s">
        <v>319</v>
      </c>
      <c r="C73" s="158" t="s">
        <v>223</v>
      </c>
      <c r="D73" s="158" t="s">
        <v>195</v>
      </c>
      <c r="E73" s="159" t="n">
        <v>0.0298507462686567</v>
      </c>
      <c r="F73" s="159"/>
      <c r="G73" s="159"/>
      <c r="H73" s="158" t="n">
        <f aca="false">COUNT(E73:G73)</f>
        <v>1</v>
      </c>
      <c r="I73" s="160" t="n">
        <f aca="false">AVERAGE(E73:G73)</f>
        <v>0.0298507462686567</v>
      </c>
      <c r="J73" s="158" t="s">
        <v>360</v>
      </c>
    </row>
    <row r="74" customFormat="false" ht="14.25" hidden="false" customHeight="false" outlineLevel="0" collapsed="false">
      <c r="A74" s="149" t="s">
        <v>17</v>
      </c>
      <c r="B74" s="149" t="s">
        <v>16</v>
      </c>
      <c r="C74" s="149" t="s">
        <v>21</v>
      </c>
      <c r="D74" s="149" t="s">
        <v>195</v>
      </c>
      <c r="E74" s="151"/>
      <c r="F74" s="151"/>
      <c r="G74" s="151" t="n">
        <v>0.00287726505468585</v>
      </c>
      <c r="H74" s="149" t="n">
        <f aca="false">COUNT(E74:G74)</f>
        <v>1</v>
      </c>
      <c r="I74" s="152" t="n">
        <f aca="false">AVERAGE(E74:G74)</f>
        <v>0.00287726505468585</v>
      </c>
      <c r="J74" s="149" t="s">
        <v>359</v>
      </c>
    </row>
    <row r="75" customFormat="false" ht="14.25" hidden="false" customHeight="false" outlineLevel="0" collapsed="false">
      <c r="A75" s="150" t="s">
        <v>17</v>
      </c>
      <c r="B75" s="150" t="s">
        <v>16</v>
      </c>
      <c r="C75" s="150" t="s">
        <v>22</v>
      </c>
      <c r="D75" s="150" t="s">
        <v>195</v>
      </c>
      <c r="E75" s="153" t="n">
        <v>0.0149253731343284</v>
      </c>
      <c r="F75" s="153" t="n">
        <v>0.00252266993931956</v>
      </c>
      <c r="G75" s="153" t="n">
        <v>0.00932736508614975</v>
      </c>
      <c r="H75" s="150" t="n">
        <f aca="false">COUNT(E75:G75)</f>
        <v>3</v>
      </c>
      <c r="I75" s="154" t="n">
        <f aca="false">AVERAGE(E75:G75)</f>
        <v>0.00892513605326589</v>
      </c>
      <c r="J75" s="150" t="s">
        <v>359</v>
      </c>
    </row>
    <row r="76" customFormat="false" ht="14.25" hidden="false" customHeight="false" outlineLevel="0" collapsed="false">
      <c r="A76" s="149" t="s">
        <v>17</v>
      </c>
      <c r="B76" s="149" t="s">
        <v>313</v>
      </c>
      <c r="C76" s="149" t="s">
        <v>275</v>
      </c>
      <c r="D76" s="149" t="s">
        <v>195</v>
      </c>
      <c r="E76" s="151"/>
      <c r="F76" s="151"/>
      <c r="G76" s="151" t="n">
        <v>0.00267443172036308</v>
      </c>
      <c r="H76" s="149" t="n">
        <f aca="false">COUNT(E76:G76)</f>
        <v>1</v>
      </c>
      <c r="I76" s="152" t="n">
        <f aca="false">AVERAGE(E76:G76)</f>
        <v>0.00267443172036308</v>
      </c>
      <c r="J76" s="149" t="s">
        <v>359</v>
      </c>
    </row>
    <row r="77" customFormat="false" ht="14.25" hidden="false" customHeight="false" outlineLevel="0" collapsed="false">
      <c r="A77" s="158" t="s">
        <v>38</v>
      </c>
      <c r="B77" s="158" t="s">
        <v>37</v>
      </c>
      <c r="C77" s="158" t="s">
        <v>197</v>
      </c>
      <c r="D77" s="158" t="s">
        <v>195</v>
      </c>
      <c r="E77" s="159"/>
      <c r="F77" s="159"/>
      <c r="G77" s="156" t="n">
        <v>0.0441820473699937</v>
      </c>
      <c r="H77" s="158" t="n">
        <f aca="false">COUNT(E77:G77)</f>
        <v>1</v>
      </c>
      <c r="I77" s="160" t="n">
        <f aca="false">AVERAGE(E77:G77)</f>
        <v>0.0441820473699937</v>
      </c>
      <c r="J77" s="158" t="s">
        <v>360</v>
      </c>
    </row>
    <row r="78" customFormat="false" ht="14.25" hidden="false" customHeight="false" outlineLevel="0" collapsed="false">
      <c r="A78" s="155" t="s">
        <v>38</v>
      </c>
      <c r="B78" s="155" t="s">
        <v>37</v>
      </c>
      <c r="C78" s="155" t="s">
        <v>35</v>
      </c>
      <c r="D78" s="155" t="s">
        <v>195</v>
      </c>
      <c r="E78" s="156" t="n">
        <v>0.0298507462686567</v>
      </c>
      <c r="F78" s="156"/>
      <c r="G78" s="156" t="n">
        <v>0.00262001302091063</v>
      </c>
      <c r="H78" s="155" t="n">
        <f aca="false">COUNT(E78:G78)</f>
        <v>2</v>
      </c>
      <c r="I78" s="157" t="n">
        <f aca="false">AVERAGE(E78:G78)</f>
        <v>0.0162353796447837</v>
      </c>
      <c r="J78" s="155" t="s">
        <v>360</v>
      </c>
    </row>
    <row r="79" customFormat="false" ht="14.25" hidden="false" customHeight="false" outlineLevel="0" collapsed="false">
      <c r="A79" s="161" t="s">
        <v>38</v>
      </c>
      <c r="B79" s="161" t="s">
        <v>37</v>
      </c>
      <c r="C79" s="161" t="s">
        <v>74</v>
      </c>
      <c r="D79" s="161" t="s">
        <v>195</v>
      </c>
      <c r="E79" s="162" t="n">
        <v>0.17910447761194</v>
      </c>
      <c r="F79" s="162" t="n">
        <v>0.074657394150133</v>
      </c>
      <c r="G79" s="162" t="n">
        <v>0.125016572967561</v>
      </c>
      <c r="H79" s="161" t="n">
        <f aca="false">COUNT(E79:G79)</f>
        <v>3</v>
      </c>
      <c r="I79" s="163" t="n">
        <f aca="false">AVERAGE(E79:G79)</f>
        <v>0.126259481576545</v>
      </c>
      <c r="J79" s="161" t="s">
        <v>361</v>
      </c>
    </row>
    <row r="80" customFormat="false" ht="14.25" hidden="false" customHeight="false" outlineLevel="0" collapsed="false">
      <c r="A80" s="149" t="s">
        <v>338</v>
      </c>
      <c r="B80" s="149" t="s">
        <v>315</v>
      </c>
      <c r="C80" s="149" t="s">
        <v>212</v>
      </c>
      <c r="D80" s="149" t="s">
        <v>195</v>
      </c>
      <c r="E80" s="151"/>
      <c r="F80" s="151"/>
      <c r="G80" s="151" t="n">
        <v>0.00118335935536598</v>
      </c>
      <c r="H80" s="149" t="n">
        <f aca="false">COUNT(E80:G80)</f>
        <v>1</v>
      </c>
      <c r="I80" s="152" t="n">
        <f aca="false">AVERAGE(E80:G80)</f>
        <v>0.00118335935536598</v>
      </c>
      <c r="J80" s="149" t="s">
        <v>359</v>
      </c>
    </row>
    <row r="81" customFormat="false" ht="14.25" hidden="false" customHeight="false" outlineLevel="0" collapsed="false">
      <c r="A81" s="149" t="s">
        <v>30</v>
      </c>
      <c r="B81" s="149" t="s">
        <v>70</v>
      </c>
      <c r="C81" s="149" t="s">
        <v>90</v>
      </c>
      <c r="D81" s="149" t="s">
        <v>195</v>
      </c>
      <c r="E81" s="151"/>
      <c r="F81" s="151" t="n">
        <v>0.000136360537260517</v>
      </c>
      <c r="G81" s="151"/>
      <c r="H81" s="149" t="n">
        <f aca="false">COUNT(E81:G81)</f>
        <v>1</v>
      </c>
      <c r="I81" s="152" t="n">
        <f aca="false">AVERAGE(E81:G81)</f>
        <v>0.000136360537260517</v>
      </c>
      <c r="J81" s="149" t="s">
        <v>359</v>
      </c>
    </row>
    <row r="82" customFormat="false" ht="14.25" hidden="false" customHeight="false" outlineLevel="0" collapsed="false">
      <c r="A82" s="149" t="s">
        <v>30</v>
      </c>
      <c r="B82" s="149" t="s">
        <v>323</v>
      </c>
      <c r="C82" s="149" t="s">
        <v>278</v>
      </c>
      <c r="D82" s="149" t="s">
        <v>195</v>
      </c>
      <c r="E82" s="151"/>
      <c r="F82" s="151"/>
      <c r="G82" s="151" t="n">
        <v>0.00267245285856481</v>
      </c>
      <c r="H82" s="149" t="n">
        <f aca="false">COUNT(E82:G82)</f>
        <v>1</v>
      </c>
      <c r="I82" s="152" t="n">
        <f aca="false">AVERAGE(E82:G82)</f>
        <v>0.00267245285856481</v>
      </c>
      <c r="J82" s="149" t="s">
        <v>359</v>
      </c>
    </row>
    <row r="83" customFormat="false" ht="14.25" hidden="false" customHeight="false" outlineLevel="0" collapsed="false">
      <c r="A83" s="158" t="s">
        <v>5</v>
      </c>
      <c r="B83" s="158" t="s">
        <v>4</v>
      </c>
      <c r="C83" s="158" t="s">
        <v>31</v>
      </c>
      <c r="D83" s="158" t="s">
        <v>195</v>
      </c>
      <c r="E83" s="159" t="n">
        <v>0.0895522388059701</v>
      </c>
      <c r="F83" s="159"/>
      <c r="G83" s="159"/>
      <c r="H83" s="158" t="n">
        <f aca="false">COUNT(E83:G83)</f>
        <v>1</v>
      </c>
      <c r="I83" s="160" t="n">
        <f aca="false">AVERAGE(E83:G83)</f>
        <v>0.0895522388059701</v>
      </c>
      <c r="J83" s="158" t="s">
        <v>360</v>
      </c>
    </row>
    <row r="84" customFormat="false" ht="14.25" hidden="false" customHeight="false" outlineLevel="0" collapsed="false">
      <c r="A84" s="155" t="s">
        <v>5</v>
      </c>
      <c r="B84" s="155" t="s">
        <v>4</v>
      </c>
      <c r="C84" s="155" t="s">
        <v>6</v>
      </c>
      <c r="D84" s="155" t="s">
        <v>195</v>
      </c>
      <c r="E84" s="156" t="n">
        <v>0.0298507462686567</v>
      </c>
      <c r="F84" s="156" t="n">
        <v>0.00122724483534465</v>
      </c>
      <c r="G84" s="156" t="n">
        <v>0.0524141124508006</v>
      </c>
      <c r="H84" s="155" t="n">
        <f aca="false">COUNT(E84:G84)</f>
        <v>3</v>
      </c>
      <c r="I84" s="157" t="n">
        <f aca="false">AVERAGE(E84:G84)</f>
        <v>0.027830701184934</v>
      </c>
      <c r="J84" s="155" t="s">
        <v>360</v>
      </c>
    </row>
    <row r="85" customFormat="false" ht="14.25" hidden="false" customHeight="false" outlineLevel="0" collapsed="false">
      <c r="A85" s="149" t="s">
        <v>5</v>
      </c>
      <c r="B85" s="149" t="s">
        <v>4</v>
      </c>
      <c r="C85" s="149" t="s">
        <v>32</v>
      </c>
      <c r="D85" s="149" t="s">
        <v>195</v>
      </c>
      <c r="E85" s="151" t="n">
        <v>0.0149253731343284</v>
      </c>
      <c r="F85" s="151"/>
      <c r="G85" s="151"/>
      <c r="H85" s="149" t="n">
        <f aca="false">COUNT(E85:G85)</f>
        <v>1</v>
      </c>
      <c r="I85" s="152" t="n">
        <f aca="false">AVERAGE(E85:G85)</f>
        <v>0.0149253731343284</v>
      </c>
      <c r="J85" s="149" t="s">
        <v>359</v>
      </c>
    </row>
    <row r="86" customFormat="false" ht="14.25" hidden="false" customHeight="false" outlineLevel="0" collapsed="false">
      <c r="A86" s="149" t="s">
        <v>5</v>
      </c>
      <c r="B86" s="149" t="s">
        <v>4</v>
      </c>
      <c r="C86" s="149" t="s">
        <v>85</v>
      </c>
      <c r="D86" s="149" t="s">
        <v>195</v>
      </c>
      <c r="E86" s="151"/>
      <c r="F86" s="151" t="n">
        <v>6.81802686302584E-005</v>
      </c>
      <c r="G86" s="151"/>
      <c r="H86" s="149" t="n">
        <f aca="false">COUNT(E86:G86)</f>
        <v>1</v>
      </c>
      <c r="I86" s="152" t="n">
        <f aca="false">AVERAGE(E86:G86)</f>
        <v>6.81802686302584E-005</v>
      </c>
      <c r="J86" s="149" t="s">
        <v>359</v>
      </c>
    </row>
    <row r="87" customFormat="false" ht="14.25" hidden="false" customHeight="false" outlineLevel="0" collapsed="false">
      <c r="A87" s="158" t="s">
        <v>44</v>
      </c>
      <c r="B87" s="158" t="s">
        <v>43</v>
      </c>
      <c r="C87" s="158" t="s">
        <v>121</v>
      </c>
      <c r="D87" s="158" t="s">
        <v>195</v>
      </c>
      <c r="E87" s="159"/>
      <c r="F87" s="159"/>
      <c r="G87" s="156" t="n">
        <v>0.0499672498372386</v>
      </c>
      <c r="H87" s="158" t="n">
        <f aca="false">COUNT(E87:G87)</f>
        <v>1</v>
      </c>
      <c r="I87" s="160" t="n">
        <f aca="false">AVERAGE(E87:G87)</f>
        <v>0.0499672498372386</v>
      </c>
      <c r="J87" s="158" t="s">
        <v>360</v>
      </c>
    </row>
    <row r="88" customFormat="false" ht="14.25" hidden="false" customHeight="false" outlineLevel="0" collapsed="false">
      <c r="A88" s="149" t="s">
        <v>44</v>
      </c>
      <c r="B88" s="149" t="s">
        <v>46</v>
      </c>
      <c r="C88" s="149" t="s">
        <v>75</v>
      </c>
      <c r="D88" s="149" t="s">
        <v>195</v>
      </c>
      <c r="E88" s="151" t="n">
        <v>0.0149253731343284</v>
      </c>
      <c r="F88" s="151"/>
      <c r="G88" s="151"/>
      <c r="H88" s="149" t="n">
        <f aca="false">COUNT(E88:G88)</f>
        <v>1</v>
      </c>
      <c r="I88" s="152" t="n">
        <f aca="false">AVERAGE(E88:G88)</f>
        <v>0.0149253731343284</v>
      </c>
      <c r="J88" s="149" t="s">
        <v>359</v>
      </c>
    </row>
    <row r="89" customFormat="false" ht="14.25" hidden="false" customHeight="false" outlineLevel="0" collapsed="false">
      <c r="A89" s="149" t="s">
        <v>63</v>
      </c>
      <c r="B89" s="149" t="s">
        <v>62</v>
      </c>
      <c r="C89" s="149" t="s">
        <v>236</v>
      </c>
      <c r="D89" s="149" t="s">
        <v>195</v>
      </c>
      <c r="E89" s="151"/>
      <c r="F89" s="151"/>
      <c r="G89" s="151" t="n">
        <v>0.00298907074628815</v>
      </c>
      <c r="H89" s="149" t="n">
        <f aca="false">COUNT(E89:G89)</f>
        <v>1</v>
      </c>
      <c r="I89" s="152" t="n">
        <f aca="false">AVERAGE(E89:G89)</f>
        <v>0.00298907074628815</v>
      </c>
      <c r="J89" s="149" t="s">
        <v>359</v>
      </c>
    </row>
    <row r="90" customFormat="false" ht="14.25" hidden="false" customHeight="false" outlineLevel="0" collapsed="false">
      <c r="A90" s="149" t="s">
        <v>63</v>
      </c>
      <c r="B90" s="149" t="s">
        <v>324</v>
      </c>
      <c r="C90" s="149" t="s">
        <v>188</v>
      </c>
      <c r="D90" s="149" t="s">
        <v>195</v>
      </c>
      <c r="E90" s="151"/>
      <c r="F90" s="151"/>
      <c r="G90" s="151" t="n">
        <v>0.00375587969311811</v>
      </c>
      <c r="H90" s="149" t="n">
        <f aca="false">COUNT(E90:G90)</f>
        <v>1</v>
      </c>
      <c r="I90" s="152" t="n">
        <f aca="false">AVERAGE(E90:G90)</f>
        <v>0.00375587969311811</v>
      </c>
      <c r="J90" s="149" t="s">
        <v>359</v>
      </c>
    </row>
    <row r="91" customFormat="false" ht="14.25" hidden="false" customHeight="false" outlineLevel="0" collapsed="false">
      <c r="A91" s="149" t="s">
        <v>66</v>
      </c>
      <c r="B91" s="149" t="s">
        <v>65</v>
      </c>
      <c r="C91" s="149" t="s">
        <v>89</v>
      </c>
      <c r="D91" s="149" t="s">
        <v>195</v>
      </c>
      <c r="E91" s="151"/>
      <c r="F91" s="151" t="n">
        <v>0.000136360537260517</v>
      </c>
      <c r="G91" s="151"/>
      <c r="H91" s="149" t="n">
        <f aca="false">COUNT(E91:G91)</f>
        <v>1</v>
      </c>
      <c r="I91" s="152" t="n">
        <f aca="false">AVERAGE(E91:G91)</f>
        <v>0.000136360537260517</v>
      </c>
      <c r="J91" s="149" t="s">
        <v>359</v>
      </c>
    </row>
    <row r="92" customFormat="false" ht="14.25" hidden="false" customHeight="false" outlineLevel="0" collapsed="false">
      <c r="A92" s="149" t="s">
        <v>52</v>
      </c>
      <c r="B92" s="149" t="s">
        <v>54</v>
      </c>
      <c r="C92" s="149" t="s">
        <v>55</v>
      </c>
      <c r="D92" s="149" t="s">
        <v>195</v>
      </c>
      <c r="E92" s="151"/>
      <c r="F92" s="151"/>
      <c r="G92" s="151" t="n">
        <v>0.00383008701055327</v>
      </c>
      <c r="H92" s="149" t="n">
        <f aca="false">COUNT(E92:G92)</f>
        <v>1</v>
      </c>
      <c r="I92" s="152" t="n">
        <f aca="false">AVERAGE(E92:G92)</f>
        <v>0.00383008701055327</v>
      </c>
      <c r="J92" s="149" t="s">
        <v>359</v>
      </c>
    </row>
    <row r="93" customFormat="false" ht="14.25" hidden="false" customHeight="false" outlineLevel="0" collapsed="false">
      <c r="A93" s="149" t="s">
        <v>52</v>
      </c>
      <c r="B93" s="149" t="s">
        <v>54</v>
      </c>
      <c r="C93" s="149" t="s">
        <v>178</v>
      </c>
      <c r="D93" s="149" t="s">
        <v>195</v>
      </c>
      <c r="E93" s="151"/>
      <c r="F93" s="151"/>
      <c r="G93" s="151" t="n">
        <v>0.00650155043821895</v>
      </c>
      <c r="H93" s="149" t="n">
        <f aca="false">COUNT(E93:G93)</f>
        <v>1</v>
      </c>
      <c r="I93" s="152" t="n">
        <f aca="false">AVERAGE(E93:G93)</f>
        <v>0.00650155043821895</v>
      </c>
      <c r="J93" s="149" t="s">
        <v>359</v>
      </c>
    </row>
    <row r="94" customFormat="false" ht="14.25" hidden="false" customHeight="false" outlineLevel="0" collapsed="false">
      <c r="A94" s="161" t="s">
        <v>52</v>
      </c>
      <c r="B94" s="161" t="s">
        <v>54</v>
      </c>
      <c r="C94" s="161" t="s">
        <v>53</v>
      </c>
      <c r="D94" s="161" t="s">
        <v>195</v>
      </c>
      <c r="E94" s="162" t="n">
        <v>0.597014925373134</v>
      </c>
      <c r="F94" s="162"/>
      <c r="G94" s="162" t="n">
        <v>0.664198036573324</v>
      </c>
      <c r="H94" s="161" t="n">
        <f aca="false">COUNT(E94:G94)</f>
        <v>2</v>
      </c>
      <c r="I94" s="163" t="n">
        <f aca="false">AVERAGE(E94:G94)</f>
        <v>0.630606480973229</v>
      </c>
      <c r="J94" s="161" t="s">
        <v>361</v>
      </c>
    </row>
    <row r="95" customFormat="false" ht="14.25" hidden="false" customHeight="false" outlineLevel="0" collapsed="false">
      <c r="A95" s="149" t="s">
        <v>52</v>
      </c>
      <c r="B95" s="149" t="s">
        <v>54</v>
      </c>
      <c r="C95" s="149" t="s">
        <v>181</v>
      </c>
      <c r="D95" s="149" t="s">
        <v>195</v>
      </c>
      <c r="E95" s="151"/>
      <c r="F95" s="151"/>
      <c r="G95" s="151" t="n">
        <v>0.00683597808212672</v>
      </c>
      <c r="H95" s="149" t="n">
        <f aca="false">COUNT(E95:G95)</f>
        <v>1</v>
      </c>
      <c r="I95" s="152" t="n">
        <f aca="false">AVERAGE(E95:G95)</f>
        <v>0.00683597808212672</v>
      </c>
      <c r="J95" s="149" t="s">
        <v>359</v>
      </c>
    </row>
    <row r="96" customFormat="false" ht="14.25" hidden="false" customHeight="false" outlineLevel="0" collapsed="false">
      <c r="A96" s="149" t="s">
        <v>52</v>
      </c>
      <c r="B96" s="149" t="s">
        <v>54</v>
      </c>
      <c r="C96" s="149" t="s">
        <v>175</v>
      </c>
      <c r="D96" s="149" t="s">
        <v>195</v>
      </c>
      <c r="E96" s="151"/>
      <c r="F96" s="151"/>
      <c r="G96" s="151" t="n">
        <v>0.0101268252526512</v>
      </c>
      <c r="H96" s="149" t="n">
        <f aca="false">COUNT(E96:G96)</f>
        <v>1</v>
      </c>
      <c r="I96" s="152" t="n">
        <f aca="false">AVERAGE(E96:G96)</f>
        <v>0.0101268252526512</v>
      </c>
      <c r="J96" s="149" t="s">
        <v>359</v>
      </c>
    </row>
    <row r="97" customFormat="false" ht="14.25" hidden="false" customHeight="false" outlineLevel="0" collapsed="false">
      <c r="A97" s="149" t="s">
        <v>10</v>
      </c>
      <c r="B97" s="149" t="s">
        <v>9</v>
      </c>
      <c r="C97" s="149" t="s">
        <v>34</v>
      </c>
      <c r="D97" s="149" t="s">
        <v>195</v>
      </c>
      <c r="E97" s="151"/>
      <c r="F97" s="151"/>
      <c r="G97" s="151" t="n">
        <v>0.00042050813213256</v>
      </c>
      <c r="H97" s="149" t="n">
        <f aca="false">COUNT(E97:G97)</f>
        <v>1</v>
      </c>
      <c r="I97" s="152" t="n">
        <f aca="false">AVERAGE(E97:G97)</f>
        <v>0.00042050813213256</v>
      </c>
      <c r="J97" s="149" t="s">
        <v>359</v>
      </c>
    </row>
    <row r="98" customFormat="false" ht="14.25" hidden="false" customHeight="false" outlineLevel="0" collapsed="false">
      <c r="A98" s="149" t="s">
        <v>10</v>
      </c>
      <c r="B98" s="149" t="s">
        <v>9</v>
      </c>
      <c r="C98" s="149" t="s">
        <v>33</v>
      </c>
      <c r="D98" s="149" t="s">
        <v>195</v>
      </c>
      <c r="E98" s="151"/>
      <c r="F98" s="151"/>
      <c r="G98" s="151" t="n">
        <v>0.000492736587769447</v>
      </c>
      <c r="H98" s="149" t="n">
        <f aca="false">COUNT(E98:G98)</f>
        <v>1</v>
      </c>
      <c r="I98" s="152" t="n">
        <f aca="false">AVERAGE(E98:G98)</f>
        <v>0.000492736587769447</v>
      </c>
      <c r="J98" s="149" t="s">
        <v>359</v>
      </c>
    </row>
    <row r="99" customFormat="false" ht="14.25" hidden="false" customHeight="false" outlineLevel="0" collapsed="false">
      <c r="A99" s="149" t="s">
        <v>13</v>
      </c>
      <c r="B99" s="149" t="s">
        <v>12</v>
      </c>
      <c r="C99" s="149" t="s">
        <v>58</v>
      </c>
      <c r="D99" s="149" t="s">
        <v>195</v>
      </c>
      <c r="E99" s="151"/>
      <c r="F99" s="151"/>
      <c r="G99" s="151" t="n">
        <v>0.00047690569338328</v>
      </c>
      <c r="H99" s="149" t="n">
        <f aca="false">COUNT(E99:G99)</f>
        <v>1</v>
      </c>
      <c r="I99" s="152" t="n">
        <f aca="false">AVERAGE(E99:G99)</f>
        <v>0.00047690569338328</v>
      </c>
      <c r="J99" s="149" t="s">
        <v>359</v>
      </c>
    </row>
    <row r="100" customFormat="false" ht="14.25" hidden="false" customHeight="false" outlineLevel="0" collapsed="false">
      <c r="A100" s="164" t="s">
        <v>96</v>
      </c>
      <c r="B100" s="164" t="s">
        <v>96</v>
      </c>
      <c r="C100" s="164" t="s">
        <v>87</v>
      </c>
      <c r="D100" s="164" t="s">
        <v>195</v>
      </c>
      <c r="E100" s="165"/>
      <c r="F100" s="162" t="n">
        <v>0.920365446239858</v>
      </c>
      <c r="G100" s="165"/>
      <c r="H100" s="164" t="n">
        <f aca="false">COUNT(E100:G100)</f>
        <v>1</v>
      </c>
      <c r="I100" s="166" t="n">
        <f aca="false">AVERAGE(E100:G100)</f>
        <v>0.920365446239858</v>
      </c>
      <c r="J100" s="164" t="s">
        <v>361</v>
      </c>
    </row>
    <row r="101" customFormat="false" ht="14.25" hidden="false" customHeight="false" outlineLevel="0" collapsed="false">
      <c r="A101" s="149" t="s">
        <v>96</v>
      </c>
      <c r="B101" s="149" t="s">
        <v>96</v>
      </c>
      <c r="C101" s="149" t="s">
        <v>96</v>
      </c>
      <c r="D101" s="149" t="s">
        <v>195</v>
      </c>
      <c r="E101" s="151"/>
      <c r="F101" s="151" t="n">
        <v>0.000886343492193359</v>
      </c>
      <c r="G101" s="151"/>
      <c r="H101" s="149" t="n">
        <f aca="false">COUNT(E101:G101)</f>
        <v>1</v>
      </c>
      <c r="I101" s="152" t="n">
        <f aca="false">AVERAGE(E101:G101)</f>
        <v>0.000886343492193359</v>
      </c>
      <c r="J101" s="149" t="s">
        <v>359</v>
      </c>
    </row>
    <row r="102" customFormat="false" ht="14.25" hidden="false" customHeight="false" outlineLevel="0" collapsed="false">
      <c r="A102" s="149" t="s">
        <v>17</v>
      </c>
      <c r="B102" s="149" t="s">
        <v>16</v>
      </c>
      <c r="C102" s="149" t="s">
        <v>83</v>
      </c>
      <c r="D102" s="149" t="s">
        <v>208</v>
      </c>
      <c r="E102" s="151"/>
      <c r="F102" s="151" t="n">
        <v>2.73276309676714E-005</v>
      </c>
      <c r="G102" s="151"/>
      <c r="H102" s="149" t="n">
        <f aca="false">COUNT(E102:G102)</f>
        <v>1</v>
      </c>
      <c r="I102" s="152" t="n">
        <f aca="false">AVERAGE(E102:G102)</f>
        <v>2.73276309676714E-005</v>
      </c>
      <c r="J102" s="149" t="s">
        <v>359</v>
      </c>
    </row>
    <row r="103" customFormat="false" ht="14.25" hidden="false" customHeight="false" outlineLevel="0" collapsed="false">
      <c r="A103" s="149" t="s">
        <v>17</v>
      </c>
      <c r="B103" s="149" t="s">
        <v>16</v>
      </c>
      <c r="C103" s="149" t="s">
        <v>114</v>
      </c>
      <c r="D103" s="149" t="s">
        <v>208</v>
      </c>
      <c r="E103" s="151" t="n">
        <v>0.00558659217877095</v>
      </c>
      <c r="F103" s="151"/>
      <c r="G103" s="151"/>
      <c r="H103" s="149" t="n">
        <f aca="false">COUNT(E103:G103)</f>
        <v>1</v>
      </c>
      <c r="I103" s="152" t="n">
        <f aca="false">AVERAGE(E103:G103)</f>
        <v>0.00558659217877095</v>
      </c>
      <c r="J103" s="149" t="s">
        <v>359</v>
      </c>
    </row>
    <row r="104" customFormat="false" ht="14.25" hidden="false" customHeight="false" outlineLevel="0" collapsed="false">
      <c r="A104" s="149" t="s">
        <v>17</v>
      </c>
      <c r="B104" s="149" t="s">
        <v>16</v>
      </c>
      <c r="C104" s="149" t="s">
        <v>14</v>
      </c>
      <c r="D104" s="149" t="s">
        <v>208</v>
      </c>
      <c r="E104" s="151"/>
      <c r="F104" s="151"/>
      <c r="G104" s="151" t="n">
        <v>0.0118254176404875</v>
      </c>
      <c r="H104" s="149" t="n">
        <f aca="false">COUNT(E104:G104)</f>
        <v>1</v>
      </c>
      <c r="I104" s="152" t="n">
        <f aca="false">AVERAGE(E104:G104)</f>
        <v>0.0118254176404875</v>
      </c>
      <c r="J104" s="149" t="s">
        <v>359</v>
      </c>
    </row>
    <row r="105" customFormat="false" ht="14.25" hidden="false" customHeight="false" outlineLevel="0" collapsed="false">
      <c r="A105" s="158" t="s">
        <v>330</v>
      </c>
      <c r="B105" s="158" t="s">
        <v>319</v>
      </c>
      <c r="C105" s="149" t="s">
        <v>223</v>
      </c>
      <c r="D105" s="149" t="s">
        <v>208</v>
      </c>
      <c r="E105" s="151" t="n">
        <v>0.00558659217877095</v>
      </c>
      <c r="F105" s="151"/>
      <c r="G105" s="151"/>
      <c r="H105" s="149" t="n">
        <f aca="false">COUNT(E105:G105)</f>
        <v>1</v>
      </c>
      <c r="I105" s="152" t="n">
        <f aca="false">AVERAGE(E105:G105)</f>
        <v>0.00558659217877095</v>
      </c>
      <c r="J105" s="149" t="s">
        <v>359</v>
      </c>
    </row>
    <row r="106" customFormat="false" ht="14.25" hidden="false" customHeight="false" outlineLevel="0" collapsed="false">
      <c r="A106" s="149" t="s">
        <v>17</v>
      </c>
      <c r="B106" s="149" t="s">
        <v>16</v>
      </c>
      <c r="C106" s="149" t="s">
        <v>21</v>
      </c>
      <c r="D106" s="149" t="s">
        <v>208</v>
      </c>
      <c r="E106" s="151" t="n">
        <v>0.0111731843575419</v>
      </c>
      <c r="F106" s="151"/>
      <c r="G106" s="151"/>
      <c r="H106" s="149" t="n">
        <f aca="false">COUNT(E106:G106)</f>
        <v>1</v>
      </c>
      <c r="I106" s="152" t="n">
        <f aca="false">AVERAGE(E106:G106)</f>
        <v>0.0111731843575419</v>
      </c>
      <c r="J106" s="149" t="s">
        <v>359</v>
      </c>
    </row>
    <row r="107" customFormat="false" ht="14.25" hidden="false" customHeight="false" outlineLevel="0" collapsed="false">
      <c r="A107" s="149" t="s">
        <v>17</v>
      </c>
      <c r="B107" s="149" t="s">
        <v>16</v>
      </c>
      <c r="C107" s="149" t="s">
        <v>365</v>
      </c>
      <c r="D107" s="149" t="s">
        <v>208</v>
      </c>
      <c r="E107" s="151" t="n">
        <v>0.00558659217877095</v>
      </c>
      <c r="F107" s="151"/>
      <c r="G107" s="151"/>
      <c r="H107" s="149" t="n">
        <f aca="false">COUNT(E107:G107)</f>
        <v>1</v>
      </c>
      <c r="I107" s="152" t="n">
        <f aca="false">AVERAGE(E107:G107)</f>
        <v>0.00558659217877095</v>
      </c>
      <c r="J107" s="149" t="s">
        <v>359</v>
      </c>
    </row>
    <row r="108" customFormat="false" ht="14.25" hidden="false" customHeight="false" outlineLevel="0" collapsed="false">
      <c r="A108" s="149" t="s">
        <v>17</v>
      </c>
      <c r="B108" s="149" t="s">
        <v>16</v>
      </c>
      <c r="C108" s="149" t="s">
        <v>288</v>
      </c>
      <c r="D108" s="149" t="s">
        <v>208</v>
      </c>
      <c r="E108" s="151"/>
      <c r="F108" s="151"/>
      <c r="G108" s="151" t="n">
        <v>0.00168062242345753</v>
      </c>
      <c r="H108" s="149" t="n">
        <f aca="false">COUNT(E108:G108)</f>
        <v>1</v>
      </c>
      <c r="I108" s="152" t="n">
        <f aca="false">AVERAGE(E108:G108)</f>
        <v>0.00168062242345753</v>
      </c>
      <c r="J108" s="149" t="s">
        <v>359</v>
      </c>
    </row>
    <row r="109" customFormat="false" ht="14.25" hidden="false" customHeight="false" outlineLevel="0" collapsed="false">
      <c r="A109" s="149" t="s">
        <v>17</v>
      </c>
      <c r="B109" s="149" t="s">
        <v>16</v>
      </c>
      <c r="C109" s="149" t="s">
        <v>18</v>
      </c>
      <c r="D109" s="149" t="s">
        <v>208</v>
      </c>
      <c r="E109" s="151" t="n">
        <v>0.00558659217877095</v>
      </c>
      <c r="F109" s="151"/>
      <c r="G109" s="151"/>
      <c r="H109" s="149" t="n">
        <f aca="false">COUNT(E109:G109)</f>
        <v>1</v>
      </c>
      <c r="I109" s="152" t="n">
        <f aca="false">AVERAGE(E109:G109)</f>
        <v>0.00558659217877095</v>
      </c>
      <c r="J109" s="149" t="s">
        <v>359</v>
      </c>
    </row>
    <row r="110" customFormat="false" ht="14.25" hidden="false" customHeight="false" outlineLevel="0" collapsed="false">
      <c r="A110" s="149" t="s">
        <v>17</v>
      </c>
      <c r="B110" s="149" t="s">
        <v>16</v>
      </c>
      <c r="C110" s="149" t="s">
        <v>19</v>
      </c>
      <c r="D110" s="149" t="s">
        <v>208</v>
      </c>
      <c r="E110" s="151"/>
      <c r="F110" s="151"/>
      <c r="G110" s="151" t="n">
        <v>5.81530250331327E-006</v>
      </c>
      <c r="H110" s="149" t="n">
        <f aca="false">COUNT(E110:G110)</f>
        <v>1</v>
      </c>
      <c r="I110" s="152" t="n">
        <f aca="false">AVERAGE(E110:G110)</f>
        <v>5.81530250331327E-006</v>
      </c>
      <c r="J110" s="149" t="s">
        <v>359</v>
      </c>
    </row>
    <row r="111" customFormat="false" ht="14.25" hidden="false" customHeight="false" outlineLevel="0" collapsed="false">
      <c r="A111" s="150" t="s">
        <v>17</v>
      </c>
      <c r="B111" s="150" t="s">
        <v>16</v>
      </c>
      <c r="C111" s="150" t="s">
        <v>22</v>
      </c>
      <c r="D111" s="150" t="s">
        <v>208</v>
      </c>
      <c r="E111" s="153" t="n">
        <v>0.00558659217877095</v>
      </c>
      <c r="F111" s="153" t="n">
        <v>8.19828929030142E-005</v>
      </c>
      <c r="G111" s="153" t="n">
        <v>0.00709408752379186</v>
      </c>
      <c r="H111" s="150" t="n">
        <f aca="false">COUNT(E111:G111)</f>
        <v>3</v>
      </c>
      <c r="I111" s="154" t="n">
        <f aca="false">AVERAGE(E111:G111)</f>
        <v>0.00425422086515527</v>
      </c>
      <c r="J111" s="150" t="s">
        <v>359</v>
      </c>
    </row>
    <row r="112" customFormat="false" ht="14.25" hidden="false" customHeight="false" outlineLevel="0" collapsed="false">
      <c r="A112" s="158" t="s">
        <v>38</v>
      </c>
      <c r="B112" s="158" t="s">
        <v>37</v>
      </c>
      <c r="C112" s="158" t="s">
        <v>197</v>
      </c>
      <c r="D112" s="158" t="s">
        <v>208</v>
      </c>
      <c r="E112" s="159"/>
      <c r="F112" s="159"/>
      <c r="G112" s="159" t="n">
        <v>0.0586729130769289</v>
      </c>
      <c r="H112" s="158" t="n">
        <f aca="false">COUNT(E112:G112)</f>
        <v>1</v>
      </c>
      <c r="I112" s="160" t="n">
        <f aca="false">AVERAGE(E112:G112)</f>
        <v>0.0586729130769289</v>
      </c>
      <c r="J112" s="158" t="s">
        <v>360</v>
      </c>
    </row>
    <row r="113" customFormat="false" ht="14.25" hidden="false" customHeight="false" outlineLevel="0" collapsed="false">
      <c r="A113" s="161" t="s">
        <v>38</v>
      </c>
      <c r="B113" s="161" t="s">
        <v>37</v>
      </c>
      <c r="C113" s="161" t="s">
        <v>35</v>
      </c>
      <c r="D113" s="161" t="s">
        <v>208</v>
      </c>
      <c r="E113" s="162" t="n">
        <v>0.357541899441341</v>
      </c>
      <c r="F113" s="162"/>
      <c r="G113" s="162" t="n">
        <v>0.0716177764493042</v>
      </c>
      <c r="H113" s="161" t="n">
        <f aca="false">COUNT(E113:G113)</f>
        <v>2</v>
      </c>
      <c r="I113" s="163" t="n">
        <f aca="false">AVERAGE(E113:G113)</f>
        <v>0.214579837945322</v>
      </c>
      <c r="J113" s="161" t="s">
        <v>361</v>
      </c>
    </row>
    <row r="114" customFormat="false" ht="14.25" hidden="false" customHeight="false" outlineLevel="0" collapsed="false">
      <c r="A114" s="161" t="s">
        <v>38</v>
      </c>
      <c r="B114" s="161" t="s">
        <v>37</v>
      </c>
      <c r="C114" s="161" t="s">
        <v>74</v>
      </c>
      <c r="D114" s="161" t="s">
        <v>208</v>
      </c>
      <c r="E114" s="162" t="n">
        <v>0.173184357541899</v>
      </c>
      <c r="F114" s="162" t="n">
        <v>0.748066570109037</v>
      </c>
      <c r="G114" s="162" t="n">
        <v>0.201815421135484</v>
      </c>
      <c r="H114" s="161" t="n">
        <f aca="false">COUNT(E114:G114)</f>
        <v>3</v>
      </c>
      <c r="I114" s="163" t="n">
        <f aca="false">AVERAGE(E114:G114)</f>
        <v>0.374355449595474</v>
      </c>
      <c r="J114" s="161" t="s">
        <v>361</v>
      </c>
    </row>
    <row r="115" customFormat="false" ht="14.25" hidden="false" customHeight="false" outlineLevel="0" collapsed="false">
      <c r="A115" s="149" t="s">
        <v>27</v>
      </c>
      <c r="B115" s="149" t="s">
        <v>68</v>
      </c>
      <c r="C115" s="149" t="s">
        <v>200</v>
      </c>
      <c r="D115" s="149" t="s">
        <v>208</v>
      </c>
      <c r="E115" s="151"/>
      <c r="F115" s="151"/>
      <c r="G115" s="151" t="n">
        <v>0.00118399558967458</v>
      </c>
      <c r="H115" s="149" t="n">
        <f aca="false">COUNT(E115:G115)</f>
        <v>1</v>
      </c>
      <c r="I115" s="152" t="n">
        <f aca="false">AVERAGE(E115:G115)</f>
        <v>0.00118399558967458</v>
      </c>
      <c r="J115" s="149" t="s">
        <v>359</v>
      </c>
    </row>
    <row r="116" customFormat="false" ht="14.25" hidden="false" customHeight="false" outlineLevel="0" collapsed="false">
      <c r="A116" s="149" t="s">
        <v>27</v>
      </c>
      <c r="B116" s="149" t="s">
        <v>68</v>
      </c>
      <c r="C116" s="149" t="s">
        <v>291</v>
      </c>
      <c r="D116" s="149" t="s">
        <v>208</v>
      </c>
      <c r="E116" s="151"/>
      <c r="F116" s="151"/>
      <c r="G116" s="151" t="n">
        <v>0.000780995126194972</v>
      </c>
      <c r="H116" s="149" t="n">
        <f aca="false">COUNT(E116:G116)</f>
        <v>1</v>
      </c>
      <c r="I116" s="152" t="n">
        <f aca="false">AVERAGE(E116:G116)</f>
        <v>0.000780995126194972</v>
      </c>
      <c r="J116" s="149" t="s">
        <v>359</v>
      </c>
    </row>
    <row r="117" customFormat="false" ht="14.25" hidden="false" customHeight="false" outlineLevel="0" collapsed="false">
      <c r="A117" s="149" t="s">
        <v>317</v>
      </c>
      <c r="B117" s="149" t="s">
        <v>314</v>
      </c>
      <c r="C117" s="149" t="s">
        <v>283</v>
      </c>
      <c r="D117" s="149" t="s">
        <v>208</v>
      </c>
      <c r="E117" s="151" t="n">
        <v>0.00558659217877095</v>
      </c>
      <c r="F117" s="151"/>
      <c r="G117" s="151"/>
      <c r="H117" s="149" t="n">
        <f aca="false">COUNT(E117:G117)</f>
        <v>1</v>
      </c>
      <c r="I117" s="152" t="n">
        <f aca="false">AVERAGE(E117:G117)</f>
        <v>0.00558659217877095</v>
      </c>
      <c r="J117" s="149" t="s">
        <v>359</v>
      </c>
    </row>
    <row r="118" customFormat="false" ht="14.25" hidden="false" customHeight="false" outlineLevel="0" collapsed="false">
      <c r="A118" s="155" t="s">
        <v>5</v>
      </c>
      <c r="B118" s="155" t="s">
        <v>4</v>
      </c>
      <c r="C118" s="155" t="s">
        <v>6</v>
      </c>
      <c r="D118" s="155" t="s">
        <v>208</v>
      </c>
      <c r="E118" s="156" t="n">
        <v>0.0335195530726257</v>
      </c>
      <c r="F118" s="156" t="n">
        <v>0.0198125324515618</v>
      </c>
      <c r="G118" s="156" t="n">
        <v>0.157426635597444</v>
      </c>
      <c r="H118" s="155" t="n">
        <f aca="false">COUNT(E118:G118)</f>
        <v>3</v>
      </c>
      <c r="I118" s="157" t="n">
        <f aca="false">AVERAGE(E118:G118)</f>
        <v>0.0702529070405438</v>
      </c>
      <c r="J118" s="155" t="s">
        <v>360</v>
      </c>
    </row>
    <row r="119" customFormat="false" ht="14.25" hidden="false" customHeight="false" outlineLevel="0" collapsed="false">
      <c r="A119" s="155" t="s">
        <v>5</v>
      </c>
      <c r="B119" s="155" t="s">
        <v>4</v>
      </c>
      <c r="C119" s="155" t="s">
        <v>32</v>
      </c>
      <c r="D119" s="155" t="s">
        <v>208</v>
      </c>
      <c r="E119" s="156" t="n">
        <v>0.0782122905027933</v>
      </c>
      <c r="F119" s="156"/>
      <c r="G119" s="156" t="n">
        <v>0.00968364172851726</v>
      </c>
      <c r="H119" s="155" t="n">
        <f aca="false">COUNT(E119:G119)</f>
        <v>2</v>
      </c>
      <c r="I119" s="157" t="n">
        <f aca="false">AVERAGE(E119:G119)</f>
        <v>0.0439479661156553</v>
      </c>
      <c r="J119" s="155" t="s">
        <v>360</v>
      </c>
    </row>
    <row r="120" customFormat="false" ht="14.25" hidden="false" customHeight="false" outlineLevel="0" collapsed="false">
      <c r="A120" s="149" t="s">
        <v>5</v>
      </c>
      <c r="B120" s="149" t="s">
        <v>4</v>
      </c>
      <c r="C120" s="149" t="s">
        <v>85</v>
      </c>
      <c r="D120" s="149" t="s">
        <v>208</v>
      </c>
      <c r="E120" s="151"/>
      <c r="F120" s="151" t="n">
        <v>8.19828929030142E-005</v>
      </c>
      <c r="G120" s="151"/>
      <c r="H120" s="149" t="n">
        <f aca="false">COUNT(E120:G120)</f>
        <v>1</v>
      </c>
      <c r="I120" s="152" t="n">
        <f aca="false">AVERAGE(E120:G120)</f>
        <v>8.19828929030142E-005</v>
      </c>
      <c r="J120" s="149" t="s">
        <v>359</v>
      </c>
    </row>
    <row r="121" customFormat="false" ht="14.25" hidden="false" customHeight="false" outlineLevel="0" collapsed="false">
      <c r="A121" s="149" t="s">
        <v>334</v>
      </c>
      <c r="B121" s="149" t="s">
        <v>318</v>
      </c>
      <c r="C121" s="149" t="s">
        <v>152</v>
      </c>
      <c r="D121" s="149" t="s">
        <v>208</v>
      </c>
      <c r="E121" s="151" t="n">
        <v>0.00558659217877095</v>
      </c>
      <c r="F121" s="151"/>
      <c r="G121" s="151"/>
      <c r="H121" s="149" t="n">
        <f aca="false">COUNT(E121:G121)</f>
        <v>1</v>
      </c>
      <c r="I121" s="152" t="n">
        <f aca="false">AVERAGE(E121:G121)</f>
        <v>0.00558659217877095</v>
      </c>
      <c r="J121" s="149" t="s">
        <v>359</v>
      </c>
    </row>
    <row r="122" customFormat="false" ht="14.25" hidden="false" customHeight="false" outlineLevel="0" collapsed="false">
      <c r="A122" s="149" t="s">
        <v>73</v>
      </c>
      <c r="B122" s="149" t="s">
        <v>72</v>
      </c>
      <c r="C122" s="149" t="s">
        <v>91</v>
      </c>
      <c r="D122" s="149" t="s">
        <v>208</v>
      </c>
      <c r="E122" s="151"/>
      <c r="F122" s="151" t="n">
        <v>0.00377121307353865</v>
      </c>
      <c r="G122" s="151"/>
      <c r="H122" s="149" t="n">
        <f aca="false">COUNT(E122:G122)</f>
        <v>1</v>
      </c>
      <c r="I122" s="152" t="n">
        <f aca="false">AVERAGE(E122:G122)</f>
        <v>0.00377121307353865</v>
      </c>
      <c r="J122" s="149" t="s">
        <v>359</v>
      </c>
    </row>
    <row r="123" customFormat="false" ht="14.25" hidden="false" customHeight="false" outlineLevel="0" collapsed="false">
      <c r="A123" s="149" t="s">
        <v>63</v>
      </c>
      <c r="B123" s="149" t="s">
        <v>62</v>
      </c>
      <c r="C123" s="149" t="s">
        <v>236</v>
      </c>
      <c r="D123" s="149" t="s">
        <v>208</v>
      </c>
      <c r="E123" s="151"/>
      <c r="F123" s="151"/>
      <c r="G123" s="151" t="n">
        <v>0.00146313010983362</v>
      </c>
      <c r="H123" s="149" t="n">
        <f aca="false">COUNT(E123:G123)</f>
        <v>1</v>
      </c>
      <c r="I123" s="152" t="n">
        <f aca="false">AVERAGE(E123:G123)</f>
        <v>0.00146313010983362</v>
      </c>
      <c r="J123" s="149" t="s">
        <v>359</v>
      </c>
    </row>
    <row r="124" customFormat="false" ht="14.25" hidden="false" customHeight="false" outlineLevel="0" collapsed="false">
      <c r="A124" s="149" t="s">
        <v>63</v>
      </c>
      <c r="B124" s="149" t="s">
        <v>62</v>
      </c>
      <c r="C124" s="149" t="s">
        <v>61</v>
      </c>
      <c r="D124" s="149" t="s">
        <v>208</v>
      </c>
      <c r="E124" s="151"/>
      <c r="F124" s="151" t="n">
        <v>0.000136638154838357</v>
      </c>
      <c r="G124" s="151"/>
      <c r="H124" s="149" t="n">
        <f aca="false">COUNT(E124:G124)</f>
        <v>1</v>
      </c>
      <c r="I124" s="152" t="n">
        <f aca="false">AVERAGE(E124:G124)</f>
        <v>0.000136638154838357</v>
      </c>
      <c r="J124" s="149" t="s">
        <v>359</v>
      </c>
    </row>
    <row r="125" customFormat="false" ht="14.25" hidden="false" customHeight="false" outlineLevel="0" collapsed="false">
      <c r="A125" s="149" t="s">
        <v>63</v>
      </c>
      <c r="B125" s="149" t="s">
        <v>324</v>
      </c>
      <c r="C125" s="149" t="s">
        <v>188</v>
      </c>
      <c r="D125" s="149" t="s">
        <v>208</v>
      </c>
      <c r="E125" s="151"/>
      <c r="F125" s="151"/>
      <c r="G125" s="151" t="n">
        <v>0.00514130894317926</v>
      </c>
      <c r="H125" s="149" t="n">
        <f aca="false">COUNT(E125:G125)</f>
        <v>1</v>
      </c>
      <c r="I125" s="152" t="n">
        <f aca="false">AVERAGE(E125:G125)</f>
        <v>0.00514130894317926</v>
      </c>
      <c r="J125" s="149" t="s">
        <v>359</v>
      </c>
    </row>
    <row r="126" customFormat="false" ht="14.25" hidden="false" customHeight="false" outlineLevel="0" collapsed="false">
      <c r="A126" s="149" t="s">
        <v>66</v>
      </c>
      <c r="B126" s="149" t="s">
        <v>65</v>
      </c>
      <c r="C126" s="149" t="s">
        <v>64</v>
      </c>
      <c r="D126" s="149" t="s">
        <v>208</v>
      </c>
      <c r="E126" s="151"/>
      <c r="F126" s="151"/>
      <c r="G126" s="151" t="n">
        <v>0.00189578861608013</v>
      </c>
      <c r="H126" s="149" t="n">
        <f aca="false">COUNT(E126:G126)</f>
        <v>1</v>
      </c>
      <c r="I126" s="152" t="n">
        <f aca="false">AVERAGE(E126:G126)</f>
        <v>0.00189578861608013</v>
      </c>
      <c r="J126" s="149" t="s">
        <v>359</v>
      </c>
    </row>
    <row r="127" customFormat="false" ht="14.25" hidden="false" customHeight="false" outlineLevel="0" collapsed="false">
      <c r="A127" s="149" t="s">
        <v>337</v>
      </c>
      <c r="B127" s="149" t="s">
        <v>322</v>
      </c>
      <c r="C127" s="149" t="s">
        <v>88</v>
      </c>
      <c r="D127" s="149" t="s">
        <v>208</v>
      </c>
      <c r="E127" s="151"/>
      <c r="F127" s="151" t="n">
        <v>8.19828929030142E-005</v>
      </c>
      <c r="G127" s="151"/>
      <c r="H127" s="149" t="n">
        <f aca="false">COUNT(E127:G127)</f>
        <v>1</v>
      </c>
      <c r="I127" s="152" t="n">
        <f aca="false">AVERAGE(E127:G127)</f>
        <v>8.19828929030142E-005</v>
      </c>
      <c r="J127" s="149" t="s">
        <v>359</v>
      </c>
    </row>
    <row r="128" customFormat="false" ht="14.25" hidden="false" customHeight="false" outlineLevel="0" collapsed="false">
      <c r="A128" s="158" t="s">
        <v>52</v>
      </c>
      <c r="B128" s="158" t="s">
        <v>54</v>
      </c>
      <c r="C128" s="158" t="s">
        <v>191</v>
      </c>
      <c r="D128" s="158" t="s">
        <v>208</v>
      </c>
      <c r="E128" s="159" t="n">
        <v>0.0391061452513966</v>
      </c>
      <c r="F128" s="159"/>
      <c r="G128" s="159"/>
      <c r="H128" s="158" t="n">
        <f aca="false">COUNT(E128:G128)</f>
        <v>1</v>
      </c>
      <c r="I128" s="160" t="n">
        <f aca="false">AVERAGE(E128:G128)</f>
        <v>0.0391061452513966</v>
      </c>
      <c r="J128" s="158" t="s">
        <v>360</v>
      </c>
    </row>
    <row r="129" customFormat="false" ht="14.25" hidden="false" customHeight="false" outlineLevel="0" collapsed="false">
      <c r="A129" s="158" t="s">
        <v>52</v>
      </c>
      <c r="B129" s="158" t="s">
        <v>54</v>
      </c>
      <c r="C129" s="158" t="s">
        <v>55</v>
      </c>
      <c r="D129" s="158" t="s">
        <v>208</v>
      </c>
      <c r="E129" s="159"/>
      <c r="F129" s="159"/>
      <c r="G129" s="156" t="n">
        <v>0.207678990649575</v>
      </c>
      <c r="H129" s="158" t="n">
        <f aca="false">COUNT(E129:G129)</f>
        <v>1</v>
      </c>
      <c r="I129" s="160" t="n">
        <f aca="false">AVERAGE(E129:G129)</f>
        <v>0.207678990649575</v>
      </c>
      <c r="J129" s="158" t="s">
        <v>360</v>
      </c>
    </row>
    <row r="130" customFormat="false" ht="14.25" hidden="false" customHeight="false" outlineLevel="0" collapsed="false">
      <c r="A130" s="149" t="s">
        <v>52</v>
      </c>
      <c r="B130" s="149" t="s">
        <v>54</v>
      </c>
      <c r="C130" s="149" t="s">
        <v>178</v>
      </c>
      <c r="D130" s="149" t="s">
        <v>208</v>
      </c>
      <c r="E130" s="151"/>
      <c r="F130" s="151"/>
      <c r="G130" s="151" t="n">
        <v>0.00214468356322193</v>
      </c>
      <c r="H130" s="149" t="n">
        <f aca="false">COUNT(E130:G130)</f>
        <v>1</v>
      </c>
      <c r="I130" s="152" t="n">
        <f aca="false">AVERAGE(E130:G130)</f>
        <v>0.00214468356322193</v>
      </c>
      <c r="J130" s="149" t="s">
        <v>359</v>
      </c>
    </row>
    <row r="131" customFormat="false" ht="14.25" hidden="false" customHeight="false" outlineLevel="0" collapsed="false">
      <c r="A131" s="161" t="s">
        <v>52</v>
      </c>
      <c r="B131" s="161" t="s">
        <v>54</v>
      </c>
      <c r="C131" s="161" t="s">
        <v>53</v>
      </c>
      <c r="D131" s="161" t="s">
        <v>208</v>
      </c>
      <c r="E131" s="162" t="n">
        <v>0.251396648044693</v>
      </c>
      <c r="F131" s="162"/>
      <c r="G131" s="162" t="n">
        <v>0.246182690054263</v>
      </c>
      <c r="H131" s="161" t="n">
        <f aca="false">COUNT(E131:G131)</f>
        <v>2</v>
      </c>
      <c r="I131" s="163" t="n">
        <f aca="false">AVERAGE(E131:G131)</f>
        <v>0.248789669049478</v>
      </c>
      <c r="J131" s="161" t="s">
        <v>361</v>
      </c>
    </row>
    <row r="132" customFormat="false" ht="14.25" hidden="false" customHeight="false" outlineLevel="0" collapsed="false">
      <c r="A132" s="150" t="s">
        <v>52</v>
      </c>
      <c r="B132" s="150" t="s">
        <v>54</v>
      </c>
      <c r="C132" s="150" t="s">
        <v>181</v>
      </c>
      <c r="D132" s="150" t="s">
        <v>208</v>
      </c>
      <c r="E132" s="153" t="n">
        <v>0.00558659217877095</v>
      </c>
      <c r="F132" s="153"/>
      <c r="G132" s="153" t="n">
        <v>0.00760408955333243</v>
      </c>
      <c r="H132" s="150" t="n">
        <f aca="false">COUNT(E132:G132)</f>
        <v>2</v>
      </c>
      <c r="I132" s="154" t="n">
        <f aca="false">AVERAGE(E132:G132)</f>
        <v>0.00659534086605169</v>
      </c>
      <c r="J132" s="150" t="s">
        <v>359</v>
      </c>
    </row>
    <row r="133" customFormat="false" ht="14.25" hidden="false" customHeight="false" outlineLevel="0" collapsed="false">
      <c r="A133" s="149" t="s">
        <v>52</v>
      </c>
      <c r="B133" s="149" t="s">
        <v>54</v>
      </c>
      <c r="C133" s="149" t="s">
        <v>175</v>
      </c>
      <c r="D133" s="149" t="s">
        <v>208</v>
      </c>
      <c r="E133" s="151"/>
      <c r="F133" s="151"/>
      <c r="G133" s="151" t="n">
        <v>0.0033321683343985</v>
      </c>
      <c r="H133" s="149" t="n">
        <f aca="false">COUNT(E133:G133)</f>
        <v>1</v>
      </c>
      <c r="I133" s="152" t="n">
        <f aca="false">AVERAGE(E133:G133)</f>
        <v>0.0033321683343985</v>
      </c>
      <c r="J133" s="149" t="s">
        <v>359</v>
      </c>
    </row>
    <row r="134" customFormat="false" ht="14.25" hidden="false" customHeight="false" outlineLevel="0" collapsed="false">
      <c r="A134" s="149" t="s">
        <v>10</v>
      </c>
      <c r="B134" s="149" t="s">
        <v>9</v>
      </c>
      <c r="C134" s="149" t="s">
        <v>34</v>
      </c>
      <c r="D134" s="149" t="s">
        <v>208</v>
      </c>
      <c r="E134" s="151"/>
      <c r="F134" s="151"/>
      <c r="G134" s="151" t="n">
        <v>0.00124040402395672</v>
      </c>
      <c r="H134" s="149" t="n">
        <f aca="false">COUNT(E134:G134)</f>
        <v>1</v>
      </c>
      <c r="I134" s="152" t="n">
        <f aca="false">AVERAGE(E134:G134)</f>
        <v>0.00124040402395672</v>
      </c>
      <c r="J134" s="149" t="s">
        <v>359</v>
      </c>
    </row>
    <row r="135" customFormat="false" ht="14.25" hidden="false" customHeight="false" outlineLevel="0" collapsed="false">
      <c r="A135" s="149" t="s">
        <v>10</v>
      </c>
      <c r="B135" s="149" t="s">
        <v>9</v>
      </c>
      <c r="C135" s="149" t="s">
        <v>286</v>
      </c>
      <c r="D135" s="149" t="s">
        <v>208</v>
      </c>
      <c r="E135" s="151"/>
      <c r="F135" s="151"/>
      <c r="G135" s="151" t="n">
        <v>0.000917073204772503</v>
      </c>
      <c r="H135" s="149" t="n">
        <f aca="false">COUNT(E135:G135)</f>
        <v>1</v>
      </c>
      <c r="I135" s="152" t="n">
        <f aca="false">AVERAGE(E135:G135)</f>
        <v>0.000917073204772503</v>
      </c>
      <c r="J135" s="149" t="s">
        <v>359</v>
      </c>
    </row>
    <row r="136" customFormat="false" ht="14.25" hidden="false" customHeight="false" outlineLevel="0" collapsed="false">
      <c r="A136" s="149" t="s">
        <v>10</v>
      </c>
      <c r="B136" s="149" t="s">
        <v>9</v>
      </c>
      <c r="C136" s="149" t="s">
        <v>33</v>
      </c>
      <c r="D136" s="149" t="s">
        <v>208</v>
      </c>
      <c r="E136" s="151" t="n">
        <v>0.0111731843575419</v>
      </c>
      <c r="F136" s="151"/>
      <c r="G136" s="151"/>
      <c r="H136" s="149" t="n">
        <f aca="false">COUNT(E136:G136)</f>
        <v>1</v>
      </c>
      <c r="I136" s="152" t="n">
        <f aca="false">AVERAGE(E136:G136)</f>
        <v>0.0111731843575419</v>
      </c>
      <c r="J136" s="149" t="s">
        <v>359</v>
      </c>
    </row>
    <row r="137" customFormat="false" ht="14.25" hidden="false" customHeight="false" outlineLevel="0" collapsed="false">
      <c r="A137" s="158" t="s">
        <v>10</v>
      </c>
      <c r="B137" s="158" t="s">
        <v>9</v>
      </c>
      <c r="C137" s="158" t="s">
        <v>95</v>
      </c>
      <c r="D137" s="158" t="s">
        <v>208</v>
      </c>
      <c r="E137" s="159"/>
      <c r="F137" s="159" t="n">
        <v>0.0347060913289427</v>
      </c>
      <c r="G137" s="159"/>
      <c r="H137" s="158" t="n">
        <f aca="false">COUNT(E137:G137)</f>
        <v>1</v>
      </c>
      <c r="I137" s="160" t="n">
        <f aca="false">AVERAGE(E137:G137)</f>
        <v>0.0347060913289427</v>
      </c>
      <c r="J137" s="158" t="s">
        <v>360</v>
      </c>
    </row>
    <row r="138" customFormat="false" ht="14.25" hidden="false" customHeight="false" outlineLevel="0" collapsed="false">
      <c r="A138" s="149" t="s">
        <v>13</v>
      </c>
      <c r="B138" s="149" t="s">
        <v>316</v>
      </c>
      <c r="C138" s="149" t="s">
        <v>101</v>
      </c>
      <c r="D138" s="149" t="s">
        <v>208</v>
      </c>
      <c r="E138" s="151"/>
      <c r="F138" s="151"/>
      <c r="G138" s="151" t="n">
        <v>0.000612351353598887</v>
      </c>
      <c r="H138" s="149" t="n">
        <f aca="false">COUNT(E138:G138)</f>
        <v>1</v>
      </c>
      <c r="I138" s="152" t="n">
        <f aca="false">AVERAGE(E138:G138)</f>
        <v>0.000612351353598887</v>
      </c>
      <c r="J138" s="149" t="s">
        <v>359</v>
      </c>
    </row>
    <row r="139" customFormat="false" ht="14.25" hidden="false" customHeight="false" outlineLevel="0" collapsed="false">
      <c r="A139" s="158" t="s">
        <v>96</v>
      </c>
      <c r="B139" s="158" t="s">
        <v>96</v>
      </c>
      <c r="C139" s="158" t="s">
        <v>87</v>
      </c>
      <c r="D139" s="158" t="s">
        <v>208</v>
      </c>
      <c r="E139" s="159"/>
      <c r="F139" s="156" t="n">
        <v>0.192195228595633</v>
      </c>
      <c r="G139" s="159"/>
      <c r="H139" s="158" t="n">
        <f aca="false">COUNT(E139:G139)</f>
        <v>1</v>
      </c>
      <c r="I139" s="160" t="n">
        <f aca="false">AVERAGE(E139:G139)</f>
        <v>0.192195228595633</v>
      </c>
      <c r="J139" s="158" t="s">
        <v>360</v>
      </c>
    </row>
    <row r="140" customFormat="false" ht="14.25" hidden="false" customHeight="false" outlineLevel="0" collapsed="false">
      <c r="A140" s="149" t="s">
        <v>96</v>
      </c>
      <c r="B140" s="149" t="s">
        <v>96</v>
      </c>
      <c r="C140" s="149" t="s">
        <v>96</v>
      </c>
      <c r="D140" s="149" t="s">
        <v>208</v>
      </c>
      <c r="E140" s="151"/>
      <c r="F140" s="151" t="n">
        <v>0.00103844997677151</v>
      </c>
      <c r="G140" s="151"/>
      <c r="H140" s="149" t="n">
        <f aca="false">COUNT(E140:G140)</f>
        <v>1</v>
      </c>
      <c r="I140" s="152" t="n">
        <f aca="false">AVERAGE(E140:G140)</f>
        <v>0.00103844997677151</v>
      </c>
      <c r="J140" s="149" t="s">
        <v>359</v>
      </c>
    </row>
    <row r="141" customFormat="false" ht="14.25" hidden="false" customHeight="false" outlineLevel="0" collapsed="false">
      <c r="A141" s="149" t="s">
        <v>17</v>
      </c>
      <c r="B141" s="149" t="s">
        <v>16</v>
      </c>
      <c r="C141" s="149" t="s">
        <v>83</v>
      </c>
      <c r="D141" s="149" t="s">
        <v>228</v>
      </c>
      <c r="E141" s="152"/>
      <c r="F141" s="151" t="n">
        <v>5.01907247540655E-005</v>
      </c>
      <c r="G141" s="151"/>
      <c r="H141" s="149" t="n">
        <f aca="false">COUNT(E141:G141)</f>
        <v>1</v>
      </c>
      <c r="I141" s="152" t="n">
        <f aca="false">AVERAGE(E141:G141)</f>
        <v>5.01907247540655E-005</v>
      </c>
      <c r="J141" s="149" t="s">
        <v>359</v>
      </c>
    </row>
    <row r="142" customFormat="false" ht="14.25" hidden="false" customHeight="false" outlineLevel="0" collapsed="false">
      <c r="A142" s="149" t="s">
        <v>17</v>
      </c>
      <c r="B142" s="149" t="s">
        <v>16</v>
      </c>
      <c r="C142" s="149" t="s">
        <v>14</v>
      </c>
      <c r="D142" s="149" t="s">
        <v>228</v>
      </c>
      <c r="E142" s="152"/>
      <c r="F142" s="151"/>
      <c r="G142" s="151" t="n">
        <v>0.023273131541963</v>
      </c>
      <c r="H142" s="149" t="n">
        <f aca="false">COUNT(E142:G142)</f>
        <v>1</v>
      </c>
      <c r="I142" s="152" t="n">
        <f aca="false">AVERAGE(E142:G142)</f>
        <v>0.023273131541963</v>
      </c>
      <c r="J142" s="149" t="s">
        <v>359</v>
      </c>
    </row>
    <row r="143" customFormat="false" ht="14.25" hidden="false" customHeight="false" outlineLevel="0" collapsed="false">
      <c r="A143" s="149" t="s">
        <v>17</v>
      </c>
      <c r="B143" s="149" t="s">
        <v>16</v>
      </c>
      <c r="C143" s="149" t="s">
        <v>22</v>
      </c>
      <c r="D143" s="149" t="s">
        <v>228</v>
      </c>
      <c r="E143" s="152"/>
      <c r="F143" s="151"/>
      <c r="G143" s="151" t="n">
        <v>0.00764583726637719</v>
      </c>
      <c r="H143" s="149" t="n">
        <f aca="false">COUNT(E143:G143)</f>
        <v>1</v>
      </c>
      <c r="I143" s="152" t="n">
        <f aca="false">AVERAGE(E143:G143)</f>
        <v>0.00764583726637719</v>
      </c>
      <c r="J143" s="149" t="s">
        <v>359</v>
      </c>
    </row>
    <row r="144" customFormat="false" ht="14.25" hidden="false" customHeight="false" outlineLevel="0" collapsed="false">
      <c r="A144" s="161" t="s">
        <v>38</v>
      </c>
      <c r="B144" s="161" t="s">
        <v>37</v>
      </c>
      <c r="C144" s="161" t="s">
        <v>74</v>
      </c>
      <c r="D144" s="161" t="s">
        <v>228</v>
      </c>
      <c r="E144" s="163" t="n">
        <v>1</v>
      </c>
      <c r="F144" s="162" t="n">
        <v>0.993023489259185</v>
      </c>
      <c r="G144" s="162" t="n">
        <v>0.388799739894699</v>
      </c>
      <c r="H144" s="161" t="n">
        <f aca="false">COUNT(E144:G144)</f>
        <v>3</v>
      </c>
      <c r="I144" s="163" t="n">
        <f aca="false">AVERAGE(E144:G144)</f>
        <v>0.793941076384628</v>
      </c>
      <c r="J144" s="161" t="s">
        <v>361</v>
      </c>
    </row>
    <row r="145" customFormat="false" ht="14.25" hidden="false" customHeight="false" outlineLevel="0" collapsed="false">
      <c r="A145" s="149" t="s">
        <v>30</v>
      </c>
      <c r="B145" s="149" t="s">
        <v>70</v>
      </c>
      <c r="C145" s="149" t="s">
        <v>90</v>
      </c>
      <c r="D145" s="149" t="s">
        <v>228</v>
      </c>
      <c r="E145" s="152"/>
      <c r="F145" s="151" t="n">
        <v>0.000200762899016262</v>
      </c>
      <c r="G145" s="151"/>
      <c r="H145" s="149" t="n">
        <f aca="false">COUNT(E145:G145)</f>
        <v>1</v>
      </c>
      <c r="I145" s="152" t="n">
        <f aca="false">AVERAGE(E145:G145)</f>
        <v>0.000200762899016262</v>
      </c>
      <c r="J145" s="149" t="s">
        <v>359</v>
      </c>
    </row>
    <row r="146" customFormat="false" ht="14.25" hidden="false" customHeight="false" outlineLevel="0" collapsed="false">
      <c r="A146" s="155" t="s">
        <v>5</v>
      </c>
      <c r="B146" s="155" t="s">
        <v>4</v>
      </c>
      <c r="C146" s="155" t="s">
        <v>6</v>
      </c>
      <c r="D146" s="155" t="s">
        <v>228</v>
      </c>
      <c r="E146" s="157"/>
      <c r="F146" s="156" t="n">
        <v>5.01907247540655E-005</v>
      </c>
      <c r="G146" s="156" t="n">
        <v>0.0409456086254274</v>
      </c>
      <c r="H146" s="155" t="n">
        <f aca="false">COUNT(E146:G146)</f>
        <v>2</v>
      </c>
      <c r="I146" s="157" t="n">
        <f aca="false">AVERAGE(E146:G146)</f>
        <v>0.0204978996750907</v>
      </c>
      <c r="J146" s="155" t="s">
        <v>360</v>
      </c>
    </row>
    <row r="147" customFormat="false" ht="14.25" hidden="false" customHeight="false" outlineLevel="0" collapsed="false">
      <c r="A147" s="149" t="s">
        <v>73</v>
      </c>
      <c r="B147" s="149" t="s">
        <v>72</v>
      </c>
      <c r="C147" s="149" t="s">
        <v>91</v>
      </c>
      <c r="D147" s="149" t="s">
        <v>228</v>
      </c>
      <c r="E147" s="152"/>
      <c r="F147" s="151" t="n">
        <v>0.000652479421802851</v>
      </c>
      <c r="G147" s="151"/>
      <c r="H147" s="149" t="n">
        <f aca="false">COUNT(E147:G147)</f>
        <v>1</v>
      </c>
      <c r="I147" s="152" t="n">
        <f aca="false">AVERAGE(E147:G147)</f>
        <v>0.000652479421802851</v>
      </c>
      <c r="J147" s="149" t="s">
        <v>359</v>
      </c>
    </row>
    <row r="148" customFormat="false" ht="14.25" hidden="false" customHeight="false" outlineLevel="0" collapsed="false">
      <c r="A148" s="158" t="s">
        <v>66</v>
      </c>
      <c r="B148" s="158" t="s">
        <v>65</v>
      </c>
      <c r="C148" s="158" t="s">
        <v>64</v>
      </c>
      <c r="D148" s="158" t="s">
        <v>228</v>
      </c>
      <c r="E148" s="160"/>
      <c r="F148" s="159"/>
      <c r="G148" s="159" t="n">
        <v>0.0353082457575567</v>
      </c>
      <c r="H148" s="158" t="n">
        <f aca="false">COUNT(E148:G148)</f>
        <v>1</v>
      </c>
      <c r="I148" s="160" t="n">
        <f aca="false">AVERAGE(E148:G148)</f>
        <v>0.0353082457575567</v>
      </c>
      <c r="J148" s="158" t="s">
        <v>360</v>
      </c>
    </row>
    <row r="149" customFormat="false" ht="14.25" hidden="false" customHeight="false" outlineLevel="0" collapsed="false">
      <c r="A149" s="164" t="s">
        <v>52</v>
      </c>
      <c r="B149" s="164" t="s">
        <v>54</v>
      </c>
      <c r="C149" s="164" t="s">
        <v>53</v>
      </c>
      <c r="D149" s="164" t="s">
        <v>228</v>
      </c>
      <c r="E149" s="166"/>
      <c r="F149" s="165"/>
      <c r="G149" s="162" t="n">
        <v>0.504027436913976</v>
      </c>
      <c r="H149" s="164" t="n">
        <f aca="false">COUNT(E149:G149)</f>
        <v>1</v>
      </c>
      <c r="I149" s="166" t="n">
        <f aca="false">AVERAGE(E149:G149)</f>
        <v>0.504027436913976</v>
      </c>
      <c r="J149" s="164" t="s">
        <v>361</v>
      </c>
    </row>
    <row r="150" customFormat="false" ht="14.25" hidden="false" customHeight="false" outlineLevel="0" collapsed="false">
      <c r="A150" s="149" t="s">
        <v>10</v>
      </c>
      <c r="B150" s="149" t="s">
        <v>9</v>
      </c>
      <c r="C150" s="149" t="s">
        <v>95</v>
      </c>
      <c r="D150" s="149" t="s">
        <v>228</v>
      </c>
      <c r="E150" s="152"/>
      <c r="F150" s="151" t="n">
        <v>5.01907247540655E-005</v>
      </c>
      <c r="G150" s="151"/>
      <c r="H150" s="149" t="n">
        <f aca="false">COUNT(E150:G150)</f>
        <v>1</v>
      </c>
      <c r="I150" s="152" t="n">
        <f aca="false">AVERAGE(E150:G150)</f>
        <v>5.01907247540655E-005</v>
      </c>
      <c r="J150" s="149" t="s">
        <v>359</v>
      </c>
    </row>
    <row r="151" customFormat="false" ht="14.25" hidden="false" customHeight="false" outlineLevel="0" collapsed="false">
      <c r="A151" s="149" t="s">
        <v>96</v>
      </c>
      <c r="B151" s="149" t="s">
        <v>96</v>
      </c>
      <c r="C151" s="149" t="s">
        <v>87</v>
      </c>
      <c r="D151" s="149" t="s">
        <v>228</v>
      </c>
      <c r="E151" s="152"/>
      <c r="F151" s="151" t="n">
        <v>0.00587231479622566</v>
      </c>
      <c r="G151" s="151"/>
      <c r="H151" s="149" t="n">
        <f aca="false">COUNT(E151:G151)</f>
        <v>1</v>
      </c>
      <c r="I151" s="152" t="n">
        <f aca="false">AVERAGE(E151:G151)</f>
        <v>0.00587231479622566</v>
      </c>
      <c r="J151" s="149" t="s">
        <v>359</v>
      </c>
    </row>
    <row r="152" customFormat="false" ht="14.25" hidden="false" customHeight="false" outlineLevel="0" collapsed="false">
      <c r="A152" s="149" t="s">
        <v>96</v>
      </c>
      <c r="B152" s="149" t="s">
        <v>96</v>
      </c>
      <c r="C152" s="149" t="s">
        <v>96</v>
      </c>
      <c r="D152" s="149" t="s">
        <v>228</v>
      </c>
      <c r="E152" s="152"/>
      <c r="F152" s="151" t="n">
        <v>0.000100381449508131</v>
      </c>
      <c r="G152" s="151"/>
      <c r="H152" s="149" t="n">
        <f aca="false">COUNT(E152:G152)</f>
        <v>1</v>
      </c>
      <c r="I152" s="152" t="n">
        <f aca="false">AVERAGE(E152:G152)</f>
        <v>0.000100381449508131</v>
      </c>
      <c r="J152" s="149" t="s">
        <v>359</v>
      </c>
    </row>
    <row r="153" customFormat="false" ht="14.25" hidden="false" customHeight="false" outlineLevel="0" collapsed="false">
      <c r="A153" s="149" t="s">
        <v>17</v>
      </c>
      <c r="B153" s="149" t="s">
        <v>16</v>
      </c>
      <c r="C153" s="149" t="s">
        <v>14</v>
      </c>
      <c r="D153" s="149" t="s">
        <v>230</v>
      </c>
      <c r="E153" s="151"/>
      <c r="F153" s="151"/>
      <c r="G153" s="151" t="n">
        <v>0.00522392411460561</v>
      </c>
      <c r="H153" s="149" t="n">
        <f aca="false">COUNT(E153:G153)</f>
        <v>1</v>
      </c>
      <c r="I153" s="152" t="n">
        <f aca="false">AVERAGE(E153:G153)</f>
        <v>0.00522392411460561</v>
      </c>
      <c r="J153" s="149" t="s">
        <v>359</v>
      </c>
    </row>
    <row r="154" customFormat="false" ht="14.25" hidden="false" customHeight="false" outlineLevel="0" collapsed="false">
      <c r="A154" s="149" t="s">
        <v>17</v>
      </c>
      <c r="B154" s="149" t="s">
        <v>16</v>
      </c>
      <c r="C154" s="149" t="s">
        <v>302</v>
      </c>
      <c r="D154" s="149" t="s">
        <v>230</v>
      </c>
      <c r="E154" s="151"/>
      <c r="F154" s="151"/>
      <c r="G154" s="151" t="n">
        <v>3.64459821949228E-006</v>
      </c>
      <c r="H154" s="149" t="n">
        <f aca="false">COUNT(E154:G154)</f>
        <v>1</v>
      </c>
      <c r="I154" s="152" t="n">
        <f aca="false">AVERAGE(E154:G154)</f>
        <v>3.64459821949228E-006</v>
      </c>
      <c r="J154" s="149" t="s">
        <v>359</v>
      </c>
    </row>
    <row r="155" customFormat="false" ht="14.25" hidden="false" customHeight="false" outlineLevel="0" collapsed="false">
      <c r="A155" s="158" t="s">
        <v>17</v>
      </c>
      <c r="B155" s="158" t="s">
        <v>16</v>
      </c>
      <c r="C155" s="158" t="s">
        <v>264</v>
      </c>
      <c r="D155" s="158" t="s">
        <v>230</v>
      </c>
      <c r="E155" s="156" t="n">
        <v>0.166666666666667</v>
      </c>
      <c r="F155" s="159"/>
      <c r="G155" s="159"/>
      <c r="H155" s="158" t="n">
        <f aca="false">COUNT(E155:G155)</f>
        <v>1</v>
      </c>
      <c r="I155" s="160" t="n">
        <f aca="false">AVERAGE(E155:G155)</f>
        <v>0.166666666666667</v>
      </c>
      <c r="J155" s="158" t="s">
        <v>360</v>
      </c>
    </row>
    <row r="156" customFormat="false" ht="14.25" hidden="false" customHeight="false" outlineLevel="0" collapsed="false">
      <c r="A156" s="149" t="s">
        <v>17</v>
      </c>
      <c r="B156" s="149" t="s">
        <v>16</v>
      </c>
      <c r="C156" s="149" t="s">
        <v>19</v>
      </c>
      <c r="D156" s="149" t="s">
        <v>230</v>
      </c>
      <c r="E156" s="151"/>
      <c r="F156" s="151"/>
      <c r="G156" s="151" t="n">
        <v>3.64459821949228E-006</v>
      </c>
      <c r="H156" s="149" t="n">
        <f aca="false">COUNT(E156:G156)</f>
        <v>1</v>
      </c>
      <c r="I156" s="152" t="n">
        <f aca="false">AVERAGE(E156:G156)</f>
        <v>3.64459821949228E-006</v>
      </c>
      <c r="J156" s="149" t="s">
        <v>359</v>
      </c>
    </row>
    <row r="157" customFormat="false" ht="14.25" hidden="false" customHeight="false" outlineLevel="0" collapsed="false">
      <c r="A157" s="149" t="s">
        <v>17</v>
      </c>
      <c r="B157" s="149" t="s">
        <v>16</v>
      </c>
      <c r="C157" s="149" t="s">
        <v>22</v>
      </c>
      <c r="D157" s="149" t="s">
        <v>230</v>
      </c>
      <c r="E157" s="151"/>
      <c r="F157" s="151"/>
      <c r="G157" s="151" t="n">
        <v>3.64459821949228E-006</v>
      </c>
      <c r="H157" s="149" t="n">
        <f aca="false">COUNT(E157:G157)</f>
        <v>1</v>
      </c>
      <c r="I157" s="152" t="n">
        <f aca="false">AVERAGE(E157:G157)</f>
        <v>3.64459821949228E-006</v>
      </c>
      <c r="J157" s="149" t="s">
        <v>359</v>
      </c>
    </row>
    <row r="158" customFormat="false" ht="14.25" hidden="false" customHeight="false" outlineLevel="0" collapsed="false">
      <c r="A158" s="149" t="s">
        <v>38</v>
      </c>
      <c r="B158" s="149" t="s">
        <v>37</v>
      </c>
      <c r="C158" s="149" t="s">
        <v>197</v>
      </c>
      <c r="D158" s="149" t="s">
        <v>230</v>
      </c>
      <c r="E158" s="151"/>
      <c r="F158" s="151"/>
      <c r="G158" s="151" t="n">
        <v>0.0158540022547914</v>
      </c>
      <c r="H158" s="149" t="n">
        <f aca="false">COUNT(E158:G158)</f>
        <v>1</v>
      </c>
      <c r="I158" s="152" t="n">
        <f aca="false">AVERAGE(E158:G158)</f>
        <v>0.0158540022547914</v>
      </c>
      <c r="J158" s="149" t="s">
        <v>359</v>
      </c>
    </row>
    <row r="159" customFormat="false" ht="14.25" hidden="false" customHeight="false" outlineLevel="0" collapsed="false">
      <c r="A159" s="161" t="s">
        <v>38</v>
      </c>
      <c r="B159" s="161" t="s">
        <v>37</v>
      </c>
      <c r="C159" s="161" t="s">
        <v>35</v>
      </c>
      <c r="D159" s="161" t="s">
        <v>230</v>
      </c>
      <c r="E159" s="162" t="n">
        <v>0.833333333333333</v>
      </c>
      <c r="F159" s="162"/>
      <c r="G159" s="162" t="n">
        <v>0.0255875092329822</v>
      </c>
      <c r="H159" s="161" t="n">
        <f aca="false">COUNT(E159:G159)</f>
        <v>2</v>
      </c>
      <c r="I159" s="163" t="n">
        <f aca="false">AVERAGE(E159:G159)</f>
        <v>0.429460421283158</v>
      </c>
      <c r="J159" s="161" t="s">
        <v>361</v>
      </c>
    </row>
    <row r="160" customFormat="false" ht="14.25" hidden="false" customHeight="false" outlineLevel="0" collapsed="false">
      <c r="A160" s="161" t="s">
        <v>38</v>
      </c>
      <c r="B160" s="161" t="s">
        <v>37</v>
      </c>
      <c r="C160" s="161" t="s">
        <v>74</v>
      </c>
      <c r="D160" s="161" t="s">
        <v>230</v>
      </c>
      <c r="E160" s="162"/>
      <c r="F160" s="162" t="n">
        <v>0.999944582986977</v>
      </c>
      <c r="G160" s="162" t="n">
        <v>0.0856261905687517</v>
      </c>
      <c r="H160" s="161" t="n">
        <f aca="false">COUNT(E160:G160)</f>
        <v>2</v>
      </c>
      <c r="I160" s="163" t="n">
        <f aca="false">AVERAGE(E160:G160)</f>
        <v>0.542785386777864</v>
      </c>
      <c r="J160" s="161" t="s">
        <v>361</v>
      </c>
    </row>
    <row r="161" customFormat="false" ht="14.25" hidden="false" customHeight="false" outlineLevel="0" collapsed="false">
      <c r="A161" s="149" t="s">
        <v>27</v>
      </c>
      <c r="B161" s="149" t="s">
        <v>68</v>
      </c>
      <c r="C161" s="149" t="s">
        <v>299</v>
      </c>
      <c r="D161" s="149" t="s">
        <v>230</v>
      </c>
      <c r="E161" s="151"/>
      <c r="F161" s="151"/>
      <c r="G161" s="151" t="n">
        <v>1.70081250242973E-005</v>
      </c>
      <c r="H161" s="149" t="n">
        <f aca="false">COUNT(E161:G161)</f>
        <v>1</v>
      </c>
      <c r="I161" s="152" t="n">
        <f aca="false">AVERAGE(E161:G161)</f>
        <v>1.70081250242973E-005</v>
      </c>
      <c r="J161" s="149" t="s">
        <v>359</v>
      </c>
    </row>
    <row r="162" customFormat="false" ht="14.25" hidden="false" customHeight="false" outlineLevel="0" collapsed="false">
      <c r="A162" s="149" t="s">
        <v>30</v>
      </c>
      <c r="B162" s="149" t="s">
        <v>70</v>
      </c>
      <c r="C162" s="149" t="s">
        <v>90</v>
      </c>
      <c r="D162" s="149" t="s">
        <v>230</v>
      </c>
      <c r="E162" s="151"/>
      <c r="F162" s="151" t="n">
        <v>5.54170130229981E-005</v>
      </c>
      <c r="G162" s="151"/>
      <c r="H162" s="149" t="n">
        <f aca="false">COUNT(E162:G162)</f>
        <v>1</v>
      </c>
      <c r="I162" s="152" t="n">
        <f aca="false">AVERAGE(E162:G162)</f>
        <v>5.54170130229981E-005</v>
      </c>
      <c r="J162" s="149" t="s">
        <v>359</v>
      </c>
    </row>
    <row r="163" customFormat="false" ht="14.25" hidden="false" customHeight="false" outlineLevel="0" collapsed="false">
      <c r="A163" s="149" t="s">
        <v>5</v>
      </c>
      <c r="B163" s="149" t="s">
        <v>4</v>
      </c>
      <c r="C163" s="149" t="s">
        <v>6</v>
      </c>
      <c r="D163" s="149" t="s">
        <v>230</v>
      </c>
      <c r="E163" s="151"/>
      <c r="F163" s="151"/>
      <c r="G163" s="151" t="n">
        <v>0.0198630602962329</v>
      </c>
      <c r="H163" s="149" t="n">
        <f aca="false">COUNT(E163:G163)</f>
        <v>1</v>
      </c>
      <c r="I163" s="152" t="n">
        <f aca="false">AVERAGE(E163:G163)</f>
        <v>0.0198630602962329</v>
      </c>
      <c r="J163" s="149" t="s">
        <v>359</v>
      </c>
    </row>
    <row r="164" customFormat="false" ht="14.25" hidden="false" customHeight="false" outlineLevel="0" collapsed="false">
      <c r="A164" s="149" t="s">
        <v>44</v>
      </c>
      <c r="B164" s="149" t="s">
        <v>43</v>
      </c>
      <c r="C164" s="149" t="s">
        <v>121</v>
      </c>
      <c r="D164" s="149" t="s">
        <v>230</v>
      </c>
      <c r="E164" s="151"/>
      <c r="F164" s="151"/>
      <c r="G164" s="151" t="n">
        <v>3.64459821949228E-006</v>
      </c>
      <c r="H164" s="149" t="n">
        <f aca="false">COUNT(E164:G164)</f>
        <v>1</v>
      </c>
      <c r="I164" s="152" t="n">
        <f aca="false">AVERAGE(E164:G164)</f>
        <v>3.64459821949228E-006</v>
      </c>
      <c r="J164" s="149" t="s">
        <v>359</v>
      </c>
    </row>
    <row r="165" customFormat="false" ht="14.25" hidden="false" customHeight="false" outlineLevel="0" collapsed="false">
      <c r="A165" s="164" t="s">
        <v>63</v>
      </c>
      <c r="B165" s="164" t="s">
        <v>62</v>
      </c>
      <c r="C165" s="164" t="s">
        <v>236</v>
      </c>
      <c r="D165" s="164" t="s">
        <v>230</v>
      </c>
      <c r="E165" s="165"/>
      <c r="F165" s="165"/>
      <c r="G165" s="162" t="n">
        <v>0.847813727014734</v>
      </c>
      <c r="H165" s="164" t="n">
        <f aca="false">COUNT(E165:G165)</f>
        <v>1</v>
      </c>
      <c r="I165" s="166" t="n">
        <f aca="false">AVERAGE(E165:G165)</f>
        <v>0.847813727014734</v>
      </c>
      <c r="J165" s="164" t="s">
        <v>361</v>
      </c>
    </row>
    <row r="166" customFormat="false" ht="14.25" hidden="false" customHeight="false" outlineLevel="0" collapsed="false">
      <c r="A166" s="149" t="s">
        <v>335</v>
      </c>
      <c r="B166" s="149" t="s">
        <v>82</v>
      </c>
      <c r="C166" s="149" t="s">
        <v>82</v>
      </c>
      <c r="D166" s="149" t="s">
        <v>234</v>
      </c>
      <c r="E166" s="151"/>
      <c r="F166" s="151" t="n">
        <v>0.000508130081300813</v>
      </c>
      <c r="G166" s="151"/>
      <c r="H166" s="149" t="n">
        <f aca="false">COUNT(E166:G166)</f>
        <v>1</v>
      </c>
      <c r="I166" s="152" t="n">
        <f aca="false">AVERAGE(E166:G166)</f>
        <v>0.000508130081300813</v>
      </c>
      <c r="J166" s="149" t="s">
        <v>359</v>
      </c>
    </row>
    <row r="167" customFormat="false" ht="14.25" hidden="false" customHeight="false" outlineLevel="0" collapsed="false">
      <c r="A167" s="149" t="s">
        <v>17</v>
      </c>
      <c r="B167" s="149" t="s">
        <v>16</v>
      </c>
      <c r="C167" s="149" t="s">
        <v>83</v>
      </c>
      <c r="D167" s="149" t="s">
        <v>234</v>
      </c>
      <c r="E167" s="151"/>
      <c r="F167" s="151" t="n">
        <v>0.000508130081300813</v>
      </c>
      <c r="G167" s="151"/>
      <c r="H167" s="149" t="n">
        <f aca="false">COUNT(E167:G167)</f>
        <v>1</v>
      </c>
      <c r="I167" s="152" t="n">
        <f aca="false">AVERAGE(E167:G167)</f>
        <v>0.000508130081300813</v>
      </c>
      <c r="J167" s="149" t="s">
        <v>359</v>
      </c>
    </row>
    <row r="168" customFormat="false" ht="14.25" hidden="false" customHeight="false" outlineLevel="0" collapsed="false">
      <c r="A168" s="149" t="s">
        <v>17</v>
      </c>
      <c r="B168" s="149" t="s">
        <v>16</v>
      </c>
      <c r="C168" s="149" t="s">
        <v>14</v>
      </c>
      <c r="D168" s="149" t="s">
        <v>234</v>
      </c>
      <c r="E168" s="151"/>
      <c r="F168" s="151"/>
      <c r="G168" s="151" t="n">
        <v>0.012512242409706</v>
      </c>
      <c r="H168" s="149" t="n">
        <f aca="false">COUNT(E168:G168)</f>
        <v>1</v>
      </c>
      <c r="I168" s="152" t="n">
        <f aca="false">AVERAGE(E168:G168)</f>
        <v>0.012512242409706</v>
      </c>
      <c r="J168" s="149" t="s">
        <v>359</v>
      </c>
    </row>
    <row r="169" customFormat="false" ht="14.25" hidden="false" customHeight="false" outlineLevel="0" collapsed="false">
      <c r="A169" s="149" t="s">
        <v>17</v>
      </c>
      <c r="B169" s="149" t="s">
        <v>16</v>
      </c>
      <c r="C169" s="149" t="s">
        <v>21</v>
      </c>
      <c r="D169" s="149" t="s">
        <v>234</v>
      </c>
      <c r="E169" s="151"/>
      <c r="F169" s="151"/>
      <c r="G169" s="151" t="n">
        <v>0.00154404269353001</v>
      </c>
      <c r="H169" s="149" t="n">
        <f aca="false">COUNT(E169:G169)</f>
        <v>1</v>
      </c>
      <c r="I169" s="152" t="n">
        <f aca="false">AVERAGE(E169:G169)</f>
        <v>0.00154404269353001</v>
      </c>
      <c r="J169" s="149" t="s">
        <v>359</v>
      </c>
    </row>
    <row r="170" customFormat="false" ht="14.25" hidden="false" customHeight="false" outlineLevel="0" collapsed="false">
      <c r="A170" s="167" t="s">
        <v>17</v>
      </c>
      <c r="B170" s="167" t="s">
        <v>16</v>
      </c>
      <c r="C170" s="167" t="s">
        <v>288</v>
      </c>
      <c r="D170" s="167" t="s">
        <v>234</v>
      </c>
      <c r="E170" s="168"/>
      <c r="F170" s="168"/>
      <c r="G170" s="168" t="n">
        <v>0.0281325578141552</v>
      </c>
      <c r="H170" s="167" t="n">
        <f aca="false">COUNT(E170:G170)</f>
        <v>1</v>
      </c>
      <c r="I170" s="169" t="n">
        <f aca="false">AVERAGE(E170:G170)</f>
        <v>0.0281325578141552</v>
      </c>
      <c r="J170" s="167" t="s">
        <v>359</v>
      </c>
    </row>
    <row r="171" customFormat="false" ht="14.25" hidden="false" customHeight="false" outlineLevel="0" collapsed="false">
      <c r="A171" s="170" t="s">
        <v>38</v>
      </c>
      <c r="B171" s="170" t="s">
        <v>37</v>
      </c>
      <c r="C171" s="170" t="s">
        <v>35</v>
      </c>
      <c r="D171" s="170" t="s">
        <v>234</v>
      </c>
      <c r="E171" s="171" t="n">
        <v>0.107142857142857</v>
      </c>
      <c r="F171" s="171"/>
      <c r="G171" s="171"/>
      <c r="H171" s="170" t="n">
        <f aca="false">COUNT(E171:G171)</f>
        <v>1</v>
      </c>
      <c r="I171" s="172" t="n">
        <f aca="false">AVERAGE(E171:G171)</f>
        <v>0.107142857142857</v>
      </c>
      <c r="J171" s="170" t="s">
        <v>360</v>
      </c>
    </row>
    <row r="172" customFormat="false" ht="14.25" hidden="false" customHeight="false" outlineLevel="0" collapsed="false">
      <c r="A172" s="173" t="s">
        <v>38</v>
      </c>
      <c r="B172" s="173" t="s">
        <v>37</v>
      </c>
      <c r="C172" s="173" t="s">
        <v>74</v>
      </c>
      <c r="D172" s="173" t="s">
        <v>234</v>
      </c>
      <c r="E172" s="174" t="n">
        <v>0.107142857142857</v>
      </c>
      <c r="F172" s="174" t="n">
        <v>0.00813008130081301</v>
      </c>
      <c r="G172" s="174" t="n">
        <v>0.0646449201495073</v>
      </c>
      <c r="H172" s="173" t="n">
        <f aca="false">COUNT(E172:G172)</f>
        <v>3</v>
      </c>
      <c r="I172" s="175" t="n">
        <f aca="false">AVERAGE(E172:G172)</f>
        <v>0.0599726195310591</v>
      </c>
      <c r="J172" s="173" t="s">
        <v>360</v>
      </c>
    </row>
    <row r="173" customFormat="false" ht="14.25" hidden="false" customHeight="false" outlineLevel="0" collapsed="false">
      <c r="A173" s="167" t="s">
        <v>27</v>
      </c>
      <c r="B173" s="167" t="s">
        <v>68</v>
      </c>
      <c r="C173" s="167" t="s">
        <v>200</v>
      </c>
      <c r="D173" s="167" t="s">
        <v>234</v>
      </c>
      <c r="E173" s="168"/>
      <c r="F173" s="168"/>
      <c r="G173" s="168" t="n">
        <v>0.0187233914972717</v>
      </c>
      <c r="H173" s="167" t="n">
        <f aca="false">COUNT(E173:G173)</f>
        <v>1</v>
      </c>
      <c r="I173" s="169" t="n">
        <f aca="false">AVERAGE(E173:G173)</f>
        <v>0.0187233914972717</v>
      </c>
      <c r="J173" s="167" t="s">
        <v>359</v>
      </c>
    </row>
    <row r="174" customFormat="false" ht="14.25" hidden="false" customHeight="false" outlineLevel="0" collapsed="false">
      <c r="A174" s="170" t="s">
        <v>5</v>
      </c>
      <c r="B174" s="170" t="s">
        <v>4</v>
      </c>
      <c r="C174" s="170" t="s">
        <v>31</v>
      </c>
      <c r="D174" s="170" t="s">
        <v>234</v>
      </c>
      <c r="E174" s="171" t="n">
        <v>0.0357142857142857</v>
      </c>
      <c r="F174" s="171"/>
      <c r="G174" s="171"/>
      <c r="H174" s="170" t="n">
        <f aca="false">COUNT(E174:G174)</f>
        <v>1</v>
      </c>
      <c r="I174" s="172" t="n">
        <f aca="false">AVERAGE(E174:G174)</f>
        <v>0.0357142857142857</v>
      </c>
      <c r="J174" s="170" t="s">
        <v>360</v>
      </c>
    </row>
    <row r="175" customFormat="false" ht="14.25" hidden="false" customHeight="false" outlineLevel="0" collapsed="false">
      <c r="A175" s="176" t="s">
        <v>5</v>
      </c>
      <c r="B175" s="176" t="s">
        <v>4</v>
      </c>
      <c r="C175" s="176" t="s">
        <v>6</v>
      </c>
      <c r="D175" s="176" t="s">
        <v>234</v>
      </c>
      <c r="E175" s="177" t="n">
        <v>0.0357142857142857</v>
      </c>
      <c r="F175" s="177" t="n">
        <v>0.134146341463415</v>
      </c>
      <c r="G175" s="177" t="n">
        <v>0.364718874297935</v>
      </c>
      <c r="H175" s="176" t="n">
        <f aca="false">COUNT(E175:G175)</f>
        <v>3</v>
      </c>
      <c r="I175" s="178" t="n">
        <f aca="false">AVERAGE(E175:G175)</f>
        <v>0.178193167158545</v>
      </c>
      <c r="J175" s="176" t="s">
        <v>361</v>
      </c>
    </row>
    <row r="176" customFormat="false" ht="14.25" hidden="false" customHeight="false" outlineLevel="0" collapsed="false">
      <c r="A176" s="167" t="s">
        <v>5</v>
      </c>
      <c r="B176" s="167" t="s">
        <v>4</v>
      </c>
      <c r="C176" s="167" t="s">
        <v>32</v>
      </c>
      <c r="D176" s="167" t="s">
        <v>234</v>
      </c>
      <c r="E176" s="168"/>
      <c r="F176" s="168"/>
      <c r="G176" s="168" t="n">
        <v>0.00181887229917451</v>
      </c>
      <c r="H176" s="167" t="n">
        <f aca="false">COUNT(E176:G176)</f>
        <v>1</v>
      </c>
      <c r="I176" s="169" t="n">
        <f aca="false">AVERAGE(E176:G176)</f>
        <v>0.00181887229917451</v>
      </c>
      <c r="J176" s="167" t="s">
        <v>359</v>
      </c>
    </row>
    <row r="177" customFormat="false" ht="14.25" hidden="false" customHeight="false" outlineLevel="0" collapsed="false">
      <c r="A177" s="179" t="s">
        <v>5</v>
      </c>
      <c r="B177" s="179" t="s">
        <v>4</v>
      </c>
      <c r="C177" s="179" t="s">
        <v>85</v>
      </c>
      <c r="D177" s="179" t="s">
        <v>234</v>
      </c>
      <c r="E177" s="180"/>
      <c r="F177" s="177" t="n">
        <v>0.85619918699187</v>
      </c>
      <c r="G177" s="180"/>
      <c r="H177" s="179" t="n">
        <f aca="false">COUNT(E177:G177)</f>
        <v>1</v>
      </c>
      <c r="I177" s="181" t="n">
        <f aca="false">AVERAGE(E177:G177)</f>
        <v>0.85619918699187</v>
      </c>
      <c r="J177" s="179" t="s">
        <v>361</v>
      </c>
    </row>
    <row r="178" customFormat="false" ht="14.25" hidden="false" customHeight="false" outlineLevel="0" collapsed="false">
      <c r="A178" s="179" t="s">
        <v>334</v>
      </c>
      <c r="B178" s="179" t="s">
        <v>318</v>
      </c>
      <c r="C178" s="179" t="s">
        <v>152</v>
      </c>
      <c r="D178" s="179" t="s">
        <v>234</v>
      </c>
      <c r="E178" s="180" t="n">
        <v>0.321428571428571</v>
      </c>
      <c r="F178" s="180"/>
      <c r="G178" s="180"/>
      <c r="H178" s="179" t="n">
        <f aca="false">COUNT(E178:G178)</f>
        <v>1</v>
      </c>
      <c r="I178" s="181" t="n">
        <f aca="false">AVERAGE(E178:G178)</f>
        <v>0.321428571428571</v>
      </c>
      <c r="J178" s="179" t="s">
        <v>361</v>
      </c>
    </row>
    <row r="179" customFormat="false" ht="14.25" hidden="false" customHeight="false" outlineLevel="0" collapsed="false">
      <c r="A179" s="167" t="s">
        <v>63</v>
      </c>
      <c r="B179" s="167" t="s">
        <v>62</v>
      </c>
      <c r="C179" s="167" t="s">
        <v>61</v>
      </c>
      <c r="D179" s="167" t="s">
        <v>234</v>
      </c>
      <c r="E179" s="168"/>
      <c r="F179" s="168" t="n">
        <v>0.000508130081300813</v>
      </c>
      <c r="G179" s="168"/>
      <c r="H179" s="167" t="n">
        <f aca="false">COUNT(E179:G179)</f>
        <v>1</v>
      </c>
      <c r="I179" s="169" t="n">
        <f aca="false">AVERAGE(E179:G179)</f>
        <v>0.000508130081300813</v>
      </c>
      <c r="J179" s="167" t="s">
        <v>359</v>
      </c>
    </row>
    <row r="180" customFormat="false" ht="14.25" hidden="false" customHeight="false" outlineLevel="0" collapsed="false">
      <c r="A180" s="173" t="s">
        <v>63</v>
      </c>
      <c r="B180" s="173" t="s">
        <v>324</v>
      </c>
      <c r="C180" s="173" t="s">
        <v>188</v>
      </c>
      <c r="D180" s="173" t="s">
        <v>234</v>
      </c>
      <c r="E180" s="174"/>
      <c r="F180" s="174"/>
      <c r="G180" s="174" t="n">
        <v>0.0364224181007775</v>
      </c>
      <c r="H180" s="173" t="n">
        <f aca="false">COUNT(E180:G180)</f>
        <v>1</v>
      </c>
      <c r="I180" s="175" t="n">
        <f aca="false">AVERAGE(E180:G180)</f>
        <v>0.0364224181007775</v>
      </c>
      <c r="J180" s="173" t="s">
        <v>360</v>
      </c>
    </row>
    <row r="181" customFormat="false" ht="14.25" hidden="false" customHeight="false" outlineLevel="0" collapsed="false">
      <c r="A181" s="167" t="s">
        <v>52</v>
      </c>
      <c r="B181" s="167" t="s">
        <v>54</v>
      </c>
      <c r="C181" s="167" t="s">
        <v>55</v>
      </c>
      <c r="D181" s="167" t="s">
        <v>234</v>
      </c>
      <c r="E181" s="168"/>
      <c r="F181" s="168"/>
      <c r="G181" s="168" t="n">
        <v>0.00215866162978953</v>
      </c>
      <c r="H181" s="167" t="n">
        <f aca="false">COUNT(E181:G181)</f>
        <v>1</v>
      </c>
      <c r="I181" s="169" t="n">
        <f aca="false">AVERAGE(E181:G181)</f>
        <v>0.00215866162978953</v>
      </c>
      <c r="J181" s="167" t="s">
        <v>359</v>
      </c>
    </row>
    <row r="182" customFormat="false" ht="14.25" hidden="false" customHeight="false" outlineLevel="0" collapsed="false">
      <c r="A182" s="167" t="s">
        <v>52</v>
      </c>
      <c r="B182" s="167" t="s">
        <v>54</v>
      </c>
      <c r="C182" s="167" t="s">
        <v>178</v>
      </c>
      <c r="D182" s="167" t="s">
        <v>234</v>
      </c>
      <c r="E182" s="168"/>
      <c r="F182" s="168"/>
      <c r="G182" s="168" t="n">
        <v>0.00345285922727909</v>
      </c>
      <c r="H182" s="167" t="n">
        <f aca="false">COUNT(E182:G182)</f>
        <v>1</v>
      </c>
      <c r="I182" s="169" t="n">
        <f aca="false">AVERAGE(E182:G182)</f>
        <v>0.00345285922727909</v>
      </c>
      <c r="J182" s="167" t="s">
        <v>359</v>
      </c>
    </row>
    <row r="183" customFormat="false" ht="14.25" hidden="false" customHeight="false" outlineLevel="0" collapsed="false">
      <c r="A183" s="176" t="s">
        <v>52</v>
      </c>
      <c r="B183" s="176" t="s">
        <v>54</v>
      </c>
      <c r="C183" s="176" t="s">
        <v>53</v>
      </c>
      <c r="D183" s="176" t="s">
        <v>234</v>
      </c>
      <c r="E183" s="177" t="n">
        <v>0.392857142857143</v>
      </c>
      <c r="F183" s="177"/>
      <c r="G183" s="177" t="n">
        <v>0.455242749495313</v>
      </c>
      <c r="H183" s="176" t="n">
        <f aca="false">COUNT(E183:G183)</f>
        <v>2</v>
      </c>
      <c r="I183" s="178" t="n">
        <f aca="false">AVERAGE(E183:G183)</f>
        <v>0.424049946176228</v>
      </c>
      <c r="J183" s="176" t="s">
        <v>361</v>
      </c>
    </row>
    <row r="184" customFormat="false" ht="14.25" hidden="false" customHeight="false" outlineLevel="0" collapsed="false">
      <c r="A184" s="167" t="s">
        <v>52</v>
      </c>
      <c r="B184" s="167" t="s">
        <v>54</v>
      </c>
      <c r="C184" s="167" t="s">
        <v>175</v>
      </c>
      <c r="D184" s="167" t="s">
        <v>234</v>
      </c>
      <c r="E184" s="168"/>
      <c r="F184" s="168"/>
      <c r="G184" s="168" t="n">
        <v>0.00418240690771722</v>
      </c>
      <c r="H184" s="167" t="n">
        <f aca="false">COUNT(E184:G184)</f>
        <v>1</v>
      </c>
      <c r="I184" s="169" t="n">
        <f aca="false">AVERAGE(E184:G184)</f>
        <v>0.00418240690771722</v>
      </c>
      <c r="J184" s="167" t="s">
        <v>359</v>
      </c>
    </row>
    <row r="185" customFormat="false" ht="14.25" hidden="false" customHeight="false" outlineLevel="0" collapsed="false">
      <c r="A185" s="167" t="s">
        <v>10</v>
      </c>
      <c r="B185" s="167" t="s">
        <v>9</v>
      </c>
      <c r="C185" s="167" t="s">
        <v>34</v>
      </c>
      <c r="D185" s="167" t="s">
        <v>234</v>
      </c>
      <c r="E185" s="168"/>
      <c r="F185" s="168"/>
      <c r="G185" s="168" t="n">
        <v>0.00140912634166817</v>
      </c>
      <c r="H185" s="167" t="n">
        <f aca="false">COUNT(E185:G185)</f>
        <v>1</v>
      </c>
      <c r="I185" s="169" t="n">
        <f aca="false">AVERAGE(E185:G185)</f>
        <v>0.00140912634166817</v>
      </c>
      <c r="J185" s="167" t="s">
        <v>359</v>
      </c>
    </row>
    <row r="186" customFormat="false" ht="14.25" hidden="false" customHeight="false" outlineLevel="0" collapsed="false">
      <c r="A186" s="167" t="s">
        <v>13</v>
      </c>
      <c r="B186" s="167" t="s">
        <v>12</v>
      </c>
      <c r="C186" s="167" t="s">
        <v>58</v>
      </c>
      <c r="D186" s="167" t="s">
        <v>234</v>
      </c>
      <c r="E186" s="168"/>
      <c r="F186" s="168"/>
      <c r="G186" s="168" t="n">
        <v>0.00503687713617557</v>
      </c>
      <c r="H186" s="167" t="n">
        <f aca="false">COUNT(E186:G186)</f>
        <v>1</v>
      </c>
      <c r="I186" s="169" t="n">
        <f aca="false">AVERAGE(E186:G186)</f>
        <v>0.00503687713617557</v>
      </c>
      <c r="J186" s="167" t="s">
        <v>359</v>
      </c>
    </row>
    <row r="187" customFormat="false" ht="14.25" hidden="false" customHeight="false" outlineLevel="0" collapsed="false">
      <c r="A187" s="167" t="s">
        <v>17</v>
      </c>
      <c r="B187" s="167" t="s">
        <v>16</v>
      </c>
      <c r="C187" s="167" t="s">
        <v>83</v>
      </c>
      <c r="D187" s="167" t="s">
        <v>243</v>
      </c>
      <c r="E187" s="168"/>
      <c r="F187" s="168" t="n">
        <v>0.00120495976989155</v>
      </c>
      <c r="G187" s="168"/>
      <c r="H187" s="167" t="n">
        <f aca="false">COUNT(E187:G187)</f>
        <v>1</v>
      </c>
      <c r="I187" s="169" t="n">
        <f aca="false">AVERAGE(E187:G187)</f>
        <v>0.00120495976989155</v>
      </c>
      <c r="J187" s="167" t="s">
        <v>359</v>
      </c>
    </row>
    <row r="188" customFormat="false" ht="14.25" hidden="false" customHeight="false" outlineLevel="0" collapsed="false">
      <c r="A188" s="167" t="s">
        <v>17</v>
      </c>
      <c r="B188" s="167" t="s">
        <v>16</v>
      </c>
      <c r="C188" s="167" t="s">
        <v>14</v>
      </c>
      <c r="D188" s="167" t="s">
        <v>243</v>
      </c>
      <c r="E188" s="168"/>
      <c r="F188" s="168"/>
      <c r="G188" s="168" t="n">
        <v>0.00818399386826147</v>
      </c>
      <c r="H188" s="167" t="n">
        <f aca="false">COUNT(E188:G188)</f>
        <v>1</v>
      </c>
      <c r="I188" s="169" t="n">
        <f aca="false">AVERAGE(E188:G188)</f>
        <v>0.00818399386826147</v>
      </c>
      <c r="J188" s="167" t="s">
        <v>359</v>
      </c>
    </row>
    <row r="189" customFormat="false" ht="14.25" hidden="false" customHeight="false" outlineLevel="0" collapsed="false">
      <c r="A189" s="170" t="s">
        <v>17</v>
      </c>
      <c r="B189" s="170" t="s">
        <v>16</v>
      </c>
      <c r="C189" s="170" t="s">
        <v>21</v>
      </c>
      <c r="D189" s="170" t="s">
        <v>243</v>
      </c>
      <c r="E189" s="171" t="n">
        <v>0.0735294117647059</v>
      </c>
      <c r="F189" s="171"/>
      <c r="G189" s="171"/>
      <c r="H189" s="170" t="n">
        <f aca="false">COUNT(E189:G189)</f>
        <v>1</v>
      </c>
      <c r="I189" s="172" t="n">
        <f aca="false">AVERAGE(E189:G189)</f>
        <v>0.0735294117647059</v>
      </c>
      <c r="J189" s="170" t="s">
        <v>360</v>
      </c>
    </row>
    <row r="190" customFormat="false" ht="14.25" hidden="false" customHeight="false" outlineLevel="0" collapsed="false">
      <c r="A190" s="170" t="s">
        <v>17</v>
      </c>
      <c r="B190" s="170" t="s">
        <v>16</v>
      </c>
      <c r="C190" s="170" t="s">
        <v>264</v>
      </c>
      <c r="D190" s="170" t="s">
        <v>243</v>
      </c>
      <c r="E190" s="171" t="n">
        <v>0.0294117647058823</v>
      </c>
      <c r="F190" s="171"/>
      <c r="G190" s="171"/>
      <c r="H190" s="170" t="n">
        <f aca="false">COUNT(E190:G190)</f>
        <v>1</v>
      </c>
      <c r="I190" s="172" t="n">
        <f aca="false">AVERAGE(E190:G190)</f>
        <v>0.0294117647058823</v>
      </c>
      <c r="J190" s="170" t="s">
        <v>360</v>
      </c>
    </row>
    <row r="191" customFormat="false" ht="14.25" hidden="false" customHeight="false" outlineLevel="0" collapsed="false">
      <c r="A191" s="167" t="s">
        <v>17</v>
      </c>
      <c r="B191" s="167" t="s">
        <v>16</v>
      </c>
      <c r="C191" s="167" t="s">
        <v>19</v>
      </c>
      <c r="D191" s="167" t="s">
        <v>243</v>
      </c>
      <c r="E191" s="168"/>
      <c r="F191" s="168"/>
      <c r="G191" s="168" t="n">
        <v>0.00211065285287477</v>
      </c>
      <c r="H191" s="167" t="n">
        <f aca="false">COUNT(E191:G191)</f>
        <v>1</v>
      </c>
      <c r="I191" s="169" t="n">
        <f aca="false">AVERAGE(E191:G191)</f>
        <v>0.00211065285287477</v>
      </c>
      <c r="J191" s="167" t="s">
        <v>359</v>
      </c>
    </row>
    <row r="192" customFormat="false" ht="14.25" hidden="false" customHeight="false" outlineLevel="0" collapsed="false">
      <c r="A192" s="173" t="s">
        <v>17</v>
      </c>
      <c r="B192" s="173" t="s">
        <v>16</v>
      </c>
      <c r="C192" s="173" t="s">
        <v>22</v>
      </c>
      <c r="D192" s="173" t="s">
        <v>243</v>
      </c>
      <c r="E192" s="174" t="n">
        <v>0.0294117647058823</v>
      </c>
      <c r="F192" s="174" t="n">
        <v>0.00128269910988456</v>
      </c>
      <c r="G192" s="174" t="n">
        <v>0.00119089207410227</v>
      </c>
      <c r="H192" s="173" t="n">
        <f aca="false">COUNT(E192:G192)</f>
        <v>3</v>
      </c>
      <c r="I192" s="175" t="n">
        <f aca="false">AVERAGE(E192:G192)</f>
        <v>0.0106284519632897</v>
      </c>
      <c r="J192" s="173" t="s">
        <v>360</v>
      </c>
    </row>
    <row r="193" customFormat="false" ht="14.25" hidden="false" customHeight="false" outlineLevel="0" collapsed="false">
      <c r="A193" s="170" t="s">
        <v>38</v>
      </c>
      <c r="B193" s="170" t="s">
        <v>37</v>
      </c>
      <c r="C193" s="170" t="s">
        <v>197</v>
      </c>
      <c r="D193" s="170" t="s">
        <v>243</v>
      </c>
      <c r="E193" s="171"/>
      <c r="F193" s="171"/>
      <c r="G193" s="171" t="n">
        <v>0.0621933478979503</v>
      </c>
      <c r="H193" s="170" t="n">
        <f aca="false">COUNT(E193:G193)</f>
        <v>1</v>
      </c>
      <c r="I193" s="172" t="n">
        <f aca="false">AVERAGE(E193:G193)</f>
        <v>0.0621933478979503</v>
      </c>
      <c r="J193" s="170" t="s">
        <v>360</v>
      </c>
    </row>
    <row r="194" customFormat="false" ht="14.25" hidden="false" customHeight="false" outlineLevel="0" collapsed="false">
      <c r="A194" s="176" t="s">
        <v>38</v>
      </c>
      <c r="B194" s="176" t="s">
        <v>37</v>
      </c>
      <c r="C194" s="176" t="s">
        <v>35</v>
      </c>
      <c r="D194" s="176" t="s">
        <v>243</v>
      </c>
      <c r="E194" s="177" t="n">
        <v>0.25</v>
      </c>
      <c r="F194" s="177"/>
      <c r="G194" s="177" t="n">
        <v>0.230334377884029</v>
      </c>
      <c r="H194" s="176" t="n">
        <f aca="false">COUNT(E194:G194)</f>
        <v>2</v>
      </c>
      <c r="I194" s="178" t="n">
        <f aca="false">AVERAGE(E194:G194)</f>
        <v>0.240167188942014</v>
      </c>
      <c r="J194" s="176" t="s">
        <v>361</v>
      </c>
    </row>
    <row r="195" customFormat="false" ht="14.25" hidden="false" customHeight="false" outlineLevel="0" collapsed="false">
      <c r="A195" s="176" t="s">
        <v>38</v>
      </c>
      <c r="B195" s="176" t="s">
        <v>37</v>
      </c>
      <c r="C195" s="176" t="s">
        <v>74</v>
      </c>
      <c r="D195" s="176" t="s">
        <v>243</v>
      </c>
      <c r="E195" s="177" t="n">
        <v>0.147058823529412</v>
      </c>
      <c r="F195" s="177" t="n">
        <v>0.537295448361643</v>
      </c>
      <c r="G195" s="177" t="n">
        <v>0.315449791176762</v>
      </c>
      <c r="H195" s="176" t="n">
        <f aca="false">COUNT(E195:G195)</f>
        <v>3</v>
      </c>
      <c r="I195" s="178" t="n">
        <f aca="false">AVERAGE(E195:G195)</f>
        <v>0.333268021022606</v>
      </c>
      <c r="J195" s="176" t="s">
        <v>361</v>
      </c>
    </row>
    <row r="196" customFormat="false" ht="14.25" hidden="false" customHeight="false" outlineLevel="0" collapsed="false">
      <c r="A196" s="167" t="s">
        <v>38</v>
      </c>
      <c r="B196" s="167" t="s">
        <v>37</v>
      </c>
      <c r="C196" s="167" t="s">
        <v>248</v>
      </c>
      <c r="D196" s="167" t="s">
        <v>243</v>
      </c>
      <c r="E196" s="168"/>
      <c r="F196" s="168"/>
      <c r="G196" s="168" t="n">
        <v>0.00158716089035346</v>
      </c>
      <c r="H196" s="167" t="n">
        <f aca="false">COUNT(E196:G196)</f>
        <v>1</v>
      </c>
      <c r="I196" s="169" t="n">
        <f aca="false">AVERAGE(E196:G196)</f>
        <v>0.00158716089035346</v>
      </c>
      <c r="J196" s="167" t="s">
        <v>359</v>
      </c>
    </row>
    <row r="197" customFormat="false" ht="14.25" hidden="false" customHeight="false" outlineLevel="0" collapsed="false">
      <c r="A197" s="167" t="s">
        <v>314</v>
      </c>
      <c r="B197" s="167" t="s">
        <v>317</v>
      </c>
      <c r="C197" s="167" t="s">
        <v>305</v>
      </c>
      <c r="D197" s="167" t="s">
        <v>243</v>
      </c>
      <c r="E197" s="168" t="n">
        <v>0.0147058823529412</v>
      </c>
      <c r="F197" s="168"/>
      <c r="G197" s="168"/>
      <c r="H197" s="167" t="n">
        <f aca="false">COUNT(E197:G197)</f>
        <v>1</v>
      </c>
      <c r="I197" s="169" t="n">
        <f aca="false">AVERAGE(E197:G197)</f>
        <v>0.0147058823529412</v>
      </c>
      <c r="J197" s="167" t="s">
        <v>359</v>
      </c>
    </row>
    <row r="198" customFormat="false" ht="14.25" hidden="false" customHeight="false" outlineLevel="0" collapsed="false">
      <c r="A198" s="167" t="s">
        <v>5</v>
      </c>
      <c r="B198" s="167" t="s">
        <v>4</v>
      </c>
      <c r="C198" s="167" t="s">
        <v>31</v>
      </c>
      <c r="D198" s="167" t="s">
        <v>243</v>
      </c>
      <c r="E198" s="168"/>
      <c r="F198" s="168"/>
      <c r="G198" s="168" t="n">
        <v>0.00385423564438002</v>
      </c>
      <c r="H198" s="167" t="n">
        <f aca="false">COUNT(E198:G198)</f>
        <v>1</v>
      </c>
      <c r="I198" s="169" t="n">
        <f aca="false">AVERAGE(E198:G198)</f>
        <v>0.00385423564438002</v>
      </c>
      <c r="J198" s="167" t="s">
        <v>359</v>
      </c>
    </row>
    <row r="199" customFormat="false" ht="14.25" hidden="false" customHeight="false" outlineLevel="0" collapsed="false">
      <c r="A199" s="176" t="s">
        <v>5</v>
      </c>
      <c r="B199" s="176" t="s">
        <v>4</v>
      </c>
      <c r="C199" s="176" t="s">
        <v>6</v>
      </c>
      <c r="D199" s="176" t="s">
        <v>243</v>
      </c>
      <c r="E199" s="177" t="n">
        <v>0.279411764705882</v>
      </c>
      <c r="F199" s="177"/>
      <c r="G199" s="177" t="n">
        <v>0.293651877844923</v>
      </c>
      <c r="H199" s="176" t="n">
        <f aca="false">COUNT(E199:G199)</f>
        <v>2</v>
      </c>
      <c r="I199" s="178" t="n">
        <f aca="false">AVERAGE(E199:G199)</f>
        <v>0.286531821275403</v>
      </c>
      <c r="J199" s="176" t="s">
        <v>361</v>
      </c>
    </row>
    <row r="200" customFormat="false" ht="14.25" hidden="false" customHeight="false" outlineLevel="0" collapsed="false">
      <c r="A200" s="167" t="s">
        <v>5</v>
      </c>
      <c r="B200" s="167" t="s">
        <v>4</v>
      </c>
      <c r="C200" s="167" t="s">
        <v>32</v>
      </c>
      <c r="D200" s="167" t="s">
        <v>243</v>
      </c>
      <c r="E200" s="168" t="n">
        <v>0.0147058823529412</v>
      </c>
      <c r="F200" s="168"/>
      <c r="G200" s="168"/>
      <c r="H200" s="167" t="n">
        <f aca="false">COUNT(E200:G200)</f>
        <v>1</v>
      </c>
      <c r="I200" s="169" t="n">
        <f aca="false">AVERAGE(E200:G200)</f>
        <v>0.0147058823529412</v>
      </c>
      <c r="J200" s="167" t="s">
        <v>359</v>
      </c>
    </row>
    <row r="201" customFormat="false" ht="14.25" hidden="false" customHeight="false" outlineLevel="0" collapsed="false">
      <c r="A201" s="170" t="s">
        <v>5</v>
      </c>
      <c r="B201" s="170" t="s">
        <v>4</v>
      </c>
      <c r="C201" s="170" t="s">
        <v>85</v>
      </c>
      <c r="D201" s="170" t="s">
        <v>243</v>
      </c>
      <c r="E201" s="171"/>
      <c r="F201" s="171" t="n">
        <v>0.235239242818828</v>
      </c>
      <c r="G201" s="171"/>
      <c r="H201" s="170" t="n">
        <f aca="false">COUNT(E201:G201)</f>
        <v>1</v>
      </c>
      <c r="I201" s="172" t="n">
        <f aca="false">AVERAGE(E201:G201)</f>
        <v>0.235239242818828</v>
      </c>
      <c r="J201" s="170" t="s">
        <v>360</v>
      </c>
    </row>
    <row r="202" customFormat="false" ht="14.25" hidden="false" customHeight="false" outlineLevel="0" collapsed="false">
      <c r="A202" s="170" t="s">
        <v>334</v>
      </c>
      <c r="B202" s="170" t="s">
        <v>318</v>
      </c>
      <c r="C202" s="170" t="s">
        <v>152</v>
      </c>
      <c r="D202" s="170" t="s">
        <v>243</v>
      </c>
      <c r="E202" s="171" t="n">
        <v>0.161764705882353</v>
      </c>
      <c r="F202" s="171"/>
      <c r="G202" s="171"/>
      <c r="H202" s="170" t="n">
        <f aca="false">COUNT(E202:G202)</f>
        <v>1</v>
      </c>
      <c r="I202" s="172" t="n">
        <f aca="false">AVERAGE(E202:G202)</f>
        <v>0.161764705882353</v>
      </c>
      <c r="J202" s="170" t="s">
        <v>360</v>
      </c>
    </row>
    <row r="203" customFormat="false" ht="14.25" hidden="false" customHeight="false" outlineLevel="0" collapsed="false">
      <c r="A203" s="167" t="s">
        <v>63</v>
      </c>
      <c r="B203" s="167" t="s">
        <v>62</v>
      </c>
      <c r="C203" s="167" t="s">
        <v>236</v>
      </c>
      <c r="D203" s="167" t="s">
        <v>243</v>
      </c>
      <c r="E203" s="168"/>
      <c r="F203" s="168"/>
      <c r="G203" s="168" t="n">
        <v>0.00305439832315722</v>
      </c>
      <c r="H203" s="167" t="n">
        <f aca="false">COUNT(E203:G203)</f>
        <v>1</v>
      </c>
      <c r="I203" s="169" t="n">
        <f aca="false">AVERAGE(E203:G203)</f>
        <v>0.00305439832315722</v>
      </c>
      <c r="J203" s="167" t="s">
        <v>359</v>
      </c>
    </row>
    <row r="204" customFormat="false" ht="14.25" hidden="false" customHeight="false" outlineLevel="0" collapsed="false">
      <c r="A204" s="167" t="s">
        <v>63</v>
      </c>
      <c r="B204" s="167" t="s">
        <v>62</v>
      </c>
      <c r="C204" s="167" t="s">
        <v>61</v>
      </c>
      <c r="D204" s="167" t="s">
        <v>243</v>
      </c>
      <c r="E204" s="168"/>
      <c r="F204" s="168" t="n">
        <v>0.000155478679986007</v>
      </c>
      <c r="G204" s="168"/>
      <c r="H204" s="167" t="n">
        <f aca="false">COUNT(E204:G204)</f>
        <v>1</v>
      </c>
      <c r="I204" s="169" t="n">
        <f aca="false">AVERAGE(E204:G204)</f>
        <v>0.000155478679986007</v>
      </c>
      <c r="J204" s="167" t="s">
        <v>359</v>
      </c>
    </row>
    <row r="205" customFormat="false" ht="14.25" hidden="false" customHeight="false" outlineLevel="0" collapsed="false">
      <c r="A205" s="167" t="s">
        <v>63</v>
      </c>
      <c r="B205" s="167" t="s">
        <v>324</v>
      </c>
      <c r="C205" s="167" t="s">
        <v>188</v>
      </c>
      <c r="D205" s="167" t="s">
        <v>243</v>
      </c>
      <c r="E205" s="168"/>
      <c r="F205" s="168"/>
      <c r="G205" s="168" t="n">
        <v>0.0114323553488469</v>
      </c>
      <c r="H205" s="167" t="n">
        <f aca="false">COUNT(E205:G205)</f>
        <v>1</v>
      </c>
      <c r="I205" s="169" t="n">
        <f aca="false">AVERAGE(E205:G205)</f>
        <v>0.0114323553488469</v>
      </c>
      <c r="J205" s="167" t="s">
        <v>359</v>
      </c>
    </row>
    <row r="206" customFormat="false" ht="14.25" hidden="false" customHeight="false" outlineLevel="0" collapsed="false">
      <c r="A206" s="167" t="s">
        <v>337</v>
      </c>
      <c r="B206" s="167" t="s">
        <v>322</v>
      </c>
      <c r="C206" s="167" t="s">
        <v>88</v>
      </c>
      <c r="D206" s="167" t="s">
        <v>243</v>
      </c>
      <c r="E206" s="168"/>
      <c r="F206" s="168" t="n">
        <v>7.77393399930035E-005</v>
      </c>
      <c r="G206" s="168"/>
      <c r="H206" s="167" t="n">
        <f aca="false">COUNT(E206:G206)</f>
        <v>1</v>
      </c>
      <c r="I206" s="169" t="n">
        <f aca="false">AVERAGE(E206:G206)</f>
        <v>7.77393399930035E-005</v>
      </c>
      <c r="J206" s="167" t="s">
        <v>359</v>
      </c>
    </row>
    <row r="207" customFormat="false" ht="14.25" hidden="false" customHeight="false" outlineLevel="0" collapsed="false">
      <c r="A207" s="167" t="s">
        <v>52</v>
      </c>
      <c r="B207" s="167" t="s">
        <v>54</v>
      </c>
      <c r="C207" s="167" t="s">
        <v>55</v>
      </c>
      <c r="D207" s="167" t="s">
        <v>243</v>
      </c>
      <c r="E207" s="168"/>
      <c r="F207" s="168"/>
      <c r="G207" s="168" t="n">
        <v>0.00211795254159519</v>
      </c>
      <c r="H207" s="167" t="n">
        <f aca="false">COUNT(E207:G207)</f>
        <v>1</v>
      </c>
      <c r="I207" s="169" t="n">
        <f aca="false">AVERAGE(E207:G207)</f>
        <v>0.00211795254159519</v>
      </c>
      <c r="J207" s="167" t="s">
        <v>359</v>
      </c>
    </row>
    <row r="208" customFormat="false" ht="14.25" hidden="false" customHeight="false" outlineLevel="0" collapsed="false">
      <c r="A208" s="170" t="s">
        <v>52</v>
      </c>
      <c r="B208" s="170" t="s">
        <v>54</v>
      </c>
      <c r="C208" s="170" t="s">
        <v>53</v>
      </c>
      <c r="D208" s="170" t="s">
        <v>243</v>
      </c>
      <c r="E208" s="171"/>
      <c r="F208" s="171"/>
      <c r="G208" s="171" t="n">
        <v>0.0648389636527642</v>
      </c>
      <c r="H208" s="170" t="n">
        <f aca="false">COUNT(E208:G208)</f>
        <v>1</v>
      </c>
      <c r="I208" s="172" t="n">
        <f aca="false">AVERAGE(E208:G208)</f>
        <v>0.0648389636527642</v>
      </c>
      <c r="J208" s="170" t="s">
        <v>360</v>
      </c>
    </row>
    <row r="209" customFormat="false" ht="14.25" hidden="false" customHeight="false" outlineLevel="0" collapsed="false">
      <c r="A209" s="170" t="s">
        <v>96</v>
      </c>
      <c r="B209" s="170" t="s">
        <v>96</v>
      </c>
      <c r="C209" s="170" t="s">
        <v>87</v>
      </c>
      <c r="D209" s="170" t="s">
        <v>243</v>
      </c>
      <c r="E209" s="171"/>
      <c r="F209" s="174" t="n">
        <v>0.22388929917985</v>
      </c>
      <c r="G209" s="171"/>
      <c r="H209" s="170" t="n">
        <f aca="false">COUNT(E209:G209)</f>
        <v>1</v>
      </c>
      <c r="I209" s="172" t="n">
        <f aca="false">AVERAGE(E209:G209)</f>
        <v>0.22388929917985</v>
      </c>
      <c r="J209" s="170" t="s">
        <v>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4.01"/>
    <col collapsed="false" customWidth="true" hidden="false" outlineLevel="0" max="3" min="3" style="0" width="13.01"/>
    <col collapsed="false" customWidth="true" hidden="false" outlineLevel="0" max="4" min="4" style="0" width="10.27"/>
    <col collapsed="false" customWidth="true" hidden="false" outlineLevel="0" max="5" min="5" style="148" width="6.81"/>
    <col collapsed="false" customWidth="true" hidden="false" outlineLevel="0" max="6" min="6" style="148" width="10.36"/>
    <col collapsed="false" customWidth="true" hidden="false" outlineLevel="0" max="7" min="7" style="148" width="9.18"/>
    <col collapsed="false" customWidth="true" hidden="false" outlineLevel="0" max="8" min="8" style="0" width="5.81"/>
    <col collapsed="false" customWidth="true" hidden="false" outlineLevel="0" max="9" min="9" style="0" width="10.82"/>
    <col collapsed="false" customWidth="true" hidden="false" outlineLevel="0" max="10" min="10" style="0" width="12.9"/>
  </cols>
  <sheetData>
    <row r="1" customFormat="false" ht="14.25" hidden="false" customHeight="false" outlineLevel="0" collapsed="false">
      <c r="A1" s="0" t="s">
        <v>328</v>
      </c>
      <c r="B1" s="0" t="s">
        <v>310</v>
      </c>
      <c r="C1" s="0" t="s">
        <v>0</v>
      </c>
      <c r="D1" s="0" t="s">
        <v>356</v>
      </c>
      <c r="E1" s="148" t="s">
        <v>78</v>
      </c>
      <c r="F1" s="148" t="s">
        <v>81</v>
      </c>
      <c r="G1" s="148" t="s">
        <v>79</v>
      </c>
      <c r="H1" s="0" t="s">
        <v>106</v>
      </c>
      <c r="I1" s="148" t="s">
        <v>357</v>
      </c>
      <c r="J1" s="0" t="s">
        <v>358</v>
      </c>
    </row>
    <row r="2" customFormat="false" ht="14.25" hidden="false" customHeight="false" outlineLevel="0" collapsed="false">
      <c r="A2" s="150" t="s">
        <v>17</v>
      </c>
      <c r="B2" s="150" t="s">
        <v>16</v>
      </c>
      <c r="C2" s="150" t="s">
        <v>14</v>
      </c>
      <c r="D2" s="150" t="s">
        <v>109</v>
      </c>
      <c r="E2" s="153" t="n">
        <v>0.00561797752808989</v>
      </c>
      <c r="F2" s="153"/>
      <c r="G2" s="153" t="n">
        <v>0.00982398804278719</v>
      </c>
      <c r="H2" s="150" t="n">
        <f aca="false">COUNT(E2:G2)</f>
        <v>2</v>
      </c>
      <c r="I2" s="154" t="n">
        <f aca="false">AVERAGE(E2:G2)</f>
        <v>0.00772098278543854</v>
      </c>
      <c r="J2" s="150" t="s">
        <v>359</v>
      </c>
    </row>
    <row r="3" customFormat="false" ht="14.25" hidden="false" customHeight="false" outlineLevel="0" collapsed="false">
      <c r="A3" s="150" t="s">
        <v>17</v>
      </c>
      <c r="B3" s="150" t="s">
        <v>16</v>
      </c>
      <c r="C3" s="150" t="s">
        <v>22</v>
      </c>
      <c r="D3" s="150" t="s">
        <v>109</v>
      </c>
      <c r="E3" s="153"/>
      <c r="F3" s="153" t="n">
        <v>3.54346054356685E-005</v>
      </c>
      <c r="G3" s="153" t="n">
        <v>0.00786086355169375</v>
      </c>
      <c r="H3" s="150" t="n">
        <f aca="false">COUNT(E3:G3)</f>
        <v>2</v>
      </c>
      <c r="I3" s="154" t="n">
        <f aca="false">AVERAGE(E3:G3)</f>
        <v>0.00394814907856471</v>
      </c>
      <c r="J3" s="150" t="s">
        <v>359</v>
      </c>
    </row>
    <row r="4" customFormat="false" ht="14.25" hidden="false" customHeight="false" outlineLevel="0" collapsed="false">
      <c r="A4" s="161" t="s">
        <v>38</v>
      </c>
      <c r="B4" s="161" t="s">
        <v>37</v>
      </c>
      <c r="C4" s="161" t="s">
        <v>35</v>
      </c>
      <c r="D4" s="161" t="s">
        <v>109</v>
      </c>
      <c r="E4" s="162" t="n">
        <v>0.0224719101123595</v>
      </c>
      <c r="F4" s="162"/>
      <c r="G4" s="162" t="n">
        <v>0.0335376395658818</v>
      </c>
      <c r="H4" s="161" t="n">
        <f aca="false">COUNT(E4:G4)</f>
        <v>2</v>
      </c>
      <c r="I4" s="163" t="n">
        <f aca="false">AVERAGE(E4:G4)</f>
        <v>0.0280047748391207</v>
      </c>
      <c r="J4" s="161" t="s">
        <v>360</v>
      </c>
    </row>
    <row r="5" customFormat="false" ht="14.25" hidden="false" customHeight="false" outlineLevel="0" collapsed="false">
      <c r="A5" s="150" t="s">
        <v>38</v>
      </c>
      <c r="B5" s="150" t="s">
        <v>37</v>
      </c>
      <c r="C5" s="150" t="s">
        <v>74</v>
      </c>
      <c r="D5" s="150" t="s">
        <v>109</v>
      </c>
      <c r="E5" s="153" t="n">
        <v>0.00561797752808989</v>
      </c>
      <c r="F5" s="153" t="n">
        <v>0.00109847276850572</v>
      </c>
      <c r="G5" s="153" t="n">
        <v>0.0208358894850144</v>
      </c>
      <c r="H5" s="150" t="n">
        <f aca="false">COUNT(E5:G5)</f>
        <v>3</v>
      </c>
      <c r="I5" s="154" t="n">
        <f aca="false">AVERAGE(E5:G5)</f>
        <v>0.00918411326053669</v>
      </c>
      <c r="J5" s="150" t="s">
        <v>359</v>
      </c>
    </row>
    <row r="6" customFormat="false" ht="14.25" hidden="false" customHeight="false" outlineLevel="0" collapsed="false">
      <c r="A6" s="158" t="s">
        <v>5</v>
      </c>
      <c r="B6" s="158" t="s">
        <v>4</v>
      </c>
      <c r="C6" s="158" t="s">
        <v>31</v>
      </c>
      <c r="D6" s="155" t="s">
        <v>109</v>
      </c>
      <c r="E6" s="159" t="n">
        <v>0.0393258426966292</v>
      </c>
      <c r="F6" s="159"/>
      <c r="G6" s="159"/>
      <c r="H6" s="158" t="n">
        <f aca="false">COUNT(E6:G6)</f>
        <v>1</v>
      </c>
      <c r="I6" s="160" t="n">
        <f aca="false">AVERAGE(E6:G6)</f>
        <v>0.0393258426966292</v>
      </c>
      <c r="J6" s="158" t="s">
        <v>360</v>
      </c>
    </row>
    <row r="7" customFormat="false" ht="14.25" hidden="false" customHeight="false" outlineLevel="0" collapsed="false">
      <c r="A7" s="161" t="s">
        <v>5</v>
      </c>
      <c r="B7" s="161" t="s">
        <v>4</v>
      </c>
      <c r="C7" s="161" t="s">
        <v>6</v>
      </c>
      <c r="D7" s="161" t="s">
        <v>109</v>
      </c>
      <c r="E7" s="162" t="n">
        <v>0.0337078651685393</v>
      </c>
      <c r="F7" s="162"/>
      <c r="G7" s="162" t="n">
        <v>0.00519781825482694</v>
      </c>
      <c r="H7" s="161" t="n">
        <f aca="false">COUNT(E7:G7)</f>
        <v>2</v>
      </c>
      <c r="I7" s="163" t="n">
        <f aca="false">AVERAGE(E7:G7)</f>
        <v>0.0194528417116831</v>
      </c>
      <c r="J7" s="161" t="s">
        <v>360</v>
      </c>
    </row>
    <row r="8" customFormat="false" ht="14.25" hidden="false" customHeight="false" outlineLevel="0" collapsed="false">
      <c r="A8" s="161" t="s">
        <v>5</v>
      </c>
      <c r="B8" s="161" t="s">
        <v>4</v>
      </c>
      <c r="C8" s="161" t="s">
        <v>32</v>
      </c>
      <c r="D8" s="161" t="s">
        <v>109</v>
      </c>
      <c r="E8" s="162" t="n">
        <v>0.0674157303370787</v>
      </c>
      <c r="F8" s="162"/>
      <c r="G8" s="162" t="n">
        <v>0.00976264040244052</v>
      </c>
      <c r="H8" s="161" t="n">
        <f aca="false">COUNT(E8:G8)</f>
        <v>2</v>
      </c>
      <c r="I8" s="163" t="n">
        <f aca="false">AVERAGE(E8:G8)</f>
        <v>0.0385891853697596</v>
      </c>
      <c r="J8" s="161" t="s">
        <v>360</v>
      </c>
    </row>
    <row r="9" customFormat="false" ht="14.25" hidden="false" customHeight="false" outlineLevel="0" collapsed="false">
      <c r="A9" s="158" t="s">
        <v>5</v>
      </c>
      <c r="B9" s="158" t="s">
        <v>4</v>
      </c>
      <c r="C9" s="158" t="s">
        <v>85</v>
      </c>
      <c r="D9" s="155" t="s">
        <v>109</v>
      </c>
      <c r="E9" s="159"/>
      <c r="F9" s="156" t="n">
        <v>0.0582190567308033</v>
      </c>
      <c r="G9" s="159"/>
      <c r="H9" s="158" t="n">
        <f aca="false">COUNT(E9:G9)</f>
        <v>1</v>
      </c>
      <c r="I9" s="160" t="n">
        <f aca="false">AVERAGE(E9:G9)</f>
        <v>0.0582190567308033</v>
      </c>
      <c r="J9" s="158" t="s">
        <v>360</v>
      </c>
    </row>
    <row r="10" customFormat="false" ht="14.25" hidden="false" customHeight="false" outlineLevel="0" collapsed="false">
      <c r="A10" s="158" t="s">
        <v>334</v>
      </c>
      <c r="B10" s="158" t="s">
        <v>318</v>
      </c>
      <c r="C10" s="158" t="s">
        <v>152</v>
      </c>
      <c r="D10" s="155" t="s">
        <v>109</v>
      </c>
      <c r="E10" s="159" t="n">
        <v>0.0617977528089888</v>
      </c>
      <c r="F10" s="159"/>
      <c r="G10" s="159"/>
      <c r="H10" s="158" t="n">
        <f aca="false">COUNT(E10:G10)</f>
        <v>1</v>
      </c>
      <c r="I10" s="160" t="n">
        <f aca="false">AVERAGE(E10:G10)</f>
        <v>0.0617977528089888</v>
      </c>
      <c r="J10" s="158" t="s">
        <v>360</v>
      </c>
    </row>
    <row r="11" customFormat="false" ht="14.25" hidden="false" customHeight="false" outlineLevel="0" collapsed="false">
      <c r="A11" s="161" t="s">
        <v>44</v>
      </c>
      <c r="B11" s="161" t="s">
        <v>43</v>
      </c>
      <c r="C11" s="161" t="s">
        <v>121</v>
      </c>
      <c r="D11" s="161" t="s">
        <v>109</v>
      </c>
      <c r="E11" s="162" t="n">
        <v>0.00561797752808989</v>
      </c>
      <c r="F11" s="162"/>
      <c r="G11" s="162" t="n">
        <v>0.0284876133537082</v>
      </c>
      <c r="H11" s="161" t="n">
        <f aca="false">COUNT(E11:G11)</f>
        <v>2</v>
      </c>
      <c r="I11" s="163" t="n">
        <f aca="false">AVERAGE(E11:G11)</f>
        <v>0.017052795440899</v>
      </c>
      <c r="J11" s="161" t="s">
        <v>360</v>
      </c>
    </row>
    <row r="12" customFormat="false" ht="14.25" hidden="false" customHeight="false" outlineLevel="0" collapsed="false">
      <c r="A12" s="161" t="s">
        <v>44</v>
      </c>
      <c r="B12" s="161" t="s">
        <v>46</v>
      </c>
      <c r="C12" s="161" t="s">
        <v>75</v>
      </c>
      <c r="D12" s="161" t="s">
        <v>109</v>
      </c>
      <c r="E12" s="162" t="n">
        <v>0.0168539325842697</v>
      </c>
      <c r="F12" s="162" t="n">
        <v>0.122391127174799</v>
      </c>
      <c r="G12" s="162"/>
      <c r="H12" s="161" t="n">
        <f aca="false">COUNT(E12:G12)</f>
        <v>2</v>
      </c>
      <c r="I12" s="163" t="n">
        <f aca="false">AVERAGE(E12:G12)</f>
        <v>0.0696225298795343</v>
      </c>
      <c r="J12" s="161" t="s">
        <v>360</v>
      </c>
    </row>
    <row r="13" customFormat="false" ht="14.25" hidden="false" customHeight="false" outlineLevel="0" collapsed="false">
      <c r="A13" s="158" t="s">
        <v>66</v>
      </c>
      <c r="B13" s="158" t="s">
        <v>65</v>
      </c>
      <c r="C13" s="158" t="s">
        <v>64</v>
      </c>
      <c r="D13" s="155" t="s">
        <v>109</v>
      </c>
      <c r="E13" s="159"/>
      <c r="F13" s="159"/>
      <c r="G13" s="159" t="n">
        <v>0.0550567186820296</v>
      </c>
      <c r="H13" s="158" t="n">
        <f aca="false">COUNT(E13:G13)</f>
        <v>1</v>
      </c>
      <c r="I13" s="160" t="n">
        <f aca="false">AVERAGE(E13:G13)</f>
        <v>0.0550567186820296</v>
      </c>
      <c r="J13" s="158" t="s">
        <v>360</v>
      </c>
    </row>
    <row r="14" customFormat="false" ht="14.25" hidden="false" customHeight="false" outlineLevel="0" collapsed="false">
      <c r="A14" s="150" t="s">
        <v>52</v>
      </c>
      <c r="B14" s="150" t="s">
        <v>54</v>
      </c>
      <c r="C14" s="150" t="s">
        <v>55</v>
      </c>
      <c r="D14" s="150" t="s">
        <v>109</v>
      </c>
      <c r="E14" s="153" t="n">
        <v>0.00561797752808989</v>
      </c>
      <c r="F14" s="153"/>
      <c r="G14" s="153" t="n">
        <v>0.00434731687729357</v>
      </c>
      <c r="H14" s="150" t="n">
        <f aca="false">COUNT(E14:G14)</f>
        <v>2</v>
      </c>
      <c r="I14" s="154" t="n">
        <f aca="false">AVERAGE(E14:G14)</f>
        <v>0.00498264720269173</v>
      </c>
      <c r="J14" s="150" t="s">
        <v>359</v>
      </c>
    </row>
    <row r="15" customFormat="false" ht="14.25" hidden="false" customHeight="false" outlineLevel="0" collapsed="false">
      <c r="A15" s="161" t="s">
        <v>52</v>
      </c>
      <c r="B15" s="161" t="s">
        <v>54</v>
      </c>
      <c r="C15" s="161" t="s">
        <v>53</v>
      </c>
      <c r="D15" s="161" t="s">
        <v>109</v>
      </c>
      <c r="E15" s="162" t="n">
        <v>0.685393258426966</v>
      </c>
      <c r="F15" s="162"/>
      <c r="G15" s="162" t="n">
        <v>0.745722396350373</v>
      </c>
      <c r="H15" s="161" t="n">
        <f aca="false">COUNT(E15:G15)</f>
        <v>2</v>
      </c>
      <c r="I15" s="163" t="n">
        <f aca="false">AVERAGE(E15:G15)</f>
        <v>0.71555782738867</v>
      </c>
      <c r="J15" s="161" t="s">
        <v>361</v>
      </c>
    </row>
    <row r="16" customFormat="false" ht="14.25" hidden="false" customHeight="false" outlineLevel="0" collapsed="false">
      <c r="A16" s="164" t="s">
        <v>96</v>
      </c>
      <c r="B16" s="164" t="s">
        <v>96</v>
      </c>
      <c r="C16" s="164" t="s">
        <v>87</v>
      </c>
      <c r="D16" s="161" t="s">
        <v>109</v>
      </c>
      <c r="E16" s="165"/>
      <c r="F16" s="162" t="n">
        <v>0.814358102122533</v>
      </c>
      <c r="G16" s="165"/>
      <c r="H16" s="164" t="n">
        <f aca="false">COUNT(E16:G16)</f>
        <v>1</v>
      </c>
      <c r="I16" s="166" t="n">
        <f aca="false">AVERAGE(E16:G16)</f>
        <v>0.814358102122533</v>
      </c>
      <c r="J16" s="164" t="s">
        <v>361</v>
      </c>
    </row>
    <row r="17" customFormat="false" ht="14.25" hidden="false" customHeight="false" outlineLevel="0" collapsed="false">
      <c r="D17" s="84"/>
      <c r="E17" s="182"/>
      <c r="F17" s="183"/>
      <c r="G17" s="182"/>
      <c r="I17" s="148"/>
    </row>
    <row r="18" customFormat="false" ht="14.25" hidden="false" customHeight="false" outlineLevel="0" collapsed="false">
      <c r="A18" s="158" t="s">
        <v>17</v>
      </c>
      <c r="B18" s="158" t="s">
        <v>16</v>
      </c>
      <c r="C18" s="158" t="s">
        <v>21</v>
      </c>
      <c r="D18" s="158" t="s">
        <v>166</v>
      </c>
      <c r="E18" s="156" t="n">
        <v>0.0821917808219178</v>
      </c>
      <c r="F18" s="159"/>
      <c r="G18" s="159"/>
      <c r="H18" s="158" t="n">
        <f aca="false">COUNT(E18:G18)</f>
        <v>1</v>
      </c>
      <c r="I18" s="160" t="n">
        <f aca="false">AVERAGE(E18:G18)</f>
        <v>0.0821917808219178</v>
      </c>
      <c r="J18" s="158" t="s">
        <v>360</v>
      </c>
    </row>
    <row r="19" customFormat="false" ht="14.25" hidden="false" customHeight="false" outlineLevel="0" collapsed="false">
      <c r="A19" s="158" t="s">
        <v>17</v>
      </c>
      <c r="B19" s="158" t="s">
        <v>16</v>
      </c>
      <c r="C19" s="158" t="s">
        <v>18</v>
      </c>
      <c r="D19" s="158" t="s">
        <v>166</v>
      </c>
      <c r="E19" s="159" t="n">
        <v>0.0410958904109589</v>
      </c>
      <c r="F19" s="159"/>
      <c r="G19" s="159"/>
      <c r="H19" s="158" t="n">
        <f aca="false">COUNT(E19:G19)</f>
        <v>1</v>
      </c>
      <c r="I19" s="160" t="n">
        <f aca="false">AVERAGE(E19:G19)</f>
        <v>0.0410958904109589</v>
      </c>
      <c r="J19" s="158" t="s">
        <v>360</v>
      </c>
    </row>
    <row r="20" customFormat="false" ht="14.25" hidden="false" customHeight="false" outlineLevel="0" collapsed="false">
      <c r="A20" s="161" t="s">
        <v>17</v>
      </c>
      <c r="B20" s="161" t="s">
        <v>16</v>
      </c>
      <c r="C20" s="161" t="s">
        <v>22</v>
      </c>
      <c r="D20" s="161" t="s">
        <v>166</v>
      </c>
      <c r="E20" s="162" t="n">
        <v>0.143835616438356</v>
      </c>
      <c r="F20" s="162" t="n">
        <v>0.0375220199647681</v>
      </c>
      <c r="G20" s="162" t="n">
        <v>0.0160974213549468</v>
      </c>
      <c r="H20" s="161" t="n">
        <f aca="false">COUNT(E20:G20)</f>
        <v>3</v>
      </c>
      <c r="I20" s="163" t="n">
        <f aca="false">AVERAGE(E20:G20)</f>
        <v>0.0658183525860237</v>
      </c>
      <c r="J20" s="161" t="s">
        <v>360</v>
      </c>
    </row>
    <row r="21" customFormat="false" ht="14.25" hidden="false" customHeight="false" outlineLevel="0" collapsed="false">
      <c r="A21" s="158" t="s">
        <v>38</v>
      </c>
      <c r="B21" s="158" t="s">
        <v>37</v>
      </c>
      <c r="C21" s="158" t="s">
        <v>197</v>
      </c>
      <c r="D21" s="158" t="s">
        <v>166</v>
      </c>
      <c r="E21" s="159"/>
      <c r="F21" s="159"/>
      <c r="G21" s="159" t="n">
        <v>0.0297510325270446</v>
      </c>
      <c r="H21" s="158" t="n">
        <f aca="false">COUNT(E21:G21)</f>
        <v>1</v>
      </c>
      <c r="I21" s="160" t="n">
        <f aca="false">AVERAGE(E21:G21)</f>
        <v>0.0297510325270446</v>
      </c>
      <c r="J21" s="158" t="s">
        <v>360</v>
      </c>
    </row>
    <row r="22" customFormat="false" ht="14.25" hidden="false" customHeight="false" outlineLevel="0" collapsed="false">
      <c r="A22" s="161" t="s">
        <v>38</v>
      </c>
      <c r="B22" s="161" t="s">
        <v>37</v>
      </c>
      <c r="C22" s="161" t="s">
        <v>35</v>
      </c>
      <c r="D22" s="161" t="s">
        <v>166</v>
      </c>
      <c r="E22" s="162" t="n">
        <v>0.143835616438356</v>
      </c>
      <c r="F22" s="162"/>
      <c r="G22" s="162" t="n">
        <v>0.227716899648602</v>
      </c>
      <c r="H22" s="161" t="n">
        <f aca="false">COUNT(E22:G22)</f>
        <v>2</v>
      </c>
      <c r="I22" s="163" t="n">
        <f aca="false">AVERAGE(E22:G22)</f>
        <v>0.185776258043479</v>
      </c>
      <c r="J22" s="161" t="s">
        <v>361</v>
      </c>
    </row>
    <row r="23" customFormat="false" ht="14.25" hidden="false" customHeight="false" outlineLevel="0" collapsed="false">
      <c r="A23" s="161" t="s">
        <v>38</v>
      </c>
      <c r="B23" s="161" t="s">
        <v>37</v>
      </c>
      <c r="C23" s="161" t="s">
        <v>74</v>
      </c>
      <c r="D23" s="161" t="s">
        <v>166</v>
      </c>
      <c r="E23" s="162" t="n">
        <v>0.424657534246575</v>
      </c>
      <c r="F23" s="162" t="n">
        <v>0.294069289489137</v>
      </c>
      <c r="G23" s="162" t="n">
        <v>0.197445149335654</v>
      </c>
      <c r="H23" s="161" t="n">
        <f aca="false">COUNT(E23:G23)</f>
        <v>3</v>
      </c>
      <c r="I23" s="163" t="n">
        <f aca="false">AVERAGE(E23:G23)</f>
        <v>0.305390657690455</v>
      </c>
      <c r="J23" s="161" t="s">
        <v>361</v>
      </c>
    </row>
    <row r="24" customFormat="false" ht="14.25" hidden="false" customHeight="false" outlineLevel="0" collapsed="false">
      <c r="A24" s="164" t="s">
        <v>96</v>
      </c>
      <c r="B24" s="164" t="s">
        <v>96</v>
      </c>
      <c r="C24" s="164" t="s">
        <v>87</v>
      </c>
      <c r="D24" s="164" t="s">
        <v>166</v>
      </c>
      <c r="E24" s="165"/>
      <c r="F24" s="162" t="n">
        <v>0.557251908396947</v>
      </c>
      <c r="G24" s="165"/>
      <c r="H24" s="164" t="n">
        <f aca="false">COUNT(E24:G24)</f>
        <v>1</v>
      </c>
      <c r="I24" s="166" t="n">
        <f aca="false">AVERAGE(E24:G24)</f>
        <v>0.557251908396947</v>
      </c>
      <c r="J24" s="164" t="s">
        <v>361</v>
      </c>
    </row>
    <row r="25" customFormat="false" ht="14.25" hidden="false" customHeight="false" outlineLevel="0" collapsed="false">
      <c r="A25" s="158" t="s">
        <v>30</v>
      </c>
      <c r="B25" s="158" t="s">
        <v>70</v>
      </c>
      <c r="C25" s="158" t="s">
        <v>232</v>
      </c>
      <c r="D25" s="158" t="s">
        <v>166</v>
      </c>
      <c r="E25" s="159"/>
      <c r="F25" s="159"/>
      <c r="G25" s="156" t="n">
        <v>0.102367599169151</v>
      </c>
      <c r="H25" s="158" t="n">
        <f aca="false">COUNT(E25:G25)</f>
        <v>1</v>
      </c>
      <c r="I25" s="160" t="n">
        <f aca="false">AVERAGE(E25:G25)</f>
        <v>0.102367599169151</v>
      </c>
      <c r="J25" s="158" t="s">
        <v>360</v>
      </c>
    </row>
    <row r="26" customFormat="false" ht="14.25" hidden="false" customHeight="false" outlineLevel="0" collapsed="false">
      <c r="A26" s="161" t="s">
        <v>5</v>
      </c>
      <c r="B26" s="161" t="s">
        <v>4</v>
      </c>
      <c r="C26" s="161" t="s">
        <v>6</v>
      </c>
      <c r="D26" s="161" t="s">
        <v>166</v>
      </c>
      <c r="E26" s="162" t="n">
        <v>0.0547945205479452</v>
      </c>
      <c r="F26" s="162" t="n">
        <v>0.0573693482090429</v>
      </c>
      <c r="G26" s="162" t="n">
        <v>0.259615174612881</v>
      </c>
      <c r="H26" s="161" t="n">
        <f aca="false">COUNT(E26:G26)</f>
        <v>3</v>
      </c>
      <c r="I26" s="163" t="n">
        <f aca="false">AVERAGE(E26:G26)</f>
        <v>0.123926347789956</v>
      </c>
      <c r="J26" s="161" t="s">
        <v>361</v>
      </c>
    </row>
    <row r="27" customFormat="false" ht="14.25" hidden="false" customHeight="false" outlineLevel="0" collapsed="false">
      <c r="A27" s="158" t="s">
        <v>63</v>
      </c>
      <c r="B27" s="158" t="s">
        <v>62</v>
      </c>
      <c r="C27" s="158" t="s">
        <v>236</v>
      </c>
      <c r="D27" s="158" t="s">
        <v>166</v>
      </c>
      <c r="E27" s="159"/>
      <c r="F27" s="159"/>
      <c r="G27" s="159" t="n">
        <v>0.0712440787031024</v>
      </c>
      <c r="H27" s="158" t="n">
        <f aca="false">COUNT(E27:G27)</f>
        <v>1</v>
      </c>
      <c r="I27" s="160" t="n">
        <f aca="false">AVERAGE(E27:G27)</f>
        <v>0.0712440787031024</v>
      </c>
      <c r="J27" s="158" t="s">
        <v>360</v>
      </c>
    </row>
    <row r="28" customFormat="false" ht="14.25" hidden="false" customHeight="false" outlineLevel="0" collapsed="false">
      <c r="A28" s="150" t="s">
        <v>63</v>
      </c>
      <c r="B28" s="150" t="s">
        <v>62</v>
      </c>
      <c r="C28" s="150" t="s">
        <v>61</v>
      </c>
      <c r="D28" s="150" t="s">
        <v>166</v>
      </c>
      <c r="E28" s="153" t="n">
        <v>0.0136986301369863</v>
      </c>
      <c r="F28" s="153" t="n">
        <v>0.000411039342337052</v>
      </c>
      <c r="G28" s="153"/>
      <c r="H28" s="150" t="n">
        <f aca="false">COUNT(E28:G28)</f>
        <v>2</v>
      </c>
      <c r="I28" s="154" t="n">
        <f aca="false">AVERAGE(E28:G28)</f>
        <v>0.00705483473966168</v>
      </c>
      <c r="J28" s="150" t="s">
        <v>359</v>
      </c>
    </row>
    <row r="29" customFormat="false" ht="14.25" hidden="false" customHeight="false" outlineLevel="0" collapsed="false">
      <c r="A29" s="158" t="s">
        <v>66</v>
      </c>
      <c r="B29" s="158" t="s">
        <v>65</v>
      </c>
      <c r="C29" s="158" t="s">
        <v>64</v>
      </c>
      <c r="D29" s="158" t="s">
        <v>166</v>
      </c>
      <c r="E29" s="159"/>
      <c r="F29" s="159"/>
      <c r="G29" s="159" t="n">
        <v>0.0358019341274758</v>
      </c>
      <c r="H29" s="158" t="n">
        <f aca="false">COUNT(E29:G29)</f>
        <v>1</v>
      </c>
      <c r="I29" s="160" t="n">
        <f aca="false">AVERAGE(E29:G29)</f>
        <v>0.0358019341274758</v>
      </c>
      <c r="J29" s="158" t="s">
        <v>360</v>
      </c>
    </row>
    <row r="30" customFormat="false" ht="14.25" hidden="false" customHeight="false" outlineLevel="0" collapsed="false">
      <c r="A30" s="150" t="s">
        <v>10</v>
      </c>
      <c r="B30" s="150" t="s">
        <v>9</v>
      </c>
      <c r="C30" s="150" t="s">
        <v>8</v>
      </c>
      <c r="D30" s="150" t="s">
        <v>166</v>
      </c>
      <c r="E30" s="153" t="n">
        <v>0.00684931506849315</v>
      </c>
      <c r="F30" s="153"/>
      <c r="G30" s="153" t="n">
        <v>0.00130007023367929</v>
      </c>
      <c r="H30" s="150" t="n">
        <f aca="false">COUNT(E30:G30)</f>
        <v>2</v>
      </c>
      <c r="I30" s="154" t="n">
        <f aca="false">AVERAGE(E30:G30)</f>
        <v>0.00407469265108622</v>
      </c>
      <c r="J30" s="150" t="s">
        <v>359</v>
      </c>
    </row>
    <row r="31" customFormat="false" ht="14.25" hidden="false" customHeight="false" outlineLevel="0" collapsed="false">
      <c r="A31" s="158" t="s">
        <v>10</v>
      </c>
      <c r="B31" s="158" t="s">
        <v>9</v>
      </c>
      <c r="C31" s="158" t="s">
        <v>95</v>
      </c>
      <c r="D31" s="158" t="s">
        <v>166</v>
      </c>
      <c r="E31" s="159"/>
      <c r="F31" s="159" t="n">
        <v>0.0354081033470346</v>
      </c>
      <c r="G31" s="159"/>
      <c r="H31" s="158" t="n">
        <f aca="false">COUNT(E31:G31)</f>
        <v>1</v>
      </c>
      <c r="I31" s="160" t="n">
        <f aca="false">AVERAGE(E31:G31)</f>
        <v>0.0354081033470346</v>
      </c>
      <c r="J31" s="158" t="s">
        <v>360</v>
      </c>
    </row>
    <row r="32" customFormat="false" ht="14.25" hidden="false" customHeight="false" outlineLevel="0" collapsed="false">
      <c r="D32" s="84"/>
      <c r="E32" s="182"/>
      <c r="F32" s="183"/>
      <c r="G32" s="182"/>
      <c r="I32" s="148"/>
    </row>
    <row r="33" customFormat="false" ht="14.25" hidden="false" customHeight="false" outlineLevel="0" collapsed="false">
      <c r="A33" s="158" t="s">
        <v>330</v>
      </c>
      <c r="B33" s="158" t="s">
        <v>319</v>
      </c>
      <c r="C33" s="158" t="s">
        <v>223</v>
      </c>
      <c r="D33" s="158" t="s">
        <v>195</v>
      </c>
      <c r="E33" s="159" t="n">
        <v>0.0298507462686567</v>
      </c>
      <c r="F33" s="159"/>
      <c r="G33" s="159"/>
      <c r="H33" s="158" t="n">
        <f aca="false">COUNT(E33:G33)</f>
        <v>1</v>
      </c>
      <c r="I33" s="160" t="n">
        <f aca="false">AVERAGE(E33:G33)</f>
        <v>0.0298507462686567</v>
      </c>
      <c r="J33" s="158" t="s">
        <v>360</v>
      </c>
    </row>
    <row r="34" customFormat="false" ht="14.25" hidden="false" customHeight="false" outlineLevel="0" collapsed="false">
      <c r="A34" s="150" t="s">
        <v>17</v>
      </c>
      <c r="B34" s="150" t="s">
        <v>16</v>
      </c>
      <c r="C34" s="150" t="s">
        <v>22</v>
      </c>
      <c r="D34" s="150" t="s">
        <v>195</v>
      </c>
      <c r="E34" s="153" t="n">
        <v>0.0149253731343284</v>
      </c>
      <c r="F34" s="153" t="n">
        <v>0.00252266993931956</v>
      </c>
      <c r="G34" s="153" t="n">
        <v>0.00932736508614975</v>
      </c>
      <c r="H34" s="150" t="n">
        <f aca="false">COUNT(E34:G34)</f>
        <v>3</v>
      </c>
      <c r="I34" s="154" t="n">
        <f aca="false">AVERAGE(E34:G34)</f>
        <v>0.00892513605326589</v>
      </c>
      <c r="J34" s="150" t="s">
        <v>359</v>
      </c>
    </row>
    <row r="35" customFormat="false" ht="14.25" hidden="false" customHeight="false" outlineLevel="0" collapsed="false">
      <c r="A35" s="158" t="s">
        <v>38</v>
      </c>
      <c r="B35" s="158" t="s">
        <v>37</v>
      </c>
      <c r="C35" s="158" t="s">
        <v>197</v>
      </c>
      <c r="D35" s="158" t="s">
        <v>195</v>
      </c>
      <c r="E35" s="159"/>
      <c r="F35" s="159"/>
      <c r="G35" s="156" t="n">
        <v>0.0441820473699937</v>
      </c>
      <c r="H35" s="158" t="n">
        <f aca="false">COUNT(E35:G35)</f>
        <v>1</v>
      </c>
      <c r="I35" s="160" t="n">
        <f aca="false">AVERAGE(E35:G35)</f>
        <v>0.0441820473699937</v>
      </c>
      <c r="J35" s="158" t="s">
        <v>360</v>
      </c>
    </row>
    <row r="36" customFormat="false" ht="14.25" hidden="false" customHeight="false" outlineLevel="0" collapsed="false">
      <c r="A36" s="161" t="s">
        <v>38</v>
      </c>
      <c r="B36" s="161" t="s">
        <v>37</v>
      </c>
      <c r="C36" s="161" t="s">
        <v>35</v>
      </c>
      <c r="D36" s="161" t="s">
        <v>195</v>
      </c>
      <c r="E36" s="162" t="n">
        <v>0.0298507462686567</v>
      </c>
      <c r="F36" s="162"/>
      <c r="G36" s="162" t="n">
        <v>0.00262001302091063</v>
      </c>
      <c r="H36" s="161" t="n">
        <f aca="false">COUNT(E36:G36)</f>
        <v>2</v>
      </c>
      <c r="I36" s="163" t="n">
        <f aca="false">AVERAGE(E36:G36)</f>
        <v>0.0162353796447837</v>
      </c>
      <c r="J36" s="161" t="s">
        <v>360</v>
      </c>
    </row>
    <row r="37" customFormat="false" ht="14.25" hidden="false" customHeight="false" outlineLevel="0" collapsed="false">
      <c r="A37" s="161" t="s">
        <v>38</v>
      </c>
      <c r="B37" s="161" t="s">
        <v>37</v>
      </c>
      <c r="C37" s="161" t="s">
        <v>74</v>
      </c>
      <c r="D37" s="161" t="s">
        <v>195</v>
      </c>
      <c r="E37" s="162" t="n">
        <v>0.17910447761194</v>
      </c>
      <c r="F37" s="162" t="n">
        <v>0.074657394150133</v>
      </c>
      <c r="G37" s="162" t="n">
        <v>0.125016572967561</v>
      </c>
      <c r="H37" s="161" t="n">
        <f aca="false">COUNT(E37:G37)</f>
        <v>3</v>
      </c>
      <c r="I37" s="163" t="n">
        <f aca="false">AVERAGE(E37:G37)</f>
        <v>0.126259481576545</v>
      </c>
      <c r="J37" s="161" t="s">
        <v>361</v>
      </c>
    </row>
    <row r="38" customFormat="false" ht="14.25" hidden="false" customHeight="false" outlineLevel="0" collapsed="false">
      <c r="A38" s="158" t="s">
        <v>5</v>
      </c>
      <c r="B38" s="158" t="s">
        <v>4</v>
      </c>
      <c r="C38" s="158" t="s">
        <v>31</v>
      </c>
      <c r="D38" s="158" t="s">
        <v>195</v>
      </c>
      <c r="E38" s="159" t="n">
        <v>0.0895522388059701</v>
      </c>
      <c r="F38" s="159"/>
      <c r="G38" s="159"/>
      <c r="H38" s="158" t="n">
        <f aca="false">COUNT(E38:G38)</f>
        <v>1</v>
      </c>
      <c r="I38" s="160" t="n">
        <f aca="false">AVERAGE(E38:G38)</f>
        <v>0.0895522388059701</v>
      </c>
      <c r="J38" s="158" t="s">
        <v>360</v>
      </c>
    </row>
    <row r="39" customFormat="false" ht="14.25" hidden="false" customHeight="false" outlineLevel="0" collapsed="false">
      <c r="A39" s="161" t="s">
        <v>5</v>
      </c>
      <c r="B39" s="161" t="s">
        <v>4</v>
      </c>
      <c r="C39" s="161" t="s">
        <v>6</v>
      </c>
      <c r="D39" s="161" t="s">
        <v>195</v>
      </c>
      <c r="E39" s="162" t="n">
        <v>0.0298507462686567</v>
      </c>
      <c r="F39" s="162" t="n">
        <v>0.00122724483534465</v>
      </c>
      <c r="G39" s="162" t="n">
        <v>0.0524141124508006</v>
      </c>
      <c r="H39" s="161" t="n">
        <f aca="false">COUNT(E39:G39)</f>
        <v>3</v>
      </c>
      <c r="I39" s="163" t="n">
        <f aca="false">AVERAGE(E39:G39)</f>
        <v>0.027830701184934</v>
      </c>
      <c r="J39" s="161" t="s">
        <v>360</v>
      </c>
    </row>
    <row r="40" customFormat="false" ht="14.25" hidden="false" customHeight="false" outlineLevel="0" collapsed="false">
      <c r="A40" s="158" t="s">
        <v>44</v>
      </c>
      <c r="B40" s="158" t="s">
        <v>43</v>
      </c>
      <c r="C40" s="158" t="s">
        <v>121</v>
      </c>
      <c r="D40" s="158" t="s">
        <v>195</v>
      </c>
      <c r="E40" s="159"/>
      <c r="F40" s="159"/>
      <c r="G40" s="156" t="n">
        <v>0.0499672498372386</v>
      </c>
      <c r="H40" s="158" t="n">
        <f aca="false">COUNT(E40:G40)</f>
        <v>1</v>
      </c>
      <c r="I40" s="160" t="n">
        <f aca="false">AVERAGE(E40:G40)</f>
        <v>0.0499672498372386</v>
      </c>
      <c r="J40" s="158" t="s">
        <v>360</v>
      </c>
    </row>
    <row r="41" customFormat="false" ht="14.25" hidden="false" customHeight="false" outlineLevel="0" collapsed="false">
      <c r="A41" s="161" t="s">
        <v>52</v>
      </c>
      <c r="B41" s="161" t="s">
        <v>54</v>
      </c>
      <c r="C41" s="161" t="s">
        <v>53</v>
      </c>
      <c r="D41" s="161" t="s">
        <v>195</v>
      </c>
      <c r="E41" s="162" t="n">
        <v>0.597014925373134</v>
      </c>
      <c r="F41" s="162"/>
      <c r="G41" s="162" t="n">
        <v>0.664198036573324</v>
      </c>
      <c r="H41" s="161" t="n">
        <f aca="false">COUNT(E41:G41)</f>
        <v>2</v>
      </c>
      <c r="I41" s="163" t="n">
        <f aca="false">AVERAGE(E41:G41)</f>
        <v>0.630606480973229</v>
      </c>
      <c r="J41" s="161" t="s">
        <v>361</v>
      </c>
    </row>
    <row r="42" customFormat="false" ht="14.25" hidden="false" customHeight="false" outlineLevel="0" collapsed="false">
      <c r="A42" s="179" t="s">
        <v>96</v>
      </c>
      <c r="B42" s="179" t="s">
        <v>96</v>
      </c>
      <c r="C42" s="179" t="s">
        <v>87</v>
      </c>
      <c r="D42" s="179" t="s">
        <v>195</v>
      </c>
      <c r="E42" s="180"/>
      <c r="F42" s="177" t="n">
        <v>0.920365446239858</v>
      </c>
      <c r="G42" s="180"/>
      <c r="H42" s="179" t="n">
        <f aca="false">COUNT(E42:G42)</f>
        <v>1</v>
      </c>
      <c r="I42" s="181" t="n">
        <f aca="false">AVERAGE(E42:G42)</f>
        <v>0.920365446239858</v>
      </c>
      <c r="J42" s="179" t="s">
        <v>361</v>
      </c>
    </row>
    <row r="43" customFormat="false" ht="14.25" hidden="false" customHeight="false" outlineLevel="0" collapsed="false">
      <c r="D43" s="84"/>
      <c r="E43" s="182"/>
      <c r="F43" s="183"/>
      <c r="G43" s="182"/>
      <c r="I43" s="148"/>
    </row>
    <row r="44" customFormat="false" ht="14.25" hidden="false" customHeight="false" outlineLevel="0" collapsed="false">
      <c r="A44" s="184" t="s">
        <v>17</v>
      </c>
      <c r="B44" s="184" t="s">
        <v>16</v>
      </c>
      <c r="C44" s="184" t="s">
        <v>22</v>
      </c>
      <c r="D44" s="184" t="s">
        <v>208</v>
      </c>
      <c r="E44" s="185" t="n">
        <v>0.00558659217877095</v>
      </c>
      <c r="F44" s="185" t="n">
        <v>8.19828929030142E-005</v>
      </c>
      <c r="G44" s="185" t="n">
        <v>0.00709408752379186</v>
      </c>
      <c r="H44" s="184" t="n">
        <f aca="false">COUNT(E44:G44)</f>
        <v>3</v>
      </c>
      <c r="I44" s="186" t="n">
        <f aca="false">AVERAGE(E44:G44)</f>
        <v>0.00425422086515527</v>
      </c>
      <c r="J44" s="184" t="s">
        <v>359</v>
      </c>
    </row>
    <row r="45" customFormat="false" ht="14.25" hidden="false" customHeight="false" outlineLevel="0" collapsed="false">
      <c r="A45" s="170" t="s">
        <v>38</v>
      </c>
      <c r="B45" s="170" t="s">
        <v>37</v>
      </c>
      <c r="C45" s="170" t="s">
        <v>197</v>
      </c>
      <c r="D45" s="170" t="s">
        <v>208</v>
      </c>
      <c r="E45" s="171"/>
      <c r="F45" s="171"/>
      <c r="G45" s="171" t="n">
        <v>0.0586729130769289</v>
      </c>
      <c r="H45" s="170" t="n">
        <f aca="false">COUNT(E45:G45)</f>
        <v>1</v>
      </c>
      <c r="I45" s="172" t="n">
        <f aca="false">AVERAGE(E45:G45)</f>
        <v>0.0586729130769289</v>
      </c>
      <c r="J45" s="170" t="s">
        <v>360</v>
      </c>
    </row>
    <row r="46" customFormat="false" ht="14.25" hidden="false" customHeight="false" outlineLevel="0" collapsed="false">
      <c r="A46" s="176" t="s">
        <v>38</v>
      </c>
      <c r="B46" s="176" t="s">
        <v>37</v>
      </c>
      <c r="C46" s="176" t="s">
        <v>35</v>
      </c>
      <c r="D46" s="176" t="s">
        <v>208</v>
      </c>
      <c r="E46" s="177" t="n">
        <v>0.357541899441341</v>
      </c>
      <c r="F46" s="177"/>
      <c r="G46" s="177" t="n">
        <v>0.0716177764493042</v>
      </c>
      <c r="H46" s="176" t="n">
        <f aca="false">COUNT(E46:G46)</f>
        <v>2</v>
      </c>
      <c r="I46" s="178" t="n">
        <f aca="false">AVERAGE(E46:G46)</f>
        <v>0.214579837945322</v>
      </c>
      <c r="J46" s="176" t="s">
        <v>361</v>
      </c>
    </row>
    <row r="47" customFormat="false" ht="14.25" hidden="false" customHeight="false" outlineLevel="0" collapsed="false">
      <c r="A47" s="176" t="s">
        <v>38</v>
      </c>
      <c r="B47" s="176" t="s">
        <v>37</v>
      </c>
      <c r="C47" s="176" t="s">
        <v>74</v>
      </c>
      <c r="D47" s="176" t="s">
        <v>208</v>
      </c>
      <c r="E47" s="177" t="n">
        <v>0.173184357541899</v>
      </c>
      <c r="F47" s="177" t="n">
        <v>0.748066570109037</v>
      </c>
      <c r="G47" s="177" t="n">
        <v>0.201815421135484</v>
      </c>
      <c r="H47" s="176" t="n">
        <f aca="false">COUNT(E47:G47)</f>
        <v>3</v>
      </c>
      <c r="I47" s="178" t="n">
        <f aca="false">AVERAGE(E47:G47)</f>
        <v>0.374355449595474</v>
      </c>
      <c r="J47" s="176" t="s">
        <v>361</v>
      </c>
    </row>
    <row r="48" customFormat="false" ht="14.25" hidden="false" customHeight="false" outlineLevel="0" collapsed="false">
      <c r="A48" s="176" t="s">
        <v>5</v>
      </c>
      <c r="B48" s="176" t="s">
        <v>4</v>
      </c>
      <c r="C48" s="176" t="s">
        <v>6</v>
      </c>
      <c r="D48" s="176" t="s">
        <v>208</v>
      </c>
      <c r="E48" s="177" t="n">
        <v>0.0335195530726257</v>
      </c>
      <c r="F48" s="177" t="n">
        <v>0.0198125324515618</v>
      </c>
      <c r="G48" s="177" t="n">
        <v>0.157426635597444</v>
      </c>
      <c r="H48" s="176" t="n">
        <f aca="false">COUNT(E48:G48)</f>
        <v>3</v>
      </c>
      <c r="I48" s="178" t="n">
        <f aca="false">AVERAGE(E48:G48)</f>
        <v>0.0702529070405438</v>
      </c>
      <c r="J48" s="176" t="s">
        <v>360</v>
      </c>
    </row>
    <row r="49" customFormat="false" ht="14.25" hidden="false" customHeight="false" outlineLevel="0" collapsed="false">
      <c r="A49" s="176" t="s">
        <v>5</v>
      </c>
      <c r="B49" s="176" t="s">
        <v>4</v>
      </c>
      <c r="C49" s="176" t="s">
        <v>32</v>
      </c>
      <c r="D49" s="176" t="s">
        <v>208</v>
      </c>
      <c r="E49" s="177" t="n">
        <v>0.0782122905027933</v>
      </c>
      <c r="F49" s="177"/>
      <c r="G49" s="177" t="n">
        <v>0.00968364172851726</v>
      </c>
      <c r="H49" s="176" t="n">
        <f aca="false">COUNT(E49:G49)</f>
        <v>2</v>
      </c>
      <c r="I49" s="178" t="n">
        <f aca="false">AVERAGE(E49:G49)</f>
        <v>0.0439479661156553</v>
      </c>
      <c r="J49" s="176" t="s">
        <v>360</v>
      </c>
    </row>
    <row r="50" customFormat="false" ht="14.25" hidden="false" customHeight="false" outlineLevel="0" collapsed="false">
      <c r="A50" s="170" t="s">
        <v>52</v>
      </c>
      <c r="B50" s="170" t="s">
        <v>54</v>
      </c>
      <c r="C50" s="170" t="s">
        <v>191</v>
      </c>
      <c r="D50" s="170" t="s">
        <v>208</v>
      </c>
      <c r="E50" s="171" t="n">
        <v>0.0391061452513966</v>
      </c>
      <c r="F50" s="171"/>
      <c r="G50" s="171"/>
      <c r="H50" s="170" t="n">
        <f aca="false">COUNT(E50:G50)</f>
        <v>1</v>
      </c>
      <c r="I50" s="172" t="n">
        <f aca="false">AVERAGE(E50:G50)</f>
        <v>0.0391061452513966</v>
      </c>
      <c r="J50" s="170" t="s">
        <v>360</v>
      </c>
    </row>
    <row r="51" customFormat="false" ht="14.25" hidden="false" customHeight="false" outlineLevel="0" collapsed="false">
      <c r="A51" s="170" t="s">
        <v>52</v>
      </c>
      <c r="B51" s="170" t="s">
        <v>54</v>
      </c>
      <c r="C51" s="170" t="s">
        <v>55</v>
      </c>
      <c r="D51" s="170" t="s">
        <v>208</v>
      </c>
      <c r="E51" s="171"/>
      <c r="F51" s="171"/>
      <c r="G51" s="174" t="n">
        <v>0.207678990649575</v>
      </c>
      <c r="H51" s="170" t="n">
        <f aca="false">COUNT(E51:G51)</f>
        <v>1</v>
      </c>
      <c r="I51" s="172" t="n">
        <f aca="false">AVERAGE(E51:G51)</f>
        <v>0.207678990649575</v>
      </c>
      <c r="J51" s="170" t="s">
        <v>360</v>
      </c>
    </row>
    <row r="52" customFormat="false" ht="14.25" hidden="false" customHeight="false" outlineLevel="0" collapsed="false">
      <c r="A52" s="176" t="s">
        <v>52</v>
      </c>
      <c r="B52" s="176" t="s">
        <v>54</v>
      </c>
      <c r="C52" s="176" t="s">
        <v>53</v>
      </c>
      <c r="D52" s="176" t="s">
        <v>208</v>
      </c>
      <c r="E52" s="177" t="n">
        <v>0.251396648044693</v>
      </c>
      <c r="F52" s="177"/>
      <c r="G52" s="177" t="n">
        <v>0.246182690054263</v>
      </c>
      <c r="H52" s="176" t="n">
        <f aca="false">COUNT(E52:G52)</f>
        <v>2</v>
      </c>
      <c r="I52" s="178" t="n">
        <f aca="false">AVERAGE(E52:G52)</f>
        <v>0.248789669049478</v>
      </c>
      <c r="J52" s="176" t="s">
        <v>361</v>
      </c>
    </row>
    <row r="53" customFormat="false" ht="14.25" hidden="false" customHeight="false" outlineLevel="0" collapsed="false">
      <c r="A53" s="184" t="s">
        <v>52</v>
      </c>
      <c r="B53" s="184" t="s">
        <v>54</v>
      </c>
      <c r="C53" s="184" t="s">
        <v>181</v>
      </c>
      <c r="D53" s="184" t="s">
        <v>208</v>
      </c>
      <c r="E53" s="185" t="n">
        <v>0.00558659217877095</v>
      </c>
      <c r="F53" s="185"/>
      <c r="G53" s="185" t="n">
        <v>0.00760408955333243</v>
      </c>
      <c r="H53" s="184" t="n">
        <f aca="false">COUNT(E53:G53)</f>
        <v>2</v>
      </c>
      <c r="I53" s="186" t="n">
        <f aca="false">AVERAGE(E53:G53)</f>
        <v>0.00659534086605169</v>
      </c>
      <c r="J53" s="184" t="s">
        <v>359</v>
      </c>
    </row>
    <row r="54" customFormat="false" ht="14.25" hidden="false" customHeight="false" outlineLevel="0" collapsed="false">
      <c r="A54" s="170" t="s">
        <v>10</v>
      </c>
      <c r="B54" s="170" t="s">
        <v>9</v>
      </c>
      <c r="C54" s="170" t="s">
        <v>95</v>
      </c>
      <c r="D54" s="170" t="s">
        <v>208</v>
      </c>
      <c r="E54" s="171"/>
      <c r="F54" s="171" t="n">
        <v>0.0347060913289427</v>
      </c>
      <c r="G54" s="171"/>
      <c r="H54" s="170" t="n">
        <f aca="false">COUNT(E54:G54)</f>
        <v>1</v>
      </c>
      <c r="I54" s="172" t="n">
        <f aca="false">AVERAGE(E54:G54)</f>
        <v>0.0347060913289427</v>
      </c>
      <c r="J54" s="170" t="s">
        <v>360</v>
      </c>
    </row>
    <row r="55" customFormat="false" ht="14.25" hidden="false" customHeight="false" outlineLevel="0" collapsed="false">
      <c r="A55" s="170" t="s">
        <v>96</v>
      </c>
      <c r="B55" s="170" t="s">
        <v>96</v>
      </c>
      <c r="C55" s="170" t="s">
        <v>87</v>
      </c>
      <c r="D55" s="170" t="s">
        <v>208</v>
      </c>
      <c r="E55" s="171"/>
      <c r="F55" s="174" t="n">
        <v>0.192195228595633</v>
      </c>
      <c r="G55" s="171"/>
      <c r="H55" s="170" t="n">
        <f aca="false">COUNT(E55:G55)</f>
        <v>1</v>
      </c>
      <c r="I55" s="172" t="n">
        <f aca="false">AVERAGE(E55:G55)</f>
        <v>0.192195228595633</v>
      </c>
      <c r="J55" s="170" t="s">
        <v>360</v>
      </c>
    </row>
    <row r="56" customFormat="false" ht="14.25" hidden="false" customHeight="false" outlineLevel="0" collapsed="false">
      <c r="D56" s="84"/>
      <c r="E56" s="182"/>
      <c r="F56" s="183"/>
      <c r="G56" s="182"/>
      <c r="I56" s="148"/>
    </row>
    <row r="57" customFormat="false" ht="14.25" hidden="false" customHeight="false" outlineLevel="0" collapsed="false">
      <c r="A57" s="176" t="s">
        <v>38</v>
      </c>
      <c r="B57" s="176" t="s">
        <v>37</v>
      </c>
      <c r="C57" s="176" t="s">
        <v>74</v>
      </c>
      <c r="D57" s="176" t="s">
        <v>228</v>
      </c>
      <c r="E57" s="178" t="n">
        <v>1</v>
      </c>
      <c r="F57" s="177" t="n">
        <v>0.993023489259185</v>
      </c>
      <c r="G57" s="177" t="n">
        <v>0.388799739894699</v>
      </c>
      <c r="H57" s="176" t="n">
        <f aca="false">COUNT(E57:G57)</f>
        <v>3</v>
      </c>
      <c r="I57" s="178" t="n">
        <f aca="false">AVERAGE(E57:G57)</f>
        <v>0.793941076384628</v>
      </c>
      <c r="J57" s="176" t="s">
        <v>361</v>
      </c>
    </row>
    <row r="58" customFormat="false" ht="14.25" hidden="false" customHeight="false" outlineLevel="0" collapsed="false">
      <c r="A58" s="176" t="s">
        <v>5</v>
      </c>
      <c r="B58" s="176" t="s">
        <v>4</v>
      </c>
      <c r="C58" s="176" t="s">
        <v>6</v>
      </c>
      <c r="D58" s="176" t="s">
        <v>228</v>
      </c>
      <c r="E58" s="178"/>
      <c r="F58" s="177" t="n">
        <v>5.01907247540655E-005</v>
      </c>
      <c r="G58" s="177" t="n">
        <v>0.0409456086254274</v>
      </c>
      <c r="H58" s="176" t="n">
        <f aca="false">COUNT(E58:G58)</f>
        <v>2</v>
      </c>
      <c r="I58" s="178" t="n">
        <f aca="false">AVERAGE(E58:G58)</f>
        <v>0.0204978996750907</v>
      </c>
      <c r="J58" s="176" t="s">
        <v>360</v>
      </c>
    </row>
    <row r="59" customFormat="false" ht="14.25" hidden="false" customHeight="false" outlineLevel="0" collapsed="false">
      <c r="A59" s="170" t="s">
        <v>66</v>
      </c>
      <c r="B59" s="170" t="s">
        <v>65</v>
      </c>
      <c r="C59" s="170" t="s">
        <v>64</v>
      </c>
      <c r="D59" s="170" t="s">
        <v>228</v>
      </c>
      <c r="E59" s="172"/>
      <c r="F59" s="171"/>
      <c r="G59" s="171" t="n">
        <v>0.0353082457575567</v>
      </c>
      <c r="H59" s="170" t="n">
        <f aca="false">COUNT(E59:G59)</f>
        <v>1</v>
      </c>
      <c r="I59" s="172" t="n">
        <f aca="false">AVERAGE(E59:G59)</f>
        <v>0.0353082457575567</v>
      </c>
      <c r="J59" s="170" t="s">
        <v>360</v>
      </c>
    </row>
    <row r="60" customFormat="false" ht="14.25" hidden="false" customHeight="false" outlineLevel="0" collapsed="false">
      <c r="A60" s="179" t="s">
        <v>52</v>
      </c>
      <c r="B60" s="179" t="s">
        <v>54</v>
      </c>
      <c r="C60" s="179" t="s">
        <v>53</v>
      </c>
      <c r="D60" s="179" t="s">
        <v>228</v>
      </c>
      <c r="E60" s="181"/>
      <c r="F60" s="180"/>
      <c r="G60" s="177" t="n">
        <v>0.504027436913976</v>
      </c>
      <c r="H60" s="179" t="n">
        <f aca="false">COUNT(E60:G60)</f>
        <v>1</v>
      </c>
      <c r="I60" s="181" t="n">
        <f aca="false">AVERAGE(E60:G60)</f>
        <v>0.504027436913976</v>
      </c>
      <c r="J60" s="179" t="s">
        <v>361</v>
      </c>
    </row>
    <row r="61" customFormat="false" ht="14.25" hidden="false" customHeight="false" outlineLevel="0" collapsed="false">
      <c r="D61" s="84"/>
      <c r="E61" s="182"/>
      <c r="F61" s="183"/>
      <c r="G61" s="182"/>
      <c r="I61" s="148"/>
    </row>
    <row r="62" customFormat="false" ht="14.25" hidden="false" customHeight="false" outlineLevel="0" collapsed="false">
      <c r="A62" s="170" t="s">
        <v>17</v>
      </c>
      <c r="B62" s="170" t="s">
        <v>16</v>
      </c>
      <c r="C62" s="170" t="s">
        <v>264</v>
      </c>
      <c r="D62" s="170" t="s">
        <v>230</v>
      </c>
      <c r="E62" s="174" t="n">
        <v>0.166666666666667</v>
      </c>
      <c r="F62" s="171"/>
      <c r="G62" s="171"/>
      <c r="H62" s="170" t="n">
        <f aca="false">COUNT(E62:G62)</f>
        <v>1</v>
      </c>
      <c r="I62" s="172" t="n">
        <f aca="false">AVERAGE(E62:G62)</f>
        <v>0.166666666666667</v>
      </c>
      <c r="J62" s="170" t="s">
        <v>360</v>
      </c>
    </row>
    <row r="63" customFormat="false" ht="14.25" hidden="false" customHeight="false" outlineLevel="0" collapsed="false">
      <c r="A63" s="176" t="s">
        <v>38</v>
      </c>
      <c r="B63" s="176" t="s">
        <v>37</v>
      </c>
      <c r="C63" s="176" t="s">
        <v>35</v>
      </c>
      <c r="D63" s="176" t="s">
        <v>230</v>
      </c>
      <c r="E63" s="177" t="n">
        <v>0.833333333333333</v>
      </c>
      <c r="F63" s="177"/>
      <c r="G63" s="177" t="n">
        <v>0.0255875092329822</v>
      </c>
      <c r="H63" s="176" t="n">
        <f aca="false">COUNT(E63:G63)</f>
        <v>2</v>
      </c>
      <c r="I63" s="178" t="n">
        <f aca="false">AVERAGE(E63:G63)</f>
        <v>0.429460421283158</v>
      </c>
      <c r="J63" s="176" t="s">
        <v>361</v>
      </c>
    </row>
    <row r="64" customFormat="false" ht="14.25" hidden="false" customHeight="false" outlineLevel="0" collapsed="false">
      <c r="A64" s="176" t="s">
        <v>38</v>
      </c>
      <c r="B64" s="176" t="s">
        <v>37</v>
      </c>
      <c r="C64" s="176" t="s">
        <v>74</v>
      </c>
      <c r="D64" s="176" t="s">
        <v>230</v>
      </c>
      <c r="E64" s="177"/>
      <c r="F64" s="177" t="n">
        <v>0.999944582986977</v>
      </c>
      <c r="G64" s="177" t="n">
        <v>0.0856261905687517</v>
      </c>
      <c r="H64" s="176" t="n">
        <f aca="false">COUNT(E64:G64)</f>
        <v>2</v>
      </c>
      <c r="I64" s="178" t="n">
        <f aca="false">AVERAGE(E64:G64)</f>
        <v>0.542785386777864</v>
      </c>
      <c r="J64" s="176" t="s">
        <v>361</v>
      </c>
    </row>
    <row r="65" customFormat="false" ht="14.25" hidden="false" customHeight="false" outlineLevel="0" collapsed="false">
      <c r="A65" s="179" t="s">
        <v>63</v>
      </c>
      <c r="B65" s="179" t="s">
        <v>62</v>
      </c>
      <c r="C65" s="179" t="s">
        <v>236</v>
      </c>
      <c r="D65" s="179" t="s">
        <v>230</v>
      </c>
      <c r="E65" s="180"/>
      <c r="F65" s="180"/>
      <c r="G65" s="177" t="n">
        <v>0.847813727014734</v>
      </c>
      <c r="H65" s="179" t="n">
        <f aca="false">COUNT(E65:G65)</f>
        <v>1</v>
      </c>
      <c r="I65" s="181" t="n">
        <f aca="false">AVERAGE(E65:G65)</f>
        <v>0.847813727014734</v>
      </c>
      <c r="J65" s="179" t="s">
        <v>361</v>
      </c>
    </row>
    <row r="66" customFormat="false" ht="14.25" hidden="false" customHeight="false" outlineLevel="0" collapsed="false">
      <c r="D66" s="84"/>
      <c r="E66" s="182"/>
      <c r="F66" s="183"/>
      <c r="G66" s="182"/>
      <c r="I66" s="148"/>
    </row>
    <row r="67" customFormat="false" ht="14.25" hidden="false" customHeight="false" outlineLevel="0" collapsed="false">
      <c r="A67" s="170" t="s">
        <v>38</v>
      </c>
      <c r="B67" s="170" t="s">
        <v>37</v>
      </c>
      <c r="C67" s="170" t="s">
        <v>35</v>
      </c>
      <c r="D67" s="170" t="s">
        <v>234</v>
      </c>
      <c r="E67" s="171" t="n">
        <v>0.107142857142857</v>
      </c>
      <c r="F67" s="171"/>
      <c r="G67" s="171"/>
      <c r="H67" s="170" t="n">
        <f aca="false">COUNT(E67:G67)</f>
        <v>1</v>
      </c>
      <c r="I67" s="172" t="n">
        <f aca="false">AVERAGE(E67:G67)</f>
        <v>0.107142857142857</v>
      </c>
      <c r="J67" s="170" t="s">
        <v>360</v>
      </c>
    </row>
    <row r="68" customFormat="false" ht="14.25" hidden="false" customHeight="false" outlineLevel="0" collapsed="false">
      <c r="A68" s="176" t="s">
        <v>38</v>
      </c>
      <c r="B68" s="176" t="s">
        <v>37</v>
      </c>
      <c r="C68" s="176" t="s">
        <v>74</v>
      </c>
      <c r="D68" s="176" t="s">
        <v>234</v>
      </c>
      <c r="E68" s="177" t="n">
        <v>0.107142857142857</v>
      </c>
      <c r="F68" s="177" t="n">
        <v>0.00813008130081301</v>
      </c>
      <c r="G68" s="177" t="n">
        <v>0.0646449201495073</v>
      </c>
      <c r="H68" s="176" t="n">
        <f aca="false">COUNT(E68:G68)</f>
        <v>3</v>
      </c>
      <c r="I68" s="178" t="n">
        <f aca="false">AVERAGE(E68:G68)</f>
        <v>0.0599726195310591</v>
      </c>
      <c r="J68" s="176" t="s">
        <v>360</v>
      </c>
    </row>
    <row r="69" customFormat="false" ht="14.25" hidden="false" customHeight="false" outlineLevel="0" collapsed="false">
      <c r="A69" s="170" t="s">
        <v>5</v>
      </c>
      <c r="B69" s="170" t="s">
        <v>4</v>
      </c>
      <c r="C69" s="170" t="s">
        <v>31</v>
      </c>
      <c r="D69" s="170" t="s">
        <v>234</v>
      </c>
      <c r="E69" s="171" t="n">
        <v>0.0357142857142857</v>
      </c>
      <c r="F69" s="171"/>
      <c r="G69" s="171"/>
      <c r="H69" s="170" t="n">
        <f aca="false">COUNT(E69:G69)</f>
        <v>1</v>
      </c>
      <c r="I69" s="172" t="n">
        <f aca="false">AVERAGE(E69:G69)</f>
        <v>0.0357142857142857</v>
      </c>
      <c r="J69" s="170" t="s">
        <v>360</v>
      </c>
    </row>
    <row r="70" customFormat="false" ht="14.25" hidden="false" customHeight="false" outlineLevel="0" collapsed="false">
      <c r="A70" s="176" t="s">
        <v>5</v>
      </c>
      <c r="B70" s="176" t="s">
        <v>4</v>
      </c>
      <c r="C70" s="176" t="s">
        <v>6</v>
      </c>
      <c r="D70" s="176" t="s">
        <v>234</v>
      </c>
      <c r="E70" s="177" t="n">
        <v>0.0357142857142857</v>
      </c>
      <c r="F70" s="177" t="n">
        <v>0.134146341463415</v>
      </c>
      <c r="G70" s="177" t="n">
        <v>0.364718874297935</v>
      </c>
      <c r="H70" s="176" t="n">
        <f aca="false">COUNT(E70:G70)</f>
        <v>3</v>
      </c>
      <c r="I70" s="178" t="n">
        <f aca="false">AVERAGE(E70:G70)</f>
        <v>0.178193167158545</v>
      </c>
      <c r="J70" s="176" t="s">
        <v>361</v>
      </c>
    </row>
    <row r="71" customFormat="false" ht="14.25" hidden="false" customHeight="false" outlineLevel="0" collapsed="false">
      <c r="A71" s="179" t="s">
        <v>5</v>
      </c>
      <c r="B71" s="179" t="s">
        <v>4</v>
      </c>
      <c r="C71" s="179" t="s">
        <v>85</v>
      </c>
      <c r="D71" s="179" t="s">
        <v>234</v>
      </c>
      <c r="E71" s="180"/>
      <c r="F71" s="177" t="n">
        <v>0.85619918699187</v>
      </c>
      <c r="G71" s="180"/>
      <c r="H71" s="179" t="n">
        <f aca="false">COUNT(E71:G71)</f>
        <v>1</v>
      </c>
      <c r="I71" s="181" t="n">
        <f aca="false">AVERAGE(E71:G71)</f>
        <v>0.85619918699187</v>
      </c>
      <c r="J71" s="179" t="s">
        <v>361</v>
      </c>
    </row>
    <row r="72" customFormat="false" ht="14.25" hidden="false" customHeight="false" outlineLevel="0" collapsed="false">
      <c r="A72" s="179" t="s">
        <v>334</v>
      </c>
      <c r="B72" s="179" t="s">
        <v>318</v>
      </c>
      <c r="C72" s="179" t="s">
        <v>152</v>
      </c>
      <c r="D72" s="179" t="s">
        <v>234</v>
      </c>
      <c r="E72" s="180" t="n">
        <v>0.321428571428571</v>
      </c>
      <c r="F72" s="180"/>
      <c r="G72" s="180"/>
      <c r="H72" s="179" t="n">
        <f aca="false">COUNT(E72:G72)</f>
        <v>1</v>
      </c>
      <c r="I72" s="181" t="n">
        <f aca="false">AVERAGE(E72:G72)</f>
        <v>0.321428571428571</v>
      </c>
      <c r="J72" s="179" t="s">
        <v>361</v>
      </c>
    </row>
    <row r="73" customFormat="false" ht="14.25" hidden="false" customHeight="false" outlineLevel="0" collapsed="false">
      <c r="A73" s="173" t="s">
        <v>63</v>
      </c>
      <c r="B73" s="173" t="s">
        <v>324</v>
      </c>
      <c r="C73" s="173" t="s">
        <v>188</v>
      </c>
      <c r="D73" s="173" t="s">
        <v>234</v>
      </c>
      <c r="E73" s="174"/>
      <c r="F73" s="174"/>
      <c r="G73" s="174" t="n">
        <v>0.0364224181007775</v>
      </c>
      <c r="H73" s="173" t="n">
        <f aca="false">COUNT(E73:G73)</f>
        <v>1</v>
      </c>
      <c r="I73" s="175" t="n">
        <f aca="false">AVERAGE(E73:G73)</f>
        <v>0.0364224181007775</v>
      </c>
      <c r="J73" s="173" t="s">
        <v>360</v>
      </c>
    </row>
    <row r="74" customFormat="false" ht="14.25" hidden="false" customHeight="false" outlineLevel="0" collapsed="false">
      <c r="A74" s="176" t="s">
        <v>52</v>
      </c>
      <c r="B74" s="176" t="s">
        <v>54</v>
      </c>
      <c r="C74" s="176" t="s">
        <v>53</v>
      </c>
      <c r="D74" s="176" t="s">
        <v>234</v>
      </c>
      <c r="E74" s="177" t="n">
        <v>0.392857142857143</v>
      </c>
      <c r="F74" s="177"/>
      <c r="G74" s="177" t="n">
        <v>0.455242749495313</v>
      </c>
      <c r="H74" s="176" t="n">
        <f aca="false">COUNT(E74:G74)</f>
        <v>2</v>
      </c>
      <c r="I74" s="178" t="n">
        <f aca="false">AVERAGE(E74:G74)</f>
        <v>0.424049946176228</v>
      </c>
      <c r="J74" s="176" t="s">
        <v>361</v>
      </c>
    </row>
    <row r="75" customFormat="false" ht="14.25" hidden="false" customHeight="false" outlineLevel="0" collapsed="false">
      <c r="D75" s="84"/>
      <c r="E75" s="182"/>
      <c r="F75" s="183"/>
      <c r="G75" s="182"/>
      <c r="I75" s="148"/>
    </row>
    <row r="76" customFormat="false" ht="14.25" hidden="false" customHeight="false" outlineLevel="0" collapsed="false">
      <c r="A76" s="170" t="s">
        <v>17</v>
      </c>
      <c r="B76" s="170" t="s">
        <v>16</v>
      </c>
      <c r="C76" s="170" t="s">
        <v>21</v>
      </c>
      <c r="D76" s="170" t="s">
        <v>243</v>
      </c>
      <c r="E76" s="171" t="n">
        <v>0.0735294117647059</v>
      </c>
      <c r="F76" s="171"/>
      <c r="G76" s="171"/>
      <c r="H76" s="170" t="n">
        <f aca="false">COUNT(E76:G76)</f>
        <v>1</v>
      </c>
      <c r="I76" s="172" t="n">
        <f aca="false">AVERAGE(E76:G76)</f>
        <v>0.0735294117647059</v>
      </c>
      <c r="J76" s="170" t="s">
        <v>360</v>
      </c>
    </row>
    <row r="77" customFormat="false" ht="14.25" hidden="false" customHeight="false" outlineLevel="0" collapsed="false">
      <c r="A77" s="170" t="s">
        <v>17</v>
      </c>
      <c r="B77" s="170" t="s">
        <v>16</v>
      </c>
      <c r="C77" s="170" t="s">
        <v>264</v>
      </c>
      <c r="D77" s="170" t="s">
        <v>243</v>
      </c>
      <c r="E77" s="171" t="n">
        <v>0.0294117647058823</v>
      </c>
      <c r="F77" s="171"/>
      <c r="G77" s="171"/>
      <c r="H77" s="170" t="n">
        <f aca="false">COUNT(E77:G77)</f>
        <v>1</v>
      </c>
      <c r="I77" s="172" t="n">
        <f aca="false">AVERAGE(E77:G77)</f>
        <v>0.0294117647058823</v>
      </c>
      <c r="J77" s="170" t="s">
        <v>360</v>
      </c>
    </row>
    <row r="78" customFormat="false" ht="14.25" hidden="false" customHeight="false" outlineLevel="0" collapsed="false">
      <c r="A78" s="176" t="s">
        <v>17</v>
      </c>
      <c r="B78" s="176" t="s">
        <v>16</v>
      </c>
      <c r="C78" s="176" t="s">
        <v>22</v>
      </c>
      <c r="D78" s="176" t="s">
        <v>243</v>
      </c>
      <c r="E78" s="177" t="n">
        <v>0.0294117647058823</v>
      </c>
      <c r="F78" s="177" t="n">
        <v>0.00128269910988456</v>
      </c>
      <c r="G78" s="177" t="n">
        <v>0.00119089207410227</v>
      </c>
      <c r="H78" s="176" t="n">
        <f aca="false">COUNT(E78:G78)</f>
        <v>3</v>
      </c>
      <c r="I78" s="178" t="n">
        <f aca="false">AVERAGE(E78:G78)</f>
        <v>0.0106284519632897</v>
      </c>
      <c r="J78" s="176" t="s">
        <v>360</v>
      </c>
    </row>
    <row r="79" customFormat="false" ht="14.25" hidden="false" customHeight="false" outlineLevel="0" collapsed="false">
      <c r="A79" s="170" t="s">
        <v>38</v>
      </c>
      <c r="B79" s="170" t="s">
        <v>37</v>
      </c>
      <c r="C79" s="170" t="s">
        <v>197</v>
      </c>
      <c r="D79" s="170" t="s">
        <v>243</v>
      </c>
      <c r="E79" s="171"/>
      <c r="F79" s="171"/>
      <c r="G79" s="171" t="n">
        <v>0.0621933478979503</v>
      </c>
      <c r="H79" s="170" t="n">
        <f aca="false">COUNT(E79:G79)</f>
        <v>1</v>
      </c>
      <c r="I79" s="172" t="n">
        <f aca="false">AVERAGE(E79:G79)</f>
        <v>0.0621933478979503</v>
      </c>
      <c r="J79" s="170" t="s">
        <v>360</v>
      </c>
    </row>
    <row r="80" customFormat="false" ht="14.25" hidden="false" customHeight="false" outlineLevel="0" collapsed="false">
      <c r="A80" s="176" t="s">
        <v>38</v>
      </c>
      <c r="B80" s="176" t="s">
        <v>37</v>
      </c>
      <c r="C80" s="176" t="s">
        <v>35</v>
      </c>
      <c r="D80" s="176" t="s">
        <v>243</v>
      </c>
      <c r="E80" s="177" t="n">
        <v>0.25</v>
      </c>
      <c r="F80" s="177"/>
      <c r="G80" s="177" t="n">
        <v>0.230334377884029</v>
      </c>
      <c r="H80" s="176" t="n">
        <f aca="false">COUNT(E80:G80)</f>
        <v>2</v>
      </c>
      <c r="I80" s="178" t="n">
        <f aca="false">AVERAGE(E80:G80)</f>
        <v>0.240167188942014</v>
      </c>
      <c r="J80" s="176" t="s">
        <v>361</v>
      </c>
    </row>
    <row r="81" customFormat="false" ht="14.25" hidden="false" customHeight="false" outlineLevel="0" collapsed="false">
      <c r="A81" s="176" t="s">
        <v>38</v>
      </c>
      <c r="B81" s="176" t="s">
        <v>37</v>
      </c>
      <c r="C81" s="176" t="s">
        <v>74</v>
      </c>
      <c r="D81" s="176" t="s">
        <v>243</v>
      </c>
      <c r="E81" s="177" t="n">
        <v>0.147058823529412</v>
      </c>
      <c r="F81" s="177" t="n">
        <v>0.537295448361643</v>
      </c>
      <c r="G81" s="177" t="n">
        <v>0.315449791176762</v>
      </c>
      <c r="H81" s="176" t="n">
        <f aca="false">COUNT(E81:G81)</f>
        <v>3</v>
      </c>
      <c r="I81" s="178" t="n">
        <f aca="false">AVERAGE(E81:G81)</f>
        <v>0.333268021022606</v>
      </c>
      <c r="J81" s="176" t="s">
        <v>361</v>
      </c>
    </row>
    <row r="82" customFormat="false" ht="14.25" hidden="false" customHeight="false" outlineLevel="0" collapsed="false">
      <c r="A82" s="170" t="s">
        <v>96</v>
      </c>
      <c r="B82" s="170" t="s">
        <v>96</v>
      </c>
      <c r="C82" s="170" t="s">
        <v>87</v>
      </c>
      <c r="D82" s="170" t="s">
        <v>243</v>
      </c>
      <c r="E82" s="171"/>
      <c r="F82" s="174" t="n">
        <v>0.22388929917985</v>
      </c>
      <c r="G82" s="171"/>
      <c r="H82" s="170" t="n">
        <f aca="false">COUNT(E82:G82)</f>
        <v>1</v>
      </c>
      <c r="I82" s="172" t="n">
        <f aca="false">AVERAGE(E82:G82)</f>
        <v>0.22388929917985</v>
      </c>
      <c r="J82" s="170" t="s">
        <v>360</v>
      </c>
    </row>
    <row r="83" customFormat="false" ht="14.25" hidden="false" customHeight="false" outlineLevel="0" collapsed="false">
      <c r="A83" s="176" t="s">
        <v>5</v>
      </c>
      <c r="B83" s="176" t="s">
        <v>4</v>
      </c>
      <c r="C83" s="176" t="s">
        <v>6</v>
      </c>
      <c r="D83" s="176" t="s">
        <v>243</v>
      </c>
      <c r="E83" s="177" t="n">
        <v>0.279411764705882</v>
      </c>
      <c r="F83" s="177"/>
      <c r="G83" s="177" t="n">
        <v>0.293651877844923</v>
      </c>
      <c r="H83" s="176" t="n">
        <f aca="false">COUNT(E83:G83)</f>
        <v>2</v>
      </c>
      <c r="I83" s="178" t="n">
        <f aca="false">AVERAGE(E83:G83)</f>
        <v>0.286531821275403</v>
      </c>
      <c r="J83" s="176" t="s">
        <v>361</v>
      </c>
    </row>
    <row r="84" customFormat="false" ht="14.25" hidden="false" customHeight="false" outlineLevel="0" collapsed="false">
      <c r="A84" s="170" t="s">
        <v>5</v>
      </c>
      <c r="B84" s="170" t="s">
        <v>4</v>
      </c>
      <c r="C84" s="170" t="s">
        <v>85</v>
      </c>
      <c r="D84" s="170" t="s">
        <v>243</v>
      </c>
      <c r="E84" s="171"/>
      <c r="F84" s="171" t="n">
        <v>0.235239242818828</v>
      </c>
      <c r="G84" s="171"/>
      <c r="H84" s="170" t="n">
        <f aca="false">COUNT(E84:G84)</f>
        <v>1</v>
      </c>
      <c r="I84" s="172" t="n">
        <f aca="false">AVERAGE(E84:G84)</f>
        <v>0.235239242818828</v>
      </c>
      <c r="J84" s="170" t="s">
        <v>360</v>
      </c>
    </row>
    <row r="85" customFormat="false" ht="14.25" hidden="false" customHeight="false" outlineLevel="0" collapsed="false">
      <c r="A85" s="170" t="s">
        <v>334</v>
      </c>
      <c r="B85" s="170" t="s">
        <v>318</v>
      </c>
      <c r="C85" s="170" t="s">
        <v>152</v>
      </c>
      <c r="D85" s="170" t="s">
        <v>243</v>
      </c>
      <c r="E85" s="171" t="n">
        <v>0.161764705882353</v>
      </c>
      <c r="F85" s="171"/>
      <c r="G85" s="171"/>
      <c r="H85" s="170" t="n">
        <f aca="false">COUNT(E85:G85)</f>
        <v>1</v>
      </c>
      <c r="I85" s="172" t="n">
        <f aca="false">AVERAGE(E85:G85)</f>
        <v>0.161764705882353</v>
      </c>
      <c r="J85" s="170" t="s">
        <v>360</v>
      </c>
    </row>
    <row r="86" customFormat="false" ht="14.25" hidden="false" customHeight="false" outlineLevel="0" collapsed="false">
      <c r="A86" s="170" t="s">
        <v>52</v>
      </c>
      <c r="B86" s="170" t="s">
        <v>54</v>
      </c>
      <c r="C86" s="170" t="s">
        <v>53</v>
      </c>
      <c r="D86" s="170" t="s">
        <v>243</v>
      </c>
      <c r="E86" s="171"/>
      <c r="F86" s="171"/>
      <c r="G86" s="171" t="n">
        <v>0.0648389636527642</v>
      </c>
      <c r="H86" s="170" t="n">
        <f aca="false">COUNT(E86:G86)</f>
        <v>1</v>
      </c>
      <c r="I86" s="172" t="n">
        <f aca="false">AVERAGE(E86:G86)</f>
        <v>0.0648389636527642</v>
      </c>
      <c r="J86" s="170" t="s">
        <v>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6"/>
  <sheetViews>
    <sheetView showFormulas="false" showGridLines="true" showRowColHeaders="true" showZeros="true" rightToLeft="false" tabSelected="false" showOutlineSymbols="true" defaultGridColor="true" view="normal" topLeftCell="P2" colorId="64" zoomScale="98" zoomScaleNormal="98" zoomScalePageLayoutView="100" workbookViewId="0">
      <selection pane="topLeft" activeCell="J11" activeCellId="0" sqref="J1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.82"/>
    <col collapsed="false" customWidth="true" hidden="false" outlineLevel="0" max="2" min="2" style="0" width="27.36"/>
    <col collapsed="false" customWidth="true" hidden="false" outlineLevel="0" max="4" min="3" style="0" width="16.82"/>
    <col collapsed="false" customWidth="true" hidden="false" outlineLevel="0" max="7" min="5" style="0" width="18.46"/>
    <col collapsed="false" customWidth="true" hidden="false" outlineLevel="0" max="10" min="10" style="0" width="18.82"/>
    <col collapsed="false" customWidth="true" hidden="false" outlineLevel="0" max="11" min="11" style="0" width="19.36"/>
    <col collapsed="false" customWidth="true" hidden="false" outlineLevel="0" max="12" min="12" style="0" width="16.82"/>
    <col collapsed="false" customWidth="true" hidden="false" outlineLevel="0" max="13" min="13" style="0" width="9"/>
    <col collapsed="false" customWidth="true" hidden="false" outlineLevel="0" max="14" min="14" style="0" width="11.1"/>
    <col collapsed="false" customWidth="true" hidden="false" outlineLevel="0" max="16" min="15" style="0" width="9.18"/>
    <col collapsed="false" customWidth="true" hidden="false" outlineLevel="0" max="21" min="21" style="0" width="13.28"/>
    <col collapsed="false" customWidth="true" hidden="false" outlineLevel="0" max="22" min="22" style="0" width="14.81"/>
    <col collapsed="false" customWidth="true" hidden="false" outlineLevel="0" max="23" min="23" style="0" width="17.18"/>
    <col collapsed="false" customWidth="true" hidden="false" outlineLevel="0" max="24" min="24" style="0" width="13.01"/>
    <col collapsed="false" customWidth="true" hidden="false" outlineLevel="0" max="25" min="25" style="0" width="4.82"/>
    <col collapsed="false" customWidth="true" hidden="false" outlineLevel="0" max="26" min="26" style="0" width="9.36"/>
    <col collapsed="false" customWidth="true" hidden="false" outlineLevel="0" max="29" min="29" style="0" width="4.82"/>
    <col collapsed="false" customWidth="true" hidden="false" outlineLevel="0" max="30" min="30" style="0" width="9.36"/>
  </cols>
  <sheetData>
    <row r="1" customFormat="false" ht="14.25" hidden="false" customHeight="false" outlineLevel="0" collapsed="false">
      <c r="J1" s="187" t="s">
        <v>366</v>
      </c>
      <c r="K1" s="187"/>
      <c r="L1" s="187"/>
      <c r="M1" s="187" t="n">
        <f aca="false">SUM(E6:E40)</f>
        <v>178</v>
      </c>
      <c r="N1" s="187" t="n">
        <f aca="false">SUM(F6:F40)</f>
        <v>28221</v>
      </c>
      <c r="O1" s="187" t="n">
        <f aca="false">SUM(G6:G40)</f>
        <v>358612</v>
      </c>
      <c r="P1" s="188"/>
    </row>
    <row r="3" customFormat="false" ht="14.25" hidden="false" customHeight="false" outlineLevel="0" collapsed="false">
      <c r="B3" s="0" t="s">
        <v>127</v>
      </c>
      <c r="E3" s="0" t="s">
        <v>103</v>
      </c>
      <c r="F3" s="0" t="s">
        <v>107</v>
      </c>
      <c r="J3" s="188" t="s">
        <v>127</v>
      </c>
      <c r="K3" s="188"/>
      <c r="L3" s="188"/>
      <c r="M3" s="188" t="s">
        <v>103</v>
      </c>
      <c r="N3" s="188" t="s">
        <v>107</v>
      </c>
      <c r="O3" s="188"/>
      <c r="P3" s="188"/>
    </row>
    <row r="4" customFormat="false" ht="14.25" hidden="false" customHeight="false" outlineLevel="0" collapsed="false">
      <c r="E4" s="0" t="s">
        <v>109</v>
      </c>
      <c r="F4" s="0" t="s">
        <v>109</v>
      </c>
      <c r="G4" s="0" t="s">
        <v>109</v>
      </c>
      <c r="J4" s="188"/>
      <c r="K4" s="188"/>
      <c r="L4" s="188"/>
      <c r="M4" s="188" t="s">
        <v>109</v>
      </c>
      <c r="N4" s="188"/>
      <c r="O4" s="188"/>
      <c r="P4" s="188"/>
      <c r="Y4" s="0" t="n">
        <f aca="false">SUM(Y7:Y44)</f>
        <v>178</v>
      </c>
      <c r="Z4" s="0" t="n">
        <f aca="false">SUM(Z7:Z44)</f>
        <v>355996</v>
      </c>
      <c r="AC4" s="0" t="n">
        <f aca="false">SUM(AC7:AC44)</f>
        <v>1</v>
      </c>
      <c r="AD4" s="0" t="n">
        <f aca="false">SUM(AD7:AD44)</f>
        <v>0.99270520785696</v>
      </c>
    </row>
    <row r="5" customFormat="false" ht="14.25" hidden="false" customHeight="false" outlineLevel="0" collapsed="false">
      <c r="B5" s="0" t="s">
        <v>328</v>
      </c>
      <c r="C5" s="0" t="s">
        <v>310</v>
      </c>
      <c r="D5" s="0" t="s">
        <v>0</v>
      </c>
      <c r="E5" s="0" t="s">
        <v>78</v>
      </c>
      <c r="F5" s="0" t="s">
        <v>81</v>
      </c>
      <c r="G5" s="0" t="s">
        <v>79</v>
      </c>
      <c r="J5" s="189" t="s">
        <v>328</v>
      </c>
      <c r="K5" s="189" t="s">
        <v>310</v>
      </c>
      <c r="L5" s="189" t="s">
        <v>0</v>
      </c>
      <c r="M5" s="189" t="s">
        <v>78</v>
      </c>
      <c r="N5" s="189" t="s">
        <v>81</v>
      </c>
      <c r="O5" s="189" t="s">
        <v>79</v>
      </c>
      <c r="Q5" s="188" t="s">
        <v>367</v>
      </c>
      <c r="R5" s="188" t="s">
        <v>368</v>
      </c>
      <c r="S5" s="188" t="s">
        <v>369</v>
      </c>
      <c r="T5" s="188"/>
    </row>
    <row r="6" customFormat="false" ht="14.25" hidden="false" customHeight="false" outlineLevel="0" collapsed="false">
      <c r="A6" s="164" t="n">
        <v>3</v>
      </c>
      <c r="B6" s="0" t="s">
        <v>17</v>
      </c>
      <c r="C6" s="0" t="s">
        <v>16</v>
      </c>
      <c r="D6" s="0" t="s">
        <v>83</v>
      </c>
      <c r="F6" s="0" t="n">
        <v>69</v>
      </c>
      <c r="H6" s="0" t="n">
        <f aca="false">COUNT(E6:G6)</f>
        <v>1</v>
      </c>
      <c r="J6" s="0" t="s">
        <v>17</v>
      </c>
      <c r="K6" s="0" t="s">
        <v>16</v>
      </c>
      <c r="L6" s="0" t="s">
        <v>83</v>
      </c>
      <c r="M6" s="190" t="n">
        <f aca="false">E6/178</f>
        <v>0</v>
      </c>
      <c r="N6" s="190" t="n">
        <f aca="false">F6/28221</f>
        <v>0.00244498777506112</v>
      </c>
      <c r="O6" s="190" t="n">
        <f aca="false">G6/358612</f>
        <v>0</v>
      </c>
      <c r="P6" s="190" t="s">
        <v>370</v>
      </c>
      <c r="Q6" s="0" t="s">
        <v>371</v>
      </c>
      <c r="U6" s="0" t="s">
        <v>328</v>
      </c>
      <c r="V6" s="0" t="s">
        <v>310</v>
      </c>
      <c r="W6" s="0" t="s">
        <v>0</v>
      </c>
      <c r="X6" s="0" t="s">
        <v>311</v>
      </c>
      <c r="Y6" s="0" t="s">
        <v>78</v>
      </c>
      <c r="Z6" s="0" t="s">
        <v>79</v>
      </c>
      <c r="AC6" s="0" t="s">
        <v>78</v>
      </c>
      <c r="AD6" s="0" t="s">
        <v>79</v>
      </c>
    </row>
    <row r="7" customFormat="false" ht="14.25" hidden="false" customHeight="false" outlineLevel="0" collapsed="false">
      <c r="A7" s="191" t="n">
        <v>4</v>
      </c>
      <c r="B7" s="0" t="s">
        <v>17</v>
      </c>
      <c r="C7" s="0" t="s">
        <v>16</v>
      </c>
      <c r="D7" s="0" t="s">
        <v>114</v>
      </c>
      <c r="G7" s="0" t="n">
        <v>2616</v>
      </c>
      <c r="H7" s="0" t="n">
        <f aca="false">COUNT(E7:G7)</f>
        <v>1</v>
      </c>
      <c r="J7" s="0" t="s">
        <v>17</v>
      </c>
      <c r="K7" s="0" t="s">
        <v>16</v>
      </c>
      <c r="L7" s="0" t="s">
        <v>114</v>
      </c>
      <c r="M7" s="190" t="n">
        <f aca="false">E7/178</f>
        <v>0</v>
      </c>
      <c r="N7" s="190" t="n">
        <f aca="false">F7/28221</f>
        <v>0</v>
      </c>
      <c r="O7" s="190" t="n">
        <f aca="false">G7/358612</f>
        <v>0.00729479214304039</v>
      </c>
      <c r="P7" s="190" t="s">
        <v>370</v>
      </c>
      <c r="Q7" s="0" t="s">
        <v>372</v>
      </c>
      <c r="U7" s="0" t="s">
        <v>17</v>
      </c>
      <c r="V7" s="0" t="s">
        <v>16</v>
      </c>
      <c r="W7" s="0" t="s">
        <v>14</v>
      </c>
      <c r="X7" s="0" t="s">
        <v>145</v>
      </c>
      <c r="Z7" s="0" t="n">
        <v>3523</v>
      </c>
      <c r="AA7" s="0" t="n">
        <f aca="false">COUNT(Y7:Z7)</f>
        <v>1</v>
      </c>
      <c r="AC7" s="192" t="n">
        <f aca="false">Y7/178</f>
        <v>0</v>
      </c>
      <c r="AD7" s="192" t="n">
        <f aca="false">Z7/358612</f>
        <v>0.00982398804278719</v>
      </c>
      <c r="AE7" s="0" t="n">
        <f aca="false">COUNT(AC7:AD7)</f>
        <v>2</v>
      </c>
    </row>
    <row r="8" customFormat="false" ht="14.25" hidden="false" customHeight="false" outlineLevel="0" collapsed="false">
      <c r="A8" s="191" t="n">
        <v>5</v>
      </c>
      <c r="B8" s="191" t="s">
        <v>17</v>
      </c>
      <c r="C8" s="191" t="s">
        <v>16</v>
      </c>
      <c r="D8" s="191" t="s">
        <v>14</v>
      </c>
      <c r="E8" s="191" t="n">
        <v>1</v>
      </c>
      <c r="F8" s="191" t="s">
        <v>370</v>
      </c>
      <c r="G8" s="191" t="n">
        <v>3523</v>
      </c>
      <c r="H8" s="191" t="n">
        <v>3</v>
      </c>
      <c r="J8" s="191" t="s">
        <v>17</v>
      </c>
      <c r="K8" s="191" t="s">
        <v>16</v>
      </c>
      <c r="L8" s="191" t="s">
        <v>14</v>
      </c>
      <c r="M8" s="193" t="n">
        <f aca="false">E8/178</f>
        <v>0.00561797752808989</v>
      </c>
      <c r="N8" s="193" t="n">
        <v>0</v>
      </c>
      <c r="O8" s="193" t="n">
        <f aca="false">G8/358612</f>
        <v>0.00982398804278719</v>
      </c>
      <c r="P8" s="193"/>
      <c r="R8" s="0" t="n">
        <v>2</v>
      </c>
      <c r="S8" s="0" t="n">
        <v>1</v>
      </c>
      <c r="U8" s="0" t="s">
        <v>17</v>
      </c>
      <c r="V8" s="0" t="s">
        <v>16</v>
      </c>
      <c r="W8" s="0" t="s">
        <v>14</v>
      </c>
      <c r="X8" s="0" t="s">
        <v>163</v>
      </c>
      <c r="Y8" s="0" t="n">
        <v>1</v>
      </c>
      <c r="AA8" s="0" t="n">
        <f aca="false">COUNT(Y8:Z8)</f>
        <v>1</v>
      </c>
      <c r="AC8" s="192" t="n">
        <f aca="false">Y8/178</f>
        <v>0.00561797752808989</v>
      </c>
      <c r="AD8" s="192" t="n">
        <f aca="false">Z8/358612</f>
        <v>0</v>
      </c>
      <c r="AE8" s="0" t="n">
        <f aca="false">COUNT(AC8:AD8)</f>
        <v>2</v>
      </c>
    </row>
    <row r="9" customFormat="false" ht="14.25" hidden="false" customHeight="false" outlineLevel="0" collapsed="false">
      <c r="A9" s="191" t="n">
        <v>7</v>
      </c>
      <c r="B9" s="0" t="s">
        <v>17</v>
      </c>
      <c r="C9" s="0" t="s">
        <v>16</v>
      </c>
      <c r="D9" s="0" t="s">
        <v>21</v>
      </c>
      <c r="E9" s="0" t="n">
        <v>4</v>
      </c>
      <c r="F9" s="0" t="s">
        <v>370</v>
      </c>
      <c r="H9" s="0" t="n">
        <v>3</v>
      </c>
      <c r="J9" s="191" t="s">
        <v>17</v>
      </c>
      <c r="K9" s="191" t="s">
        <v>16</v>
      </c>
      <c r="L9" s="191" t="s">
        <v>21</v>
      </c>
      <c r="M9" s="193" t="n">
        <f aca="false">E9/178</f>
        <v>0.0224719101123595</v>
      </c>
      <c r="N9" s="193" t="n">
        <v>0</v>
      </c>
      <c r="O9" s="193" t="n">
        <f aca="false">G9/358612</f>
        <v>0</v>
      </c>
      <c r="P9" s="193" t="s">
        <v>327</v>
      </c>
      <c r="Q9" s="0" t="s">
        <v>327</v>
      </c>
      <c r="U9" s="0" t="s">
        <v>17</v>
      </c>
      <c r="V9" s="0" t="s">
        <v>16</v>
      </c>
      <c r="W9" s="0" t="s">
        <v>21</v>
      </c>
      <c r="X9" s="0" t="s">
        <v>156</v>
      </c>
      <c r="Y9" s="0" t="n">
        <v>4</v>
      </c>
      <c r="AA9" s="0" t="n">
        <f aca="false">COUNT(Y9:Z9)</f>
        <v>1</v>
      </c>
      <c r="AC9" s="192" t="n">
        <f aca="false">Y9/178</f>
        <v>0.0224719101123595</v>
      </c>
      <c r="AD9" s="192" t="n">
        <f aca="false">Z9/358612</f>
        <v>0</v>
      </c>
      <c r="AE9" s="0" t="n">
        <f aca="false">COUNT(AC9:AD9)</f>
        <v>2</v>
      </c>
    </row>
    <row r="10" customFormat="false" ht="14.25" hidden="false" customHeight="false" outlineLevel="0" collapsed="false">
      <c r="A10" s="191" t="n">
        <v>10</v>
      </c>
      <c r="B10" s="0" t="s">
        <v>17</v>
      </c>
      <c r="C10" s="0" t="s">
        <v>16</v>
      </c>
      <c r="D10" s="0" t="s">
        <v>99</v>
      </c>
      <c r="G10" s="0" t="n">
        <v>3810</v>
      </c>
      <c r="H10" s="0" t="n">
        <f aca="false">COUNT(E10:G10)</f>
        <v>1</v>
      </c>
      <c r="J10" s="0" t="s">
        <v>17</v>
      </c>
      <c r="K10" s="0" t="s">
        <v>16</v>
      </c>
      <c r="L10" s="0" t="s">
        <v>99</v>
      </c>
      <c r="M10" s="190" t="n">
        <f aca="false">E10/178</f>
        <v>0</v>
      </c>
      <c r="N10" s="190" t="n">
        <f aca="false">F10/28221</f>
        <v>0</v>
      </c>
      <c r="O10" s="190" t="n">
        <f aca="false">G10/358612</f>
        <v>0.0106242958964006</v>
      </c>
      <c r="P10" s="190" t="s">
        <v>370</v>
      </c>
      <c r="Q10" s="0" t="s">
        <v>372</v>
      </c>
      <c r="U10" s="0" t="s">
        <v>17</v>
      </c>
      <c r="V10" s="0" t="s">
        <v>16</v>
      </c>
      <c r="W10" s="0" t="s">
        <v>99</v>
      </c>
      <c r="X10" s="0" t="s">
        <v>147</v>
      </c>
      <c r="Z10" s="0" t="n">
        <v>3810</v>
      </c>
      <c r="AA10" s="0" t="n">
        <f aca="false">COUNT(Y10:Z10)</f>
        <v>1</v>
      </c>
      <c r="AC10" s="192" t="n">
        <f aca="false">Y10/178</f>
        <v>0</v>
      </c>
      <c r="AD10" s="192" t="n">
        <f aca="false">Z10/358612</f>
        <v>0.0106242958964006</v>
      </c>
      <c r="AE10" s="0" t="n">
        <f aca="false">COUNT(AC10:AD10)</f>
        <v>2</v>
      </c>
    </row>
    <row r="11" customFormat="false" ht="14.25" hidden="false" customHeight="false" outlineLevel="0" collapsed="false">
      <c r="A11" s="191" t="n">
        <v>13</v>
      </c>
      <c r="B11" s="0" t="s">
        <v>17</v>
      </c>
      <c r="C11" s="0" t="s">
        <v>16</v>
      </c>
      <c r="D11" s="0" t="s">
        <v>19</v>
      </c>
      <c r="G11" s="0" t="n">
        <v>7581</v>
      </c>
      <c r="H11" s="0" t="n">
        <f aca="false">COUNT(E11:G11)</f>
        <v>1</v>
      </c>
      <c r="J11" s="0" t="s">
        <v>17</v>
      </c>
      <c r="K11" s="0" t="s">
        <v>16</v>
      </c>
      <c r="L11" s="0" t="s">
        <v>19</v>
      </c>
      <c r="M11" s="190" t="n">
        <f aca="false">E11/178</f>
        <v>0</v>
      </c>
      <c r="N11" s="190" t="n">
        <f aca="false">F11/28221</f>
        <v>0</v>
      </c>
      <c r="O11" s="190" t="n">
        <f aca="false">G11/358612</f>
        <v>0.0211398391576411</v>
      </c>
      <c r="P11" s="190" t="s">
        <v>327</v>
      </c>
      <c r="Q11" s="0" t="s">
        <v>327</v>
      </c>
      <c r="U11" s="0" t="s">
        <v>17</v>
      </c>
      <c r="V11" s="0" t="s">
        <v>16</v>
      </c>
      <c r="W11" s="0" t="s">
        <v>19</v>
      </c>
      <c r="X11" s="0" t="s">
        <v>173</v>
      </c>
      <c r="Z11" s="0" t="n">
        <v>7581</v>
      </c>
      <c r="AA11" s="0" t="n">
        <f aca="false">COUNT(Y11:Z11)</f>
        <v>1</v>
      </c>
      <c r="AC11" s="192" t="n">
        <f aca="false">Y11/178</f>
        <v>0</v>
      </c>
      <c r="AD11" s="192" t="n">
        <f aca="false">Z11/358612</f>
        <v>0.0211398391576411</v>
      </c>
      <c r="AE11" s="0" t="n">
        <f aca="false">COUNT(AC11:AD11)</f>
        <v>2</v>
      </c>
    </row>
    <row r="12" customFormat="false" ht="14.25" hidden="false" customHeight="false" outlineLevel="0" collapsed="false">
      <c r="A12" s="191" t="n">
        <v>14</v>
      </c>
      <c r="B12" s="191" t="s">
        <v>17</v>
      </c>
      <c r="C12" s="191" t="s">
        <v>16</v>
      </c>
      <c r="D12" s="191" t="s">
        <v>22</v>
      </c>
      <c r="E12" s="191"/>
      <c r="F12" s="191" t="n">
        <v>1</v>
      </c>
      <c r="G12" s="191" t="n">
        <v>2819</v>
      </c>
      <c r="H12" s="191" t="n">
        <f aca="false">COUNT(E12:G12)</f>
        <v>2</v>
      </c>
      <c r="J12" s="191" t="s">
        <v>17</v>
      </c>
      <c r="K12" s="191" t="s">
        <v>16</v>
      </c>
      <c r="L12" s="191" t="s">
        <v>22</v>
      </c>
      <c r="M12" s="193" t="n">
        <f aca="false">E12/178</f>
        <v>0</v>
      </c>
      <c r="N12" s="193" t="n">
        <f aca="false">F12/28221</f>
        <v>3.54346054356685E-005</v>
      </c>
      <c r="O12" s="193" t="n">
        <f aca="false">G12/358612</f>
        <v>0.00786086355169375</v>
      </c>
      <c r="P12" s="193"/>
      <c r="R12" s="0" t="n">
        <v>1</v>
      </c>
      <c r="S12" s="0" t="n">
        <v>1</v>
      </c>
      <c r="U12" s="0" t="s">
        <v>17</v>
      </c>
      <c r="V12" s="0" t="s">
        <v>16</v>
      </c>
      <c r="W12" s="0" t="s">
        <v>22</v>
      </c>
      <c r="X12" s="0" t="s">
        <v>146</v>
      </c>
      <c r="Z12" s="0" t="n">
        <v>2819</v>
      </c>
      <c r="AA12" s="0" t="n">
        <f aca="false">COUNT(Y12:Z12)</f>
        <v>1</v>
      </c>
      <c r="AC12" s="192" t="n">
        <f aca="false">Y12/178</f>
        <v>0</v>
      </c>
      <c r="AD12" s="192" t="n">
        <f aca="false">Z12/358612</f>
        <v>0.00786086355169375</v>
      </c>
      <c r="AE12" s="0" t="n">
        <f aca="false">COUNT(AC12:AD12)</f>
        <v>2</v>
      </c>
    </row>
    <row r="13" customFormat="false" ht="14.25" hidden="false" customHeight="false" outlineLevel="0" collapsed="false">
      <c r="A13" s="191" t="n">
        <v>15</v>
      </c>
      <c r="B13" s="0" t="s">
        <v>17</v>
      </c>
      <c r="C13" s="0" t="s">
        <v>16</v>
      </c>
      <c r="D13" s="0" t="s">
        <v>181</v>
      </c>
      <c r="G13" s="0" t="n">
        <v>1316</v>
      </c>
      <c r="H13" s="0" t="n">
        <f aca="false">COUNT(E13:G13)</f>
        <v>1</v>
      </c>
      <c r="J13" s="0" t="s">
        <v>17</v>
      </c>
      <c r="K13" s="0" t="s">
        <v>16</v>
      </c>
      <c r="L13" s="0" t="s">
        <v>181</v>
      </c>
      <c r="M13" s="190" t="n">
        <f aca="false">E13/178</f>
        <v>0</v>
      </c>
      <c r="N13" s="190" t="n">
        <f aca="false">F13/28221</f>
        <v>0</v>
      </c>
      <c r="O13" s="190" t="n">
        <f aca="false">G13/358612</f>
        <v>0.00366970430437353</v>
      </c>
      <c r="P13" s="190" t="s">
        <v>370</v>
      </c>
      <c r="Q13" s="0" t="s">
        <v>372</v>
      </c>
      <c r="U13" s="0" t="s">
        <v>17</v>
      </c>
      <c r="V13" s="0" t="s">
        <v>16</v>
      </c>
      <c r="W13" s="0" t="s">
        <v>181</v>
      </c>
      <c r="X13" s="0" t="s">
        <v>182</v>
      </c>
      <c r="Z13" s="0" t="n">
        <v>1316</v>
      </c>
      <c r="AA13" s="0" t="n">
        <f aca="false">COUNT(Y13:Z13)</f>
        <v>1</v>
      </c>
      <c r="AC13" s="192" t="n">
        <f aca="false">Y13/178</f>
        <v>0</v>
      </c>
      <c r="AD13" s="192" t="n">
        <f aca="false">Z13/358612</f>
        <v>0.00366970430437353</v>
      </c>
      <c r="AE13" s="0" t="n">
        <f aca="false">COUNT(AC13:AD13)</f>
        <v>2</v>
      </c>
    </row>
    <row r="14" customFormat="false" ht="14.25" hidden="false" customHeight="false" outlineLevel="0" collapsed="false">
      <c r="A14" s="191" t="n">
        <v>18</v>
      </c>
      <c r="B14" s="0" t="s">
        <v>38</v>
      </c>
      <c r="C14" s="0" t="s">
        <v>37</v>
      </c>
      <c r="D14" s="0" t="s">
        <v>197</v>
      </c>
      <c r="G14" s="0" t="n">
        <v>826</v>
      </c>
      <c r="H14" s="0" t="n">
        <f aca="false">COUNT(E14:G14)</f>
        <v>1</v>
      </c>
      <c r="J14" s="0" t="s">
        <v>38</v>
      </c>
      <c r="K14" s="0" t="s">
        <v>37</v>
      </c>
      <c r="L14" s="0" t="s">
        <v>197</v>
      </c>
      <c r="M14" s="190" t="n">
        <f aca="false">E14/178</f>
        <v>0</v>
      </c>
      <c r="N14" s="190" t="n">
        <f aca="false">F14/28221</f>
        <v>0</v>
      </c>
      <c r="O14" s="190" t="n">
        <f aca="false">G14/358612</f>
        <v>0.00230332504210679</v>
      </c>
      <c r="P14" s="190" t="s">
        <v>370</v>
      </c>
      <c r="Q14" s="0" t="s">
        <v>372</v>
      </c>
      <c r="U14" s="0" t="s">
        <v>38</v>
      </c>
      <c r="V14" s="0" t="s">
        <v>37</v>
      </c>
      <c r="W14" s="0" t="s">
        <v>197</v>
      </c>
      <c r="X14" s="0" t="s">
        <v>198</v>
      </c>
      <c r="Z14" s="0" t="n">
        <v>826</v>
      </c>
      <c r="AA14" s="0" t="n">
        <f aca="false">COUNT(Y14:Z14)</f>
        <v>1</v>
      </c>
      <c r="AC14" s="192" t="n">
        <f aca="false">Y14/178</f>
        <v>0</v>
      </c>
      <c r="AD14" s="192" t="n">
        <f aca="false">Z14/358612</f>
        <v>0.00230332504210679</v>
      </c>
      <c r="AE14" s="0" t="n">
        <f aca="false">COUNT(AC14:AD14)</f>
        <v>2</v>
      </c>
    </row>
    <row r="15" customFormat="false" ht="14.25" hidden="false" customHeight="false" outlineLevel="0" collapsed="false">
      <c r="A15" s="191" t="n">
        <v>19</v>
      </c>
      <c r="B15" s="191" t="s">
        <v>38</v>
      </c>
      <c r="C15" s="191" t="s">
        <v>37</v>
      </c>
      <c r="D15" s="191" t="s">
        <v>35</v>
      </c>
      <c r="E15" s="191" t="n">
        <v>4</v>
      </c>
      <c r="F15" s="191"/>
      <c r="G15" s="191" t="n">
        <v>12027</v>
      </c>
      <c r="H15" s="191" t="n">
        <f aca="false">COUNT(E15:G15)</f>
        <v>2</v>
      </c>
      <c r="J15" s="191" t="s">
        <v>38</v>
      </c>
      <c r="K15" s="191" t="s">
        <v>37</v>
      </c>
      <c r="L15" s="191" t="s">
        <v>35</v>
      </c>
      <c r="M15" s="193" t="n">
        <f aca="false">E15/178</f>
        <v>0.0224719101123595</v>
      </c>
      <c r="N15" s="193" t="n">
        <f aca="false">F15/28221</f>
        <v>0</v>
      </c>
      <c r="O15" s="193" t="n">
        <f aca="false">G15/358612</f>
        <v>0.0335376395658818</v>
      </c>
      <c r="P15" s="193"/>
      <c r="R15" s="0" t="n">
        <v>2</v>
      </c>
      <c r="S15" s="0" t="n">
        <v>1</v>
      </c>
      <c r="U15" s="0" t="s">
        <v>38</v>
      </c>
      <c r="V15" s="0" t="s">
        <v>37</v>
      </c>
      <c r="W15" s="0" t="s">
        <v>35</v>
      </c>
      <c r="X15" s="0" t="s">
        <v>210</v>
      </c>
      <c r="Z15" s="0" t="n">
        <v>1335</v>
      </c>
      <c r="AA15" s="0" t="n">
        <f aca="false">COUNT(Y15:Z15)</f>
        <v>1</v>
      </c>
      <c r="AC15" s="192" t="n">
        <f aca="false">Y15/178</f>
        <v>0</v>
      </c>
      <c r="AD15" s="192" t="n">
        <f aca="false">Z15/358612</f>
        <v>0.0037226863574002</v>
      </c>
      <c r="AE15" s="0" t="n">
        <f aca="false">COUNT(AC15:AD15)</f>
        <v>2</v>
      </c>
    </row>
    <row r="16" customFormat="false" ht="14.25" hidden="false" customHeight="false" outlineLevel="0" collapsed="false">
      <c r="A16" s="191" t="n">
        <v>20</v>
      </c>
      <c r="B16" s="164" t="s">
        <v>38</v>
      </c>
      <c r="C16" s="164" t="s">
        <v>37</v>
      </c>
      <c r="D16" s="164" t="s">
        <v>74</v>
      </c>
      <c r="E16" s="164" t="n">
        <v>1</v>
      </c>
      <c r="F16" s="164" t="n">
        <v>31</v>
      </c>
      <c r="G16" s="164" t="n">
        <v>7472</v>
      </c>
      <c r="H16" s="164" t="n">
        <f aca="false">COUNT(E16:G16)</f>
        <v>3</v>
      </c>
      <c r="J16" s="164" t="s">
        <v>38</v>
      </c>
      <c r="K16" s="164" t="s">
        <v>37</v>
      </c>
      <c r="L16" s="164" t="s">
        <v>74</v>
      </c>
      <c r="M16" s="194" t="n">
        <f aca="false">E16/178</f>
        <v>0.00561797752808989</v>
      </c>
      <c r="N16" s="194" t="n">
        <f aca="false">F16/28221</f>
        <v>0.00109847276850572</v>
      </c>
      <c r="O16" s="194" t="n">
        <f aca="false">G16/358612</f>
        <v>0.0208358894850144</v>
      </c>
      <c r="P16" s="194"/>
      <c r="R16" s="0" t="n">
        <v>2</v>
      </c>
      <c r="S16" s="0" t="n">
        <v>1</v>
      </c>
      <c r="U16" s="0" t="s">
        <v>38</v>
      </c>
      <c r="V16" s="0" t="s">
        <v>37</v>
      </c>
      <c r="W16" s="0" t="s">
        <v>35</v>
      </c>
      <c r="X16" s="0" t="s">
        <v>206</v>
      </c>
      <c r="Z16" s="0" t="n">
        <v>10692</v>
      </c>
      <c r="AA16" s="0" t="n">
        <f aca="false">COUNT(Y16:Z16)</f>
        <v>1</v>
      </c>
      <c r="AC16" s="192" t="n">
        <f aca="false">Y16/178</f>
        <v>0</v>
      </c>
      <c r="AD16" s="192" t="n">
        <f aca="false">Z16/358612</f>
        <v>0.0298149532084816</v>
      </c>
      <c r="AE16" s="0" t="n">
        <f aca="false">COUNT(AC16:AD16)</f>
        <v>2</v>
      </c>
    </row>
    <row r="17" customFormat="false" ht="14.25" hidden="false" customHeight="false" outlineLevel="0" collapsed="false">
      <c r="A17" s="191" t="s">
        <v>373</v>
      </c>
      <c r="B17" s="0" t="s">
        <v>27</v>
      </c>
      <c r="C17" s="0" t="s">
        <v>68</v>
      </c>
      <c r="D17" s="0" t="s">
        <v>200</v>
      </c>
      <c r="G17" s="0" t="n">
        <v>246</v>
      </c>
      <c r="H17" s="0" t="n">
        <f aca="false">COUNT(E17:G17)</f>
        <v>1</v>
      </c>
      <c r="J17" s="0" t="s">
        <v>27</v>
      </c>
      <c r="K17" s="0" t="s">
        <v>68</v>
      </c>
      <c r="L17" s="0" t="s">
        <v>200</v>
      </c>
      <c r="M17" s="190" t="n">
        <f aca="false">E17/178</f>
        <v>0</v>
      </c>
      <c r="N17" s="190" t="n">
        <f aca="false">F17/28221</f>
        <v>0</v>
      </c>
      <c r="O17" s="190" t="n">
        <f aca="false">G17/358612</f>
        <v>0.000685978160240037</v>
      </c>
      <c r="P17" s="190" t="s">
        <v>370</v>
      </c>
      <c r="Q17" s="0" t="s">
        <v>372</v>
      </c>
      <c r="U17" s="0" t="s">
        <v>38</v>
      </c>
      <c r="V17" s="0" t="s">
        <v>37</v>
      </c>
      <c r="W17" s="0" t="s">
        <v>35</v>
      </c>
      <c r="X17" s="0" t="s">
        <v>133</v>
      </c>
      <c r="Y17" s="0" t="n">
        <v>4</v>
      </c>
      <c r="AA17" s="0" t="n">
        <f aca="false">COUNT(Y17:Z17)</f>
        <v>1</v>
      </c>
      <c r="AC17" s="192" t="n">
        <f aca="false">Y17/178</f>
        <v>0.0224719101123595</v>
      </c>
      <c r="AD17" s="192" t="n">
        <f aca="false">Z17/358612</f>
        <v>0</v>
      </c>
      <c r="AE17" s="0" t="n">
        <f aca="false">COUNT(AC17:AD17)</f>
        <v>2</v>
      </c>
    </row>
    <row r="18" customFormat="false" ht="14.25" hidden="false" customHeight="false" outlineLevel="0" collapsed="false">
      <c r="A18" s="191" t="n">
        <v>39</v>
      </c>
      <c r="B18" s="0" t="s">
        <v>5</v>
      </c>
      <c r="C18" s="0" t="s">
        <v>4</v>
      </c>
      <c r="D18" s="0" t="s">
        <v>31</v>
      </c>
      <c r="E18" s="0" t="n">
        <v>7</v>
      </c>
      <c r="H18" s="0" t="n">
        <f aca="false">COUNT(E18:G18)</f>
        <v>1</v>
      </c>
      <c r="J18" s="0" t="s">
        <v>5</v>
      </c>
      <c r="K18" s="0" t="s">
        <v>4</v>
      </c>
      <c r="L18" s="0" t="s">
        <v>31</v>
      </c>
      <c r="M18" s="190" t="n">
        <f aca="false">E18/178</f>
        <v>0.0393258426966292</v>
      </c>
      <c r="N18" s="190" t="n">
        <f aca="false">F18/28221</f>
        <v>0</v>
      </c>
      <c r="O18" s="190" t="n">
        <f aca="false">G18/358612</f>
        <v>0</v>
      </c>
      <c r="P18" s="190" t="s">
        <v>327</v>
      </c>
      <c r="Q18" s="0" t="s">
        <v>327</v>
      </c>
      <c r="U18" s="0" t="s">
        <v>38</v>
      </c>
      <c r="V18" s="0" t="s">
        <v>37</v>
      </c>
      <c r="W18" s="0" t="s">
        <v>74</v>
      </c>
      <c r="X18" s="0" t="s">
        <v>143</v>
      </c>
      <c r="Z18" s="0" t="n">
        <v>3584</v>
      </c>
      <c r="AA18" s="0" t="n">
        <f aca="false">COUNT(Y18:Z18)</f>
        <v>1</v>
      </c>
      <c r="AC18" s="192" t="n">
        <f aca="false">Y18/178</f>
        <v>0</v>
      </c>
      <c r="AD18" s="192" t="n">
        <f aca="false">Z18/358612</f>
        <v>0.00999408831829387</v>
      </c>
      <c r="AE18" s="0" t="n">
        <f aca="false">COUNT(AC18:AD18)</f>
        <v>2</v>
      </c>
    </row>
    <row r="19" customFormat="false" ht="14.25" hidden="false" customHeight="false" outlineLevel="0" collapsed="false">
      <c r="A19" s="191" t="n">
        <v>40</v>
      </c>
      <c r="B19" s="191" t="s">
        <v>5</v>
      </c>
      <c r="C19" s="191" t="s">
        <v>4</v>
      </c>
      <c r="D19" s="191" t="s">
        <v>6</v>
      </c>
      <c r="E19" s="191" t="n">
        <v>6</v>
      </c>
      <c r="F19" s="191"/>
      <c r="G19" s="191" t="n">
        <v>1864</v>
      </c>
      <c r="H19" s="191" t="n">
        <f aca="false">COUNT(E19:G19)</f>
        <v>2</v>
      </c>
      <c r="J19" s="191" t="s">
        <v>5</v>
      </c>
      <c r="K19" s="191" t="s">
        <v>4</v>
      </c>
      <c r="L19" s="191" t="s">
        <v>6</v>
      </c>
      <c r="M19" s="193" t="n">
        <f aca="false">E19/178</f>
        <v>0.0337078651685393</v>
      </c>
      <c r="N19" s="193" t="n">
        <f aca="false">F19/28221</f>
        <v>0</v>
      </c>
      <c r="O19" s="193" t="n">
        <f aca="false">G19/358612</f>
        <v>0.00519781825482694</v>
      </c>
      <c r="P19" s="193"/>
      <c r="R19" s="0" t="n">
        <v>1</v>
      </c>
      <c r="S19" s="0" t="n">
        <v>1</v>
      </c>
      <c r="U19" s="84" t="s">
        <v>38</v>
      </c>
      <c r="V19" s="84" t="s">
        <v>37</v>
      </c>
      <c r="W19" s="84" t="s">
        <v>74</v>
      </c>
      <c r="X19" s="84" t="s">
        <v>142</v>
      </c>
      <c r="Y19" s="84" t="n">
        <v>1</v>
      </c>
      <c r="Z19" s="84" t="n">
        <v>3888</v>
      </c>
      <c r="AA19" s="84" t="n">
        <f aca="false">COUNT(Y19:Z19)</f>
        <v>2</v>
      </c>
      <c r="AB19" s="84"/>
      <c r="AC19" s="195" t="n">
        <f aca="false">Y19/178</f>
        <v>0.00561797752808989</v>
      </c>
      <c r="AD19" s="195" t="n">
        <f aca="false">Z19/358612</f>
        <v>0.0108418011667206</v>
      </c>
      <c r="AE19" s="84" t="n">
        <f aca="false">COUNT(AC19:AD19)</f>
        <v>2</v>
      </c>
    </row>
    <row r="20" customFormat="false" ht="14.25" hidden="false" customHeight="false" outlineLevel="0" collapsed="false">
      <c r="A20" s="191" t="n">
        <v>42</v>
      </c>
      <c r="B20" s="191" t="s">
        <v>5</v>
      </c>
      <c r="C20" s="191" t="s">
        <v>4</v>
      </c>
      <c r="D20" s="191" t="s">
        <v>32</v>
      </c>
      <c r="E20" s="191" t="n">
        <v>12</v>
      </c>
      <c r="F20" s="191"/>
      <c r="G20" s="191" t="n">
        <v>3501</v>
      </c>
      <c r="H20" s="191" t="n">
        <f aca="false">COUNT(E20:G20)</f>
        <v>2</v>
      </c>
      <c r="J20" s="191" t="s">
        <v>5</v>
      </c>
      <c r="K20" s="191" t="s">
        <v>4</v>
      </c>
      <c r="L20" s="191" t="s">
        <v>32</v>
      </c>
      <c r="M20" s="193" t="n">
        <f aca="false">E20/178</f>
        <v>0.0674157303370787</v>
      </c>
      <c r="N20" s="193" t="n">
        <f aca="false">F20/28221</f>
        <v>0</v>
      </c>
      <c r="O20" s="193" t="n">
        <f aca="false">G20/358612</f>
        <v>0.00976264040244052</v>
      </c>
      <c r="P20" s="193"/>
      <c r="R20" s="0" t="n">
        <v>1</v>
      </c>
      <c r="S20" s="0" t="n">
        <v>1</v>
      </c>
      <c r="U20" s="0" t="s">
        <v>27</v>
      </c>
      <c r="V20" s="0" t="s">
        <v>68</v>
      </c>
      <c r="W20" s="0" t="s">
        <v>200</v>
      </c>
      <c r="X20" s="0" t="s">
        <v>201</v>
      </c>
      <c r="Z20" s="0" t="n">
        <v>246</v>
      </c>
      <c r="AA20" s="0" t="n">
        <f aca="false">COUNT(Y20:Z20)</f>
        <v>1</v>
      </c>
      <c r="AC20" s="192" t="n">
        <f aca="false">Y20/178</f>
        <v>0</v>
      </c>
      <c r="AD20" s="192" t="n">
        <f aca="false">Z20/358612</f>
        <v>0.000685978160240037</v>
      </c>
      <c r="AE20" s="0" t="n">
        <f aca="false">COUNT(AC20:AD20)</f>
        <v>2</v>
      </c>
    </row>
    <row r="21" customFormat="false" ht="14.25" hidden="false" customHeight="false" outlineLevel="0" collapsed="false">
      <c r="A21" s="191" t="n">
        <v>44</v>
      </c>
      <c r="B21" s="0" t="s">
        <v>5</v>
      </c>
      <c r="C21" s="0" t="s">
        <v>4</v>
      </c>
      <c r="D21" s="0" t="s">
        <v>85</v>
      </c>
      <c r="F21" s="0" t="n">
        <v>1643</v>
      </c>
      <c r="H21" s="0" t="n">
        <f aca="false">COUNT(E21:G21)</f>
        <v>1</v>
      </c>
      <c r="J21" s="0" t="s">
        <v>5</v>
      </c>
      <c r="K21" s="0" t="s">
        <v>4</v>
      </c>
      <c r="L21" s="0" t="s">
        <v>85</v>
      </c>
      <c r="M21" s="190" t="n">
        <f aca="false">E21/178</f>
        <v>0</v>
      </c>
      <c r="N21" s="196" t="n">
        <f aca="false">F21/28221</f>
        <v>0.0582190567308033</v>
      </c>
      <c r="O21" s="190" t="n">
        <f aca="false">G21/358612</f>
        <v>0</v>
      </c>
      <c r="P21" s="190"/>
      <c r="Q21" s="0" t="s">
        <v>327</v>
      </c>
      <c r="U21" s="0" t="s">
        <v>5</v>
      </c>
      <c r="V21" s="0" t="s">
        <v>4</v>
      </c>
      <c r="W21" s="0" t="s">
        <v>31</v>
      </c>
      <c r="X21" s="0" t="s">
        <v>129</v>
      </c>
      <c r="Y21" s="0" t="n">
        <v>7</v>
      </c>
      <c r="AA21" s="0" t="n">
        <f aca="false">COUNT(Y21:Z21)</f>
        <v>1</v>
      </c>
      <c r="AC21" s="192" t="n">
        <f aca="false">Y21/178</f>
        <v>0.0393258426966292</v>
      </c>
      <c r="AD21" s="192" t="n">
        <f aca="false">Z21/358612</f>
        <v>0</v>
      </c>
      <c r="AE21" s="0" t="n">
        <f aca="false">COUNT(AC21:AD21)</f>
        <v>2</v>
      </c>
    </row>
    <row r="22" customFormat="false" ht="14.25" hidden="false" customHeight="false" outlineLevel="0" collapsed="false">
      <c r="A22" s="191" t="n">
        <v>45</v>
      </c>
      <c r="B22" s="0" t="s">
        <v>334</v>
      </c>
      <c r="C22" s="0" t="s">
        <v>318</v>
      </c>
      <c r="D22" s="0" t="s">
        <v>152</v>
      </c>
      <c r="E22" s="0" t="n">
        <v>11</v>
      </c>
      <c r="H22" s="0" t="n">
        <f aca="false">COUNT(E22:G22)</f>
        <v>1</v>
      </c>
      <c r="J22" s="0" t="s">
        <v>334</v>
      </c>
      <c r="K22" s="0" t="s">
        <v>318</v>
      </c>
      <c r="L22" s="0" t="s">
        <v>152</v>
      </c>
      <c r="M22" s="190" t="n">
        <f aca="false">E22/178</f>
        <v>0.0617977528089888</v>
      </c>
      <c r="N22" s="190" t="n">
        <f aca="false">F22/28221</f>
        <v>0</v>
      </c>
      <c r="O22" s="190" t="n">
        <f aca="false">G22/358612</f>
        <v>0</v>
      </c>
      <c r="P22" s="190"/>
      <c r="R22" s="0" t="n">
        <v>1</v>
      </c>
      <c r="S22" s="0" t="n">
        <v>1</v>
      </c>
      <c r="U22" s="84" t="s">
        <v>5</v>
      </c>
      <c r="V22" s="84" t="s">
        <v>4</v>
      </c>
      <c r="W22" s="84" t="s">
        <v>6</v>
      </c>
      <c r="X22" s="84" t="s">
        <v>149</v>
      </c>
      <c r="Y22" s="84" t="n">
        <v>6</v>
      </c>
      <c r="Z22" s="84" t="n">
        <v>1864</v>
      </c>
      <c r="AA22" s="84" t="n">
        <f aca="false">COUNT(Y22:Z22)</f>
        <v>2</v>
      </c>
      <c r="AB22" s="84"/>
      <c r="AC22" s="195" t="n">
        <f aca="false">Y22/178</f>
        <v>0.0337078651685393</v>
      </c>
      <c r="AD22" s="195" t="n">
        <f aca="false">Z22/358612</f>
        <v>0.00519781825482694</v>
      </c>
      <c r="AE22" s="84" t="n">
        <f aca="false">COUNT(AC22:AD22)</f>
        <v>2</v>
      </c>
    </row>
    <row r="23" customFormat="false" ht="14.25" hidden="false" customHeight="false" outlineLevel="0" collapsed="false">
      <c r="A23" s="191" t="n">
        <v>47</v>
      </c>
      <c r="B23" s="191" t="s">
        <v>44</v>
      </c>
      <c r="C23" s="191" t="s">
        <v>43</v>
      </c>
      <c r="D23" s="191" t="s">
        <v>121</v>
      </c>
      <c r="E23" s="191" t="n">
        <v>1</v>
      </c>
      <c r="F23" s="191"/>
      <c r="G23" s="191" t="n">
        <v>10216</v>
      </c>
      <c r="H23" s="191" t="n">
        <f aca="false">COUNT(E23:G23)</f>
        <v>2</v>
      </c>
      <c r="J23" s="191" t="s">
        <v>44</v>
      </c>
      <c r="K23" s="191" t="s">
        <v>43</v>
      </c>
      <c r="L23" s="191" t="s">
        <v>121</v>
      </c>
      <c r="M23" s="193" t="n">
        <f aca="false">E23/178</f>
        <v>0.00561797752808989</v>
      </c>
      <c r="N23" s="193" t="n">
        <f aca="false">F23/28221</f>
        <v>0</v>
      </c>
      <c r="O23" s="193" t="n">
        <f aca="false">G23/358612</f>
        <v>0.0284876133537082</v>
      </c>
      <c r="P23" s="193"/>
      <c r="R23" s="0" t="n">
        <v>2</v>
      </c>
      <c r="S23" s="0" t="n">
        <v>1</v>
      </c>
      <c r="U23" s="84" t="s">
        <v>5</v>
      </c>
      <c r="V23" s="84" t="s">
        <v>4</v>
      </c>
      <c r="W23" s="84" t="s">
        <v>32</v>
      </c>
      <c r="X23" s="84" t="s">
        <v>135</v>
      </c>
      <c r="Y23" s="84" t="n">
        <v>12</v>
      </c>
      <c r="Z23" s="84" t="n">
        <v>3501</v>
      </c>
      <c r="AA23" s="84" t="n">
        <f aca="false">COUNT(Y23:Z23)</f>
        <v>2</v>
      </c>
      <c r="AB23" s="84"/>
      <c r="AC23" s="195" t="n">
        <f aca="false">Y23/178</f>
        <v>0.0674157303370787</v>
      </c>
      <c r="AD23" s="195" t="n">
        <f aca="false">Z23/358612</f>
        <v>0.00976264040244052</v>
      </c>
      <c r="AE23" s="84" t="n">
        <f aca="false">COUNT(AC23:AD23)</f>
        <v>2</v>
      </c>
    </row>
    <row r="24" customFormat="false" ht="14.25" hidden="false" customHeight="false" outlineLevel="0" collapsed="false">
      <c r="A24" s="191" t="n">
        <v>51</v>
      </c>
      <c r="B24" s="191" t="s">
        <v>44</v>
      </c>
      <c r="C24" s="191" t="s">
        <v>46</v>
      </c>
      <c r="D24" s="191" t="s">
        <v>75</v>
      </c>
      <c r="E24" s="191" t="n">
        <v>3</v>
      </c>
      <c r="F24" s="191" t="n">
        <v>3454</v>
      </c>
      <c r="G24" s="191"/>
      <c r="H24" s="191" t="n">
        <f aca="false">COUNT(E24:G24)</f>
        <v>2</v>
      </c>
      <c r="J24" s="191" t="s">
        <v>44</v>
      </c>
      <c r="K24" s="191" t="s">
        <v>46</v>
      </c>
      <c r="L24" s="191" t="s">
        <v>75</v>
      </c>
      <c r="M24" s="193" t="n">
        <f aca="false">E24/178</f>
        <v>0.0168539325842697</v>
      </c>
      <c r="N24" s="193" t="n">
        <f aca="false">F24/28221</f>
        <v>0.122391127174799</v>
      </c>
      <c r="O24" s="193" t="n">
        <f aca="false">G24/358612</f>
        <v>0</v>
      </c>
      <c r="P24" s="193"/>
      <c r="R24" s="0" t="n">
        <v>2</v>
      </c>
      <c r="S24" s="0" t="n">
        <v>1</v>
      </c>
      <c r="U24" s="0" t="s">
        <v>334</v>
      </c>
      <c r="V24" s="0" t="s">
        <v>318</v>
      </c>
      <c r="W24" s="0" t="s">
        <v>152</v>
      </c>
      <c r="X24" s="0" t="s">
        <v>153</v>
      </c>
      <c r="Y24" s="0" t="n">
        <v>11</v>
      </c>
      <c r="AA24" s="0" t="n">
        <f aca="false">COUNT(Y24:Z24)</f>
        <v>1</v>
      </c>
      <c r="AC24" s="192" t="n">
        <f aca="false">Y24/178</f>
        <v>0.0617977528089888</v>
      </c>
      <c r="AD24" s="192" t="n">
        <f aca="false">Z24/358612</f>
        <v>0</v>
      </c>
      <c r="AE24" s="0" t="n">
        <f aca="false">COUNT(AC24:AD24)</f>
        <v>2</v>
      </c>
    </row>
    <row r="25" customFormat="false" ht="14.25" hidden="false" customHeight="false" outlineLevel="0" collapsed="false">
      <c r="A25" s="191" t="n">
        <v>53</v>
      </c>
      <c r="B25" s="0" t="s">
        <v>330</v>
      </c>
      <c r="C25" s="0" t="s">
        <v>319</v>
      </c>
      <c r="D25" s="0" t="s">
        <v>160</v>
      </c>
      <c r="E25" s="0" t="n">
        <v>1</v>
      </c>
      <c r="H25" s="0" t="n">
        <f aca="false">COUNT(E25:G25)</f>
        <v>1</v>
      </c>
      <c r="J25" s="0" t="s">
        <v>330</v>
      </c>
      <c r="K25" s="0" t="s">
        <v>319</v>
      </c>
      <c r="L25" s="0" t="s">
        <v>160</v>
      </c>
      <c r="M25" s="190" t="n">
        <f aca="false">E25/178</f>
        <v>0.00561797752808989</v>
      </c>
      <c r="N25" s="190" t="n">
        <f aca="false">F25/28221</f>
        <v>0</v>
      </c>
      <c r="O25" s="190" t="n">
        <f aca="false">G25/358612</f>
        <v>0</v>
      </c>
      <c r="P25" s="190" t="s">
        <v>370</v>
      </c>
      <c r="Q25" s="0" t="s">
        <v>374</v>
      </c>
      <c r="U25" s="0" t="s">
        <v>44</v>
      </c>
      <c r="V25" s="0" t="s">
        <v>43</v>
      </c>
      <c r="W25" s="0" t="s">
        <v>121</v>
      </c>
      <c r="X25" s="0" t="s">
        <v>141</v>
      </c>
      <c r="Z25" s="0" t="n">
        <v>10216</v>
      </c>
      <c r="AA25" s="0" t="n">
        <f aca="false">COUNT(Y25:Z25)</f>
        <v>1</v>
      </c>
      <c r="AC25" s="192" t="n">
        <f aca="false">Y25/178</f>
        <v>0</v>
      </c>
      <c r="AD25" s="192" t="n">
        <f aca="false">Z25/358612</f>
        <v>0.0284876133537082</v>
      </c>
      <c r="AE25" s="0" t="n">
        <f aca="false">COUNT(AC25:AD25)</f>
        <v>2</v>
      </c>
    </row>
    <row r="26" customFormat="false" ht="14.25" hidden="false" customHeight="false" outlineLevel="0" collapsed="false">
      <c r="A26" s="191" t="n">
        <v>54</v>
      </c>
      <c r="B26" s="191" t="s">
        <v>63</v>
      </c>
      <c r="C26" s="191" t="s">
        <v>320</v>
      </c>
      <c r="D26" s="191" t="s">
        <v>168</v>
      </c>
      <c r="E26" s="191" t="n">
        <v>2</v>
      </c>
      <c r="F26" s="191"/>
      <c r="G26" s="191"/>
      <c r="H26" s="191" t="n">
        <f aca="false">COUNT(E26:G26)</f>
        <v>1</v>
      </c>
      <c r="J26" s="191" t="s">
        <v>63</v>
      </c>
      <c r="K26" s="191" t="s">
        <v>320</v>
      </c>
      <c r="L26" s="191" t="s">
        <v>168</v>
      </c>
      <c r="M26" s="193" t="n">
        <f aca="false">E26/178</f>
        <v>0.0112359550561798</v>
      </c>
      <c r="N26" s="193" t="n">
        <f aca="false">F26/28221</f>
        <v>0</v>
      </c>
      <c r="O26" s="193" t="n">
        <f aca="false">G26/358612</f>
        <v>0</v>
      </c>
      <c r="P26" s="193" t="s">
        <v>327</v>
      </c>
      <c r="Q26" s="191" t="s">
        <v>327</v>
      </c>
      <c r="U26" s="0" t="s">
        <v>44</v>
      </c>
      <c r="V26" s="0" t="s">
        <v>43</v>
      </c>
      <c r="W26" s="0" t="s">
        <v>121</v>
      </c>
      <c r="X26" s="0" t="s">
        <v>194</v>
      </c>
      <c r="Y26" s="0" t="n">
        <v>1</v>
      </c>
      <c r="AA26" s="0" t="n">
        <f aca="false">COUNT(Y26:Z26)</f>
        <v>1</v>
      </c>
      <c r="AC26" s="192" t="n">
        <f aca="false">Y26/178</f>
        <v>0.00561797752808989</v>
      </c>
      <c r="AD26" s="192" t="n">
        <f aca="false">Z26/358612</f>
        <v>0</v>
      </c>
      <c r="AE26" s="0" t="n">
        <f aca="false">COUNT(AC26:AD26)</f>
        <v>2</v>
      </c>
    </row>
    <row r="27" customFormat="false" ht="14.25" hidden="false" customHeight="false" outlineLevel="0" collapsed="false">
      <c r="A27" s="191" t="n">
        <v>57</v>
      </c>
      <c r="B27" s="0" t="s">
        <v>63</v>
      </c>
      <c r="C27" s="0" t="s">
        <v>62</v>
      </c>
      <c r="D27" s="0" t="s">
        <v>61</v>
      </c>
      <c r="F27" s="0" t="n">
        <v>5</v>
      </c>
      <c r="H27" s="0" t="n">
        <f aca="false">COUNT(E27:G27)</f>
        <v>1</v>
      </c>
      <c r="J27" s="0" t="s">
        <v>63</v>
      </c>
      <c r="K27" s="0" t="s">
        <v>62</v>
      </c>
      <c r="L27" s="0" t="s">
        <v>61</v>
      </c>
      <c r="M27" s="190" t="n">
        <f aca="false">E27/178</f>
        <v>0</v>
      </c>
      <c r="N27" s="190" t="n">
        <f aca="false">F27/28221</f>
        <v>0.000177173027178342</v>
      </c>
      <c r="O27" s="190" t="n">
        <f aca="false">G27/358612</f>
        <v>0</v>
      </c>
      <c r="P27" s="190" t="s">
        <v>370</v>
      </c>
      <c r="Q27" s="0" t="s">
        <v>371</v>
      </c>
      <c r="U27" s="0" t="s">
        <v>44</v>
      </c>
      <c r="V27" s="0" t="s">
        <v>46</v>
      </c>
      <c r="W27" s="0" t="s">
        <v>75</v>
      </c>
      <c r="X27" s="0" t="s">
        <v>158</v>
      </c>
      <c r="Y27" s="0" t="n">
        <v>1</v>
      </c>
      <c r="AA27" s="0" t="n">
        <f aca="false">COUNT(Y27:Z27)</f>
        <v>1</v>
      </c>
      <c r="AC27" s="192" t="n">
        <f aca="false">Y27/178</f>
        <v>0.00561797752808989</v>
      </c>
      <c r="AD27" s="192" t="n">
        <f aca="false">Z27/358612</f>
        <v>0</v>
      </c>
      <c r="AE27" s="0" t="n">
        <f aca="false">COUNT(AC27:AD27)</f>
        <v>2</v>
      </c>
    </row>
    <row r="28" customFormat="false" ht="14.25" hidden="false" customHeight="false" outlineLevel="0" collapsed="false">
      <c r="A28" s="191" t="n">
        <v>58</v>
      </c>
      <c r="B28" s="0" t="s">
        <v>63</v>
      </c>
      <c r="C28" s="0" t="s">
        <v>324</v>
      </c>
      <c r="D28" s="0" t="s">
        <v>188</v>
      </c>
      <c r="G28" s="0" t="n">
        <v>770</v>
      </c>
      <c r="H28" s="0" t="n">
        <f aca="false">COUNT(E28:G28)</f>
        <v>1</v>
      </c>
      <c r="J28" s="0" t="s">
        <v>63</v>
      </c>
      <c r="K28" s="0" t="s">
        <v>324</v>
      </c>
      <c r="L28" s="0" t="s">
        <v>188</v>
      </c>
      <c r="M28" s="190" t="n">
        <f aca="false">E28/178</f>
        <v>0</v>
      </c>
      <c r="N28" s="190" t="n">
        <f aca="false">F28/28221</f>
        <v>0</v>
      </c>
      <c r="O28" s="190" t="n">
        <f aca="false">G28/358612</f>
        <v>0.00214716741213345</v>
      </c>
      <c r="P28" s="190" t="s">
        <v>370</v>
      </c>
      <c r="Q28" s="0" t="s">
        <v>372</v>
      </c>
      <c r="U28" s="0" t="s">
        <v>44</v>
      </c>
      <c r="V28" s="0" t="s">
        <v>46</v>
      </c>
      <c r="W28" s="0" t="s">
        <v>75</v>
      </c>
      <c r="X28" s="0" t="s">
        <v>165</v>
      </c>
      <c r="Y28" s="0" t="n">
        <v>2</v>
      </c>
      <c r="AA28" s="0" t="n">
        <f aca="false">COUNT(Y28:Z28)</f>
        <v>1</v>
      </c>
      <c r="AC28" s="192" t="n">
        <f aca="false">Y28/178</f>
        <v>0.0112359550561798</v>
      </c>
      <c r="AD28" s="192" t="n">
        <f aca="false">Z28/358612</f>
        <v>0</v>
      </c>
      <c r="AE28" s="0" t="n">
        <f aca="false">COUNT(AC28:AD28)</f>
        <v>2</v>
      </c>
    </row>
    <row r="29" customFormat="false" ht="14.25" hidden="false" customHeight="false" outlineLevel="0" collapsed="false">
      <c r="A29" s="191" t="n">
        <v>60</v>
      </c>
      <c r="B29" s="0" t="s">
        <v>66</v>
      </c>
      <c r="C29" s="0" t="s">
        <v>65</v>
      </c>
      <c r="D29" s="0" t="s">
        <v>64</v>
      </c>
      <c r="G29" s="0" t="n">
        <v>19744</v>
      </c>
      <c r="H29" s="0" t="n">
        <f aca="false">COUNT(E29:G29)</f>
        <v>1</v>
      </c>
      <c r="J29" s="0" t="s">
        <v>66</v>
      </c>
      <c r="K29" s="0" t="s">
        <v>65</v>
      </c>
      <c r="L29" s="0" t="s">
        <v>64</v>
      </c>
      <c r="M29" s="190" t="n">
        <f aca="false">E29/178</f>
        <v>0</v>
      </c>
      <c r="N29" s="190" t="n">
        <f aca="false">F29/28221</f>
        <v>0</v>
      </c>
      <c r="O29" s="190" t="n">
        <f aca="false">G29/358612</f>
        <v>0.0550567186820296</v>
      </c>
      <c r="P29" s="190" t="s">
        <v>327</v>
      </c>
      <c r="Q29" s="0" t="s">
        <v>327</v>
      </c>
      <c r="R29" s="0" t="n">
        <v>1</v>
      </c>
      <c r="S29" s="0" t="n">
        <v>1</v>
      </c>
      <c r="U29" s="0" t="s">
        <v>330</v>
      </c>
      <c r="V29" s="0" t="s">
        <v>319</v>
      </c>
      <c r="W29" s="0" t="s">
        <v>160</v>
      </c>
      <c r="X29" s="0" t="s">
        <v>161</v>
      </c>
      <c r="Y29" s="0" t="n">
        <v>1</v>
      </c>
      <c r="AA29" s="0" t="n">
        <f aca="false">COUNT(Y29:Z29)</f>
        <v>1</v>
      </c>
      <c r="AC29" s="192" t="n">
        <f aca="false">Y29/178</f>
        <v>0.00561797752808989</v>
      </c>
      <c r="AD29" s="192" t="n">
        <f aca="false">Z29/358612</f>
        <v>0</v>
      </c>
      <c r="AE29" s="0" t="n">
        <f aca="false">COUNT(AC29:AD29)</f>
        <v>2</v>
      </c>
    </row>
    <row r="30" customFormat="false" ht="14.25" hidden="false" customHeight="false" outlineLevel="0" collapsed="false">
      <c r="A30" s="191" t="n">
        <v>62</v>
      </c>
      <c r="B30" s="0" t="s">
        <v>337</v>
      </c>
      <c r="C30" s="0" t="s">
        <v>322</v>
      </c>
      <c r="D30" s="0" t="s">
        <v>88</v>
      </c>
      <c r="F30" s="0" t="n">
        <v>21</v>
      </c>
      <c r="H30" s="0" t="n">
        <f aca="false">COUNT(E30:G30)</f>
        <v>1</v>
      </c>
      <c r="J30" s="0" t="s">
        <v>337</v>
      </c>
      <c r="K30" s="0" t="s">
        <v>322</v>
      </c>
      <c r="L30" s="0" t="s">
        <v>88</v>
      </c>
      <c r="M30" s="190" t="n">
        <f aca="false">E30/178</f>
        <v>0</v>
      </c>
      <c r="N30" s="190" t="n">
        <f aca="false">F30/28221</f>
        <v>0.000744126714149038</v>
      </c>
      <c r="O30" s="190" t="n">
        <f aca="false">G30/358612</f>
        <v>0</v>
      </c>
      <c r="P30" s="190" t="s">
        <v>370</v>
      </c>
      <c r="Q30" s="0" t="s">
        <v>371</v>
      </c>
      <c r="U30" s="0" t="s">
        <v>63</v>
      </c>
      <c r="V30" s="0" t="s">
        <v>320</v>
      </c>
      <c r="W30" s="0" t="s">
        <v>168</v>
      </c>
      <c r="X30" s="0" t="s">
        <v>169</v>
      </c>
      <c r="Y30" s="0" t="n">
        <v>2</v>
      </c>
      <c r="AA30" s="0" t="n">
        <f aca="false">COUNT(Y30:Z30)</f>
        <v>1</v>
      </c>
      <c r="AC30" s="192" t="n">
        <f aca="false">Y30/178</f>
        <v>0.0112359550561798</v>
      </c>
      <c r="AD30" s="192" t="n">
        <f aca="false">Z30/358612</f>
        <v>0</v>
      </c>
      <c r="AE30" s="0" t="n">
        <f aca="false">COUNT(AC30:AD30)</f>
        <v>2</v>
      </c>
    </row>
    <row r="31" customFormat="false" ht="14.25" hidden="false" customHeight="false" outlineLevel="0" collapsed="false">
      <c r="A31" s="191" t="n">
        <v>64</v>
      </c>
      <c r="B31" s="191" t="s">
        <v>52</v>
      </c>
      <c r="C31" s="191" t="s">
        <v>54</v>
      </c>
      <c r="D31" s="191" t="s">
        <v>191</v>
      </c>
      <c r="E31" s="191" t="n">
        <v>2</v>
      </c>
      <c r="F31" s="191"/>
      <c r="G31" s="191"/>
      <c r="H31" s="191" t="n">
        <f aca="false">COUNT(E31:G31)</f>
        <v>1</v>
      </c>
      <c r="J31" s="191" t="s">
        <v>52</v>
      </c>
      <c r="K31" s="191" t="s">
        <v>54</v>
      </c>
      <c r="L31" s="191" t="s">
        <v>191</v>
      </c>
      <c r="M31" s="193" t="n">
        <f aca="false">E31/178</f>
        <v>0.0112359550561798</v>
      </c>
      <c r="N31" s="193" t="n">
        <f aca="false">F31/28221</f>
        <v>0</v>
      </c>
      <c r="O31" s="193" t="n">
        <f aca="false">G31/358612</f>
        <v>0</v>
      </c>
      <c r="P31" s="193"/>
      <c r="Q31" s="191"/>
      <c r="U31" s="0" t="s">
        <v>63</v>
      </c>
      <c r="V31" s="0" t="s">
        <v>324</v>
      </c>
      <c r="W31" s="0" t="s">
        <v>188</v>
      </c>
      <c r="X31" s="0" t="s">
        <v>189</v>
      </c>
      <c r="Z31" s="0" t="n">
        <v>770</v>
      </c>
      <c r="AA31" s="0" t="n">
        <f aca="false">COUNT(Y31:Z31)</f>
        <v>1</v>
      </c>
      <c r="AC31" s="192" t="n">
        <f aca="false">Y31/178</f>
        <v>0</v>
      </c>
      <c r="AD31" s="192" t="n">
        <f aca="false">Z31/358612</f>
        <v>0.00214716741213345</v>
      </c>
      <c r="AE31" s="0" t="n">
        <f aca="false">COUNT(AC31:AD31)</f>
        <v>2</v>
      </c>
    </row>
    <row r="32" customFormat="false" ht="14.25" hidden="false" customHeight="false" outlineLevel="0" collapsed="false">
      <c r="A32" s="191" t="n">
        <v>65</v>
      </c>
      <c r="B32" s="191" t="s">
        <v>52</v>
      </c>
      <c r="C32" s="191" t="s">
        <v>54</v>
      </c>
      <c r="D32" s="191" t="s">
        <v>55</v>
      </c>
      <c r="E32" s="191" t="n">
        <v>1</v>
      </c>
      <c r="F32" s="191"/>
      <c r="G32" s="191" t="n">
        <v>1559</v>
      </c>
      <c r="H32" s="191" t="n">
        <f aca="false">COUNT(E32:G32)</f>
        <v>2</v>
      </c>
      <c r="J32" s="191" t="s">
        <v>52</v>
      </c>
      <c r="K32" s="191" t="s">
        <v>54</v>
      </c>
      <c r="L32" s="191" t="s">
        <v>55</v>
      </c>
      <c r="M32" s="193" t="n">
        <f aca="false">E32/178</f>
        <v>0.00561797752808989</v>
      </c>
      <c r="N32" s="193" t="n">
        <f aca="false">F32/28221</f>
        <v>0</v>
      </c>
      <c r="O32" s="193" t="n">
        <f aca="false">G32/358612</f>
        <v>0.00434731687729357</v>
      </c>
      <c r="P32" s="193"/>
      <c r="R32" s="0" t="n">
        <v>2</v>
      </c>
      <c r="S32" s="0" t="n">
        <v>1</v>
      </c>
      <c r="U32" s="0" t="s">
        <v>66</v>
      </c>
      <c r="V32" s="0" t="s">
        <v>65</v>
      </c>
      <c r="W32" s="0" t="s">
        <v>64</v>
      </c>
      <c r="X32" s="0" t="s">
        <v>140</v>
      </c>
      <c r="Z32" s="0" t="n">
        <v>19744</v>
      </c>
      <c r="AA32" s="0" t="n">
        <f aca="false">COUNT(Y32:Z32)</f>
        <v>1</v>
      </c>
      <c r="AC32" s="192" t="n">
        <f aca="false">Y32/178</f>
        <v>0</v>
      </c>
      <c r="AD32" s="192" t="n">
        <f aca="false">Z32/358612</f>
        <v>0.0550567186820296</v>
      </c>
      <c r="AE32" s="0" t="n">
        <f aca="false">COUNT(AC32:AD32)</f>
        <v>2</v>
      </c>
    </row>
    <row r="33" customFormat="false" ht="14.25" hidden="false" customHeight="false" outlineLevel="0" collapsed="false">
      <c r="A33" s="191" t="n">
        <v>66</v>
      </c>
      <c r="B33" s="0" t="s">
        <v>52</v>
      </c>
      <c r="C33" s="0" t="s">
        <v>54</v>
      </c>
      <c r="D33" s="0" t="s">
        <v>178</v>
      </c>
      <c r="G33" s="0" t="n">
        <v>3095</v>
      </c>
      <c r="H33" s="0" t="n">
        <f aca="false">COUNT(E33:G33)</f>
        <v>1</v>
      </c>
      <c r="J33" s="0" t="s">
        <v>52</v>
      </c>
      <c r="K33" s="0" t="s">
        <v>54</v>
      </c>
      <c r="L33" s="0" t="s">
        <v>178</v>
      </c>
      <c r="M33" s="190" t="n">
        <f aca="false">E33/178</f>
        <v>0</v>
      </c>
      <c r="N33" s="190" t="n">
        <f aca="false">F33/28221</f>
        <v>0</v>
      </c>
      <c r="O33" s="190" t="n">
        <f aca="false">G33/358612</f>
        <v>0.00863049758513379</v>
      </c>
      <c r="P33" s="190" t="s">
        <v>370</v>
      </c>
      <c r="Q33" s="0" t="s">
        <v>372</v>
      </c>
      <c r="U33" s="0" t="s">
        <v>52</v>
      </c>
      <c r="V33" s="0" t="s">
        <v>54</v>
      </c>
      <c r="W33" s="0" t="s">
        <v>191</v>
      </c>
      <c r="X33" s="0" t="s">
        <v>192</v>
      </c>
      <c r="Y33" s="0" t="n">
        <v>2</v>
      </c>
      <c r="AA33" s="0" t="n">
        <f aca="false">COUNT(Y33:Z33)</f>
        <v>1</v>
      </c>
      <c r="AC33" s="192" t="n">
        <f aca="false">Y33/178</f>
        <v>0.0112359550561798</v>
      </c>
      <c r="AD33" s="192" t="n">
        <f aca="false">Z33/358612</f>
        <v>0</v>
      </c>
      <c r="AE33" s="0" t="n">
        <f aca="false">COUNT(AC33:AD33)</f>
        <v>2</v>
      </c>
    </row>
    <row r="34" customFormat="false" ht="14.25" hidden="false" customHeight="false" outlineLevel="0" collapsed="false">
      <c r="A34" s="191" t="n">
        <v>67</v>
      </c>
      <c r="B34" s="191" t="s">
        <v>52</v>
      </c>
      <c r="C34" s="191" t="s">
        <v>54</v>
      </c>
      <c r="D34" s="191" t="s">
        <v>53</v>
      </c>
      <c r="E34" s="191" t="n">
        <v>122</v>
      </c>
      <c r="F34" s="191"/>
      <c r="G34" s="191" t="n">
        <v>267425</v>
      </c>
      <c r="H34" s="191" t="n">
        <f aca="false">COUNT(E34:G34)</f>
        <v>2</v>
      </c>
      <c r="J34" s="164" t="s">
        <v>52</v>
      </c>
      <c r="K34" s="164" t="s">
        <v>54</v>
      </c>
      <c r="L34" s="164" t="s">
        <v>53</v>
      </c>
      <c r="M34" s="194" t="n">
        <f aca="false">E34/178</f>
        <v>0.685393258426966</v>
      </c>
      <c r="N34" s="194" t="n">
        <f aca="false">F34/28221</f>
        <v>0</v>
      </c>
      <c r="O34" s="194" t="n">
        <f aca="false">G34/358612</f>
        <v>0.745722396350373</v>
      </c>
      <c r="P34" s="194"/>
      <c r="R34" s="0" t="n">
        <v>3</v>
      </c>
      <c r="S34" s="0" t="n">
        <v>2</v>
      </c>
      <c r="U34" s="0" t="s">
        <v>52</v>
      </c>
      <c r="V34" s="0" t="s">
        <v>54</v>
      </c>
      <c r="W34" s="0" t="s">
        <v>55</v>
      </c>
      <c r="X34" s="0" t="s">
        <v>131</v>
      </c>
      <c r="Y34" s="0" t="n">
        <v>1</v>
      </c>
      <c r="AA34" s="0" t="n">
        <f aca="false">COUNT(Y34:Z34)</f>
        <v>1</v>
      </c>
      <c r="AC34" s="192" t="n">
        <f aca="false">Y34/178</f>
        <v>0.00561797752808989</v>
      </c>
      <c r="AD34" s="192" t="n">
        <f aca="false">Z34/358612</f>
        <v>0</v>
      </c>
      <c r="AE34" s="0" t="n">
        <f aca="false">COUNT(AC34:AD34)</f>
        <v>2</v>
      </c>
    </row>
    <row r="35" customFormat="false" ht="14.25" hidden="false" customHeight="false" outlineLevel="0" collapsed="false">
      <c r="A35" s="191" t="n">
        <v>68</v>
      </c>
      <c r="B35" s="0" t="s">
        <v>52</v>
      </c>
      <c r="C35" s="0" t="s">
        <v>54</v>
      </c>
      <c r="D35" s="0" t="s">
        <v>181</v>
      </c>
      <c r="G35" s="0" t="n">
        <v>1878</v>
      </c>
      <c r="H35" s="0" t="n">
        <f aca="false">COUNT(E35:G35)</f>
        <v>1</v>
      </c>
      <c r="J35" s="0" t="s">
        <v>96</v>
      </c>
      <c r="K35" s="0" t="s">
        <v>96</v>
      </c>
      <c r="L35" s="0" t="s">
        <v>87</v>
      </c>
      <c r="M35" s="190" t="n">
        <f aca="false">E39/178</f>
        <v>0</v>
      </c>
      <c r="N35" s="196" t="n">
        <f aca="false">F39/28221</f>
        <v>0.814358102122533</v>
      </c>
      <c r="O35" s="190" t="n">
        <f aca="false">G39/358612</f>
        <v>0</v>
      </c>
      <c r="P35" s="190" t="s">
        <v>327</v>
      </c>
      <c r="U35" s="0" t="s">
        <v>52</v>
      </c>
      <c r="V35" s="0" t="s">
        <v>54</v>
      </c>
      <c r="W35" s="0" t="s">
        <v>55</v>
      </c>
      <c r="X35" s="0" t="s">
        <v>184</v>
      </c>
      <c r="Z35" s="0" t="n">
        <v>1559</v>
      </c>
      <c r="AA35" s="0" t="n">
        <f aca="false">COUNT(Y35:Z35)</f>
        <v>1</v>
      </c>
      <c r="AC35" s="192" t="n">
        <f aca="false">Y35/178</f>
        <v>0</v>
      </c>
      <c r="AD35" s="192" t="n">
        <f aca="false">Z35/358612</f>
        <v>0.00434731687729357</v>
      </c>
      <c r="AE35" s="0" t="n">
        <f aca="false">COUNT(AC35:AD35)</f>
        <v>2</v>
      </c>
    </row>
    <row r="36" customFormat="false" ht="14.25" hidden="false" customHeight="false" outlineLevel="0" collapsed="false">
      <c r="A36" s="191" t="n">
        <v>69</v>
      </c>
      <c r="B36" s="0" t="s">
        <v>52</v>
      </c>
      <c r="C36" s="0" t="s">
        <v>54</v>
      </c>
      <c r="D36" s="0" t="s">
        <v>175</v>
      </c>
      <c r="G36" s="0" t="n">
        <v>3999</v>
      </c>
      <c r="H36" s="0" t="n">
        <f aca="false">COUNT(E36:G36)</f>
        <v>1</v>
      </c>
      <c r="J36" s="0" t="s">
        <v>52</v>
      </c>
      <c r="K36" s="0" t="s">
        <v>54</v>
      </c>
      <c r="L36" s="0" t="s">
        <v>181</v>
      </c>
      <c r="M36" s="190" t="n">
        <f aca="false">E35/178</f>
        <v>0</v>
      </c>
      <c r="N36" s="190" t="n">
        <f aca="false">F35/28221</f>
        <v>0</v>
      </c>
      <c r="O36" s="190" t="n">
        <f aca="false">G35/358612</f>
        <v>0.00523685766232028</v>
      </c>
      <c r="P36" s="190" t="s">
        <v>370</v>
      </c>
      <c r="Q36" s="0" t="s">
        <v>372</v>
      </c>
      <c r="U36" s="0" t="s">
        <v>52</v>
      </c>
      <c r="V36" s="0" t="s">
        <v>54</v>
      </c>
      <c r="W36" s="0" t="s">
        <v>178</v>
      </c>
      <c r="X36" s="0" t="s">
        <v>179</v>
      </c>
      <c r="Z36" s="0" t="n">
        <v>3095</v>
      </c>
      <c r="AA36" s="0" t="n">
        <f aca="false">COUNT(Y36:Z36)</f>
        <v>1</v>
      </c>
      <c r="AC36" s="192" t="n">
        <f aca="false">Y36/178</f>
        <v>0</v>
      </c>
      <c r="AD36" s="192" t="n">
        <f aca="false">Z36/358612</f>
        <v>0.00863049758513379</v>
      </c>
      <c r="AE36" s="0" t="n">
        <f aca="false">COUNT(AC36:AD36)</f>
        <v>2</v>
      </c>
    </row>
    <row r="37" customFormat="false" ht="14.25" hidden="false" customHeight="false" outlineLevel="0" collapsed="false">
      <c r="A37" s="191" t="n">
        <v>70</v>
      </c>
      <c r="B37" s="0" t="s">
        <v>10</v>
      </c>
      <c r="C37" s="0" t="s">
        <v>9</v>
      </c>
      <c r="D37" s="0" t="s">
        <v>34</v>
      </c>
      <c r="G37" s="0" t="n">
        <v>2129</v>
      </c>
      <c r="H37" s="0" t="n">
        <f aca="false">COUNT(E37:G37)</f>
        <v>1</v>
      </c>
      <c r="J37" s="0" t="s">
        <v>52</v>
      </c>
      <c r="K37" s="0" t="s">
        <v>54</v>
      </c>
      <c r="L37" s="0" t="s">
        <v>175</v>
      </c>
      <c r="M37" s="190" t="n">
        <f aca="false">E36/178</f>
        <v>0</v>
      </c>
      <c r="N37" s="190" t="n">
        <f aca="false">F36/28221</f>
        <v>0</v>
      </c>
      <c r="O37" s="190" t="n">
        <f aca="false">G36/358612</f>
        <v>0.0111513278975606</v>
      </c>
      <c r="P37" s="190" t="s">
        <v>370</v>
      </c>
      <c r="Q37" s="0" t="s">
        <v>372</v>
      </c>
      <c r="U37" s="84" t="s">
        <v>52</v>
      </c>
      <c r="V37" s="84" t="s">
        <v>54</v>
      </c>
      <c r="W37" s="84" t="s">
        <v>53</v>
      </c>
      <c r="X37" s="84" t="s">
        <v>138</v>
      </c>
      <c r="Y37" s="84" t="n">
        <v>47</v>
      </c>
      <c r="Z37" s="84" t="n">
        <v>134909</v>
      </c>
      <c r="AA37" s="84" t="n">
        <f aca="false">COUNT(Y37:Z37)</f>
        <v>2</v>
      </c>
      <c r="AB37" s="84"/>
      <c r="AC37" s="195" t="n">
        <f aca="false">Y37/178</f>
        <v>0.264044943820225</v>
      </c>
      <c r="AD37" s="195" t="n">
        <f aca="false">Z37/358612</f>
        <v>0.376197673251313</v>
      </c>
      <c r="AE37" s="84" t="n">
        <f aca="false">COUNT(AC37:AD37)</f>
        <v>2</v>
      </c>
    </row>
    <row r="38" customFormat="false" ht="14.25" hidden="false" customHeight="false" outlineLevel="0" collapsed="false">
      <c r="A38" s="191" t="n">
        <v>73</v>
      </c>
      <c r="B38" s="0" t="s">
        <v>10</v>
      </c>
      <c r="C38" s="0" t="s">
        <v>9</v>
      </c>
      <c r="D38" s="0" t="s">
        <v>203</v>
      </c>
      <c r="G38" s="0" t="n">
        <v>196</v>
      </c>
      <c r="H38" s="0" t="n">
        <f aca="false">COUNT(E38:G38)</f>
        <v>1</v>
      </c>
      <c r="J38" s="0" t="s">
        <v>10</v>
      </c>
      <c r="K38" s="0" t="s">
        <v>9</v>
      </c>
      <c r="L38" s="0" t="s">
        <v>34</v>
      </c>
      <c r="M38" s="190" t="n">
        <f aca="false">E37/178</f>
        <v>0</v>
      </c>
      <c r="N38" s="190" t="n">
        <f aca="false">F37/28221</f>
        <v>0</v>
      </c>
      <c r="O38" s="190" t="n">
        <f aca="false">G37/358612</f>
        <v>0.00593677846809365</v>
      </c>
      <c r="P38" s="190" t="s">
        <v>370</v>
      </c>
      <c r="Q38" s="0" t="s">
        <v>372</v>
      </c>
      <c r="U38" s="0" t="s">
        <v>52</v>
      </c>
      <c r="V38" s="0" t="s">
        <v>54</v>
      </c>
      <c r="W38" s="0" t="s">
        <v>53</v>
      </c>
      <c r="X38" s="0" t="s">
        <v>171</v>
      </c>
      <c r="Z38" s="0" t="n">
        <v>42885</v>
      </c>
      <c r="AA38" s="0" t="n">
        <f aca="false">COUNT(Y38:Z38)</f>
        <v>1</v>
      </c>
      <c r="AC38" s="192" t="n">
        <f aca="false">Y38/178</f>
        <v>0</v>
      </c>
      <c r="AD38" s="192" t="n">
        <f aca="false">Z38/358612</f>
        <v>0.119586070739406</v>
      </c>
      <c r="AE38" s="0" t="n">
        <f aca="false">COUNT(AC38:AD38)</f>
        <v>2</v>
      </c>
    </row>
    <row r="39" customFormat="false" ht="14.25" hidden="false" customHeight="false" outlineLevel="0" collapsed="false">
      <c r="A39" s="191" t="n">
        <v>84</v>
      </c>
      <c r="B39" s="0" t="s">
        <v>96</v>
      </c>
      <c r="C39" s="0" t="s">
        <v>96</v>
      </c>
      <c r="D39" s="0" t="s">
        <v>87</v>
      </c>
      <c r="F39" s="0" t="n">
        <v>22982</v>
      </c>
      <c r="H39" s="0" t="n">
        <f aca="false">COUNT(E39:G39)</f>
        <v>1</v>
      </c>
      <c r="J39" s="0" t="s">
        <v>10</v>
      </c>
      <c r="K39" s="0" t="s">
        <v>9</v>
      </c>
      <c r="L39" s="0" t="s">
        <v>203</v>
      </c>
      <c r="M39" s="190" t="n">
        <f aca="false">E38/178</f>
        <v>0</v>
      </c>
      <c r="N39" s="190" t="n">
        <f aca="false">F38/28221</f>
        <v>0</v>
      </c>
      <c r="O39" s="190" t="n">
        <f aca="false">G38/358612</f>
        <v>0.000546551704906696</v>
      </c>
      <c r="P39" s="190" t="s">
        <v>370</v>
      </c>
      <c r="Q39" s="0" t="s">
        <v>371</v>
      </c>
      <c r="U39" s="84" t="s">
        <v>52</v>
      </c>
      <c r="V39" s="84" t="s">
        <v>54</v>
      </c>
      <c r="W39" s="84" t="s">
        <v>53</v>
      </c>
      <c r="X39" s="84" t="s">
        <v>126</v>
      </c>
      <c r="Y39" s="84" t="n">
        <v>75</v>
      </c>
      <c r="Z39" s="84" t="n">
        <v>89631</v>
      </c>
      <c r="AA39" s="84" t="n">
        <f aca="false">COUNT(Y39:Z39)</f>
        <v>2</v>
      </c>
      <c r="AB39" s="84"/>
      <c r="AC39" s="195" t="n">
        <f aca="false">Y39/178</f>
        <v>0.421348314606742</v>
      </c>
      <c r="AD39" s="195" t="n">
        <f aca="false">Z39/358612</f>
        <v>0.249938652359653</v>
      </c>
      <c r="AE39" s="84" t="n">
        <f aca="false">COUNT(AC39:AD39)</f>
        <v>2</v>
      </c>
    </row>
    <row r="40" customFormat="false" ht="14.25" hidden="false" customHeight="false" outlineLevel="0" collapsed="false">
      <c r="A40" s="191" t="n">
        <v>85</v>
      </c>
      <c r="B40" s="0" t="s">
        <v>96</v>
      </c>
      <c r="C40" s="0" t="s">
        <v>96</v>
      </c>
      <c r="D40" s="0" t="s">
        <v>96</v>
      </c>
      <c r="F40" s="0" t="n">
        <v>15</v>
      </c>
      <c r="H40" s="0" t="n">
        <f aca="false">COUNT(E40:G40)</f>
        <v>1</v>
      </c>
      <c r="J40" s="0" t="s">
        <v>96</v>
      </c>
      <c r="K40" s="0" t="s">
        <v>96</v>
      </c>
      <c r="L40" s="0" t="s">
        <v>96</v>
      </c>
      <c r="M40" s="190" t="n">
        <f aca="false">E40/178</f>
        <v>0</v>
      </c>
      <c r="N40" s="190" t="n">
        <f aca="false">F40/28221</f>
        <v>0.000531519081535027</v>
      </c>
      <c r="O40" s="190" t="n">
        <f aca="false">G40/358612</f>
        <v>0</v>
      </c>
      <c r="P40" s="190" t="s">
        <v>370</v>
      </c>
      <c r="Q40" s="0" t="s">
        <v>371</v>
      </c>
      <c r="U40" s="197" t="s">
        <v>52</v>
      </c>
      <c r="V40" s="197" t="s">
        <v>54</v>
      </c>
      <c r="W40" s="197" t="s">
        <v>181</v>
      </c>
      <c r="X40" s="197" t="s">
        <v>186</v>
      </c>
      <c r="Y40" s="197"/>
      <c r="Z40" s="197" t="n">
        <v>950</v>
      </c>
      <c r="AA40" s="197" t="n">
        <f aca="false">COUNT(Y40:Z40)</f>
        <v>1</v>
      </c>
      <c r="AB40" s="197"/>
      <c r="AC40" s="198" t="n">
        <f aca="false">Y40/178</f>
        <v>0</v>
      </c>
      <c r="AD40" s="198" t="n">
        <f aca="false">Z40/358612</f>
        <v>0.00264910265133347</v>
      </c>
      <c r="AE40" s="197" t="n">
        <f aca="false">COUNT(AC40:AD40)</f>
        <v>2</v>
      </c>
    </row>
    <row r="41" customFormat="false" ht="14.25" hidden="false" customHeight="false" outlineLevel="0" collapsed="false">
      <c r="M41" s="190"/>
      <c r="N41" s="190"/>
      <c r="O41" s="190"/>
      <c r="P41" s="190"/>
      <c r="U41" s="197" t="s">
        <v>52</v>
      </c>
      <c r="V41" s="197" t="s">
        <v>54</v>
      </c>
      <c r="W41" s="197" t="s">
        <v>181</v>
      </c>
      <c r="X41" s="197" t="s">
        <v>182</v>
      </c>
      <c r="Y41" s="197"/>
      <c r="Z41" s="197" t="n">
        <v>928</v>
      </c>
      <c r="AA41" s="197" t="n">
        <f aca="false">COUNT(Y41:Z41)</f>
        <v>1</v>
      </c>
      <c r="AB41" s="197"/>
      <c r="AC41" s="198" t="n">
        <f aca="false">Y41/178</f>
        <v>0</v>
      </c>
      <c r="AD41" s="198" t="n">
        <f aca="false">Z41/358612</f>
        <v>0.0025877550109868</v>
      </c>
      <c r="AE41" s="197" t="n">
        <f aca="false">COUNT(AC41:AD41)</f>
        <v>2</v>
      </c>
    </row>
    <row r="42" customFormat="false" ht="14.25" hidden="false" customHeight="false" outlineLevel="0" collapsed="false">
      <c r="P42" s="190"/>
      <c r="U42" s="197" t="s">
        <v>52</v>
      </c>
      <c r="V42" s="197" t="s">
        <v>54</v>
      </c>
      <c r="W42" s="197" t="s">
        <v>175</v>
      </c>
      <c r="X42" s="197" t="s">
        <v>176</v>
      </c>
      <c r="Y42" s="197"/>
      <c r="Z42" s="197" t="n">
        <v>3999</v>
      </c>
      <c r="AA42" s="197" t="n">
        <f aca="false">COUNT(Y42:Z42)</f>
        <v>1</v>
      </c>
      <c r="AB42" s="197"/>
      <c r="AC42" s="198" t="n">
        <f aca="false">Y42/178</f>
        <v>0</v>
      </c>
      <c r="AD42" s="198" t="n">
        <f aca="false">Z42/358612</f>
        <v>0.0111513278975606</v>
      </c>
      <c r="AE42" s="197" t="n">
        <f aca="false">COUNT(AC42:AD42)</f>
        <v>2</v>
      </c>
    </row>
    <row r="43" customFormat="false" ht="14.25" hidden="false" customHeight="false" outlineLevel="0" collapsed="false">
      <c r="U43" s="197" t="s">
        <v>10</v>
      </c>
      <c r="V43" s="197" t="s">
        <v>9</v>
      </c>
      <c r="W43" s="197" t="s">
        <v>34</v>
      </c>
      <c r="X43" s="197" t="s">
        <v>150</v>
      </c>
      <c r="Y43" s="197"/>
      <c r="Z43" s="197" t="n">
        <v>2129</v>
      </c>
      <c r="AA43" s="197" t="n">
        <f aca="false">COUNT(Y43:Z43)</f>
        <v>1</v>
      </c>
      <c r="AB43" s="197"/>
      <c r="AC43" s="198" t="n">
        <f aca="false">Y43/178</f>
        <v>0</v>
      </c>
      <c r="AD43" s="198" t="n">
        <f aca="false">Z43/358612</f>
        <v>0.00593677846809365</v>
      </c>
      <c r="AE43" s="197" t="n">
        <f aca="false">COUNT(AC43:AD43)</f>
        <v>2</v>
      </c>
    </row>
    <row r="44" customFormat="false" ht="14.25" hidden="false" customHeight="false" outlineLevel="0" collapsed="false">
      <c r="U44" s="197" t="s">
        <v>10</v>
      </c>
      <c r="V44" s="197" t="s">
        <v>9</v>
      </c>
      <c r="W44" s="197" t="s">
        <v>203</v>
      </c>
      <c r="X44" s="197" t="s">
        <v>204</v>
      </c>
      <c r="Y44" s="197"/>
      <c r="Z44" s="197" t="n">
        <v>196</v>
      </c>
      <c r="AA44" s="197" t="n">
        <f aca="false">COUNT(Y44:Z44)</f>
        <v>1</v>
      </c>
      <c r="AB44" s="197"/>
      <c r="AC44" s="198" t="n">
        <f aca="false">Y44/178</f>
        <v>0</v>
      </c>
      <c r="AD44" s="198" t="n">
        <f aca="false">Z44/358612</f>
        <v>0.000546551704906696</v>
      </c>
      <c r="AE44" s="197" t="n">
        <f aca="false">COUNT(AC44:AD44)</f>
        <v>2</v>
      </c>
    </row>
    <row r="61" customFormat="false" ht="14.25" hidden="false" customHeight="false" outlineLevel="0" collapsed="false">
      <c r="L61" s="0" t="s">
        <v>327</v>
      </c>
    </row>
    <row r="66" customFormat="false" ht="14.25" hidden="false" customHeight="false" outlineLevel="0" collapsed="false">
      <c r="Q66" s="0" t="s">
        <v>375</v>
      </c>
    </row>
  </sheetData>
  <conditionalFormatting sqref="AC7:AD4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36"/>
    <col collapsed="false" customWidth="true" hidden="false" outlineLevel="0" max="3" min="2" style="0" width="16.82"/>
    <col collapsed="false" customWidth="true" hidden="false" outlineLevel="0" max="6" min="4" style="0" width="18.46"/>
    <col collapsed="false" customWidth="true" hidden="false" outlineLevel="0" max="10" min="10" style="0" width="13.01"/>
    <col collapsed="false" customWidth="true" hidden="false" outlineLevel="0" max="12" min="11" style="0" width="16.82"/>
    <col collapsed="false" customWidth="true" hidden="false" outlineLevel="0" max="13" min="13" style="0" width="7.36"/>
    <col collapsed="false" customWidth="true" hidden="false" outlineLevel="0" max="14" min="14" style="0" width="10.46"/>
    <col collapsed="false" customWidth="true" hidden="false" outlineLevel="0" max="15" min="15" style="0" width="9.36"/>
    <col collapsed="false" customWidth="true" hidden="false" outlineLevel="0" max="23" min="23" style="0" width="16.82"/>
    <col collapsed="false" customWidth="true" hidden="false" outlineLevel="0" max="24" min="24" style="0" width="12.72"/>
    <col collapsed="false" customWidth="true" hidden="false" outlineLevel="0" max="25" min="25" style="0" width="4.72"/>
    <col collapsed="false" customWidth="true" hidden="false" outlineLevel="0" max="26" min="26" style="0" width="9.18"/>
    <col collapsed="false" customWidth="true" hidden="false" outlineLevel="0" max="27" min="27" style="0" width="1.82"/>
  </cols>
  <sheetData>
    <row r="1" customFormat="false" ht="14.25" hidden="false" customHeight="false" outlineLevel="0" collapsed="false">
      <c r="M1" s="0" t="n">
        <f aca="false">SUM(D6:D40)</f>
        <v>146</v>
      </c>
      <c r="N1" s="0" t="n">
        <f aca="false">SUM(E6:E40)</f>
        <v>17030</v>
      </c>
      <c r="O1" s="0" t="n">
        <f aca="false">SUM(F6:F40)</f>
        <v>869953</v>
      </c>
    </row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D4" s="0" t="s">
        <v>166</v>
      </c>
      <c r="E4" s="0" t="s">
        <v>166</v>
      </c>
      <c r="F4" s="0" t="s">
        <v>166</v>
      </c>
      <c r="M4" s="0" t="s">
        <v>166</v>
      </c>
      <c r="N4" s="0" t="s">
        <v>166</v>
      </c>
      <c r="O4" s="0" t="s">
        <v>166</v>
      </c>
      <c r="U4" s="0" t="s">
        <v>328</v>
      </c>
      <c r="V4" s="0" t="s">
        <v>310</v>
      </c>
      <c r="W4" s="0" t="s">
        <v>0</v>
      </c>
      <c r="X4" s="0" t="s">
        <v>311</v>
      </c>
      <c r="Y4" s="0" t="s">
        <v>78</v>
      </c>
      <c r="Z4" s="0" t="s">
        <v>79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78</v>
      </c>
      <c r="E5" s="0" t="s">
        <v>81</v>
      </c>
      <c r="F5" s="0" t="s">
        <v>79</v>
      </c>
      <c r="J5" s="0" t="s">
        <v>328</v>
      </c>
      <c r="K5" s="0" t="s">
        <v>310</v>
      </c>
      <c r="L5" s="0" t="s">
        <v>0</v>
      </c>
      <c r="M5" s="0" t="s">
        <v>78</v>
      </c>
      <c r="N5" s="0" t="s">
        <v>81</v>
      </c>
      <c r="O5" s="0" t="s">
        <v>79</v>
      </c>
      <c r="P5" s="188" t="s">
        <v>367</v>
      </c>
      <c r="Q5" s="188" t="s">
        <v>368</v>
      </c>
      <c r="R5" s="188" t="s">
        <v>369</v>
      </c>
      <c r="S5" s="188"/>
      <c r="U5" s="0" t="s">
        <v>17</v>
      </c>
      <c r="V5" s="0" t="s">
        <v>16</v>
      </c>
      <c r="W5" s="0" t="s">
        <v>114</v>
      </c>
      <c r="X5" s="0" t="s">
        <v>148</v>
      </c>
      <c r="Z5" s="0" t="n">
        <v>260</v>
      </c>
      <c r="AA5" s="0" t="n">
        <f aca="false">COUNT(Y5:Z5)</f>
        <v>1</v>
      </c>
    </row>
    <row r="6" customFormat="false" ht="14.25" hidden="false" customHeight="false" outlineLevel="0" collapsed="false">
      <c r="A6" s="0" t="s">
        <v>17</v>
      </c>
      <c r="B6" s="0" t="s">
        <v>16</v>
      </c>
      <c r="C6" s="0" t="s">
        <v>83</v>
      </c>
      <c r="E6" s="0" t="n">
        <v>14</v>
      </c>
      <c r="G6" s="0" t="n">
        <f aca="false">COUNT(D6:F6)</f>
        <v>1</v>
      </c>
      <c r="J6" s="0" t="s">
        <v>17</v>
      </c>
      <c r="K6" s="0" t="s">
        <v>16</v>
      </c>
      <c r="L6" s="0" t="s">
        <v>83</v>
      </c>
      <c r="M6" s="190" t="n">
        <f aca="false">D6/146</f>
        <v>0</v>
      </c>
      <c r="N6" s="190" t="n">
        <f aca="false">E6/17030</f>
        <v>0.000822078684674104</v>
      </c>
      <c r="O6" s="190" t="n">
        <f aca="false">F6/869953</f>
        <v>0</v>
      </c>
      <c r="P6" s="0" t="s">
        <v>371</v>
      </c>
      <c r="U6" s="0" t="s">
        <v>17</v>
      </c>
      <c r="V6" s="0" t="s">
        <v>16</v>
      </c>
      <c r="W6" s="0" t="s">
        <v>14</v>
      </c>
      <c r="X6" s="0" t="s">
        <v>145</v>
      </c>
      <c r="Z6" s="0" t="n">
        <v>1876</v>
      </c>
      <c r="AA6" s="0" t="n">
        <f aca="false">COUNT(Y6:Z6)</f>
        <v>1</v>
      </c>
    </row>
    <row r="7" customFormat="false" ht="14.25" hidden="false" customHeight="false" outlineLevel="0" collapsed="false">
      <c r="A7" s="0" t="s">
        <v>17</v>
      </c>
      <c r="B7" s="0" t="s">
        <v>16</v>
      </c>
      <c r="C7" s="0" t="s">
        <v>114</v>
      </c>
      <c r="F7" s="0" t="n">
        <v>260</v>
      </c>
      <c r="G7" s="0" t="n">
        <f aca="false">COUNT(D7:F7)</f>
        <v>1</v>
      </c>
      <c r="J7" s="0" t="s">
        <v>17</v>
      </c>
      <c r="K7" s="0" t="s">
        <v>16</v>
      </c>
      <c r="L7" s="0" t="s">
        <v>114</v>
      </c>
      <c r="M7" s="190" t="n">
        <f aca="false">D7/146</f>
        <v>0</v>
      </c>
      <c r="N7" s="190" t="n">
        <f aca="false">E7/17030</f>
        <v>0</v>
      </c>
      <c r="O7" s="190" t="n">
        <f aca="false">F7/869953</f>
        <v>0.000298866720386044</v>
      </c>
      <c r="P7" s="0" t="s">
        <v>372</v>
      </c>
      <c r="U7" s="0" t="s">
        <v>17</v>
      </c>
      <c r="V7" s="0" t="s">
        <v>16</v>
      </c>
      <c r="W7" s="0" t="s">
        <v>223</v>
      </c>
      <c r="X7" s="0" t="s">
        <v>224</v>
      </c>
      <c r="Y7" s="0" t="n">
        <v>2</v>
      </c>
      <c r="AA7" s="0" t="n">
        <f aca="false">COUNT(Y7:Z7)</f>
        <v>1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14</v>
      </c>
      <c r="F8" s="0" t="n">
        <v>1876</v>
      </c>
      <c r="G8" s="0" t="n">
        <f aca="false">COUNT(D8:F8)</f>
        <v>1</v>
      </c>
      <c r="J8" s="0" t="s">
        <v>17</v>
      </c>
      <c r="K8" s="0" t="s">
        <v>16</v>
      </c>
      <c r="L8" s="0" t="s">
        <v>14</v>
      </c>
      <c r="M8" s="190" t="n">
        <f aca="false">D8/146</f>
        <v>0</v>
      </c>
      <c r="N8" s="190" t="n">
        <f aca="false">E8/17030</f>
        <v>0</v>
      </c>
      <c r="O8" s="190" t="n">
        <f aca="false">F8/869953</f>
        <v>0.00215643833632392</v>
      </c>
      <c r="P8" s="0" t="s">
        <v>372</v>
      </c>
      <c r="U8" s="0" t="s">
        <v>17</v>
      </c>
      <c r="V8" s="0" t="s">
        <v>16</v>
      </c>
      <c r="W8" s="0" t="s">
        <v>21</v>
      </c>
      <c r="X8" s="0" t="s">
        <v>156</v>
      </c>
      <c r="Y8" s="0" t="n">
        <v>12</v>
      </c>
      <c r="AA8" s="0" t="n">
        <f aca="false">COUNT(Y8:Z8)</f>
        <v>1</v>
      </c>
    </row>
    <row r="9" customFormat="false" ht="14.25" hidden="false" customHeight="false" outlineLevel="0" collapsed="false">
      <c r="A9" s="158" t="s">
        <v>330</v>
      </c>
      <c r="B9" s="158" t="s">
        <v>319</v>
      </c>
      <c r="C9" s="191" t="s">
        <v>223</v>
      </c>
      <c r="D9" s="191" t="n">
        <v>2</v>
      </c>
      <c r="E9" s="191" t="s">
        <v>370</v>
      </c>
      <c r="F9" s="191"/>
      <c r="G9" s="191" t="n">
        <v>2</v>
      </c>
      <c r="J9" s="158" t="s">
        <v>330</v>
      </c>
      <c r="K9" s="158" t="s">
        <v>319</v>
      </c>
      <c r="L9" s="0" t="s">
        <v>223</v>
      </c>
      <c r="M9" s="190" t="n">
        <f aca="false">D9/146</f>
        <v>0.0136986301369863</v>
      </c>
      <c r="N9" s="190" t="n">
        <v>0</v>
      </c>
      <c r="O9" s="190" t="n">
        <f aca="false">F9/869953</f>
        <v>0</v>
      </c>
      <c r="P9" s="0" t="s">
        <v>327</v>
      </c>
      <c r="U9" s="0" t="s">
        <v>17</v>
      </c>
      <c r="V9" s="0" t="s">
        <v>16</v>
      </c>
      <c r="W9" s="0" t="s">
        <v>264</v>
      </c>
      <c r="X9" s="0" t="s">
        <v>265</v>
      </c>
      <c r="Y9" s="0" t="n">
        <v>2</v>
      </c>
      <c r="AA9" s="0" t="n">
        <f aca="false">COUNT(Y9:Z9)</f>
        <v>1</v>
      </c>
    </row>
    <row r="10" customFormat="false" ht="14.25" hidden="false" customHeight="false" outlineLevel="0" collapsed="false">
      <c r="A10" s="191" t="s">
        <v>17</v>
      </c>
      <c r="B10" s="191" t="s">
        <v>16</v>
      </c>
      <c r="C10" s="191" t="s">
        <v>21</v>
      </c>
      <c r="D10" s="191" t="n">
        <v>12</v>
      </c>
      <c r="E10" s="191" t="s">
        <v>370</v>
      </c>
      <c r="F10" s="191"/>
      <c r="G10" s="191" t="n">
        <v>2</v>
      </c>
      <c r="J10" s="0" t="s">
        <v>17</v>
      </c>
      <c r="K10" s="0" t="s">
        <v>16</v>
      </c>
      <c r="L10" s="0" t="s">
        <v>21</v>
      </c>
      <c r="M10" s="196" t="n">
        <f aca="false">D10/146</f>
        <v>0.0821917808219178</v>
      </c>
      <c r="N10" s="190" t="n">
        <v>0</v>
      </c>
      <c r="O10" s="190" t="n">
        <f aca="false">F10/869953</f>
        <v>0</v>
      </c>
      <c r="Q10" s="0" t="n">
        <v>1</v>
      </c>
      <c r="R10" s="0" t="n">
        <v>1</v>
      </c>
      <c r="U10" s="0" t="s">
        <v>17</v>
      </c>
      <c r="V10" s="0" t="s">
        <v>16</v>
      </c>
      <c r="W10" s="0" t="s">
        <v>99</v>
      </c>
      <c r="X10" s="0" t="s">
        <v>147</v>
      </c>
      <c r="Z10" s="0" t="n">
        <v>5603</v>
      </c>
      <c r="AA10" s="0" t="n">
        <f aca="false">COUNT(Y10:Z10)</f>
        <v>1</v>
      </c>
    </row>
    <row r="11" customFormat="false" ht="14.25" hidden="false" customHeight="false" outlineLevel="0" collapsed="false">
      <c r="A11" s="191" t="s">
        <v>17</v>
      </c>
      <c r="B11" s="191" t="s">
        <v>16</v>
      </c>
      <c r="C11" s="191" t="s">
        <v>264</v>
      </c>
      <c r="D11" s="191" t="n">
        <v>2</v>
      </c>
      <c r="E11" s="191" t="s">
        <v>370</v>
      </c>
      <c r="F11" s="191"/>
      <c r="G11" s="191" t="n">
        <v>2</v>
      </c>
      <c r="J11" s="0" t="s">
        <v>17</v>
      </c>
      <c r="K11" s="0" t="s">
        <v>16</v>
      </c>
      <c r="L11" s="0" t="s">
        <v>264</v>
      </c>
      <c r="M11" s="190" t="n">
        <f aca="false">D11/146</f>
        <v>0.0136986301369863</v>
      </c>
      <c r="N11" s="190" t="n">
        <v>0</v>
      </c>
      <c r="O11" s="190" t="n">
        <f aca="false">F11/869953</f>
        <v>0</v>
      </c>
      <c r="P11" s="0" t="s">
        <v>327</v>
      </c>
      <c r="U11" s="0" t="s">
        <v>17</v>
      </c>
      <c r="V11" s="0" t="s">
        <v>16</v>
      </c>
      <c r="W11" s="0" t="s">
        <v>18</v>
      </c>
      <c r="X11" s="0" t="s">
        <v>218</v>
      </c>
      <c r="Y11" s="0" t="n">
        <v>2</v>
      </c>
      <c r="AA11" s="0" t="n">
        <f aca="false">COUNT(Y11:Z11)</f>
        <v>1</v>
      </c>
    </row>
    <row r="12" customFormat="false" ht="14.25" hidden="false" customHeight="false" outlineLevel="0" collapsed="false">
      <c r="A12" s="0" t="s">
        <v>17</v>
      </c>
      <c r="B12" s="0" t="s">
        <v>16</v>
      </c>
      <c r="C12" s="0" t="s">
        <v>99</v>
      </c>
      <c r="E12" s="0" t="s">
        <v>327</v>
      </c>
      <c r="F12" s="0" t="n">
        <v>5603</v>
      </c>
      <c r="G12" s="0" t="n">
        <f aca="false">COUNT(D12:F12)</f>
        <v>1</v>
      </c>
      <c r="J12" s="0" t="s">
        <v>17</v>
      </c>
      <c r="K12" s="0" t="s">
        <v>16</v>
      </c>
      <c r="L12" s="0" t="s">
        <v>99</v>
      </c>
      <c r="M12" s="190" t="n">
        <f aca="false">D12/146</f>
        <v>0</v>
      </c>
      <c r="N12" s="190" t="n">
        <v>0</v>
      </c>
      <c r="O12" s="190" t="n">
        <f aca="false">F12/869953</f>
        <v>0.00644057782431925</v>
      </c>
      <c r="P12" s="0" t="s">
        <v>372</v>
      </c>
      <c r="U12" s="0" t="s">
        <v>17</v>
      </c>
      <c r="V12" s="0" t="s">
        <v>16</v>
      </c>
      <c r="W12" s="0" t="s">
        <v>18</v>
      </c>
      <c r="X12" s="0" t="s">
        <v>242</v>
      </c>
      <c r="Y12" s="0" t="n">
        <v>4</v>
      </c>
      <c r="AA12" s="0" t="n">
        <f aca="false">COUNT(Y12:Z12)</f>
        <v>1</v>
      </c>
    </row>
    <row r="13" customFormat="false" ht="14.25" hidden="false" customHeight="false" outlineLevel="0" collapsed="false">
      <c r="A13" s="191" t="s">
        <v>17</v>
      </c>
      <c r="B13" s="191" t="s">
        <v>16</v>
      </c>
      <c r="C13" s="191" t="s">
        <v>18</v>
      </c>
      <c r="D13" s="191" t="n">
        <v>6</v>
      </c>
      <c r="E13" s="191" t="s">
        <v>370</v>
      </c>
      <c r="F13" s="191"/>
      <c r="G13" s="191" t="n">
        <v>2</v>
      </c>
      <c r="J13" s="0" t="s">
        <v>17</v>
      </c>
      <c r="K13" s="0" t="s">
        <v>16</v>
      </c>
      <c r="L13" s="0" t="s">
        <v>18</v>
      </c>
      <c r="M13" s="190" t="n">
        <f aca="false">D13/146</f>
        <v>0.0410958904109589</v>
      </c>
      <c r="N13" s="190" t="n">
        <v>0</v>
      </c>
      <c r="O13" s="190" t="n">
        <f aca="false">F13/869953</f>
        <v>0</v>
      </c>
      <c r="Q13" s="0" t="n">
        <v>2</v>
      </c>
      <c r="U13" s="0" t="s">
        <v>17</v>
      </c>
      <c r="V13" s="0" t="s">
        <v>16</v>
      </c>
      <c r="W13" s="0" t="s">
        <v>19</v>
      </c>
      <c r="X13" s="0" t="s">
        <v>173</v>
      </c>
      <c r="Z13" s="0" t="n">
        <v>2178</v>
      </c>
      <c r="AA13" s="0" t="n">
        <f aca="false">COUNT(Y13:Z13)</f>
        <v>1</v>
      </c>
    </row>
    <row r="14" customFormat="false" ht="14.25" hidden="false" customHeight="false" outlineLevel="0" collapsed="false">
      <c r="A14" s="0" t="s">
        <v>17</v>
      </c>
      <c r="B14" s="0" t="s">
        <v>16</v>
      </c>
      <c r="C14" s="0" t="s">
        <v>19</v>
      </c>
      <c r="F14" s="0" t="n">
        <v>2178</v>
      </c>
      <c r="G14" s="0" t="n">
        <f aca="false">COUNT(D14:F14)</f>
        <v>1</v>
      </c>
      <c r="J14" s="0" t="s">
        <v>17</v>
      </c>
      <c r="K14" s="0" t="s">
        <v>16</v>
      </c>
      <c r="L14" s="0" t="s">
        <v>19</v>
      </c>
      <c r="M14" s="190" t="n">
        <f aca="false">D14/146</f>
        <v>0</v>
      </c>
      <c r="N14" s="190" t="n">
        <f aca="false">E14/17030</f>
        <v>0</v>
      </c>
      <c r="O14" s="190" t="n">
        <f aca="false">F14/869953</f>
        <v>0.00250358352692617</v>
      </c>
      <c r="P14" s="0" t="s">
        <v>372</v>
      </c>
      <c r="U14" s="0" t="s">
        <v>17</v>
      </c>
      <c r="V14" s="0" t="s">
        <v>16</v>
      </c>
      <c r="W14" s="0" t="s">
        <v>22</v>
      </c>
      <c r="X14" s="0" t="s">
        <v>146</v>
      </c>
      <c r="Y14" s="0" t="n">
        <v>21</v>
      </c>
      <c r="Z14" s="0" t="n">
        <v>14004</v>
      </c>
      <c r="AA14" s="0" t="n">
        <f aca="false">COUNT(Y14:Z14)</f>
        <v>2</v>
      </c>
    </row>
    <row r="15" customFormat="false" ht="14.25" hidden="false" customHeight="false" outlineLevel="0" collapsed="false">
      <c r="A15" s="164" t="s">
        <v>17</v>
      </c>
      <c r="B15" s="164" t="s">
        <v>16</v>
      </c>
      <c r="C15" s="164" t="s">
        <v>22</v>
      </c>
      <c r="D15" s="164" t="n">
        <v>21</v>
      </c>
      <c r="E15" s="164" t="n">
        <v>639</v>
      </c>
      <c r="F15" s="164" t="n">
        <v>14004</v>
      </c>
      <c r="G15" s="164" t="n">
        <f aca="false">COUNT(D15:F15)</f>
        <v>3</v>
      </c>
      <c r="J15" s="164" t="s">
        <v>17</v>
      </c>
      <c r="K15" s="164" t="s">
        <v>16</v>
      </c>
      <c r="L15" s="164" t="s">
        <v>22</v>
      </c>
      <c r="M15" s="194" t="n">
        <f aca="false">D15/146</f>
        <v>0.143835616438356</v>
      </c>
      <c r="N15" s="194" t="n">
        <f aca="false">E15/17030</f>
        <v>0.0375220199647681</v>
      </c>
      <c r="O15" s="194" t="n">
        <f aca="false">F15/869953</f>
        <v>0.0160974213549468</v>
      </c>
      <c r="Q15" s="0" t="n">
        <v>1</v>
      </c>
      <c r="R15" s="0" t="n">
        <v>1</v>
      </c>
      <c r="U15" s="0" t="s">
        <v>38</v>
      </c>
      <c r="V15" s="0" t="s">
        <v>37</v>
      </c>
      <c r="W15" s="0" t="s">
        <v>197</v>
      </c>
      <c r="X15" s="0" t="s">
        <v>198</v>
      </c>
      <c r="Z15" s="0" t="n">
        <v>25882</v>
      </c>
      <c r="AA15" s="0" t="n">
        <f aca="false">COUNT(Y15:Z15)</f>
        <v>1</v>
      </c>
    </row>
    <row r="16" customFormat="false" ht="14.25" hidden="false" customHeight="false" outlineLevel="0" collapsed="false">
      <c r="A16" s="0" t="s">
        <v>38</v>
      </c>
      <c r="B16" s="0" t="s">
        <v>37</v>
      </c>
      <c r="C16" s="0" t="s">
        <v>197</v>
      </c>
      <c r="F16" s="0" t="n">
        <v>25882</v>
      </c>
      <c r="G16" s="0" t="n">
        <f aca="false">COUNT(D16:F16)</f>
        <v>1</v>
      </c>
      <c r="J16" s="0" t="s">
        <v>38</v>
      </c>
      <c r="K16" s="0" t="s">
        <v>37</v>
      </c>
      <c r="L16" s="0" t="s">
        <v>197</v>
      </c>
      <c r="M16" s="190" t="n">
        <f aca="false">D16/146</f>
        <v>0</v>
      </c>
      <c r="N16" s="190" t="n">
        <f aca="false">E16/17030</f>
        <v>0</v>
      </c>
      <c r="O16" s="190" t="n">
        <f aca="false">F16/869953</f>
        <v>0.0297510325270446</v>
      </c>
      <c r="P16" s="0" t="s">
        <v>327</v>
      </c>
      <c r="Q16" s="0" t="n">
        <v>1</v>
      </c>
      <c r="R16" s="0" t="n">
        <v>1</v>
      </c>
      <c r="U16" s="0" t="s">
        <v>38</v>
      </c>
      <c r="V16" s="0" t="s">
        <v>37</v>
      </c>
      <c r="W16" s="0" t="s">
        <v>35</v>
      </c>
      <c r="X16" s="0" t="s">
        <v>210</v>
      </c>
      <c r="Z16" s="0" t="n">
        <v>150469</v>
      </c>
      <c r="AA16" s="0" t="n">
        <f aca="false">COUNT(Y16:Z16)</f>
        <v>1</v>
      </c>
    </row>
    <row r="17" customFormat="false" ht="14.25" hidden="false" customHeight="false" outlineLevel="0" collapsed="false">
      <c r="A17" s="0" t="s">
        <v>96</v>
      </c>
      <c r="B17" s="0" t="s">
        <v>96</v>
      </c>
      <c r="C17" s="0" t="s">
        <v>87</v>
      </c>
      <c r="E17" s="0" t="n">
        <v>9490</v>
      </c>
      <c r="G17" s="0" t="n">
        <f aca="false">COUNT(D17:F17)</f>
        <v>1</v>
      </c>
      <c r="J17" s="0" t="s">
        <v>96</v>
      </c>
      <c r="K17" s="0" t="s">
        <v>376</v>
      </c>
      <c r="L17" s="0" t="s">
        <v>87</v>
      </c>
      <c r="M17" s="190" t="n">
        <f aca="false">D17/146</f>
        <v>0</v>
      </c>
      <c r="N17" s="196" t="n">
        <f aca="false">E17/17030</f>
        <v>0.557251908396947</v>
      </c>
      <c r="O17" s="190" t="n">
        <f aca="false">F17/869953</f>
        <v>0</v>
      </c>
      <c r="U17" s="0" t="s">
        <v>38</v>
      </c>
      <c r="V17" s="0" t="s">
        <v>37</v>
      </c>
      <c r="W17" s="0" t="s">
        <v>35</v>
      </c>
      <c r="X17" s="0" t="s">
        <v>206</v>
      </c>
      <c r="Y17" s="0" t="n">
        <v>8</v>
      </c>
      <c r="Z17" s="0" t="n">
        <v>1505</v>
      </c>
      <c r="AA17" s="0" t="n">
        <f aca="false">COUNT(Y17:Z17)</f>
        <v>2</v>
      </c>
    </row>
    <row r="18" customFormat="false" ht="14.25" hidden="false" customHeight="false" outlineLevel="0" collapsed="false">
      <c r="A18" s="191" t="s">
        <v>38</v>
      </c>
      <c r="B18" s="191" t="s">
        <v>37</v>
      </c>
      <c r="C18" s="191" t="s">
        <v>35</v>
      </c>
      <c r="D18" s="191" t="n">
        <v>21</v>
      </c>
      <c r="E18" s="191"/>
      <c r="F18" s="191" t="n">
        <v>198103</v>
      </c>
      <c r="G18" s="191" t="n">
        <f aca="false">COUNT(D18:F18)</f>
        <v>2</v>
      </c>
      <c r="J18" s="191" t="s">
        <v>38</v>
      </c>
      <c r="K18" s="191" t="s">
        <v>37</v>
      </c>
      <c r="L18" s="191" t="s">
        <v>35</v>
      </c>
      <c r="M18" s="193" t="n">
        <f aca="false">D18/146</f>
        <v>0.143835616438356</v>
      </c>
      <c r="N18" s="193" t="n">
        <f aca="false">E18/17030</f>
        <v>0</v>
      </c>
      <c r="O18" s="193" t="n">
        <f aca="false">F18/869953</f>
        <v>0.227716899648602</v>
      </c>
      <c r="Q18" s="0" t="n">
        <v>3</v>
      </c>
      <c r="R18" s="0" t="n">
        <v>2</v>
      </c>
      <c r="U18" s="0" t="s">
        <v>38</v>
      </c>
      <c r="V18" s="0" t="s">
        <v>37</v>
      </c>
      <c r="W18" s="0" t="s">
        <v>35</v>
      </c>
      <c r="X18" s="0" t="s">
        <v>133</v>
      </c>
      <c r="Y18" s="0" t="n">
        <v>13</v>
      </c>
      <c r="Z18" s="0" t="n">
        <v>46129</v>
      </c>
      <c r="AA18" s="0" t="n">
        <f aca="false">COUNT(Y18:Z18)</f>
        <v>2</v>
      </c>
    </row>
    <row r="19" customFormat="false" ht="14.25" hidden="false" customHeight="false" outlineLevel="0" collapsed="false">
      <c r="A19" s="164" t="s">
        <v>38</v>
      </c>
      <c r="B19" s="164" t="s">
        <v>37</v>
      </c>
      <c r="C19" s="164" t="s">
        <v>74</v>
      </c>
      <c r="D19" s="164" t="n">
        <v>62</v>
      </c>
      <c r="E19" s="164" t="n">
        <v>5008</v>
      </c>
      <c r="F19" s="164" t="n">
        <v>171768</v>
      </c>
      <c r="G19" s="164" t="n">
        <f aca="false">COUNT(D19:F19)</f>
        <v>3</v>
      </c>
      <c r="J19" s="164" t="s">
        <v>38</v>
      </c>
      <c r="K19" s="164" t="s">
        <v>37</v>
      </c>
      <c r="L19" s="164" t="s">
        <v>74</v>
      </c>
      <c r="M19" s="194" t="n">
        <f aca="false">D19/146</f>
        <v>0.424657534246575</v>
      </c>
      <c r="N19" s="194" t="n">
        <f aca="false">E19/17030</f>
        <v>0.294069289489137</v>
      </c>
      <c r="O19" s="194" t="n">
        <f aca="false">F19/869953</f>
        <v>0.197445149335654</v>
      </c>
      <c r="Q19" s="0" t="n">
        <v>2</v>
      </c>
      <c r="R19" s="0" t="n">
        <v>2</v>
      </c>
      <c r="U19" s="0" t="s">
        <v>38</v>
      </c>
      <c r="V19" s="0" t="s">
        <v>37</v>
      </c>
      <c r="W19" s="0" t="s">
        <v>74</v>
      </c>
      <c r="X19" s="0" t="s">
        <v>143</v>
      </c>
      <c r="Y19" s="0" t="n">
        <v>2</v>
      </c>
      <c r="Z19" s="0" t="n">
        <v>52067</v>
      </c>
      <c r="AA19" s="0" t="n">
        <f aca="false">COUNT(Y19:Z19)</f>
        <v>2</v>
      </c>
    </row>
    <row r="20" customFormat="false" ht="14.25" hidden="false" customHeight="false" outlineLevel="0" collapsed="false">
      <c r="A20" s="0" t="s">
        <v>38</v>
      </c>
      <c r="B20" s="0" t="s">
        <v>37</v>
      </c>
      <c r="C20" s="0" t="s">
        <v>248</v>
      </c>
      <c r="F20" s="0" t="n">
        <v>1216</v>
      </c>
      <c r="G20" s="0" t="n">
        <f aca="false">COUNT(D20:F20)</f>
        <v>1</v>
      </c>
      <c r="J20" s="0" t="s">
        <v>38</v>
      </c>
      <c r="K20" s="0" t="s">
        <v>37</v>
      </c>
      <c r="L20" s="0" t="s">
        <v>248</v>
      </c>
      <c r="M20" s="190" t="n">
        <f aca="false">D20/146</f>
        <v>0</v>
      </c>
      <c r="N20" s="190" t="n">
        <f aca="false">E20/17030</f>
        <v>0</v>
      </c>
      <c r="O20" s="190" t="n">
        <f aca="false">F20/869953</f>
        <v>0.0013977766614978</v>
      </c>
      <c r="P20" s="0" t="s">
        <v>372</v>
      </c>
      <c r="U20" s="0" t="s">
        <v>38</v>
      </c>
      <c r="V20" s="0" t="s">
        <v>37</v>
      </c>
      <c r="W20" s="0" t="s">
        <v>74</v>
      </c>
      <c r="X20" s="0" t="s">
        <v>142</v>
      </c>
      <c r="Y20" s="0" t="n">
        <v>60</v>
      </c>
      <c r="Z20" s="0" t="n">
        <v>119701</v>
      </c>
      <c r="AA20" s="0" t="n">
        <f aca="false">COUNT(Y20:Z20)</f>
        <v>2</v>
      </c>
    </row>
    <row r="21" customFormat="false" ht="14.25" hidden="false" customHeight="false" outlineLevel="0" collapsed="false">
      <c r="A21" s="0" t="s">
        <v>27</v>
      </c>
      <c r="B21" s="0" t="s">
        <v>321</v>
      </c>
      <c r="C21" s="0" t="s">
        <v>220</v>
      </c>
      <c r="D21" s="0" t="n">
        <v>3</v>
      </c>
      <c r="G21" s="0" t="n">
        <f aca="false">COUNT(D21:F21)</f>
        <v>1</v>
      </c>
      <c r="J21" s="0" t="s">
        <v>27</v>
      </c>
      <c r="K21" s="0" t="s">
        <v>321</v>
      </c>
      <c r="L21" s="0" t="s">
        <v>220</v>
      </c>
      <c r="M21" s="190" t="n">
        <f aca="false">D21/146</f>
        <v>0.0205479452054794</v>
      </c>
      <c r="N21" s="190" t="n">
        <f aca="false">E21/17030</f>
        <v>0</v>
      </c>
      <c r="O21" s="190" t="n">
        <f aca="false">F21/869953</f>
        <v>0</v>
      </c>
      <c r="P21" s="0" t="s">
        <v>374</v>
      </c>
      <c r="U21" s="0" t="s">
        <v>38</v>
      </c>
      <c r="V21" s="0" t="s">
        <v>37</v>
      </c>
      <c r="W21" s="0" t="s">
        <v>248</v>
      </c>
      <c r="X21" s="0" t="s">
        <v>249</v>
      </c>
      <c r="Z21" s="0" t="n">
        <v>1216</v>
      </c>
      <c r="AA21" s="0" t="n">
        <f aca="false">COUNT(Y21:Z21)</f>
        <v>1</v>
      </c>
    </row>
    <row r="22" customFormat="false" ht="14.25" hidden="false" customHeight="false" outlineLevel="0" collapsed="false">
      <c r="A22" s="0" t="s">
        <v>338</v>
      </c>
      <c r="B22" s="0" t="s">
        <v>315</v>
      </c>
      <c r="C22" s="0" t="s">
        <v>212</v>
      </c>
      <c r="F22" s="0" t="n">
        <v>5572</v>
      </c>
      <c r="G22" s="0" t="n">
        <f aca="false">COUNT(D22:F22)</f>
        <v>1</v>
      </c>
      <c r="J22" s="0" t="s">
        <v>338</v>
      </c>
      <c r="K22" s="0" t="s">
        <v>315</v>
      </c>
      <c r="L22" s="0" t="s">
        <v>212</v>
      </c>
      <c r="M22" s="190" t="n">
        <f aca="false">D22/146</f>
        <v>0</v>
      </c>
      <c r="N22" s="190" t="n">
        <f aca="false">E22/17030</f>
        <v>0</v>
      </c>
      <c r="O22" s="190" t="n">
        <f aca="false">F22/869953</f>
        <v>0.00640494371535014</v>
      </c>
      <c r="P22" s="0" t="s">
        <v>372</v>
      </c>
      <c r="U22" s="0" t="s">
        <v>27</v>
      </c>
      <c r="V22" s="0" t="s">
        <v>321</v>
      </c>
      <c r="W22" s="0" t="s">
        <v>220</v>
      </c>
      <c r="X22" s="0" t="s">
        <v>221</v>
      </c>
      <c r="Y22" s="0" t="n">
        <v>3</v>
      </c>
      <c r="AA22" s="0" t="n">
        <f aca="false">COUNT(Y22:Z22)</f>
        <v>1</v>
      </c>
    </row>
    <row r="23" customFormat="false" ht="14.25" hidden="false" customHeight="false" outlineLevel="0" collapsed="false">
      <c r="A23" s="0" t="s">
        <v>30</v>
      </c>
      <c r="B23" s="0" t="s">
        <v>70</v>
      </c>
      <c r="C23" s="0" t="s">
        <v>90</v>
      </c>
      <c r="E23" s="0" t="n">
        <v>66</v>
      </c>
      <c r="G23" s="0" t="n">
        <f aca="false">COUNT(D23:F23)</f>
        <v>1</v>
      </c>
      <c r="J23" s="0" t="s">
        <v>30</v>
      </c>
      <c r="K23" s="0" t="s">
        <v>70</v>
      </c>
      <c r="L23" s="0" t="s">
        <v>90</v>
      </c>
      <c r="M23" s="190" t="n">
        <f aca="false">D23/146</f>
        <v>0</v>
      </c>
      <c r="N23" s="190" t="n">
        <f aca="false">E23/17030</f>
        <v>0.00387551379917792</v>
      </c>
      <c r="O23" s="190" t="n">
        <f aca="false">F23/869953</f>
        <v>0</v>
      </c>
      <c r="P23" s="0" t="s">
        <v>371</v>
      </c>
      <c r="U23" s="0" t="s">
        <v>338</v>
      </c>
      <c r="V23" s="0" t="s">
        <v>315</v>
      </c>
      <c r="W23" s="0" t="s">
        <v>212</v>
      </c>
      <c r="X23" s="0" t="s">
        <v>179</v>
      </c>
      <c r="Z23" s="0" t="n">
        <v>5572</v>
      </c>
      <c r="AA23" s="0" t="n">
        <f aca="false">COUNT(Y23:Z23)</f>
        <v>1</v>
      </c>
    </row>
    <row r="24" customFormat="false" ht="14.25" hidden="false" customHeight="false" outlineLevel="0" collapsed="false">
      <c r="A24" s="0" t="s">
        <v>30</v>
      </c>
      <c r="B24" s="0" t="s">
        <v>70</v>
      </c>
      <c r="C24" s="0" t="s">
        <v>239</v>
      </c>
      <c r="F24" s="0" t="n">
        <v>7709</v>
      </c>
      <c r="G24" s="0" t="n">
        <f aca="false">COUNT(D24:F24)</f>
        <v>1</v>
      </c>
      <c r="J24" s="0" t="s">
        <v>30</v>
      </c>
      <c r="K24" s="0" t="s">
        <v>70</v>
      </c>
      <c r="L24" s="0" t="s">
        <v>239</v>
      </c>
      <c r="M24" s="190" t="n">
        <f aca="false">D24/146</f>
        <v>0</v>
      </c>
      <c r="N24" s="190" t="n">
        <f aca="false">E24/17030</f>
        <v>0</v>
      </c>
      <c r="O24" s="190" t="n">
        <f aca="false">F24/869953</f>
        <v>0.0088613982594462</v>
      </c>
      <c r="P24" s="0" t="s">
        <v>372</v>
      </c>
      <c r="U24" s="0" t="s">
        <v>30</v>
      </c>
      <c r="V24" s="0" t="s">
        <v>70</v>
      </c>
      <c r="W24" s="0" t="s">
        <v>239</v>
      </c>
      <c r="X24" s="0" t="s">
        <v>240</v>
      </c>
      <c r="Z24" s="0" t="n">
        <v>7709</v>
      </c>
      <c r="AA24" s="0" t="n">
        <f aca="false">COUNT(Y24:Z24)</f>
        <v>1</v>
      </c>
    </row>
    <row r="25" customFormat="false" ht="14.25" hidden="false" customHeight="false" outlineLevel="0" collapsed="false">
      <c r="A25" s="0" t="s">
        <v>30</v>
      </c>
      <c r="B25" s="0" t="s">
        <v>70</v>
      </c>
      <c r="C25" s="0" t="s">
        <v>232</v>
      </c>
      <c r="F25" s="0" t="n">
        <v>89055</v>
      </c>
      <c r="G25" s="0" t="n">
        <f aca="false">COUNT(D25:F25)</f>
        <v>1</v>
      </c>
      <c r="J25" s="0" t="s">
        <v>30</v>
      </c>
      <c r="K25" s="0" t="s">
        <v>70</v>
      </c>
      <c r="L25" s="0" t="s">
        <v>232</v>
      </c>
      <c r="M25" s="190" t="n">
        <f aca="false">D25/146</f>
        <v>0</v>
      </c>
      <c r="N25" s="190" t="n">
        <f aca="false">E25/17030</f>
        <v>0</v>
      </c>
      <c r="O25" s="196" t="n">
        <f aca="false">F25/869953</f>
        <v>0.102367599169151</v>
      </c>
      <c r="Q25" s="0" t="n">
        <v>1</v>
      </c>
      <c r="R25" s="0" t="n">
        <v>1</v>
      </c>
      <c r="U25" s="0" t="s">
        <v>30</v>
      </c>
      <c r="V25" s="0" t="s">
        <v>70</v>
      </c>
      <c r="W25" s="0" t="s">
        <v>232</v>
      </c>
      <c r="X25" s="0" t="s">
        <v>233</v>
      </c>
      <c r="Z25" s="0" t="n">
        <v>89055</v>
      </c>
      <c r="AA25" s="0" t="n">
        <f aca="false">COUNT(Y25:Z25)</f>
        <v>1</v>
      </c>
    </row>
    <row r="26" customFormat="false" ht="14.25" hidden="false" customHeight="false" outlineLevel="0" collapsed="false">
      <c r="A26" s="0" t="s">
        <v>30</v>
      </c>
      <c r="B26" s="0" t="s">
        <v>29</v>
      </c>
      <c r="C26" s="0" t="s">
        <v>261</v>
      </c>
      <c r="D26" s="0" t="n">
        <v>3</v>
      </c>
      <c r="G26" s="0" t="n">
        <f aca="false">COUNT(D26:F26)</f>
        <v>1</v>
      </c>
      <c r="J26" s="0" t="s">
        <v>30</v>
      </c>
      <c r="K26" s="0" t="s">
        <v>29</v>
      </c>
      <c r="L26" s="0" t="s">
        <v>261</v>
      </c>
      <c r="M26" s="190" t="n">
        <f aca="false">D26/146</f>
        <v>0.0205479452054794</v>
      </c>
      <c r="N26" s="190" t="n">
        <f aca="false">E26/17030</f>
        <v>0</v>
      </c>
      <c r="O26" s="190" t="n">
        <f aca="false">F26/869953</f>
        <v>0</v>
      </c>
      <c r="P26" s="0" t="s">
        <v>374</v>
      </c>
      <c r="U26" s="0" t="s">
        <v>30</v>
      </c>
      <c r="V26" s="0" t="s">
        <v>29</v>
      </c>
      <c r="W26" s="0" t="s">
        <v>261</v>
      </c>
      <c r="X26" s="0" t="s">
        <v>262</v>
      </c>
      <c r="Y26" s="0" t="n">
        <v>3</v>
      </c>
      <c r="AA26" s="0" t="n">
        <f aca="false">COUNT(Y26:Z26)</f>
        <v>1</v>
      </c>
    </row>
    <row r="27" customFormat="false" ht="14.25" hidden="false" customHeight="false" outlineLevel="0" collapsed="false">
      <c r="A27" s="0" t="s">
        <v>5</v>
      </c>
      <c r="B27" s="0" t="s">
        <v>4</v>
      </c>
      <c r="C27" s="0" t="s">
        <v>31</v>
      </c>
      <c r="F27" s="0" t="n">
        <v>12084</v>
      </c>
      <c r="G27" s="0" t="n">
        <f aca="false">COUNT(D27:F27)</f>
        <v>1</v>
      </c>
      <c r="J27" s="0" t="s">
        <v>5</v>
      </c>
      <c r="K27" s="0" t="s">
        <v>4</v>
      </c>
      <c r="L27" s="0" t="s">
        <v>31</v>
      </c>
      <c r="M27" s="190" t="n">
        <f aca="false">D27/146</f>
        <v>0</v>
      </c>
      <c r="N27" s="190" t="n">
        <f aca="false">E27/17030</f>
        <v>0</v>
      </c>
      <c r="O27" s="190" t="n">
        <f aca="false">F27/869953</f>
        <v>0.0138904055736344</v>
      </c>
      <c r="P27" s="0" t="s">
        <v>372</v>
      </c>
      <c r="U27" s="0" t="s">
        <v>5</v>
      </c>
      <c r="V27" s="0" t="s">
        <v>4</v>
      </c>
      <c r="W27" s="0" t="s">
        <v>31</v>
      </c>
      <c r="X27" s="0" t="s">
        <v>129</v>
      </c>
      <c r="Z27" s="0" t="n">
        <v>12084</v>
      </c>
      <c r="AA27" s="0" t="n">
        <f aca="false">COUNT(Y27:Z27)</f>
        <v>1</v>
      </c>
    </row>
    <row r="28" customFormat="false" ht="14.25" hidden="false" customHeight="false" outlineLevel="0" collapsed="false">
      <c r="A28" s="164" t="s">
        <v>5</v>
      </c>
      <c r="B28" s="164" t="s">
        <v>4</v>
      </c>
      <c r="C28" s="164" t="s">
        <v>6</v>
      </c>
      <c r="D28" s="164" t="n">
        <v>8</v>
      </c>
      <c r="E28" s="164" t="n">
        <v>977</v>
      </c>
      <c r="F28" s="164" t="n">
        <v>225853</v>
      </c>
      <c r="G28" s="164" t="n">
        <f aca="false">COUNT(D28:F28)</f>
        <v>3</v>
      </c>
      <c r="J28" s="164" t="s">
        <v>5</v>
      </c>
      <c r="K28" s="164" t="s">
        <v>4</v>
      </c>
      <c r="L28" s="164" t="s">
        <v>6</v>
      </c>
      <c r="M28" s="194" t="n">
        <f aca="false">D28/146</f>
        <v>0.0547945205479452</v>
      </c>
      <c r="N28" s="194" t="n">
        <f aca="false">E28/17030</f>
        <v>0.0573693482090429</v>
      </c>
      <c r="O28" s="194" t="n">
        <f aca="false">F28/869953</f>
        <v>0.259615174612881</v>
      </c>
      <c r="Q28" s="0" t="n">
        <v>2</v>
      </c>
      <c r="R28" s="0" t="n">
        <v>1</v>
      </c>
      <c r="U28" s="0" t="s">
        <v>5</v>
      </c>
      <c r="V28" s="0" t="s">
        <v>4</v>
      </c>
      <c r="W28" s="0" t="s">
        <v>6</v>
      </c>
      <c r="X28" s="0" t="s">
        <v>214</v>
      </c>
      <c r="Z28" s="0" t="n">
        <v>165566</v>
      </c>
      <c r="AA28" s="0" t="n">
        <f aca="false">COUNT(Y28:Z28)</f>
        <v>1</v>
      </c>
    </row>
    <row r="29" customFormat="false" ht="14.25" hidden="false" customHeight="false" outlineLevel="0" collapsed="false">
      <c r="A29" s="0" t="s">
        <v>334</v>
      </c>
      <c r="B29" s="0" t="s">
        <v>318</v>
      </c>
      <c r="C29" s="0" t="s">
        <v>152</v>
      </c>
      <c r="D29" s="0" t="n">
        <v>3</v>
      </c>
      <c r="G29" s="0" t="n">
        <f aca="false">COUNT(D29:F29)</f>
        <v>1</v>
      </c>
      <c r="J29" s="0" t="s">
        <v>334</v>
      </c>
      <c r="K29" s="0" t="s">
        <v>318</v>
      </c>
      <c r="L29" s="0" t="s">
        <v>152</v>
      </c>
      <c r="M29" s="190" t="n">
        <f aca="false">D29/146</f>
        <v>0.0205479452054794</v>
      </c>
      <c r="N29" s="190" t="n">
        <f aca="false">E29/17030</f>
        <v>0</v>
      </c>
      <c r="O29" s="190" t="n">
        <f aca="false">F29/869953</f>
        <v>0</v>
      </c>
      <c r="P29" s="0" t="s">
        <v>374</v>
      </c>
      <c r="U29" s="0" t="s">
        <v>5</v>
      </c>
      <c r="V29" s="0" t="s">
        <v>4</v>
      </c>
      <c r="W29" s="0" t="s">
        <v>6</v>
      </c>
      <c r="X29" s="0" t="s">
        <v>149</v>
      </c>
      <c r="Y29" s="0" t="n">
        <v>8</v>
      </c>
      <c r="Z29" s="0" t="n">
        <v>60287</v>
      </c>
      <c r="AA29" s="0" t="n">
        <f aca="false">COUNT(Y29:Z29)</f>
        <v>2</v>
      </c>
    </row>
    <row r="30" customFormat="false" ht="14.25" hidden="false" customHeight="false" outlineLevel="0" collapsed="false">
      <c r="A30" s="0" t="s">
        <v>63</v>
      </c>
      <c r="B30" s="0" t="s">
        <v>62</v>
      </c>
      <c r="C30" s="0" t="s">
        <v>236</v>
      </c>
      <c r="F30" s="0" t="n">
        <v>61979</v>
      </c>
      <c r="G30" s="0" t="n">
        <f aca="false">COUNT(D30:F30)</f>
        <v>1</v>
      </c>
      <c r="J30" s="0" t="s">
        <v>63</v>
      </c>
      <c r="K30" s="0" t="s">
        <v>62</v>
      </c>
      <c r="L30" s="0" t="s">
        <v>236</v>
      </c>
      <c r="M30" s="190" t="n">
        <f aca="false">D30/146</f>
        <v>0</v>
      </c>
      <c r="N30" s="190" t="n">
        <f aca="false">E30/17030</f>
        <v>0</v>
      </c>
      <c r="O30" s="190" t="n">
        <f aca="false">F30/869953</f>
        <v>0.0712440787031024</v>
      </c>
      <c r="P30" s="0" t="s">
        <v>372</v>
      </c>
      <c r="U30" s="0" t="s">
        <v>334</v>
      </c>
      <c r="V30" s="0" t="s">
        <v>318</v>
      </c>
      <c r="W30" s="0" t="s">
        <v>152</v>
      </c>
      <c r="X30" s="0" t="s">
        <v>153</v>
      </c>
      <c r="Y30" s="0" t="n">
        <v>3</v>
      </c>
      <c r="AA30" s="0" t="n">
        <f aca="false">COUNT(Y30:Z30)</f>
        <v>1</v>
      </c>
    </row>
    <row r="31" customFormat="false" ht="14.25" hidden="false" customHeight="false" outlineLevel="0" collapsed="false">
      <c r="A31" s="191" t="s">
        <v>63</v>
      </c>
      <c r="B31" s="191" t="s">
        <v>62</v>
      </c>
      <c r="C31" s="191" t="s">
        <v>61</v>
      </c>
      <c r="D31" s="191" t="n">
        <v>2</v>
      </c>
      <c r="E31" s="191" t="n">
        <v>7</v>
      </c>
      <c r="F31" s="191"/>
      <c r="G31" s="191" t="n">
        <f aca="false">COUNT(D31:F31)</f>
        <v>2</v>
      </c>
      <c r="J31" s="191" t="s">
        <v>63</v>
      </c>
      <c r="K31" s="191" t="s">
        <v>62</v>
      </c>
      <c r="L31" s="191" t="s">
        <v>61</v>
      </c>
      <c r="M31" s="193" t="n">
        <f aca="false">D31/146</f>
        <v>0.0136986301369863</v>
      </c>
      <c r="N31" s="193" t="n">
        <f aca="false">E31/17030</f>
        <v>0.000411039342337052</v>
      </c>
      <c r="O31" s="193" t="n">
        <f aca="false">F31/869953</f>
        <v>0</v>
      </c>
      <c r="Q31" s="0" t="n">
        <v>1</v>
      </c>
      <c r="R31" s="0" t="n">
        <v>1</v>
      </c>
      <c r="U31" s="0" t="s">
        <v>63</v>
      </c>
      <c r="V31" s="0" t="s">
        <v>62</v>
      </c>
      <c r="W31" s="0" t="s">
        <v>236</v>
      </c>
      <c r="X31" s="0" t="s">
        <v>237</v>
      </c>
      <c r="Z31" s="0" t="n">
        <v>61979</v>
      </c>
      <c r="AA31" s="0" t="n">
        <f aca="false">COUNT(Y31:Z31)</f>
        <v>1</v>
      </c>
    </row>
    <row r="32" customFormat="false" ht="14.25" hidden="false" customHeight="false" outlineLevel="0" collapsed="false">
      <c r="A32" s="0" t="s">
        <v>66</v>
      </c>
      <c r="B32" s="0" t="s">
        <v>65</v>
      </c>
      <c r="C32" s="0" t="s">
        <v>245</v>
      </c>
      <c r="F32" s="0" t="n">
        <v>2076</v>
      </c>
      <c r="G32" s="0" t="n">
        <f aca="false">COUNT(D32:F32)</f>
        <v>1</v>
      </c>
      <c r="J32" s="0" t="s">
        <v>66</v>
      </c>
      <c r="K32" s="0" t="s">
        <v>65</v>
      </c>
      <c r="L32" s="0" t="s">
        <v>245</v>
      </c>
      <c r="M32" s="190" t="n">
        <f aca="false">D32/146</f>
        <v>0</v>
      </c>
      <c r="N32" s="190" t="n">
        <f aca="false">E32/17030</f>
        <v>0</v>
      </c>
      <c r="O32" s="190" t="n">
        <f aca="false">F32/869953</f>
        <v>0.00238633581354395</v>
      </c>
      <c r="P32" s="0" t="s">
        <v>372</v>
      </c>
      <c r="U32" s="0" t="s">
        <v>63</v>
      </c>
      <c r="V32" s="0" t="s">
        <v>62</v>
      </c>
      <c r="W32" s="0" t="s">
        <v>61</v>
      </c>
      <c r="X32" s="0" t="s">
        <v>251</v>
      </c>
      <c r="Y32" s="0" t="n">
        <v>2</v>
      </c>
      <c r="AA32" s="0" t="n">
        <f aca="false">COUNT(Y32:Z32)</f>
        <v>1</v>
      </c>
    </row>
    <row r="33" customFormat="false" ht="14.25" hidden="false" customHeight="false" outlineLevel="0" collapsed="false">
      <c r="A33" s="0" t="s">
        <v>66</v>
      </c>
      <c r="B33" s="0" t="s">
        <v>65</v>
      </c>
      <c r="C33" s="0" t="s">
        <v>64</v>
      </c>
      <c r="F33" s="0" t="n">
        <v>31146</v>
      </c>
      <c r="G33" s="0" t="n">
        <f aca="false">COUNT(D33:F33)</f>
        <v>1</v>
      </c>
      <c r="J33" s="0" t="s">
        <v>66</v>
      </c>
      <c r="K33" s="0" t="s">
        <v>65</v>
      </c>
      <c r="L33" s="0" t="s">
        <v>64</v>
      </c>
      <c r="M33" s="190" t="n">
        <f aca="false">D33/146</f>
        <v>0</v>
      </c>
      <c r="N33" s="190" t="n">
        <f aca="false">E33/17030</f>
        <v>0</v>
      </c>
      <c r="O33" s="190" t="n">
        <f aca="false">F33/869953</f>
        <v>0.0358019341274758</v>
      </c>
      <c r="P33" s="0" t="s">
        <v>327</v>
      </c>
      <c r="U33" s="0" t="s">
        <v>66</v>
      </c>
      <c r="V33" s="0" t="s">
        <v>65</v>
      </c>
      <c r="W33" s="0" t="s">
        <v>245</v>
      </c>
      <c r="X33" s="0" t="s">
        <v>246</v>
      </c>
      <c r="Z33" s="0" t="n">
        <v>2076</v>
      </c>
      <c r="AA33" s="0" t="n">
        <f aca="false">COUNT(Y33:Z33)</f>
        <v>1</v>
      </c>
    </row>
    <row r="34" customFormat="false" ht="14.25" hidden="false" customHeight="false" outlineLevel="0" collapsed="false">
      <c r="A34" s="0" t="s">
        <v>337</v>
      </c>
      <c r="B34" s="0" t="s">
        <v>322</v>
      </c>
      <c r="C34" s="0" t="s">
        <v>88</v>
      </c>
      <c r="E34" s="0" t="n">
        <v>3</v>
      </c>
      <c r="G34" s="0" t="n">
        <f aca="false">COUNT(D34:F34)</f>
        <v>1</v>
      </c>
      <c r="J34" s="0" t="s">
        <v>337</v>
      </c>
      <c r="K34" s="0" t="s">
        <v>322</v>
      </c>
      <c r="L34" s="0" t="s">
        <v>88</v>
      </c>
      <c r="M34" s="190" t="n">
        <f aca="false">D34/146</f>
        <v>0</v>
      </c>
      <c r="N34" s="190" t="n">
        <f aca="false">E34/17030</f>
        <v>0.000176159718144451</v>
      </c>
      <c r="O34" s="190" t="n">
        <f aca="false">F34/869953</f>
        <v>0</v>
      </c>
      <c r="P34" s="0" t="s">
        <v>371</v>
      </c>
      <c r="U34" s="0" t="s">
        <v>66</v>
      </c>
      <c r="V34" s="0" t="s">
        <v>65</v>
      </c>
      <c r="W34" s="0" t="s">
        <v>64</v>
      </c>
      <c r="X34" s="0" t="s">
        <v>140</v>
      </c>
      <c r="Z34" s="0" t="n">
        <v>31146</v>
      </c>
      <c r="AA34" s="0" t="n">
        <f aca="false">COUNT(Y34:Z34)</f>
        <v>1</v>
      </c>
    </row>
    <row r="35" customFormat="false" ht="14.25" hidden="false" customHeight="false" outlineLevel="0" collapsed="false">
      <c r="A35" s="191" t="s">
        <v>10</v>
      </c>
      <c r="B35" s="191" t="s">
        <v>9</v>
      </c>
      <c r="C35" s="191" t="s">
        <v>8</v>
      </c>
      <c r="D35" s="191" t="n">
        <v>1</v>
      </c>
      <c r="E35" s="191"/>
      <c r="F35" s="191" t="n">
        <v>1131</v>
      </c>
      <c r="G35" s="191" t="n">
        <f aca="false">COUNT(D35:F35)</f>
        <v>2</v>
      </c>
      <c r="J35" s="191" t="s">
        <v>10</v>
      </c>
      <c r="K35" s="191" t="s">
        <v>9</v>
      </c>
      <c r="L35" s="191" t="s">
        <v>8</v>
      </c>
      <c r="M35" s="193" t="n">
        <f aca="false">D35/146</f>
        <v>0.00684931506849315</v>
      </c>
      <c r="N35" s="193" t="n">
        <f aca="false">E35/17030</f>
        <v>0</v>
      </c>
      <c r="O35" s="193" t="n">
        <f aca="false">F35/869953</f>
        <v>0.00130007023367929</v>
      </c>
      <c r="Q35" s="0" t="n">
        <v>2</v>
      </c>
      <c r="R35" s="0" t="n">
        <v>1</v>
      </c>
      <c r="U35" s="0" t="s">
        <v>10</v>
      </c>
      <c r="V35" s="0" t="s">
        <v>9</v>
      </c>
      <c r="W35" s="0" t="s">
        <v>8</v>
      </c>
      <c r="X35" s="0" t="s">
        <v>216</v>
      </c>
      <c r="Z35" s="0" t="n">
        <v>1131</v>
      </c>
      <c r="AA35" s="0" t="n">
        <f aca="false">COUNT(Y35:Z35)</f>
        <v>1</v>
      </c>
    </row>
    <row r="36" customFormat="false" ht="14.25" hidden="false" customHeight="false" outlineLevel="0" collapsed="false">
      <c r="A36" s="0" t="s">
        <v>10</v>
      </c>
      <c r="B36" s="0" t="s">
        <v>9</v>
      </c>
      <c r="C36" s="0" t="s">
        <v>203</v>
      </c>
      <c r="F36" s="0" t="n">
        <v>8246</v>
      </c>
      <c r="G36" s="0" t="n">
        <f aca="false">COUNT(D36:F36)</f>
        <v>1</v>
      </c>
      <c r="J36" s="0" t="s">
        <v>10</v>
      </c>
      <c r="K36" s="0" t="s">
        <v>9</v>
      </c>
      <c r="L36" s="0" t="s">
        <v>203</v>
      </c>
      <c r="M36" s="190" t="n">
        <f aca="false">D36/146</f>
        <v>0</v>
      </c>
      <c r="N36" s="190" t="n">
        <f aca="false">E36/17030</f>
        <v>0</v>
      </c>
      <c r="O36" s="190" t="n">
        <f aca="false">F36/869953</f>
        <v>0.00947867298578199</v>
      </c>
      <c r="P36" s="0" t="s">
        <v>372</v>
      </c>
      <c r="U36" s="0" t="s">
        <v>10</v>
      </c>
      <c r="V36" s="0" t="s">
        <v>9</v>
      </c>
      <c r="W36" s="0" t="s">
        <v>8</v>
      </c>
      <c r="X36" s="0" t="s">
        <v>226</v>
      </c>
      <c r="Y36" s="0" t="n">
        <v>1</v>
      </c>
      <c r="AA36" s="0" t="n">
        <f aca="false">COUNT(Y36:Z36)</f>
        <v>1</v>
      </c>
    </row>
    <row r="37" customFormat="false" ht="14.25" hidden="false" customHeight="false" outlineLevel="0" collapsed="false">
      <c r="A37" s="0" t="s">
        <v>10</v>
      </c>
      <c r="B37" s="0" t="s">
        <v>9</v>
      </c>
      <c r="C37" s="0" t="s">
        <v>257</v>
      </c>
      <c r="F37" s="0" t="n">
        <v>4212</v>
      </c>
      <c r="G37" s="0" t="n">
        <f aca="false">COUNT(D37:F37)</f>
        <v>1</v>
      </c>
      <c r="J37" s="0" t="s">
        <v>10</v>
      </c>
      <c r="K37" s="0" t="s">
        <v>9</v>
      </c>
      <c r="L37" s="0" t="s">
        <v>257</v>
      </c>
      <c r="M37" s="190" t="n">
        <f aca="false">D37/146</f>
        <v>0</v>
      </c>
      <c r="N37" s="190" t="n">
        <f aca="false">E37/17030</f>
        <v>0</v>
      </c>
      <c r="O37" s="190" t="n">
        <f aca="false">F37/869953</f>
        <v>0.00484164087025391</v>
      </c>
      <c r="P37" s="0" t="s">
        <v>372</v>
      </c>
      <c r="U37" s="0" t="s">
        <v>10</v>
      </c>
      <c r="V37" s="0" t="s">
        <v>9</v>
      </c>
      <c r="W37" s="0" t="s">
        <v>203</v>
      </c>
      <c r="X37" s="0" t="s">
        <v>204</v>
      </c>
      <c r="Z37" s="0" t="n">
        <v>8246</v>
      </c>
      <c r="AA37" s="0" t="n">
        <f aca="false">COUNT(Y37:Z37)</f>
        <v>1</v>
      </c>
    </row>
    <row r="38" customFormat="false" ht="14.25" hidden="false" customHeight="false" outlineLevel="0" collapsed="false">
      <c r="A38" s="0" t="s">
        <v>10</v>
      </c>
      <c r="B38" s="0" t="s">
        <v>9</v>
      </c>
      <c r="C38" s="0" t="s">
        <v>95</v>
      </c>
      <c r="E38" s="0" t="n">
        <v>603</v>
      </c>
      <c r="G38" s="0" t="n">
        <f aca="false">COUNT(D38:F38)</f>
        <v>1</v>
      </c>
      <c r="J38" s="0" t="s">
        <v>10</v>
      </c>
      <c r="K38" s="0" t="s">
        <v>9</v>
      </c>
      <c r="L38" s="0" t="s">
        <v>95</v>
      </c>
      <c r="M38" s="190" t="n">
        <f aca="false">D38/146</f>
        <v>0</v>
      </c>
      <c r="N38" s="190" t="n">
        <f aca="false">E38/17030</f>
        <v>0.0354081033470346</v>
      </c>
      <c r="O38" s="190" t="n">
        <f aca="false">F38/869953</f>
        <v>0</v>
      </c>
      <c r="P38" s="0" t="s">
        <v>371</v>
      </c>
      <c r="U38" s="0" t="s">
        <v>10</v>
      </c>
      <c r="V38" s="0" t="s">
        <v>9</v>
      </c>
      <c r="W38" s="0" t="s">
        <v>257</v>
      </c>
      <c r="X38" s="0" t="s">
        <v>258</v>
      </c>
      <c r="Z38" s="0" t="n">
        <v>4212</v>
      </c>
      <c r="AA38" s="0" t="n">
        <f aca="false">COUNT(Y38:Z38)</f>
        <v>1</v>
      </c>
    </row>
    <row r="39" customFormat="false" ht="14.25" hidden="false" customHeight="false" outlineLevel="0" collapsed="false">
      <c r="A39" s="0" t="s">
        <v>13</v>
      </c>
      <c r="B39" s="0" t="s">
        <v>94</v>
      </c>
      <c r="C39" s="0" t="s">
        <v>94</v>
      </c>
      <c r="E39" s="0" t="n">
        <v>46</v>
      </c>
      <c r="G39" s="0" t="n">
        <f aca="false">COUNT(D39:F39)</f>
        <v>1</v>
      </c>
      <c r="J39" s="0" t="s">
        <v>13</v>
      </c>
      <c r="K39" s="0" t="s">
        <v>94</v>
      </c>
      <c r="L39" s="0" t="s">
        <v>94</v>
      </c>
      <c r="M39" s="190" t="n">
        <f aca="false">D39/146</f>
        <v>0</v>
      </c>
      <c r="N39" s="190" t="n">
        <f aca="false">E39/17030</f>
        <v>0.00270111567821491</v>
      </c>
      <c r="O39" s="190" t="n">
        <f aca="false">F39/869953</f>
        <v>0</v>
      </c>
      <c r="P39" s="0" t="s">
        <v>371</v>
      </c>
    </row>
    <row r="40" customFormat="false" ht="14.25" hidden="false" customHeight="false" outlineLevel="0" collapsed="false">
      <c r="A40" s="0" t="s">
        <v>96</v>
      </c>
      <c r="B40" s="0" t="s">
        <v>96</v>
      </c>
      <c r="C40" s="0" t="s">
        <v>96</v>
      </c>
      <c r="E40" s="0" t="n">
        <v>177</v>
      </c>
      <c r="G40" s="0" t="n">
        <f aca="false">COUNT(D40:F40)</f>
        <v>1</v>
      </c>
      <c r="J40" s="0" t="s">
        <v>96</v>
      </c>
      <c r="K40" s="0" t="s">
        <v>96</v>
      </c>
      <c r="L40" s="0" t="s">
        <v>96</v>
      </c>
      <c r="M40" s="190" t="n">
        <f aca="false">D40/146</f>
        <v>0</v>
      </c>
      <c r="N40" s="190" t="n">
        <f aca="false">E40/17030</f>
        <v>0.0103934233705226</v>
      </c>
      <c r="O40" s="190" t="n">
        <f aca="false">F40/869953</f>
        <v>0</v>
      </c>
      <c r="P40" s="0" t="s">
        <v>371</v>
      </c>
    </row>
    <row r="41" customFormat="false" ht="14.25" hidden="false" customHeight="false" outlineLevel="0" collapsed="false">
      <c r="A41" s="0" t="s">
        <v>69</v>
      </c>
      <c r="B41" s="0" t="s">
        <v>68</v>
      </c>
      <c r="C41" s="0" t="s">
        <v>67</v>
      </c>
      <c r="G41" s="0" t="n">
        <f aca="false">COUNT(D41:F41)</f>
        <v>0</v>
      </c>
      <c r="J41" s="0" t="s">
        <v>377</v>
      </c>
      <c r="M41" s="0" t="s">
        <v>378</v>
      </c>
    </row>
    <row r="42" customFormat="false" ht="14.25" hidden="false" customHeight="false" outlineLevel="0" collapsed="false">
      <c r="A42" s="0" t="s">
        <v>335</v>
      </c>
      <c r="B42" s="0" t="s">
        <v>82</v>
      </c>
      <c r="C42" s="0" t="s">
        <v>82</v>
      </c>
      <c r="G42" s="0" t="n">
        <f aca="false">COUNT(D42:F42)</f>
        <v>0</v>
      </c>
    </row>
    <row r="43" customFormat="false" ht="14.25" hidden="false" customHeight="false" outlineLevel="0" collapsed="false">
      <c r="A43" s="0" t="s">
        <v>17</v>
      </c>
      <c r="B43" s="0" t="s">
        <v>16</v>
      </c>
      <c r="C43" s="0" t="s">
        <v>302</v>
      </c>
      <c r="G43" s="0" t="n">
        <f aca="false">COUNT(D43:F43)</f>
        <v>0</v>
      </c>
    </row>
    <row r="44" customFormat="false" ht="14.25" hidden="false" customHeight="false" outlineLevel="0" collapsed="false">
      <c r="A44" s="0" t="s">
        <v>17</v>
      </c>
      <c r="B44" s="0" t="s">
        <v>16</v>
      </c>
      <c r="C44" s="0" t="s">
        <v>288</v>
      </c>
      <c r="G44" s="0" t="n">
        <f aca="false">COUNT(D44:F44)</f>
        <v>0</v>
      </c>
    </row>
    <row r="45" customFormat="false" ht="14.25" hidden="false" customHeight="false" outlineLevel="0" collapsed="false">
      <c r="A45" s="0" t="s">
        <v>17</v>
      </c>
      <c r="B45" s="0" t="s">
        <v>16</v>
      </c>
      <c r="C45" s="0" t="s">
        <v>181</v>
      </c>
      <c r="G45" s="0" t="n">
        <f aca="false">COUNT(D45:F45)</f>
        <v>0</v>
      </c>
    </row>
    <row r="46" customFormat="false" ht="14.25" hidden="false" customHeight="false" outlineLevel="0" collapsed="false">
      <c r="A46" s="0" t="s">
        <v>17</v>
      </c>
      <c r="B46" s="0" t="s">
        <v>16</v>
      </c>
      <c r="C46" s="0" t="s">
        <v>20</v>
      </c>
      <c r="G46" s="0" t="n">
        <f aca="false">COUNT(D46:F46)</f>
        <v>0</v>
      </c>
    </row>
    <row r="47" customFormat="false" ht="14.25" hidden="false" customHeight="false" outlineLevel="0" collapsed="false">
      <c r="A47" s="0" t="s">
        <v>17</v>
      </c>
      <c r="B47" s="0" t="s">
        <v>313</v>
      </c>
      <c r="C47" s="0" t="s">
        <v>275</v>
      </c>
      <c r="G47" s="0" t="n">
        <f aca="false">COUNT(D47:F47)</f>
        <v>0</v>
      </c>
    </row>
    <row r="48" customFormat="false" ht="14.25" hidden="false" customHeight="false" outlineLevel="0" collapsed="false">
      <c r="A48" s="0" t="s">
        <v>41</v>
      </c>
      <c r="B48" s="0" t="s">
        <v>40</v>
      </c>
      <c r="C48" s="0" t="s">
        <v>59</v>
      </c>
      <c r="G48" s="0" t="n">
        <f aca="false">COUNT(D48:F48)</f>
        <v>0</v>
      </c>
    </row>
    <row r="49" customFormat="false" ht="14.25" hidden="false" customHeight="false" outlineLevel="0" collapsed="false">
      <c r="A49" s="0" t="s">
        <v>41</v>
      </c>
      <c r="B49" s="0" t="s">
        <v>40</v>
      </c>
      <c r="C49" s="0" t="s">
        <v>39</v>
      </c>
      <c r="G49" s="0" t="n">
        <f aca="false">COUNT(D49:F49)</f>
        <v>0</v>
      </c>
    </row>
    <row r="50" customFormat="false" ht="14.25" hidden="false" customHeight="false" outlineLevel="0" collapsed="false">
      <c r="A50" s="0" t="s">
        <v>314</v>
      </c>
      <c r="B50" s="0" t="s">
        <v>317</v>
      </c>
      <c r="C50" s="0" t="s">
        <v>305</v>
      </c>
      <c r="G50" s="0" t="n">
        <f aca="false">COUNT(D50:F50)</f>
        <v>0</v>
      </c>
    </row>
    <row r="51" customFormat="false" ht="14.25" hidden="false" customHeight="false" outlineLevel="0" collapsed="false">
      <c r="A51" s="0" t="s">
        <v>27</v>
      </c>
      <c r="B51" s="0" t="s">
        <v>68</v>
      </c>
      <c r="C51" s="0" t="s">
        <v>200</v>
      </c>
      <c r="G51" s="0" t="n">
        <f aca="false">COUNT(D51:F51)</f>
        <v>0</v>
      </c>
    </row>
    <row r="52" customFormat="false" ht="14.25" hidden="false" customHeight="false" outlineLevel="0" collapsed="false">
      <c r="A52" s="0" t="s">
        <v>27</v>
      </c>
      <c r="B52" s="0" t="s">
        <v>68</v>
      </c>
      <c r="C52" s="0" t="s">
        <v>299</v>
      </c>
      <c r="G52" s="0" t="n">
        <f aca="false">COUNT(D52:F52)</f>
        <v>0</v>
      </c>
    </row>
    <row r="53" customFormat="false" ht="14.25" hidden="false" customHeight="false" outlineLevel="0" collapsed="false">
      <c r="A53" s="0" t="s">
        <v>27</v>
      </c>
      <c r="B53" s="0" t="s">
        <v>68</v>
      </c>
      <c r="C53" s="0" t="s">
        <v>291</v>
      </c>
      <c r="G53" s="0" t="n">
        <f aca="false">COUNT(D53:F53)</f>
        <v>0</v>
      </c>
    </row>
    <row r="54" customFormat="false" ht="14.25" hidden="false" customHeight="false" outlineLevel="0" collapsed="false">
      <c r="A54" s="0" t="s">
        <v>27</v>
      </c>
      <c r="B54" s="0" t="s">
        <v>26</v>
      </c>
      <c r="C54" s="0" t="s">
        <v>24</v>
      </c>
      <c r="G54" s="0" t="n">
        <f aca="false">COUNT(D54:F54)</f>
        <v>0</v>
      </c>
    </row>
    <row r="55" customFormat="false" ht="14.25" hidden="false" customHeight="false" outlineLevel="0" collapsed="false">
      <c r="A55" s="0" t="s">
        <v>317</v>
      </c>
      <c r="B55" s="0" t="s">
        <v>314</v>
      </c>
      <c r="C55" s="0" t="s">
        <v>283</v>
      </c>
      <c r="G55" s="0" t="n">
        <f aca="false">COUNT(D55:F55)</f>
        <v>0</v>
      </c>
    </row>
    <row r="56" customFormat="false" ht="14.25" hidden="false" customHeight="false" outlineLevel="0" collapsed="false">
      <c r="A56" s="0" t="s">
        <v>30</v>
      </c>
      <c r="B56" s="0" t="s">
        <v>323</v>
      </c>
      <c r="C56" s="0" t="s">
        <v>278</v>
      </c>
      <c r="G56" s="0" t="n">
        <f aca="false">COUNT(D56:F56)</f>
        <v>0</v>
      </c>
    </row>
    <row r="57" customFormat="false" ht="14.25" hidden="false" customHeight="false" outlineLevel="0" collapsed="false">
      <c r="A57" s="0" t="s">
        <v>30</v>
      </c>
      <c r="B57" s="0" t="s">
        <v>29</v>
      </c>
      <c r="C57" s="0" t="s">
        <v>28</v>
      </c>
      <c r="G57" s="0" t="n">
        <f aca="false">COUNT(D57:F57)</f>
        <v>0</v>
      </c>
    </row>
    <row r="58" customFormat="false" ht="14.25" hidden="false" customHeight="false" outlineLevel="0" collapsed="false">
      <c r="A58" s="0" t="s">
        <v>5</v>
      </c>
      <c r="B58" s="0" t="s">
        <v>4</v>
      </c>
      <c r="C58" s="0" t="s">
        <v>7</v>
      </c>
      <c r="G58" s="0" t="n">
        <f aca="false">COUNT(D58:F58)</f>
        <v>0</v>
      </c>
    </row>
    <row r="59" customFormat="false" ht="14.25" hidden="false" customHeight="false" outlineLevel="0" collapsed="false">
      <c r="A59" s="0" t="s">
        <v>5</v>
      </c>
      <c r="B59" s="0" t="s">
        <v>4</v>
      </c>
      <c r="C59" s="0" t="s">
        <v>2</v>
      </c>
      <c r="G59" s="0" t="n">
        <f aca="false">COUNT(D59:F59)</f>
        <v>0</v>
      </c>
    </row>
    <row r="60" customFormat="false" ht="14.25" hidden="false" customHeight="false" outlineLevel="0" collapsed="false">
      <c r="A60" s="0" t="s">
        <v>5</v>
      </c>
      <c r="B60" s="0" t="s">
        <v>4</v>
      </c>
      <c r="C60" s="0" t="s">
        <v>32</v>
      </c>
      <c r="G60" s="0" t="n">
        <f aca="false">COUNT(D60:F60)</f>
        <v>0</v>
      </c>
    </row>
    <row r="61" customFormat="false" ht="14.25" hidden="false" customHeight="false" outlineLevel="0" collapsed="false">
      <c r="A61" s="0" t="s">
        <v>5</v>
      </c>
      <c r="B61" s="0" t="s">
        <v>4</v>
      </c>
      <c r="C61" s="0" t="s">
        <v>85</v>
      </c>
      <c r="G61" s="0" t="n">
        <f aca="false">COUNT(D61:F61)</f>
        <v>0</v>
      </c>
    </row>
    <row r="62" customFormat="false" ht="14.25" hidden="false" customHeight="false" outlineLevel="0" collapsed="false">
      <c r="A62" s="0" t="s">
        <v>73</v>
      </c>
      <c r="B62" s="0" t="s">
        <v>72</v>
      </c>
      <c r="C62" s="0" t="s">
        <v>91</v>
      </c>
      <c r="G62" s="0" t="n">
        <f aca="false">COUNT(D62:F62)</f>
        <v>0</v>
      </c>
    </row>
    <row r="63" customFormat="false" ht="14.25" hidden="false" customHeight="false" outlineLevel="0" collapsed="false">
      <c r="A63" s="0" t="s">
        <v>44</v>
      </c>
      <c r="B63" s="0" t="s">
        <v>43</v>
      </c>
      <c r="C63" s="0" t="s">
        <v>121</v>
      </c>
      <c r="G63" s="0" t="n">
        <f aca="false">COUNT(D63:F63)</f>
        <v>0</v>
      </c>
    </row>
    <row r="64" customFormat="false" ht="14.25" hidden="false" customHeight="false" outlineLevel="0" collapsed="false">
      <c r="A64" s="0" t="s">
        <v>44</v>
      </c>
      <c r="B64" s="0" t="s">
        <v>43</v>
      </c>
      <c r="C64" s="0" t="s">
        <v>42</v>
      </c>
      <c r="G64" s="0" t="n">
        <f aca="false">COUNT(D64:F64)</f>
        <v>0</v>
      </c>
    </row>
    <row r="65" customFormat="false" ht="14.25" hidden="false" customHeight="false" outlineLevel="0" collapsed="false">
      <c r="A65" s="0" t="s">
        <v>44</v>
      </c>
      <c r="B65" s="0" t="s">
        <v>46</v>
      </c>
      <c r="C65" s="0" t="s">
        <v>47</v>
      </c>
      <c r="G65" s="0" t="n">
        <f aca="false">COUNT(D65:F65)</f>
        <v>0</v>
      </c>
    </row>
    <row r="66" customFormat="false" ht="14.25" hidden="false" customHeight="false" outlineLevel="0" collapsed="false">
      <c r="A66" s="0" t="s">
        <v>44</v>
      </c>
      <c r="B66" s="0" t="s">
        <v>46</v>
      </c>
      <c r="C66" s="0" t="s">
        <v>45</v>
      </c>
      <c r="G66" s="0" t="n">
        <f aca="false">COUNT(D66:F66)</f>
        <v>0</v>
      </c>
    </row>
    <row r="67" customFormat="false" ht="14.25" hidden="false" customHeight="false" outlineLevel="0" collapsed="false">
      <c r="A67" s="0" t="s">
        <v>44</v>
      </c>
      <c r="B67" s="0" t="s">
        <v>46</v>
      </c>
      <c r="C67" s="0" t="s">
        <v>75</v>
      </c>
      <c r="G67" s="0" t="n">
        <f aca="false">COUNT(D67:F67)</f>
        <v>0</v>
      </c>
    </row>
    <row r="68" customFormat="false" ht="14.25" hidden="false" customHeight="false" outlineLevel="0" collapsed="false">
      <c r="A68" s="0" t="s">
        <v>44</v>
      </c>
      <c r="B68" s="0" t="s">
        <v>49</v>
      </c>
      <c r="C68" s="0" t="s">
        <v>48</v>
      </c>
      <c r="G68" s="0" t="n">
        <f aca="false">COUNT(D68:F68)</f>
        <v>0</v>
      </c>
    </row>
    <row r="69" customFormat="false" ht="14.25" hidden="false" customHeight="false" outlineLevel="0" collapsed="false">
      <c r="A69" s="0" t="s">
        <v>330</v>
      </c>
      <c r="B69" s="0" t="s">
        <v>319</v>
      </c>
      <c r="C69" s="0" t="s">
        <v>160</v>
      </c>
      <c r="G69" s="0" t="n">
        <f aca="false">COUNT(D69:F69)</f>
        <v>0</v>
      </c>
    </row>
    <row r="70" customFormat="false" ht="14.25" hidden="false" customHeight="false" outlineLevel="0" collapsed="false">
      <c r="A70" s="0" t="s">
        <v>63</v>
      </c>
      <c r="B70" s="0" t="s">
        <v>320</v>
      </c>
      <c r="C70" s="0" t="s">
        <v>168</v>
      </c>
      <c r="G70" s="0" t="n">
        <f aca="false">COUNT(D70:F70)</f>
        <v>0</v>
      </c>
    </row>
    <row r="71" customFormat="false" ht="14.25" hidden="false" customHeight="false" outlineLevel="0" collapsed="false">
      <c r="A71" s="0" t="s">
        <v>63</v>
      </c>
      <c r="B71" s="0" t="s">
        <v>324</v>
      </c>
      <c r="C71" s="0" t="s">
        <v>188</v>
      </c>
      <c r="G71" s="0" t="n">
        <f aca="false">COUNT(D71:F71)</f>
        <v>0</v>
      </c>
    </row>
    <row r="72" customFormat="false" ht="14.25" hidden="false" customHeight="false" outlineLevel="0" collapsed="false">
      <c r="A72" s="0" t="s">
        <v>66</v>
      </c>
      <c r="B72" s="0" t="s">
        <v>65</v>
      </c>
      <c r="C72" s="0" t="s">
        <v>89</v>
      </c>
      <c r="G72" s="0" t="n">
        <f aca="false">COUNT(D72:F72)</f>
        <v>0</v>
      </c>
    </row>
    <row r="73" customFormat="false" ht="14.25" hidden="false" customHeight="false" outlineLevel="0" collapsed="false">
      <c r="A73" s="0" t="s">
        <v>52</v>
      </c>
      <c r="B73" s="0" t="s">
        <v>51</v>
      </c>
      <c r="C73" s="0" t="s">
        <v>50</v>
      </c>
      <c r="G73" s="0" t="n">
        <f aca="false">COUNT(D73:F73)</f>
        <v>0</v>
      </c>
    </row>
    <row r="74" customFormat="false" ht="14.25" hidden="false" customHeight="false" outlineLevel="0" collapsed="false">
      <c r="A74" s="0" t="s">
        <v>52</v>
      </c>
      <c r="B74" s="0" t="s">
        <v>54</v>
      </c>
      <c r="C74" s="0" t="s">
        <v>191</v>
      </c>
      <c r="G74" s="0" t="n">
        <f aca="false">COUNT(D74:F74)</f>
        <v>0</v>
      </c>
    </row>
    <row r="75" customFormat="false" ht="14.25" hidden="false" customHeight="false" outlineLevel="0" collapsed="false">
      <c r="A75" s="0" t="s">
        <v>52</v>
      </c>
      <c r="B75" s="0" t="s">
        <v>54</v>
      </c>
      <c r="C75" s="0" t="s">
        <v>55</v>
      </c>
      <c r="G75" s="0" t="n">
        <f aca="false">COUNT(D75:F75)</f>
        <v>0</v>
      </c>
    </row>
    <row r="76" customFormat="false" ht="14.25" hidden="false" customHeight="false" outlineLevel="0" collapsed="false">
      <c r="A76" s="0" t="s">
        <v>52</v>
      </c>
      <c r="B76" s="0" t="s">
        <v>54</v>
      </c>
      <c r="C76" s="0" t="s">
        <v>178</v>
      </c>
      <c r="G76" s="0" t="n">
        <f aca="false">COUNT(D76:F76)</f>
        <v>0</v>
      </c>
    </row>
    <row r="77" customFormat="false" ht="14.25" hidden="false" customHeight="false" outlineLevel="0" collapsed="false">
      <c r="A77" s="0" t="s">
        <v>52</v>
      </c>
      <c r="B77" s="0" t="s">
        <v>54</v>
      </c>
      <c r="C77" s="0" t="s">
        <v>53</v>
      </c>
      <c r="G77" s="0" t="n">
        <f aca="false">COUNT(D77:F77)</f>
        <v>0</v>
      </c>
    </row>
    <row r="78" customFormat="false" ht="14.25" hidden="false" customHeight="false" outlineLevel="0" collapsed="false">
      <c r="A78" s="0" t="s">
        <v>52</v>
      </c>
      <c r="B78" s="0" t="s">
        <v>54</v>
      </c>
      <c r="C78" s="0" t="s">
        <v>181</v>
      </c>
      <c r="G78" s="0" t="n">
        <f aca="false">COUNT(D78:F78)</f>
        <v>0</v>
      </c>
    </row>
    <row r="79" customFormat="false" ht="14.25" hidden="false" customHeight="false" outlineLevel="0" collapsed="false">
      <c r="A79" s="0" t="s">
        <v>52</v>
      </c>
      <c r="B79" s="0" t="s">
        <v>54</v>
      </c>
      <c r="C79" s="0" t="s">
        <v>175</v>
      </c>
      <c r="G79" s="0" t="n">
        <f aca="false">COUNT(D79:F79)</f>
        <v>0</v>
      </c>
    </row>
    <row r="80" customFormat="false" ht="14.25" hidden="false" customHeight="false" outlineLevel="0" collapsed="false">
      <c r="A80" s="0" t="s">
        <v>10</v>
      </c>
      <c r="B80" s="0" t="s">
        <v>9</v>
      </c>
      <c r="C80" s="0" t="s">
        <v>34</v>
      </c>
      <c r="G80" s="0" t="n">
        <f aca="false">COUNT(D80:F80)</f>
        <v>0</v>
      </c>
    </row>
    <row r="81" customFormat="false" ht="14.25" hidden="false" customHeight="false" outlineLevel="0" collapsed="false">
      <c r="A81" s="0" t="s">
        <v>10</v>
      </c>
      <c r="B81" s="0" t="s">
        <v>9</v>
      </c>
      <c r="C81" s="0" t="s">
        <v>286</v>
      </c>
      <c r="G81" s="0" t="n">
        <f aca="false">COUNT(D81:F81)</f>
        <v>0</v>
      </c>
    </row>
    <row r="82" customFormat="false" ht="14.25" hidden="false" customHeight="false" outlineLevel="0" collapsed="false">
      <c r="A82" s="0" t="s">
        <v>10</v>
      </c>
      <c r="B82" s="0" t="s">
        <v>9</v>
      </c>
      <c r="C82" s="0" t="s">
        <v>33</v>
      </c>
      <c r="G82" s="0" t="n">
        <f aca="false">COUNT(D82:F82)</f>
        <v>0</v>
      </c>
    </row>
    <row r="83" customFormat="false" ht="14.25" hidden="false" customHeight="false" outlineLevel="0" collapsed="false">
      <c r="A83" s="0" t="s">
        <v>10</v>
      </c>
      <c r="B83" s="0" t="s">
        <v>9</v>
      </c>
      <c r="C83" s="0" t="s">
        <v>56</v>
      </c>
      <c r="G83" s="0" t="n">
        <f aca="false">COUNT(D83:F83)</f>
        <v>0</v>
      </c>
    </row>
    <row r="84" customFormat="false" ht="14.25" hidden="false" customHeight="false" outlineLevel="0" collapsed="false">
      <c r="A84" s="0" t="s">
        <v>13</v>
      </c>
      <c r="B84" s="0" t="s">
        <v>316</v>
      </c>
      <c r="C84" s="0" t="s">
        <v>101</v>
      </c>
      <c r="G84" s="0" t="n">
        <f aca="false">COUNT(D84:F84)</f>
        <v>0</v>
      </c>
    </row>
    <row r="85" customFormat="false" ht="14.25" hidden="false" customHeight="false" outlineLevel="0" collapsed="false">
      <c r="A85" s="0" t="s">
        <v>13</v>
      </c>
      <c r="B85" s="0" t="s">
        <v>94</v>
      </c>
      <c r="C85" s="0" t="s">
        <v>76</v>
      </c>
      <c r="G85" s="0" t="n">
        <f aca="false">COUNT(D85:F85)</f>
        <v>0</v>
      </c>
    </row>
    <row r="86" customFormat="false" ht="14.25" hidden="false" customHeight="false" outlineLevel="0" collapsed="false">
      <c r="A86" s="0" t="s">
        <v>13</v>
      </c>
      <c r="B86" s="0" t="s">
        <v>12</v>
      </c>
      <c r="C86" s="0" t="s">
        <v>58</v>
      </c>
      <c r="G86" s="0" t="n">
        <f aca="false">COUNT(D86:F86)</f>
        <v>0</v>
      </c>
    </row>
    <row r="87" customFormat="false" ht="14.25" hidden="false" customHeight="false" outlineLevel="0" collapsed="false">
      <c r="A87" s="0" t="s">
        <v>13</v>
      </c>
      <c r="B87" s="0" t="s">
        <v>12</v>
      </c>
      <c r="C87" s="0" t="s">
        <v>57</v>
      </c>
      <c r="G87" s="0" t="n">
        <f aca="false">COUNT(D87:F87)</f>
        <v>0</v>
      </c>
    </row>
    <row r="88" customFormat="false" ht="14.25" hidden="false" customHeight="false" outlineLevel="0" collapsed="false">
      <c r="A88" s="0" t="s">
        <v>13</v>
      </c>
      <c r="B88" s="0" t="s">
        <v>12</v>
      </c>
      <c r="C88" s="0" t="s">
        <v>11</v>
      </c>
      <c r="G88" s="0" t="n">
        <f aca="false">COUNT(D88:F88)</f>
        <v>0</v>
      </c>
    </row>
    <row r="89" customFormat="false" ht="14.25" hidden="false" customHeight="false" outlineLevel="0" collapsed="false">
      <c r="G89" s="0" t="n">
        <f aca="false">COUNT(D89:F89)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C42" activeCellId="0" sqref="C4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36"/>
    <col collapsed="false" customWidth="true" hidden="false" outlineLevel="0" max="3" min="2" style="0" width="16.82"/>
    <col collapsed="false" customWidth="true" hidden="false" outlineLevel="0" max="6" min="4" style="0" width="18.46"/>
    <col collapsed="false" customWidth="true" hidden="false" outlineLevel="0" max="10" min="10" style="0" width="11.82"/>
    <col collapsed="false" customWidth="true" hidden="false" outlineLevel="0" max="11" min="11" style="0" width="14.17"/>
    <col collapsed="false" customWidth="true" hidden="false" outlineLevel="0" max="12" min="12" style="0" width="13.01"/>
    <col collapsed="false" customWidth="true" hidden="false" outlineLevel="0" max="13" min="13" style="0" width="4.72"/>
    <col collapsed="false" customWidth="true" hidden="false" outlineLevel="0" max="14" min="14" style="0" width="10.36"/>
    <col collapsed="false" customWidth="true" hidden="false" outlineLevel="0" max="15" min="15" style="0" width="9.18"/>
    <col collapsed="false" customWidth="true" hidden="false" outlineLevel="0" max="16" min="16" style="0" width="1.82"/>
  </cols>
  <sheetData>
    <row r="1" customFormat="false" ht="14.25" hidden="false" customHeight="false" outlineLevel="0" collapsed="false">
      <c r="M1" s="0" t="n">
        <f aca="false">SUM(D6:D40)</f>
        <v>67</v>
      </c>
      <c r="N1" s="0" t="n">
        <f aca="false">SUM(E6:E40)</f>
        <v>14667</v>
      </c>
      <c r="O1" s="0" t="n">
        <f aca="false">SUM(F6:F40)</f>
        <v>1010682</v>
      </c>
    </row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D4" s="0" t="s">
        <v>195</v>
      </c>
      <c r="E4" s="0" t="s">
        <v>195</v>
      </c>
      <c r="F4" s="0" t="s">
        <v>195</v>
      </c>
      <c r="M4" s="0" t="s">
        <v>195</v>
      </c>
      <c r="N4" s="0" t="s">
        <v>195</v>
      </c>
      <c r="O4" s="0" t="s">
        <v>195</v>
      </c>
      <c r="U4" s="0" t="s">
        <v>328</v>
      </c>
      <c r="V4" s="0" t="s">
        <v>310</v>
      </c>
      <c r="W4" s="0" t="s">
        <v>0</v>
      </c>
      <c r="X4" s="0" t="s">
        <v>311</v>
      </c>
      <c r="Y4" s="0" t="s">
        <v>78</v>
      </c>
      <c r="Z4" s="0" t="s">
        <v>79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78</v>
      </c>
      <c r="E5" s="0" t="s">
        <v>81</v>
      </c>
      <c r="F5" s="0" t="s">
        <v>79</v>
      </c>
      <c r="J5" s="0" t="s">
        <v>328</v>
      </c>
      <c r="K5" s="0" t="s">
        <v>310</v>
      </c>
      <c r="L5" s="0" t="s">
        <v>0</v>
      </c>
      <c r="M5" s="0" t="s">
        <v>78</v>
      </c>
      <c r="N5" s="0" t="s">
        <v>81</v>
      </c>
      <c r="O5" s="0" t="s">
        <v>79</v>
      </c>
      <c r="Q5" s="0" t="s">
        <v>379</v>
      </c>
      <c r="R5" s="0" t="s">
        <v>380</v>
      </c>
      <c r="S5" s="0" t="s">
        <v>381</v>
      </c>
      <c r="U5" s="0" t="s">
        <v>17</v>
      </c>
      <c r="V5" s="0" t="s">
        <v>16</v>
      </c>
      <c r="W5" s="0" t="s">
        <v>14</v>
      </c>
      <c r="X5" s="0" t="s">
        <v>145</v>
      </c>
      <c r="Z5" s="0" t="n">
        <v>7517</v>
      </c>
      <c r="AA5" s="0" t="n">
        <f aca="false">COUNT(Y5:Z5)</f>
        <v>1</v>
      </c>
    </row>
    <row r="6" customFormat="false" ht="14.25" hidden="false" customHeight="false" outlineLevel="0" collapsed="false">
      <c r="A6" s="0" t="s">
        <v>17</v>
      </c>
      <c r="B6" s="0" t="s">
        <v>16</v>
      </c>
      <c r="C6" s="0" t="s">
        <v>14</v>
      </c>
      <c r="F6" s="0" t="n">
        <v>7517</v>
      </c>
      <c r="G6" s="0" t="n">
        <f aca="false">COUNT(D6:F6)</f>
        <v>1</v>
      </c>
      <c r="J6" s="0" t="s">
        <v>17</v>
      </c>
      <c r="K6" s="0" t="s">
        <v>16</v>
      </c>
      <c r="L6" s="0" t="s">
        <v>14</v>
      </c>
      <c r="M6" s="192" t="n">
        <f aca="false">D6/67</f>
        <v>0</v>
      </c>
      <c r="N6" s="192" t="n">
        <f aca="false">E6/14667</f>
        <v>0</v>
      </c>
      <c r="O6" s="192" t="n">
        <f aca="false">F6/1010682</f>
        <v>0.00743755206880107</v>
      </c>
      <c r="P6" s="0" t="n">
        <f aca="false">COUNT(M6:O6)</f>
        <v>3</v>
      </c>
      <c r="Q6" s="0" t="s">
        <v>372</v>
      </c>
      <c r="U6" s="0" t="s">
        <v>17</v>
      </c>
      <c r="V6" s="0" t="s">
        <v>16</v>
      </c>
      <c r="W6" s="0" t="s">
        <v>223</v>
      </c>
      <c r="X6" s="0" t="s">
        <v>224</v>
      </c>
      <c r="Y6" s="0" t="n">
        <v>2</v>
      </c>
      <c r="AA6" s="0" t="n">
        <f aca="false">COUNT(Y6:Z6)</f>
        <v>1</v>
      </c>
    </row>
    <row r="7" customFormat="false" ht="14.25" hidden="false" customHeight="false" outlineLevel="0" collapsed="false">
      <c r="A7" s="158" t="s">
        <v>330</v>
      </c>
      <c r="B7" s="158" t="s">
        <v>319</v>
      </c>
      <c r="C7" s="0" t="s">
        <v>223</v>
      </c>
      <c r="D7" s="0" t="n">
        <v>2</v>
      </c>
      <c r="G7" s="0" t="n">
        <f aca="false">COUNT(D7:F7)</f>
        <v>1</v>
      </c>
      <c r="J7" s="158" t="s">
        <v>330</v>
      </c>
      <c r="K7" s="158" t="s">
        <v>319</v>
      </c>
      <c r="L7" s="0" t="s">
        <v>223</v>
      </c>
      <c r="M7" s="192" t="n">
        <f aca="false">D7/67</f>
        <v>0.0298507462686567</v>
      </c>
      <c r="N7" s="192" t="n">
        <f aca="false">E7/14667</f>
        <v>0</v>
      </c>
      <c r="O7" s="192" t="n">
        <f aca="false">F7/1010682</f>
        <v>0</v>
      </c>
      <c r="P7" s="0" t="n">
        <f aca="false">COUNT(M7:O7)</f>
        <v>3</v>
      </c>
      <c r="Q7" s="0" t="s">
        <v>374</v>
      </c>
      <c r="U7" s="0" t="s">
        <v>17</v>
      </c>
      <c r="V7" s="0" t="s">
        <v>16</v>
      </c>
      <c r="W7" s="0" t="s">
        <v>21</v>
      </c>
      <c r="X7" s="0" t="s">
        <v>156</v>
      </c>
      <c r="Z7" s="0" t="n">
        <v>2908</v>
      </c>
      <c r="AA7" s="0" t="n">
        <f aca="false">COUNT(Y7:Z7)</f>
        <v>1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21</v>
      </c>
      <c r="F8" s="0" t="n">
        <v>2908</v>
      </c>
      <c r="G8" s="0" t="n">
        <f aca="false">COUNT(D8:F8)</f>
        <v>1</v>
      </c>
      <c r="J8" s="0" t="s">
        <v>17</v>
      </c>
      <c r="K8" s="0" t="s">
        <v>16</v>
      </c>
      <c r="L8" s="0" t="s">
        <v>21</v>
      </c>
      <c r="M8" s="192" t="n">
        <f aca="false">D8/67</f>
        <v>0</v>
      </c>
      <c r="N8" s="192" t="n">
        <f aca="false">E8/14667</f>
        <v>0</v>
      </c>
      <c r="O8" s="192" t="n">
        <f aca="false">F8/1010682</f>
        <v>0.00287726505468585</v>
      </c>
      <c r="P8" s="0" t="n">
        <f aca="false">COUNT(M8:O8)</f>
        <v>3</v>
      </c>
      <c r="Q8" s="0" t="s">
        <v>372</v>
      </c>
      <c r="U8" s="0" t="s">
        <v>17</v>
      </c>
      <c r="V8" s="0" t="s">
        <v>16</v>
      </c>
      <c r="W8" s="0" t="s">
        <v>22</v>
      </c>
      <c r="X8" s="0" t="s">
        <v>267</v>
      </c>
      <c r="Z8" s="0" t="n">
        <v>85</v>
      </c>
      <c r="AA8" s="0" t="n">
        <f aca="false">COUNT(Y8:Z8)</f>
        <v>1</v>
      </c>
    </row>
    <row r="9" customFormat="false" ht="14.25" hidden="false" customHeight="false" outlineLevel="0" collapsed="false">
      <c r="A9" s="164" t="s">
        <v>17</v>
      </c>
      <c r="B9" s="164" t="s">
        <v>16</v>
      </c>
      <c r="C9" s="164" t="s">
        <v>22</v>
      </c>
      <c r="D9" s="164" t="n">
        <v>1</v>
      </c>
      <c r="E9" s="164" t="n">
        <v>37</v>
      </c>
      <c r="F9" s="164" t="n">
        <v>9427</v>
      </c>
      <c r="G9" s="164" t="n">
        <f aca="false">COUNT(D9:F9)</f>
        <v>3</v>
      </c>
      <c r="J9" s="164" t="s">
        <v>17</v>
      </c>
      <c r="K9" s="164" t="s">
        <v>16</v>
      </c>
      <c r="L9" s="164" t="s">
        <v>22</v>
      </c>
      <c r="M9" s="199" t="n">
        <f aca="false">D9/67</f>
        <v>0.0149253731343284</v>
      </c>
      <c r="N9" s="199" t="n">
        <f aca="false">E9/14667</f>
        <v>0.00252266993931956</v>
      </c>
      <c r="O9" s="199" t="n">
        <f aca="false">F9/1010682</f>
        <v>0.00932736508614975</v>
      </c>
      <c r="P9" s="164" t="n">
        <f aca="false">COUNT(M9:O9)</f>
        <v>3</v>
      </c>
      <c r="R9" s="0" t="n">
        <v>2</v>
      </c>
      <c r="S9" s="0" t="n">
        <v>1</v>
      </c>
      <c r="U9" s="0" t="s">
        <v>17</v>
      </c>
      <c r="V9" s="0" t="s">
        <v>16</v>
      </c>
      <c r="W9" s="0" t="s">
        <v>22</v>
      </c>
      <c r="X9" s="0" t="s">
        <v>146</v>
      </c>
      <c r="Y9" s="0" t="n">
        <v>1</v>
      </c>
      <c r="Z9" s="0" t="n">
        <v>9342</v>
      </c>
      <c r="AA9" s="0" t="n">
        <f aca="false">COUNT(Y9:Z9)</f>
        <v>2</v>
      </c>
    </row>
    <row r="10" customFormat="false" ht="14.25" hidden="false" customHeight="false" outlineLevel="0" collapsed="false">
      <c r="A10" s="0" t="s">
        <v>17</v>
      </c>
      <c r="B10" s="0" t="s">
        <v>313</v>
      </c>
      <c r="C10" s="0" t="s">
        <v>275</v>
      </c>
      <c r="F10" s="0" t="n">
        <v>2703</v>
      </c>
      <c r="G10" s="0" t="n">
        <f aca="false">COUNT(D10:F10)</f>
        <v>1</v>
      </c>
      <c r="J10" s="0" t="s">
        <v>17</v>
      </c>
      <c r="K10" s="0" t="s">
        <v>313</v>
      </c>
      <c r="L10" s="0" t="s">
        <v>275</v>
      </c>
      <c r="M10" s="192" t="n">
        <f aca="false">D10/67</f>
        <v>0</v>
      </c>
      <c r="N10" s="192" t="n">
        <f aca="false">E10/14667</f>
        <v>0</v>
      </c>
      <c r="O10" s="192" t="n">
        <f aca="false">F10/1010682</f>
        <v>0.00267443172036308</v>
      </c>
      <c r="P10" s="0" t="n">
        <f aca="false">COUNT(M10:O10)</f>
        <v>3</v>
      </c>
      <c r="Q10" s="0" t="s">
        <v>372</v>
      </c>
      <c r="U10" s="0" t="s">
        <v>17</v>
      </c>
      <c r="V10" s="0" t="s">
        <v>313</v>
      </c>
      <c r="W10" s="0" t="s">
        <v>275</v>
      </c>
      <c r="X10" s="0" t="s">
        <v>276</v>
      </c>
      <c r="Z10" s="0" t="n">
        <v>2703</v>
      </c>
      <c r="AA10" s="0" t="n">
        <f aca="false">COUNT(Y10:Z10)</f>
        <v>1</v>
      </c>
    </row>
    <row r="11" customFormat="false" ht="14.25" hidden="false" customHeight="false" outlineLevel="0" collapsed="false">
      <c r="A11" s="0" t="s">
        <v>38</v>
      </c>
      <c r="B11" s="0" t="s">
        <v>37</v>
      </c>
      <c r="C11" s="0" t="s">
        <v>197</v>
      </c>
      <c r="F11" s="0" t="n">
        <v>44654</v>
      </c>
      <c r="G11" s="0" t="n">
        <f aca="false">COUNT(D11:F11)</f>
        <v>1</v>
      </c>
      <c r="J11" s="0" t="s">
        <v>38</v>
      </c>
      <c r="K11" s="0" t="s">
        <v>37</v>
      </c>
      <c r="L11" s="0" t="s">
        <v>197</v>
      </c>
      <c r="M11" s="192" t="n">
        <f aca="false">D11/67</f>
        <v>0</v>
      </c>
      <c r="N11" s="192" t="n">
        <f aca="false">E11/14667</f>
        <v>0</v>
      </c>
      <c r="O11" s="200" t="n">
        <f aca="false">F11/1010682</f>
        <v>0.0441820473699937</v>
      </c>
      <c r="P11" s="0" t="n">
        <f aca="false">COUNT(M11:O11)</f>
        <v>3</v>
      </c>
      <c r="Q11" s="0" t="s">
        <v>327</v>
      </c>
      <c r="R11" s="0" t="n">
        <v>3</v>
      </c>
      <c r="S11" s="0" t="n">
        <v>1</v>
      </c>
      <c r="U11" s="0" t="s">
        <v>38</v>
      </c>
      <c r="V11" s="0" t="s">
        <v>37</v>
      </c>
      <c r="W11" s="0" t="s">
        <v>197</v>
      </c>
      <c r="X11" s="0" t="s">
        <v>273</v>
      </c>
      <c r="Z11" s="0" t="n">
        <v>6290</v>
      </c>
      <c r="AA11" s="0" t="n">
        <f aca="false">COUNT(Y11:Z11)</f>
        <v>1</v>
      </c>
    </row>
    <row r="12" customFormat="false" ht="14.25" hidden="false" customHeight="false" outlineLevel="0" collapsed="false">
      <c r="A12" s="191" t="s">
        <v>38</v>
      </c>
      <c r="B12" s="191" t="s">
        <v>37</v>
      </c>
      <c r="C12" s="191" t="s">
        <v>35</v>
      </c>
      <c r="D12" s="191" t="n">
        <v>2</v>
      </c>
      <c r="E12" s="191"/>
      <c r="F12" s="191" t="n">
        <v>2648</v>
      </c>
      <c r="G12" s="191" t="n">
        <f aca="false">COUNT(D12:F12)</f>
        <v>2</v>
      </c>
      <c r="J12" s="191" t="s">
        <v>38</v>
      </c>
      <c r="K12" s="191" t="s">
        <v>37</v>
      </c>
      <c r="L12" s="191" t="s">
        <v>35</v>
      </c>
      <c r="M12" s="201" t="n">
        <f aca="false">D12/67</f>
        <v>0.0298507462686567</v>
      </c>
      <c r="N12" s="201" t="n">
        <f aca="false">E12/14667</f>
        <v>0</v>
      </c>
      <c r="O12" s="201" t="n">
        <f aca="false">F12/1010682</f>
        <v>0.00262001302091063</v>
      </c>
      <c r="P12" s="191" t="n">
        <f aca="false">COUNT(M12:O12)</f>
        <v>3</v>
      </c>
      <c r="R12" s="0" t="n">
        <v>2</v>
      </c>
      <c r="S12" s="0" t="n">
        <v>1</v>
      </c>
      <c r="U12" s="0" t="s">
        <v>38</v>
      </c>
      <c r="V12" s="0" t="s">
        <v>37</v>
      </c>
      <c r="W12" s="0" t="s">
        <v>197</v>
      </c>
      <c r="X12" s="0" t="s">
        <v>281</v>
      </c>
      <c r="Z12" s="0" t="n">
        <v>12904</v>
      </c>
      <c r="AA12" s="0" t="n">
        <f aca="false">COUNT(Y12:Z12)</f>
        <v>1</v>
      </c>
    </row>
    <row r="13" customFormat="false" ht="14.25" hidden="false" customHeight="false" outlineLevel="0" collapsed="false">
      <c r="A13" s="164" t="s">
        <v>38</v>
      </c>
      <c r="B13" s="164" t="s">
        <v>37</v>
      </c>
      <c r="C13" s="164" t="s">
        <v>74</v>
      </c>
      <c r="D13" s="164" t="n">
        <v>12</v>
      </c>
      <c r="E13" s="164" t="n">
        <v>1095</v>
      </c>
      <c r="F13" s="164" t="n">
        <v>126352</v>
      </c>
      <c r="G13" s="164" t="n">
        <f aca="false">COUNT(D13:F13)</f>
        <v>3</v>
      </c>
      <c r="J13" s="164" t="s">
        <v>38</v>
      </c>
      <c r="K13" s="164" t="s">
        <v>37</v>
      </c>
      <c r="L13" s="164" t="s">
        <v>74</v>
      </c>
      <c r="M13" s="199" t="n">
        <f aca="false">D13/67</f>
        <v>0.17910447761194</v>
      </c>
      <c r="N13" s="199" t="n">
        <f aca="false">E13/14667</f>
        <v>0.074657394150133</v>
      </c>
      <c r="O13" s="199" t="n">
        <f aca="false">F13/1010682</f>
        <v>0.125016572967561</v>
      </c>
      <c r="P13" s="164" t="n">
        <f aca="false">COUNT(M13:O13)</f>
        <v>3</v>
      </c>
      <c r="R13" s="0" t="n">
        <v>2</v>
      </c>
      <c r="S13" s="0" t="n">
        <v>1</v>
      </c>
      <c r="U13" s="0" t="s">
        <v>38</v>
      </c>
      <c r="V13" s="0" t="s">
        <v>37</v>
      </c>
      <c r="W13" s="0" t="s">
        <v>197</v>
      </c>
      <c r="X13" s="0" t="s">
        <v>198</v>
      </c>
      <c r="Z13" s="0" t="n">
        <v>25460</v>
      </c>
      <c r="AA13" s="0" t="n">
        <f aca="false">COUNT(Y13:Z13)</f>
        <v>1</v>
      </c>
    </row>
    <row r="14" customFormat="false" ht="14.25" hidden="false" customHeight="false" outlineLevel="0" collapsed="false">
      <c r="A14" s="0" t="s">
        <v>338</v>
      </c>
      <c r="B14" s="0" t="s">
        <v>315</v>
      </c>
      <c r="C14" s="0" t="s">
        <v>212</v>
      </c>
      <c r="F14" s="0" t="n">
        <v>1196</v>
      </c>
      <c r="G14" s="0" t="n">
        <f aca="false">COUNT(D14:F14)</f>
        <v>1</v>
      </c>
      <c r="J14" s="0" t="s">
        <v>338</v>
      </c>
      <c r="K14" s="0" t="s">
        <v>315</v>
      </c>
      <c r="L14" s="0" t="s">
        <v>212</v>
      </c>
      <c r="M14" s="192" t="n">
        <f aca="false">D14/67</f>
        <v>0</v>
      </c>
      <c r="N14" s="192" t="n">
        <f aca="false">E14/14667</f>
        <v>0</v>
      </c>
      <c r="O14" s="192" t="n">
        <f aca="false">F14/1010682</f>
        <v>0.00118335935536598</v>
      </c>
      <c r="P14" s="0" t="n">
        <f aca="false">COUNT(M14:O14)</f>
        <v>3</v>
      </c>
      <c r="Q14" s="0" t="s">
        <v>372</v>
      </c>
      <c r="U14" s="0" t="s">
        <v>38</v>
      </c>
      <c r="V14" s="0" t="s">
        <v>37</v>
      </c>
      <c r="W14" s="0" t="s">
        <v>35</v>
      </c>
      <c r="X14" s="0" t="s">
        <v>133</v>
      </c>
      <c r="Y14" s="0" t="n">
        <v>1</v>
      </c>
      <c r="AA14" s="0" t="n">
        <f aca="false">COUNT(Y14:Z14)</f>
        <v>1</v>
      </c>
    </row>
    <row r="15" customFormat="false" ht="14.25" hidden="false" customHeight="false" outlineLevel="0" collapsed="false">
      <c r="A15" s="0" t="s">
        <v>30</v>
      </c>
      <c r="B15" s="0" t="s">
        <v>70</v>
      </c>
      <c r="C15" s="0" t="s">
        <v>90</v>
      </c>
      <c r="E15" s="0" t="n">
        <v>2</v>
      </c>
      <c r="G15" s="0" t="n">
        <f aca="false">COUNT(D15:F15)</f>
        <v>1</v>
      </c>
      <c r="J15" s="0" t="s">
        <v>30</v>
      </c>
      <c r="K15" s="0" t="s">
        <v>70</v>
      </c>
      <c r="L15" s="0" t="s">
        <v>90</v>
      </c>
      <c r="M15" s="192" t="n">
        <f aca="false">D15/67</f>
        <v>0</v>
      </c>
      <c r="N15" s="192" t="n">
        <f aca="false">E15/14667</f>
        <v>0.000136360537260517</v>
      </c>
      <c r="O15" s="192" t="n">
        <f aca="false">F15/1010682</f>
        <v>0</v>
      </c>
      <c r="P15" s="0" t="n">
        <f aca="false">COUNT(M15:O15)</f>
        <v>3</v>
      </c>
      <c r="U15" s="0" t="s">
        <v>38</v>
      </c>
      <c r="V15" s="0" t="s">
        <v>37</v>
      </c>
      <c r="W15" s="0" t="s">
        <v>35</v>
      </c>
      <c r="X15" s="0" t="s">
        <v>206</v>
      </c>
      <c r="Y15" s="0" t="n">
        <v>1</v>
      </c>
      <c r="Z15" s="0" t="n">
        <v>2648</v>
      </c>
      <c r="AA15" s="0" t="n">
        <f aca="false">COUNT(Y15:Z15)</f>
        <v>2</v>
      </c>
    </row>
    <row r="16" customFormat="false" ht="14.25" hidden="false" customHeight="false" outlineLevel="0" collapsed="false">
      <c r="A16" s="0" t="s">
        <v>30</v>
      </c>
      <c r="B16" s="0" t="s">
        <v>323</v>
      </c>
      <c r="C16" s="0" t="s">
        <v>278</v>
      </c>
      <c r="F16" s="0" t="n">
        <v>2701</v>
      </c>
      <c r="G16" s="0" t="n">
        <f aca="false">COUNT(D16:F16)</f>
        <v>1</v>
      </c>
      <c r="J16" s="0" t="s">
        <v>30</v>
      </c>
      <c r="K16" s="0" t="s">
        <v>323</v>
      </c>
      <c r="L16" s="0" t="s">
        <v>278</v>
      </c>
      <c r="M16" s="192" t="n">
        <f aca="false">D16/67</f>
        <v>0</v>
      </c>
      <c r="N16" s="192" t="n">
        <f aca="false">E16/14667</f>
        <v>0</v>
      </c>
      <c r="O16" s="192" t="n">
        <f aca="false">F16/1010682</f>
        <v>0.00267245285856481</v>
      </c>
      <c r="P16" s="0" t="n">
        <f aca="false">COUNT(M16:O16)</f>
        <v>3</v>
      </c>
      <c r="Q16" s="0" t="s">
        <v>372</v>
      </c>
      <c r="U16" s="0" t="s">
        <v>38</v>
      </c>
      <c r="V16" s="0" t="s">
        <v>37</v>
      </c>
      <c r="W16" s="0" t="s">
        <v>74</v>
      </c>
      <c r="X16" s="0" t="s">
        <v>143</v>
      </c>
      <c r="Z16" s="0" t="n">
        <v>48791</v>
      </c>
      <c r="AA16" s="0" t="n">
        <f aca="false">COUNT(Y16:Z16)</f>
        <v>1</v>
      </c>
    </row>
    <row r="17" customFormat="false" ht="14.25" hidden="false" customHeight="false" outlineLevel="0" collapsed="false">
      <c r="A17" s="0" t="s">
        <v>5</v>
      </c>
      <c r="B17" s="0" t="s">
        <v>4</v>
      </c>
      <c r="C17" s="0" t="s">
        <v>31</v>
      </c>
      <c r="D17" s="0" t="n">
        <v>6</v>
      </c>
      <c r="G17" s="0" t="n">
        <f aca="false">COUNT(D17:F17)</f>
        <v>1</v>
      </c>
      <c r="J17" s="0" t="s">
        <v>5</v>
      </c>
      <c r="K17" s="0" t="s">
        <v>4</v>
      </c>
      <c r="L17" s="0" t="s">
        <v>31</v>
      </c>
      <c r="M17" s="192" t="n">
        <f aca="false">D17/67</f>
        <v>0.0895522388059701</v>
      </c>
      <c r="N17" s="192" t="n">
        <f aca="false">E17/14667</f>
        <v>0</v>
      </c>
      <c r="O17" s="192" t="n">
        <f aca="false">F17/1010682</f>
        <v>0</v>
      </c>
      <c r="P17" s="0" t="n">
        <f aca="false">COUNT(M17:O17)</f>
        <v>3</v>
      </c>
      <c r="R17" s="0" t="n">
        <v>1</v>
      </c>
      <c r="S17" s="0" t="n">
        <v>1</v>
      </c>
      <c r="U17" s="0" t="s">
        <v>38</v>
      </c>
      <c r="V17" s="0" t="s">
        <v>37</v>
      </c>
      <c r="W17" s="0" t="s">
        <v>74</v>
      </c>
      <c r="X17" s="0" t="s">
        <v>142</v>
      </c>
      <c r="Y17" s="0" t="n">
        <v>12</v>
      </c>
      <c r="Z17" s="0" t="n">
        <v>77561</v>
      </c>
      <c r="AA17" s="0" t="n">
        <f aca="false">COUNT(Y17:Z17)</f>
        <v>2</v>
      </c>
    </row>
    <row r="18" customFormat="false" ht="14.25" hidden="false" customHeight="false" outlineLevel="0" collapsed="false">
      <c r="A18" s="164" t="s">
        <v>5</v>
      </c>
      <c r="B18" s="164" t="s">
        <v>4</v>
      </c>
      <c r="C18" s="164" t="s">
        <v>6</v>
      </c>
      <c r="D18" s="164" t="n">
        <v>2</v>
      </c>
      <c r="E18" s="164" t="n">
        <v>18</v>
      </c>
      <c r="F18" s="164" t="n">
        <v>52974</v>
      </c>
      <c r="G18" s="164" t="n">
        <f aca="false">COUNT(D18:F18)</f>
        <v>3</v>
      </c>
      <c r="J18" s="164" t="s">
        <v>5</v>
      </c>
      <c r="K18" s="164" t="s">
        <v>4</v>
      </c>
      <c r="L18" s="164" t="s">
        <v>6</v>
      </c>
      <c r="M18" s="199" t="n">
        <f aca="false">D18/67</f>
        <v>0.0298507462686567</v>
      </c>
      <c r="N18" s="199" t="n">
        <f aca="false">E18/14667</f>
        <v>0.00122724483534465</v>
      </c>
      <c r="O18" s="199" t="n">
        <f aca="false">F18/1010682</f>
        <v>0.0524141124508006</v>
      </c>
      <c r="P18" s="164" t="n">
        <f aca="false">COUNT(M18:O18)</f>
        <v>3</v>
      </c>
      <c r="R18" s="0" t="n">
        <v>2</v>
      </c>
      <c r="S18" s="0" t="n">
        <v>2</v>
      </c>
      <c r="U18" s="0" t="s">
        <v>338</v>
      </c>
      <c r="V18" s="0" t="s">
        <v>315</v>
      </c>
      <c r="W18" s="0" t="s">
        <v>212</v>
      </c>
      <c r="X18" s="0" t="s">
        <v>179</v>
      </c>
      <c r="Z18" s="0" t="n">
        <v>1196</v>
      </c>
      <c r="AA18" s="0" t="n">
        <f aca="false">COUNT(Y18:Z18)</f>
        <v>1</v>
      </c>
    </row>
    <row r="19" customFormat="false" ht="14.25" hidden="false" customHeight="false" outlineLevel="0" collapsed="false">
      <c r="A19" s="0" t="s">
        <v>5</v>
      </c>
      <c r="B19" s="0" t="s">
        <v>4</v>
      </c>
      <c r="C19" s="0" t="s">
        <v>32</v>
      </c>
      <c r="D19" s="0" t="n">
        <v>1</v>
      </c>
      <c r="G19" s="0" t="n">
        <f aca="false">COUNT(D19:F19)</f>
        <v>1</v>
      </c>
      <c r="J19" s="0" t="s">
        <v>5</v>
      </c>
      <c r="K19" s="0" t="s">
        <v>4</v>
      </c>
      <c r="L19" s="0" t="s">
        <v>32</v>
      </c>
      <c r="M19" s="192" t="n">
        <f aca="false">D19/67</f>
        <v>0.0149253731343284</v>
      </c>
      <c r="N19" s="192" t="n">
        <f aca="false">E19/14667</f>
        <v>0</v>
      </c>
      <c r="O19" s="192" t="n">
        <f aca="false">F19/1010682</f>
        <v>0</v>
      </c>
      <c r="P19" s="0" t="n">
        <f aca="false">COUNT(M19:O19)</f>
        <v>3</v>
      </c>
      <c r="Q19" s="0" t="s">
        <v>374</v>
      </c>
      <c r="U19" s="0" t="s">
        <v>30</v>
      </c>
      <c r="V19" s="0" t="s">
        <v>323</v>
      </c>
      <c r="W19" s="0" t="s">
        <v>278</v>
      </c>
      <c r="X19" s="0" t="s">
        <v>279</v>
      </c>
      <c r="Z19" s="0" t="n">
        <v>2701</v>
      </c>
      <c r="AA19" s="0" t="n">
        <f aca="false">COUNT(Y19:Z19)</f>
        <v>1</v>
      </c>
    </row>
    <row r="20" customFormat="false" ht="14.25" hidden="false" customHeight="false" outlineLevel="0" collapsed="false">
      <c r="A20" s="0" t="s">
        <v>5</v>
      </c>
      <c r="B20" s="0" t="s">
        <v>4</v>
      </c>
      <c r="C20" s="0" t="s">
        <v>85</v>
      </c>
      <c r="E20" s="0" t="n">
        <v>1</v>
      </c>
      <c r="G20" s="0" t="n">
        <f aca="false">COUNT(D20:F20)</f>
        <v>1</v>
      </c>
      <c r="J20" s="0" t="s">
        <v>5</v>
      </c>
      <c r="K20" s="0" t="s">
        <v>4</v>
      </c>
      <c r="L20" s="0" t="s">
        <v>85</v>
      </c>
      <c r="M20" s="192" t="n">
        <f aca="false">D20/67</f>
        <v>0</v>
      </c>
      <c r="N20" s="192" t="n">
        <f aca="false">E20/14667</f>
        <v>6.81802686302584E-005</v>
      </c>
      <c r="O20" s="192" t="n">
        <f aca="false">F20/1010682</f>
        <v>0</v>
      </c>
      <c r="P20" s="0" t="n">
        <f aca="false">COUNT(M20:O20)</f>
        <v>3</v>
      </c>
      <c r="U20" s="0" t="s">
        <v>5</v>
      </c>
      <c r="V20" s="0" t="s">
        <v>4</v>
      </c>
      <c r="W20" s="0" t="s">
        <v>31</v>
      </c>
      <c r="X20" s="0" t="s">
        <v>129</v>
      </c>
      <c r="Y20" s="0" t="n">
        <v>6</v>
      </c>
      <c r="AA20" s="0" t="n">
        <f aca="false">COUNT(Y20:Z20)</f>
        <v>1</v>
      </c>
    </row>
    <row r="21" customFormat="false" ht="14.25" hidden="false" customHeight="false" outlineLevel="0" collapsed="false">
      <c r="A21" s="0" t="s">
        <v>44</v>
      </c>
      <c r="B21" s="0" t="s">
        <v>43</v>
      </c>
      <c r="C21" s="0" t="s">
        <v>121</v>
      </c>
      <c r="F21" s="0" t="n">
        <v>50501</v>
      </c>
      <c r="G21" s="0" t="n">
        <f aca="false">COUNT(D21:F21)</f>
        <v>1</v>
      </c>
      <c r="J21" s="0" t="s">
        <v>44</v>
      </c>
      <c r="K21" s="0" t="s">
        <v>43</v>
      </c>
      <c r="L21" s="0" t="s">
        <v>121</v>
      </c>
      <c r="M21" s="192" t="n">
        <f aca="false">D21/67</f>
        <v>0</v>
      </c>
      <c r="N21" s="192" t="n">
        <f aca="false">E21/14667</f>
        <v>0</v>
      </c>
      <c r="O21" s="200" t="n">
        <f aca="false">F21/1010682</f>
        <v>0.0499672498372386</v>
      </c>
      <c r="P21" s="0" t="n">
        <f aca="false">COUNT(M21:O21)</f>
        <v>3</v>
      </c>
      <c r="Q21" s="0" t="s">
        <v>327</v>
      </c>
      <c r="R21" s="0" t="n">
        <v>1</v>
      </c>
      <c r="S21" s="0" t="n">
        <v>1</v>
      </c>
      <c r="U21" s="0" t="s">
        <v>5</v>
      </c>
      <c r="V21" s="0" t="s">
        <v>4</v>
      </c>
      <c r="W21" s="0" t="s">
        <v>6</v>
      </c>
      <c r="X21" s="0" t="s">
        <v>214</v>
      </c>
      <c r="Z21" s="0" t="n">
        <v>52974</v>
      </c>
      <c r="AA21" s="0" t="n">
        <f aca="false">COUNT(Y21:Z21)</f>
        <v>1</v>
      </c>
    </row>
    <row r="22" customFormat="false" ht="14.25" hidden="false" customHeight="false" outlineLevel="0" collapsed="false">
      <c r="A22" s="0" t="s">
        <v>44</v>
      </c>
      <c r="B22" s="0" t="s">
        <v>46</v>
      </c>
      <c r="C22" s="0" t="s">
        <v>75</v>
      </c>
      <c r="D22" s="0" t="n">
        <v>1</v>
      </c>
      <c r="G22" s="0" t="n">
        <f aca="false">COUNT(D22:F22)</f>
        <v>1</v>
      </c>
      <c r="J22" s="0" t="s">
        <v>44</v>
      </c>
      <c r="K22" s="0" t="s">
        <v>46</v>
      </c>
      <c r="L22" s="0" t="s">
        <v>75</v>
      </c>
      <c r="M22" s="192" t="n">
        <f aca="false">D22/67</f>
        <v>0.0149253731343284</v>
      </c>
      <c r="N22" s="192" t="n">
        <f aca="false">E22/14667</f>
        <v>0</v>
      </c>
      <c r="O22" s="192" t="n">
        <f aca="false">F22/1010682</f>
        <v>0</v>
      </c>
      <c r="P22" s="0" t="n">
        <f aca="false">COUNT(M22:O22)</f>
        <v>3</v>
      </c>
      <c r="Q22" s="0" t="s">
        <v>374</v>
      </c>
      <c r="U22" s="0" t="s">
        <v>5</v>
      </c>
      <c r="V22" s="0" t="s">
        <v>4</v>
      </c>
      <c r="W22" s="0" t="s">
        <v>6</v>
      </c>
      <c r="X22" s="0" t="s">
        <v>149</v>
      </c>
      <c r="Y22" s="0" t="n">
        <v>2</v>
      </c>
      <c r="AA22" s="0" t="n">
        <f aca="false">COUNT(Y22:Z22)</f>
        <v>1</v>
      </c>
    </row>
    <row r="23" customFormat="false" ht="14.25" hidden="false" customHeight="false" outlineLevel="0" collapsed="false">
      <c r="A23" s="0" t="s">
        <v>63</v>
      </c>
      <c r="B23" s="0" t="s">
        <v>62</v>
      </c>
      <c r="C23" s="0" t="s">
        <v>236</v>
      </c>
      <c r="F23" s="0" t="n">
        <v>3021</v>
      </c>
      <c r="G23" s="0" t="n">
        <f aca="false">COUNT(D23:F23)</f>
        <v>1</v>
      </c>
      <c r="J23" s="0" t="s">
        <v>63</v>
      </c>
      <c r="K23" s="0" t="s">
        <v>62</v>
      </c>
      <c r="L23" s="0" t="s">
        <v>236</v>
      </c>
      <c r="M23" s="192" t="n">
        <f aca="false">D23/67</f>
        <v>0</v>
      </c>
      <c r="N23" s="192" t="n">
        <f aca="false">E23/14667</f>
        <v>0</v>
      </c>
      <c r="O23" s="192" t="n">
        <f aca="false">F23/1010682</f>
        <v>0.00298907074628815</v>
      </c>
      <c r="P23" s="0" t="n">
        <f aca="false">COUNT(M23:O23)</f>
        <v>3</v>
      </c>
      <c r="Q23" s="0" t="s">
        <v>372</v>
      </c>
      <c r="U23" s="0" t="s">
        <v>5</v>
      </c>
      <c r="V23" s="0" t="s">
        <v>4</v>
      </c>
      <c r="W23" s="0" t="s">
        <v>32</v>
      </c>
      <c r="X23" s="0" t="s">
        <v>135</v>
      </c>
      <c r="Y23" s="0" t="n">
        <v>1</v>
      </c>
      <c r="AA23" s="0" t="n">
        <f aca="false">COUNT(Y23:Z23)</f>
        <v>1</v>
      </c>
    </row>
    <row r="24" customFormat="false" ht="14.25" hidden="false" customHeight="false" outlineLevel="0" collapsed="false">
      <c r="A24" s="0" t="s">
        <v>63</v>
      </c>
      <c r="B24" s="0" t="s">
        <v>324</v>
      </c>
      <c r="C24" s="0" t="s">
        <v>188</v>
      </c>
      <c r="F24" s="0" t="n">
        <v>3796</v>
      </c>
      <c r="G24" s="0" t="n">
        <f aca="false">COUNT(D24:F24)</f>
        <v>1</v>
      </c>
      <c r="J24" s="0" t="s">
        <v>63</v>
      </c>
      <c r="K24" s="0" t="s">
        <v>324</v>
      </c>
      <c r="L24" s="0" t="s">
        <v>188</v>
      </c>
      <c r="M24" s="192" t="n">
        <f aca="false">D24/67</f>
        <v>0</v>
      </c>
      <c r="N24" s="192" t="n">
        <f aca="false">E24/14667</f>
        <v>0</v>
      </c>
      <c r="O24" s="192" t="n">
        <f aca="false">F24/1010682</f>
        <v>0.00375587969311811</v>
      </c>
      <c r="P24" s="0" t="n">
        <f aca="false">COUNT(M24:O24)</f>
        <v>3</v>
      </c>
      <c r="Q24" s="0" t="s">
        <v>372</v>
      </c>
      <c r="U24" s="0" t="s">
        <v>44</v>
      </c>
      <c r="V24" s="0" t="s">
        <v>43</v>
      </c>
      <c r="W24" s="0" t="s">
        <v>121</v>
      </c>
      <c r="X24" s="0" t="s">
        <v>141</v>
      </c>
      <c r="Z24" s="0" t="n">
        <v>50501</v>
      </c>
      <c r="AA24" s="0" t="n">
        <f aca="false">COUNT(Y24:Z24)</f>
        <v>1</v>
      </c>
    </row>
    <row r="25" customFormat="false" ht="14.25" hidden="false" customHeight="false" outlineLevel="0" collapsed="false">
      <c r="A25" s="0" t="s">
        <v>66</v>
      </c>
      <c r="B25" s="0" t="s">
        <v>65</v>
      </c>
      <c r="C25" s="0" t="s">
        <v>89</v>
      </c>
      <c r="E25" s="0" t="n">
        <v>2</v>
      </c>
      <c r="G25" s="0" t="n">
        <f aca="false">COUNT(D25:F25)</f>
        <v>1</v>
      </c>
      <c r="J25" s="0" t="s">
        <v>66</v>
      </c>
      <c r="K25" s="0" t="s">
        <v>65</v>
      </c>
      <c r="L25" s="0" t="s">
        <v>89</v>
      </c>
      <c r="M25" s="192" t="n">
        <f aca="false">D25/67</f>
        <v>0</v>
      </c>
      <c r="N25" s="192" t="n">
        <f aca="false">E25/14667</f>
        <v>0.000136360537260517</v>
      </c>
      <c r="O25" s="192" t="n">
        <f aca="false">F25/1010682</f>
        <v>0</v>
      </c>
      <c r="P25" s="0" t="n">
        <f aca="false">COUNT(M25:O25)</f>
        <v>3</v>
      </c>
      <c r="Q25" s="0" t="s">
        <v>371</v>
      </c>
      <c r="U25" s="0" t="s">
        <v>44</v>
      </c>
      <c r="V25" s="0" t="s">
        <v>46</v>
      </c>
      <c r="W25" s="0" t="s">
        <v>75</v>
      </c>
      <c r="X25" s="0" t="s">
        <v>165</v>
      </c>
      <c r="Y25" s="0" t="n">
        <v>1</v>
      </c>
      <c r="AA25" s="0" t="n">
        <f aca="false">COUNT(Y25:Z25)</f>
        <v>1</v>
      </c>
    </row>
    <row r="26" customFormat="false" ht="14.25" hidden="false" customHeight="false" outlineLevel="0" collapsed="false">
      <c r="A26" s="0" t="s">
        <v>52</v>
      </c>
      <c r="B26" s="0" t="s">
        <v>54</v>
      </c>
      <c r="C26" s="0" t="s">
        <v>55</v>
      </c>
      <c r="F26" s="0" t="n">
        <v>3871</v>
      </c>
      <c r="G26" s="0" t="n">
        <f aca="false">COUNT(D26:F26)</f>
        <v>1</v>
      </c>
      <c r="J26" s="0" t="s">
        <v>52</v>
      </c>
      <c r="K26" s="0" t="s">
        <v>54</v>
      </c>
      <c r="L26" s="0" t="s">
        <v>55</v>
      </c>
      <c r="M26" s="192" t="n">
        <f aca="false">D26/67</f>
        <v>0</v>
      </c>
      <c r="N26" s="192" t="n">
        <f aca="false">E26/14667</f>
        <v>0</v>
      </c>
      <c r="O26" s="192" t="n">
        <f aca="false">F26/1010682</f>
        <v>0.00383008701055327</v>
      </c>
      <c r="P26" s="0" t="n">
        <f aca="false">COUNT(M26:O26)</f>
        <v>3</v>
      </c>
      <c r="Q26" s="0" t="s">
        <v>372</v>
      </c>
      <c r="U26" s="0" t="s">
        <v>63</v>
      </c>
      <c r="V26" s="0" t="s">
        <v>62</v>
      </c>
      <c r="W26" s="0" t="s">
        <v>236</v>
      </c>
      <c r="X26" s="0" t="s">
        <v>237</v>
      </c>
      <c r="Z26" s="0" t="n">
        <v>3021</v>
      </c>
      <c r="AA26" s="0" t="n">
        <f aca="false">COUNT(Y26:Z26)</f>
        <v>1</v>
      </c>
    </row>
    <row r="27" customFormat="false" ht="14.25" hidden="false" customHeight="false" outlineLevel="0" collapsed="false">
      <c r="A27" s="0" t="s">
        <v>52</v>
      </c>
      <c r="B27" s="0" t="s">
        <v>54</v>
      </c>
      <c r="C27" s="0" t="s">
        <v>178</v>
      </c>
      <c r="F27" s="0" t="n">
        <v>6571</v>
      </c>
      <c r="G27" s="0" t="n">
        <f aca="false">COUNT(D27:F27)</f>
        <v>1</v>
      </c>
      <c r="J27" s="0" t="s">
        <v>52</v>
      </c>
      <c r="K27" s="0" t="s">
        <v>54</v>
      </c>
      <c r="L27" s="0" t="s">
        <v>178</v>
      </c>
      <c r="M27" s="192" t="n">
        <f aca="false">D27/67</f>
        <v>0</v>
      </c>
      <c r="N27" s="192" t="n">
        <f aca="false">E27/14667</f>
        <v>0</v>
      </c>
      <c r="O27" s="192" t="n">
        <f aca="false">F27/1010682</f>
        <v>0.00650155043821895</v>
      </c>
      <c r="P27" s="0" t="n">
        <f aca="false">COUNT(M27:O27)</f>
        <v>3</v>
      </c>
      <c r="Q27" s="0" t="s">
        <v>372</v>
      </c>
      <c r="U27" s="0" t="s">
        <v>63</v>
      </c>
      <c r="V27" s="0" t="s">
        <v>324</v>
      </c>
      <c r="W27" s="0" t="s">
        <v>188</v>
      </c>
      <c r="X27" s="0" t="s">
        <v>189</v>
      </c>
      <c r="Z27" s="0" t="n">
        <v>3796</v>
      </c>
      <c r="AA27" s="0" t="n">
        <f aca="false">COUNT(Y27:Z27)</f>
        <v>1</v>
      </c>
    </row>
    <row r="28" customFormat="false" ht="14.25" hidden="false" customHeight="false" outlineLevel="0" collapsed="false">
      <c r="A28" s="0" t="s">
        <v>96</v>
      </c>
      <c r="B28" s="0" t="s">
        <v>96</v>
      </c>
      <c r="C28" s="0" t="s">
        <v>87</v>
      </c>
      <c r="E28" s="0" t="n">
        <v>13499</v>
      </c>
      <c r="G28" s="0" t="n">
        <f aca="false">COUNT(D28:F28)</f>
        <v>1</v>
      </c>
      <c r="J28" s="0" t="s">
        <v>96</v>
      </c>
      <c r="K28" s="0" t="s">
        <v>96</v>
      </c>
      <c r="L28" s="0" t="s">
        <v>87</v>
      </c>
      <c r="M28" s="192" t="n">
        <f aca="false">D28/67</f>
        <v>0</v>
      </c>
      <c r="N28" s="200" t="n">
        <f aca="false">E28/14667</f>
        <v>0.920365446239858</v>
      </c>
      <c r="O28" s="192" t="n">
        <f aca="false">F28/1010682</f>
        <v>0</v>
      </c>
      <c r="P28" s="0" t="n">
        <f aca="false">COUNT(M28:O28)</f>
        <v>3</v>
      </c>
      <c r="U28" s="0" t="s">
        <v>52</v>
      </c>
      <c r="V28" s="0" t="s">
        <v>54</v>
      </c>
      <c r="W28" s="0" t="s">
        <v>55</v>
      </c>
      <c r="X28" s="0" t="s">
        <v>184</v>
      </c>
      <c r="Z28" s="0" t="n">
        <v>3871</v>
      </c>
      <c r="AA28" s="0" t="n">
        <f aca="false">COUNT(Y28:Z28)</f>
        <v>1</v>
      </c>
    </row>
    <row r="29" customFormat="false" ht="14.25" hidden="false" customHeight="false" outlineLevel="0" collapsed="false">
      <c r="A29" s="191" t="s">
        <v>52</v>
      </c>
      <c r="B29" s="191" t="s">
        <v>54</v>
      </c>
      <c r="C29" s="191" t="s">
        <v>53</v>
      </c>
      <c r="D29" s="191" t="n">
        <v>40</v>
      </c>
      <c r="E29" s="191"/>
      <c r="F29" s="191" t="n">
        <v>671293</v>
      </c>
      <c r="G29" s="191" t="n">
        <f aca="false">COUNT(D29:F29)</f>
        <v>2</v>
      </c>
      <c r="J29" s="191" t="s">
        <v>52</v>
      </c>
      <c r="K29" s="191" t="s">
        <v>54</v>
      </c>
      <c r="L29" s="191" t="s">
        <v>53</v>
      </c>
      <c r="M29" s="201" t="n">
        <f aca="false">D29/67</f>
        <v>0.597014925373134</v>
      </c>
      <c r="N29" s="201" t="n">
        <f aca="false">E29/14667</f>
        <v>0</v>
      </c>
      <c r="O29" s="201" t="n">
        <f aca="false">F29/1010682</f>
        <v>0.664198036573324</v>
      </c>
      <c r="P29" s="191" t="n">
        <f aca="false">COUNT(M29:O29)</f>
        <v>3</v>
      </c>
      <c r="Q29" s="0" t="s">
        <v>327</v>
      </c>
      <c r="R29" s="0" t="n">
        <v>3</v>
      </c>
      <c r="S29" s="0" t="n">
        <v>2</v>
      </c>
      <c r="U29" s="0" t="s">
        <v>52</v>
      </c>
      <c r="V29" s="0" t="s">
        <v>54</v>
      </c>
      <c r="W29" s="0" t="s">
        <v>178</v>
      </c>
      <c r="X29" s="0" t="s">
        <v>179</v>
      </c>
      <c r="Z29" s="0" t="n">
        <v>6571</v>
      </c>
      <c r="AA29" s="0" t="n">
        <f aca="false">COUNT(Y29:Z29)</f>
        <v>1</v>
      </c>
    </row>
    <row r="30" customFormat="false" ht="14.25" hidden="false" customHeight="false" outlineLevel="0" collapsed="false">
      <c r="A30" s="0" t="s">
        <v>52</v>
      </c>
      <c r="B30" s="0" t="s">
        <v>54</v>
      </c>
      <c r="C30" s="0" t="s">
        <v>181</v>
      </c>
      <c r="F30" s="0" t="n">
        <v>6909</v>
      </c>
      <c r="G30" s="0" t="n">
        <f aca="false">COUNT(D30:F30)</f>
        <v>1</v>
      </c>
      <c r="J30" s="0" t="s">
        <v>52</v>
      </c>
      <c r="K30" s="0" t="s">
        <v>54</v>
      </c>
      <c r="L30" s="0" t="s">
        <v>181</v>
      </c>
      <c r="M30" s="192" t="n">
        <f aca="false">D30/67</f>
        <v>0</v>
      </c>
      <c r="N30" s="192" t="n">
        <f aca="false">E30/14667</f>
        <v>0</v>
      </c>
      <c r="O30" s="192" t="n">
        <f aca="false">F30/1010682</f>
        <v>0.00683597808212672</v>
      </c>
      <c r="P30" s="0" t="n">
        <f aca="false">COUNT(M30:O30)</f>
        <v>3</v>
      </c>
      <c r="Q30" s="0" t="s">
        <v>372</v>
      </c>
      <c r="U30" s="0" t="s">
        <v>52</v>
      </c>
      <c r="V30" s="0" t="s">
        <v>54</v>
      </c>
      <c r="W30" s="0" t="s">
        <v>53</v>
      </c>
      <c r="X30" s="0" t="s">
        <v>171</v>
      </c>
      <c r="Z30" s="0" t="n">
        <v>103969</v>
      </c>
      <c r="AA30" s="0" t="n">
        <f aca="false">COUNT(Y30:Z30)</f>
        <v>1</v>
      </c>
    </row>
    <row r="31" customFormat="false" ht="14.25" hidden="false" customHeight="false" outlineLevel="0" collapsed="false">
      <c r="A31" s="0" t="s">
        <v>52</v>
      </c>
      <c r="B31" s="0" t="s">
        <v>54</v>
      </c>
      <c r="C31" s="0" t="s">
        <v>175</v>
      </c>
      <c r="F31" s="0" t="n">
        <v>10235</v>
      </c>
      <c r="G31" s="0" t="n">
        <f aca="false">COUNT(D31:F31)</f>
        <v>1</v>
      </c>
      <c r="J31" s="0" t="s">
        <v>52</v>
      </c>
      <c r="K31" s="0" t="s">
        <v>54</v>
      </c>
      <c r="L31" s="0" t="s">
        <v>175</v>
      </c>
      <c r="M31" s="192" t="n">
        <f aca="false">D31/67</f>
        <v>0</v>
      </c>
      <c r="N31" s="192" t="n">
        <f aca="false">E31/14667</f>
        <v>0</v>
      </c>
      <c r="O31" s="192" t="n">
        <f aca="false">F31/1010682</f>
        <v>0.0101268252526512</v>
      </c>
      <c r="P31" s="0" t="n">
        <f aca="false">COUNT(M31:O31)</f>
        <v>3</v>
      </c>
      <c r="Q31" s="0" t="s">
        <v>372</v>
      </c>
      <c r="U31" s="0" t="s">
        <v>52</v>
      </c>
      <c r="V31" s="0" t="s">
        <v>54</v>
      </c>
      <c r="W31" s="0" t="s">
        <v>53</v>
      </c>
      <c r="X31" s="0" t="s">
        <v>138</v>
      </c>
      <c r="Y31" s="0" t="n">
        <v>5</v>
      </c>
      <c r="Z31" s="0" t="n">
        <v>363882</v>
      </c>
      <c r="AA31" s="0" t="n">
        <f aca="false">COUNT(Y31:Z31)</f>
        <v>2</v>
      </c>
    </row>
    <row r="32" customFormat="false" ht="14.25" hidden="false" customHeight="false" outlineLevel="0" collapsed="false">
      <c r="A32" s="0" t="s">
        <v>10</v>
      </c>
      <c r="B32" s="0" t="s">
        <v>9</v>
      </c>
      <c r="C32" s="0" t="s">
        <v>34</v>
      </c>
      <c r="F32" s="0" t="n">
        <v>425</v>
      </c>
      <c r="G32" s="0" t="n">
        <f aca="false">COUNT(D32:F32)</f>
        <v>1</v>
      </c>
      <c r="J32" s="0" t="s">
        <v>10</v>
      </c>
      <c r="K32" s="0" t="s">
        <v>9</v>
      </c>
      <c r="L32" s="0" t="s">
        <v>34</v>
      </c>
      <c r="M32" s="192" t="n">
        <f aca="false">D32/67</f>
        <v>0</v>
      </c>
      <c r="N32" s="192" t="n">
        <f aca="false">E32/14667</f>
        <v>0</v>
      </c>
      <c r="O32" s="192" t="n">
        <f aca="false">F32/1010682</f>
        <v>0.00042050813213256</v>
      </c>
      <c r="P32" s="0" t="n">
        <f aca="false">COUNT(M32:O32)</f>
        <v>3</v>
      </c>
      <c r="Q32" s="0" t="s">
        <v>372</v>
      </c>
      <c r="U32" s="0" t="s">
        <v>52</v>
      </c>
      <c r="V32" s="0" t="s">
        <v>54</v>
      </c>
      <c r="W32" s="0" t="s">
        <v>53</v>
      </c>
      <c r="X32" s="0" t="s">
        <v>126</v>
      </c>
      <c r="Y32" s="0" t="n">
        <v>35</v>
      </c>
      <c r="Z32" s="0" t="n">
        <v>203442</v>
      </c>
      <c r="AA32" s="0" t="n">
        <f aca="false">COUNT(Y32:Z32)</f>
        <v>2</v>
      </c>
    </row>
    <row r="33" customFormat="false" ht="14.25" hidden="false" customHeight="false" outlineLevel="0" collapsed="false">
      <c r="A33" s="0" t="s">
        <v>10</v>
      </c>
      <c r="B33" s="0" t="s">
        <v>9</v>
      </c>
      <c r="C33" s="0" t="s">
        <v>33</v>
      </c>
      <c r="F33" s="0" t="n">
        <v>498</v>
      </c>
      <c r="G33" s="0" t="n">
        <f aca="false">COUNT(D33:F33)</f>
        <v>1</v>
      </c>
      <c r="J33" s="0" t="s">
        <v>10</v>
      </c>
      <c r="K33" s="0" t="s">
        <v>9</v>
      </c>
      <c r="L33" s="0" t="s">
        <v>33</v>
      </c>
      <c r="M33" s="192" t="n">
        <f aca="false">D33/67</f>
        <v>0</v>
      </c>
      <c r="N33" s="192" t="n">
        <f aca="false">E33/14667</f>
        <v>0</v>
      </c>
      <c r="O33" s="192" t="n">
        <f aca="false">F33/1010682</f>
        <v>0.000492736587769447</v>
      </c>
      <c r="P33" s="0" t="n">
        <f aca="false">COUNT(M33:O33)</f>
        <v>3</v>
      </c>
      <c r="Q33" s="0" t="s">
        <v>372</v>
      </c>
      <c r="U33" s="0" t="s">
        <v>52</v>
      </c>
      <c r="V33" s="0" t="s">
        <v>54</v>
      </c>
      <c r="W33" s="0" t="s">
        <v>181</v>
      </c>
      <c r="X33" s="0" t="s">
        <v>186</v>
      </c>
      <c r="Z33" s="0" t="n">
        <v>2250</v>
      </c>
      <c r="AA33" s="0" t="n">
        <f aca="false">COUNT(Y33:Z33)</f>
        <v>1</v>
      </c>
    </row>
    <row r="34" customFormat="false" ht="14.25" hidden="false" customHeight="false" outlineLevel="0" collapsed="false">
      <c r="A34" s="0" t="s">
        <v>13</v>
      </c>
      <c r="B34" s="0" t="s">
        <v>12</v>
      </c>
      <c r="C34" s="0" t="s">
        <v>58</v>
      </c>
      <c r="F34" s="0" t="n">
        <v>482</v>
      </c>
      <c r="G34" s="0" t="n">
        <f aca="false">COUNT(D34:F34)</f>
        <v>1</v>
      </c>
      <c r="J34" s="0" t="s">
        <v>13</v>
      </c>
      <c r="K34" s="0" t="s">
        <v>12</v>
      </c>
      <c r="L34" s="0" t="s">
        <v>58</v>
      </c>
      <c r="M34" s="192" t="n">
        <f aca="false">D34/67</f>
        <v>0</v>
      </c>
      <c r="N34" s="192" t="n">
        <f aca="false">E34/14667</f>
        <v>0</v>
      </c>
      <c r="O34" s="192" t="n">
        <f aca="false">F34/1010682</f>
        <v>0.00047690569338328</v>
      </c>
      <c r="P34" s="0" t="n">
        <f aca="false">COUNT(M34:O34)</f>
        <v>3</v>
      </c>
      <c r="Q34" s="0" t="s">
        <v>372</v>
      </c>
      <c r="U34" s="0" t="s">
        <v>52</v>
      </c>
      <c r="V34" s="0" t="s">
        <v>54</v>
      </c>
      <c r="W34" s="0" t="s">
        <v>181</v>
      </c>
      <c r="X34" s="0" t="s">
        <v>182</v>
      </c>
      <c r="Z34" s="0" t="n">
        <v>4659</v>
      </c>
      <c r="AA34" s="0" t="n">
        <f aca="false">COUNT(Y34:Z34)</f>
        <v>1</v>
      </c>
    </row>
    <row r="35" customFormat="false" ht="14.25" hidden="false" customHeight="false" outlineLevel="0" collapsed="false">
      <c r="A35" s="0" t="s">
        <v>96</v>
      </c>
      <c r="B35" s="0" t="s">
        <v>96</v>
      </c>
      <c r="C35" s="0" t="s">
        <v>96</v>
      </c>
      <c r="E35" s="0" t="n">
        <v>13</v>
      </c>
      <c r="G35" s="0" t="n">
        <f aca="false">COUNT(D35:F35)</f>
        <v>1</v>
      </c>
      <c r="J35" s="0" t="s">
        <v>96</v>
      </c>
      <c r="K35" s="0" t="s">
        <v>96</v>
      </c>
      <c r="L35" s="0" t="s">
        <v>96</v>
      </c>
      <c r="M35" s="192" t="n">
        <f aca="false">D35/67</f>
        <v>0</v>
      </c>
      <c r="N35" s="192" t="n">
        <f aca="false">E35/14667</f>
        <v>0.000886343492193359</v>
      </c>
      <c r="O35" s="192" t="n">
        <f aca="false">F35/1010682</f>
        <v>0</v>
      </c>
      <c r="P35" s="0" t="n">
        <f aca="false">COUNT(M35:O35)</f>
        <v>3</v>
      </c>
      <c r="Q35" s="0" t="s">
        <v>371</v>
      </c>
      <c r="U35" s="0" t="s">
        <v>52</v>
      </c>
      <c r="V35" s="0" t="s">
        <v>54</v>
      </c>
      <c r="W35" s="0" t="s">
        <v>175</v>
      </c>
      <c r="X35" s="0" t="s">
        <v>176</v>
      </c>
      <c r="Z35" s="0" t="n">
        <v>10235</v>
      </c>
      <c r="AA35" s="0" t="n">
        <f aca="false">COUNT(Y35:Z35)</f>
        <v>1</v>
      </c>
    </row>
    <row r="36" customFormat="false" ht="14.25" hidden="false" customHeight="false" outlineLevel="0" collapsed="false">
      <c r="A36" s="0" t="s">
        <v>69</v>
      </c>
      <c r="B36" s="0" t="s">
        <v>68</v>
      </c>
      <c r="C36" s="0" t="s">
        <v>67</v>
      </c>
      <c r="G36" s="0" t="n">
        <f aca="false">COUNT(D36:F36)</f>
        <v>0</v>
      </c>
      <c r="U36" s="0" t="s">
        <v>10</v>
      </c>
      <c r="V36" s="0" t="s">
        <v>9</v>
      </c>
      <c r="W36" s="0" t="s">
        <v>34</v>
      </c>
      <c r="X36" s="0" t="s">
        <v>150</v>
      </c>
      <c r="Z36" s="0" t="n">
        <v>425</v>
      </c>
      <c r="AA36" s="0" t="n">
        <f aca="false">COUNT(Y36:Z36)</f>
        <v>1</v>
      </c>
    </row>
    <row r="37" customFormat="false" ht="14.25" hidden="false" customHeight="false" outlineLevel="0" collapsed="false">
      <c r="A37" s="0" t="s">
        <v>335</v>
      </c>
      <c r="B37" s="0" t="s">
        <v>82</v>
      </c>
      <c r="C37" s="0" t="s">
        <v>82</v>
      </c>
      <c r="G37" s="0" t="n">
        <f aca="false">COUNT(D37:F37)</f>
        <v>0</v>
      </c>
      <c r="U37" s="0" t="s">
        <v>10</v>
      </c>
      <c r="V37" s="0" t="s">
        <v>9</v>
      </c>
      <c r="W37" s="0" t="s">
        <v>33</v>
      </c>
      <c r="X37" s="0" t="s">
        <v>269</v>
      </c>
      <c r="Z37" s="0" t="n">
        <v>498</v>
      </c>
      <c r="AA37" s="0" t="n">
        <f aca="false">COUNT(Y37:Z37)</f>
        <v>1</v>
      </c>
    </row>
    <row r="38" customFormat="false" ht="14.25" hidden="false" customHeight="false" outlineLevel="0" collapsed="false">
      <c r="A38" s="0" t="s">
        <v>17</v>
      </c>
      <c r="B38" s="0" t="s">
        <v>16</v>
      </c>
      <c r="C38" s="0" t="s">
        <v>83</v>
      </c>
      <c r="G38" s="0" t="n">
        <f aca="false">COUNT(D38:F38)</f>
        <v>0</v>
      </c>
      <c r="U38" s="0" t="s">
        <v>13</v>
      </c>
      <c r="V38" s="0" t="s">
        <v>12</v>
      </c>
      <c r="W38" s="0" t="s">
        <v>58</v>
      </c>
      <c r="X38" s="0" t="s">
        <v>271</v>
      </c>
      <c r="Z38" s="0" t="n">
        <v>482</v>
      </c>
      <c r="AA38" s="0" t="n">
        <f aca="false">COUNT(Y38:Z38)</f>
        <v>1</v>
      </c>
    </row>
    <row r="39" customFormat="false" ht="14.25" hidden="false" customHeight="false" outlineLevel="0" collapsed="false">
      <c r="A39" s="0" t="s">
        <v>17</v>
      </c>
      <c r="B39" s="0" t="s">
        <v>16</v>
      </c>
      <c r="C39" s="0" t="s">
        <v>114</v>
      </c>
      <c r="G39" s="0" t="n">
        <f aca="false">COUNT(D39:F39)</f>
        <v>0</v>
      </c>
    </row>
    <row r="40" customFormat="false" ht="14.25" hidden="false" customHeight="false" outlineLevel="0" collapsed="false">
      <c r="A40" s="0" t="s">
        <v>17</v>
      </c>
      <c r="B40" s="0" t="s">
        <v>16</v>
      </c>
      <c r="C40" s="0" t="s">
        <v>302</v>
      </c>
      <c r="G40" s="0" t="n">
        <f aca="false">COUNT(D40:F40)</f>
        <v>0</v>
      </c>
    </row>
    <row r="41" customFormat="false" ht="14.25" hidden="false" customHeight="false" outlineLevel="0" collapsed="false">
      <c r="A41" s="0" t="s">
        <v>17</v>
      </c>
      <c r="B41" s="0" t="s">
        <v>16</v>
      </c>
      <c r="C41" s="0" t="s">
        <v>264</v>
      </c>
      <c r="G41" s="0" t="n">
        <f aca="false">COUNT(D41:F41)</f>
        <v>0</v>
      </c>
    </row>
    <row r="42" customFormat="false" ht="14.25" hidden="false" customHeight="false" outlineLevel="0" collapsed="false">
      <c r="A42" s="0" t="s">
        <v>17</v>
      </c>
      <c r="B42" s="0" t="s">
        <v>16</v>
      </c>
      <c r="C42" s="0" t="s">
        <v>99</v>
      </c>
      <c r="G42" s="164" t="n">
        <f aca="false">COUNT(D42:F42)</f>
        <v>0</v>
      </c>
    </row>
    <row r="43" customFormat="false" ht="14.25" hidden="false" customHeight="false" outlineLevel="0" collapsed="false">
      <c r="A43" s="0" t="s">
        <v>17</v>
      </c>
      <c r="B43" s="0" t="s">
        <v>16</v>
      </c>
      <c r="C43" s="0" t="s">
        <v>288</v>
      </c>
      <c r="G43" s="0" t="n">
        <f aca="false">COUNT(D43:F43)</f>
        <v>0</v>
      </c>
    </row>
    <row r="44" customFormat="false" ht="14.25" hidden="false" customHeight="false" outlineLevel="0" collapsed="false">
      <c r="A44" s="0" t="s">
        <v>17</v>
      </c>
      <c r="B44" s="0" t="s">
        <v>16</v>
      </c>
      <c r="C44" s="0" t="s">
        <v>18</v>
      </c>
      <c r="G44" s="191" t="n">
        <f aca="false">COUNT(D44:F44)</f>
        <v>0</v>
      </c>
    </row>
    <row r="45" customFormat="false" ht="14.25" hidden="false" customHeight="false" outlineLevel="0" collapsed="false">
      <c r="A45" s="0" t="s">
        <v>17</v>
      </c>
      <c r="B45" s="0" t="s">
        <v>16</v>
      </c>
      <c r="C45" s="0" t="s">
        <v>19</v>
      </c>
      <c r="G45" s="164" t="n">
        <f aca="false">COUNT(D45:F45)</f>
        <v>0</v>
      </c>
    </row>
    <row r="46" customFormat="false" ht="14.25" hidden="false" customHeight="false" outlineLevel="0" collapsed="false">
      <c r="A46" s="0" t="s">
        <v>17</v>
      </c>
      <c r="B46" s="0" t="s">
        <v>16</v>
      </c>
      <c r="C46" s="0" t="s">
        <v>181</v>
      </c>
      <c r="G46" s="0" t="n">
        <f aca="false">COUNT(D46:F46)</f>
        <v>0</v>
      </c>
    </row>
    <row r="47" customFormat="false" ht="14.25" hidden="false" customHeight="false" outlineLevel="0" collapsed="false">
      <c r="A47" s="0" t="s">
        <v>17</v>
      </c>
      <c r="B47" s="0" t="s">
        <v>16</v>
      </c>
      <c r="C47" s="0" t="s">
        <v>20</v>
      </c>
      <c r="G47" s="0" t="n">
        <f aca="false">COUNT(D47:F47)</f>
        <v>0</v>
      </c>
    </row>
    <row r="48" customFormat="false" ht="14.25" hidden="false" customHeight="false" outlineLevel="0" collapsed="false">
      <c r="A48" s="0" t="s">
        <v>38</v>
      </c>
      <c r="B48" s="0" t="s">
        <v>37</v>
      </c>
      <c r="C48" s="0" t="s">
        <v>248</v>
      </c>
      <c r="G48" s="0" t="n">
        <f aca="false">COUNT(D48:F48)</f>
        <v>0</v>
      </c>
    </row>
    <row r="49" customFormat="false" ht="14.25" hidden="false" customHeight="false" outlineLevel="0" collapsed="false">
      <c r="A49" s="0" t="s">
        <v>41</v>
      </c>
      <c r="B49" s="0" t="s">
        <v>40</v>
      </c>
      <c r="C49" s="0" t="s">
        <v>59</v>
      </c>
      <c r="G49" s="164" t="n">
        <f aca="false">COUNT(D49:F49)</f>
        <v>0</v>
      </c>
    </row>
    <row r="50" customFormat="false" ht="14.25" hidden="false" customHeight="false" outlineLevel="0" collapsed="false">
      <c r="A50" s="0" t="s">
        <v>41</v>
      </c>
      <c r="B50" s="0" t="s">
        <v>40</v>
      </c>
      <c r="C50" s="0" t="s">
        <v>39</v>
      </c>
      <c r="G50" s="0" t="n">
        <f aca="false">COUNT(D50:F50)</f>
        <v>0</v>
      </c>
    </row>
    <row r="51" customFormat="false" ht="14.25" hidden="false" customHeight="false" outlineLevel="0" collapsed="false">
      <c r="A51" s="0" t="s">
        <v>314</v>
      </c>
      <c r="B51" s="0" t="s">
        <v>317</v>
      </c>
      <c r="C51" s="0" t="s">
        <v>305</v>
      </c>
      <c r="G51" s="0" t="n">
        <f aca="false">COUNT(D51:F51)</f>
        <v>0</v>
      </c>
    </row>
    <row r="52" customFormat="false" ht="14.25" hidden="false" customHeight="false" outlineLevel="0" collapsed="false">
      <c r="A52" s="0" t="s">
        <v>27</v>
      </c>
      <c r="B52" s="0" t="s">
        <v>68</v>
      </c>
      <c r="C52" s="0" t="s">
        <v>200</v>
      </c>
      <c r="G52" s="191" t="n">
        <f aca="false">COUNT(D52:F52)</f>
        <v>0</v>
      </c>
    </row>
    <row r="53" customFormat="false" ht="14.25" hidden="false" customHeight="false" outlineLevel="0" collapsed="false">
      <c r="A53" s="0" t="s">
        <v>27</v>
      </c>
      <c r="B53" s="0" t="s">
        <v>68</v>
      </c>
      <c r="C53" s="0" t="s">
        <v>299</v>
      </c>
      <c r="G53" s="0" t="n">
        <f aca="false">COUNT(D53:F53)</f>
        <v>0</v>
      </c>
    </row>
    <row r="54" customFormat="false" ht="14.25" hidden="false" customHeight="false" outlineLevel="0" collapsed="false">
      <c r="A54" s="0" t="s">
        <v>27</v>
      </c>
      <c r="B54" s="0" t="s">
        <v>68</v>
      </c>
      <c r="C54" s="0" t="s">
        <v>291</v>
      </c>
      <c r="G54" s="0" t="n">
        <f aca="false">COUNT(D54:F54)</f>
        <v>0</v>
      </c>
    </row>
    <row r="55" customFormat="false" ht="14.25" hidden="false" customHeight="false" outlineLevel="0" collapsed="false">
      <c r="A55" s="0" t="s">
        <v>27</v>
      </c>
      <c r="B55" s="0" t="s">
        <v>321</v>
      </c>
      <c r="C55" s="0" t="s">
        <v>220</v>
      </c>
      <c r="G55" s="0" t="n">
        <f aca="false">COUNT(D55:F55)</f>
        <v>0</v>
      </c>
    </row>
    <row r="56" customFormat="false" ht="14.25" hidden="false" customHeight="false" outlineLevel="0" collapsed="false">
      <c r="A56" s="0" t="s">
        <v>27</v>
      </c>
      <c r="B56" s="0" t="s">
        <v>26</v>
      </c>
      <c r="C56" s="0" t="s">
        <v>24</v>
      </c>
      <c r="G56" s="191" t="n">
        <f aca="false">COUNT(D56:F56)</f>
        <v>0</v>
      </c>
    </row>
    <row r="57" customFormat="false" ht="14.25" hidden="false" customHeight="false" outlineLevel="0" collapsed="false">
      <c r="A57" s="0" t="s">
        <v>317</v>
      </c>
      <c r="B57" s="0" t="s">
        <v>314</v>
      </c>
      <c r="C57" s="0" t="s">
        <v>283</v>
      </c>
      <c r="G57" s="0" t="n">
        <f aca="false">COUNT(D57:F57)</f>
        <v>0</v>
      </c>
    </row>
    <row r="58" customFormat="false" ht="14.25" hidden="false" customHeight="false" outlineLevel="0" collapsed="false">
      <c r="A58" s="0" t="s">
        <v>30</v>
      </c>
      <c r="B58" s="0" t="s">
        <v>70</v>
      </c>
      <c r="C58" s="0" t="s">
        <v>239</v>
      </c>
      <c r="G58" s="0" t="n">
        <f aca="false">COUNT(D58:F58)</f>
        <v>0</v>
      </c>
    </row>
    <row r="59" customFormat="false" ht="14.25" hidden="false" customHeight="false" outlineLevel="0" collapsed="false">
      <c r="A59" s="0" t="s">
        <v>30</v>
      </c>
      <c r="B59" s="0" t="s">
        <v>70</v>
      </c>
      <c r="C59" s="0" t="s">
        <v>232</v>
      </c>
      <c r="G59" s="0" t="n">
        <f aca="false">COUNT(D59:F59)</f>
        <v>0</v>
      </c>
    </row>
    <row r="60" customFormat="false" ht="14.25" hidden="false" customHeight="false" outlineLevel="0" collapsed="false">
      <c r="A60" s="0" t="s">
        <v>30</v>
      </c>
      <c r="B60" s="0" t="s">
        <v>29</v>
      </c>
      <c r="C60" s="0" t="s">
        <v>28</v>
      </c>
      <c r="G60" s="0" t="n">
        <f aca="false">COUNT(D60:F60)</f>
        <v>0</v>
      </c>
    </row>
    <row r="61" customFormat="false" ht="14.25" hidden="false" customHeight="false" outlineLevel="0" collapsed="false">
      <c r="A61" s="0" t="s">
        <v>30</v>
      </c>
      <c r="B61" s="0" t="s">
        <v>29</v>
      </c>
      <c r="C61" s="0" t="s">
        <v>261</v>
      </c>
      <c r="G61" s="0" t="n">
        <f aca="false">COUNT(D61:F61)</f>
        <v>0</v>
      </c>
    </row>
    <row r="62" customFormat="false" ht="14.25" hidden="false" customHeight="false" outlineLevel="0" collapsed="false">
      <c r="A62" s="0" t="s">
        <v>5</v>
      </c>
      <c r="B62" s="0" t="s">
        <v>4</v>
      </c>
      <c r="C62" s="0" t="s">
        <v>7</v>
      </c>
      <c r="G62" s="0" t="n">
        <f aca="false">COUNT(D62:F62)</f>
        <v>0</v>
      </c>
    </row>
    <row r="63" customFormat="false" ht="14.25" hidden="false" customHeight="false" outlineLevel="0" collapsed="false">
      <c r="A63" s="0" t="s">
        <v>5</v>
      </c>
      <c r="B63" s="0" t="s">
        <v>4</v>
      </c>
      <c r="C63" s="0" t="s">
        <v>2</v>
      </c>
      <c r="G63" s="0" t="n">
        <f aca="false">COUNT(D63:F63)</f>
        <v>0</v>
      </c>
    </row>
    <row r="64" customFormat="false" ht="14.25" hidden="false" customHeight="false" outlineLevel="0" collapsed="false">
      <c r="A64" s="0" t="s">
        <v>334</v>
      </c>
      <c r="B64" s="0" t="s">
        <v>318</v>
      </c>
      <c r="C64" s="0" t="s">
        <v>152</v>
      </c>
      <c r="G64" s="0" t="n">
        <f aca="false">COUNT(D64:F64)</f>
        <v>0</v>
      </c>
    </row>
    <row r="65" customFormat="false" ht="14.25" hidden="false" customHeight="false" outlineLevel="0" collapsed="false">
      <c r="A65" s="0" t="s">
        <v>73</v>
      </c>
      <c r="B65" s="0" t="s">
        <v>72</v>
      </c>
      <c r="C65" s="0" t="s">
        <v>91</v>
      </c>
      <c r="G65" s="0" t="n">
        <f aca="false">COUNT(D65:F65)</f>
        <v>0</v>
      </c>
    </row>
    <row r="66" customFormat="false" ht="14.25" hidden="false" customHeight="false" outlineLevel="0" collapsed="false">
      <c r="A66" s="0" t="s">
        <v>44</v>
      </c>
      <c r="B66" s="0" t="s">
        <v>43</v>
      </c>
      <c r="C66" s="0" t="s">
        <v>42</v>
      </c>
      <c r="G66" s="0" t="n">
        <f aca="false">COUNT(D66:F66)</f>
        <v>0</v>
      </c>
    </row>
    <row r="67" customFormat="false" ht="14.25" hidden="false" customHeight="false" outlineLevel="0" collapsed="false">
      <c r="A67" s="0" t="s">
        <v>44</v>
      </c>
      <c r="B67" s="0" t="s">
        <v>46</v>
      </c>
      <c r="C67" s="0" t="s">
        <v>47</v>
      </c>
      <c r="G67" s="0" t="n">
        <f aca="false">COUNT(D67:F67)</f>
        <v>0</v>
      </c>
    </row>
    <row r="68" customFormat="false" ht="14.25" hidden="false" customHeight="false" outlineLevel="0" collapsed="false">
      <c r="A68" s="0" t="s">
        <v>44</v>
      </c>
      <c r="B68" s="0" t="s">
        <v>46</v>
      </c>
      <c r="C68" s="0" t="s">
        <v>45</v>
      </c>
      <c r="G68" s="0" t="n">
        <f aca="false">COUNT(D68:F68)</f>
        <v>0</v>
      </c>
    </row>
    <row r="69" customFormat="false" ht="14.25" hidden="false" customHeight="false" outlineLevel="0" collapsed="false">
      <c r="A69" s="0" t="s">
        <v>44</v>
      </c>
      <c r="B69" s="0" t="s">
        <v>49</v>
      </c>
      <c r="C69" s="0" t="s">
        <v>48</v>
      </c>
      <c r="G69" s="0" t="n">
        <f aca="false">COUNT(D69:F69)</f>
        <v>0</v>
      </c>
    </row>
    <row r="70" customFormat="false" ht="14.25" hidden="false" customHeight="false" outlineLevel="0" collapsed="false">
      <c r="A70" s="0" t="s">
        <v>330</v>
      </c>
      <c r="B70" s="0" t="s">
        <v>319</v>
      </c>
      <c r="C70" s="0" t="s">
        <v>160</v>
      </c>
      <c r="G70" s="0" t="n">
        <f aca="false">COUNT(D70:F70)</f>
        <v>0</v>
      </c>
    </row>
    <row r="71" customFormat="false" ht="14.25" hidden="false" customHeight="false" outlineLevel="0" collapsed="false">
      <c r="A71" s="0" t="s">
        <v>63</v>
      </c>
      <c r="B71" s="0" t="s">
        <v>320</v>
      </c>
      <c r="C71" s="0" t="s">
        <v>168</v>
      </c>
      <c r="G71" s="0" t="n">
        <f aca="false">COUNT(D71:F71)</f>
        <v>0</v>
      </c>
    </row>
    <row r="72" customFormat="false" ht="14.25" hidden="false" customHeight="false" outlineLevel="0" collapsed="false">
      <c r="A72" s="0" t="s">
        <v>63</v>
      </c>
      <c r="B72" s="0" t="s">
        <v>62</v>
      </c>
      <c r="C72" s="0" t="s">
        <v>61</v>
      </c>
      <c r="G72" s="0" t="n">
        <f aca="false">COUNT(D72:F72)</f>
        <v>0</v>
      </c>
    </row>
    <row r="73" customFormat="false" ht="14.25" hidden="false" customHeight="false" outlineLevel="0" collapsed="false">
      <c r="A73" s="0" t="s">
        <v>66</v>
      </c>
      <c r="B73" s="0" t="s">
        <v>65</v>
      </c>
      <c r="C73" s="0" t="s">
        <v>245</v>
      </c>
      <c r="G73" s="0" t="n">
        <f aca="false">COUNT(D73:F73)</f>
        <v>0</v>
      </c>
    </row>
    <row r="74" customFormat="false" ht="14.25" hidden="false" customHeight="false" outlineLevel="0" collapsed="false">
      <c r="A74" s="0" t="s">
        <v>66</v>
      </c>
      <c r="B74" s="0" t="s">
        <v>65</v>
      </c>
      <c r="C74" s="0" t="s">
        <v>64</v>
      </c>
      <c r="G74" s="0" t="n">
        <f aca="false">COUNT(D74:F74)</f>
        <v>0</v>
      </c>
    </row>
    <row r="75" customFormat="false" ht="14.25" hidden="false" customHeight="false" outlineLevel="0" collapsed="false">
      <c r="A75" s="0" t="s">
        <v>337</v>
      </c>
      <c r="B75" s="0" t="s">
        <v>322</v>
      </c>
      <c r="C75" s="0" t="s">
        <v>88</v>
      </c>
      <c r="G75" s="0" t="n">
        <f aca="false">COUNT(D75:F75)</f>
        <v>0</v>
      </c>
    </row>
    <row r="76" customFormat="false" ht="14.25" hidden="false" customHeight="false" outlineLevel="0" collapsed="false">
      <c r="A76" s="0" t="s">
        <v>52</v>
      </c>
      <c r="B76" s="0" t="s">
        <v>51</v>
      </c>
      <c r="C76" s="0" t="s">
        <v>50</v>
      </c>
      <c r="G76" s="0" t="n">
        <f aca="false">COUNT(D76:F76)</f>
        <v>0</v>
      </c>
    </row>
    <row r="77" customFormat="false" ht="14.25" hidden="false" customHeight="false" outlineLevel="0" collapsed="false">
      <c r="A77" s="0" t="s">
        <v>52</v>
      </c>
      <c r="B77" s="0" t="s">
        <v>54</v>
      </c>
      <c r="C77" s="0" t="s">
        <v>191</v>
      </c>
      <c r="G77" s="0" t="n">
        <f aca="false">COUNT(D77:F77)</f>
        <v>0</v>
      </c>
    </row>
    <row r="78" customFormat="false" ht="14.25" hidden="false" customHeight="false" outlineLevel="0" collapsed="false">
      <c r="A78" s="0" t="s">
        <v>10</v>
      </c>
      <c r="B78" s="0" t="s">
        <v>9</v>
      </c>
      <c r="C78" s="0" t="s">
        <v>8</v>
      </c>
      <c r="G78" s="0" t="n">
        <f aca="false">COUNT(D78:F78)</f>
        <v>0</v>
      </c>
    </row>
    <row r="79" customFormat="false" ht="14.25" hidden="false" customHeight="false" outlineLevel="0" collapsed="false">
      <c r="A79" s="0" t="s">
        <v>10</v>
      </c>
      <c r="B79" s="0" t="s">
        <v>9</v>
      </c>
      <c r="C79" s="0" t="s">
        <v>286</v>
      </c>
      <c r="G79" s="0" t="n">
        <f aca="false">COUNT(D79:F79)</f>
        <v>0</v>
      </c>
    </row>
    <row r="80" customFormat="false" ht="14.25" hidden="false" customHeight="false" outlineLevel="0" collapsed="false">
      <c r="A80" s="0" t="s">
        <v>10</v>
      </c>
      <c r="B80" s="0" t="s">
        <v>9</v>
      </c>
      <c r="C80" s="0" t="s">
        <v>203</v>
      </c>
      <c r="G80" s="0" t="n">
        <f aca="false">COUNT(D80:F80)</f>
        <v>0</v>
      </c>
    </row>
    <row r="81" customFormat="false" ht="14.25" hidden="false" customHeight="false" outlineLevel="0" collapsed="false">
      <c r="A81" s="0" t="s">
        <v>10</v>
      </c>
      <c r="B81" s="0" t="s">
        <v>9</v>
      </c>
      <c r="C81" s="0" t="s">
        <v>257</v>
      </c>
      <c r="G81" s="0" t="n">
        <f aca="false">COUNT(D81:F81)</f>
        <v>0</v>
      </c>
    </row>
    <row r="82" customFormat="false" ht="14.25" hidden="false" customHeight="false" outlineLevel="0" collapsed="false">
      <c r="A82" s="0" t="s">
        <v>10</v>
      </c>
      <c r="B82" s="0" t="s">
        <v>9</v>
      </c>
      <c r="C82" s="0" t="s">
        <v>56</v>
      </c>
      <c r="G82" s="0" t="n">
        <f aca="false">COUNT(D82:F82)</f>
        <v>0</v>
      </c>
    </row>
    <row r="83" customFormat="false" ht="14.25" hidden="false" customHeight="false" outlineLevel="0" collapsed="false">
      <c r="A83" s="0" t="s">
        <v>10</v>
      </c>
      <c r="B83" s="0" t="s">
        <v>9</v>
      </c>
      <c r="C83" s="0" t="s">
        <v>95</v>
      </c>
      <c r="G83" s="0" t="n">
        <f aca="false">COUNT(D83:F83)</f>
        <v>0</v>
      </c>
    </row>
    <row r="84" customFormat="false" ht="14.25" hidden="false" customHeight="false" outlineLevel="0" collapsed="false">
      <c r="A84" s="0" t="s">
        <v>13</v>
      </c>
      <c r="B84" s="0" t="s">
        <v>316</v>
      </c>
      <c r="C84" s="0" t="s">
        <v>101</v>
      </c>
      <c r="G84" s="0" t="n">
        <f aca="false">COUNT(D84:F84)</f>
        <v>0</v>
      </c>
    </row>
    <row r="85" customFormat="false" ht="14.25" hidden="false" customHeight="false" outlineLevel="0" collapsed="false">
      <c r="A85" s="0" t="s">
        <v>13</v>
      </c>
      <c r="B85" s="0" t="s">
        <v>94</v>
      </c>
      <c r="C85" s="0" t="s">
        <v>94</v>
      </c>
      <c r="G85" s="0" t="n">
        <f aca="false">COUNT(D85:F85)</f>
        <v>0</v>
      </c>
    </row>
    <row r="86" customFormat="false" ht="14.25" hidden="false" customHeight="false" outlineLevel="0" collapsed="false">
      <c r="A86" s="0" t="s">
        <v>13</v>
      </c>
      <c r="B86" s="0" t="s">
        <v>94</v>
      </c>
      <c r="C86" s="0" t="s">
        <v>76</v>
      </c>
      <c r="G86" s="0" t="n">
        <f aca="false">COUNT(D86:F86)</f>
        <v>0</v>
      </c>
    </row>
    <row r="87" customFormat="false" ht="14.25" hidden="false" customHeight="false" outlineLevel="0" collapsed="false">
      <c r="A87" s="0" t="s">
        <v>13</v>
      </c>
      <c r="B87" s="0" t="s">
        <v>12</v>
      </c>
      <c r="C87" s="0" t="s">
        <v>57</v>
      </c>
      <c r="G87" s="0" t="n">
        <f aca="false">COUNT(D87:F87)</f>
        <v>0</v>
      </c>
    </row>
    <row r="88" customFormat="false" ht="14.25" hidden="false" customHeight="false" outlineLevel="0" collapsed="false">
      <c r="A88" s="0" t="s">
        <v>13</v>
      </c>
      <c r="B88" s="0" t="s">
        <v>12</v>
      </c>
      <c r="C88" s="0" t="s">
        <v>11</v>
      </c>
      <c r="G88" s="0" t="n">
        <f aca="false">COUNT(D88:F88)</f>
        <v>0</v>
      </c>
    </row>
    <row r="89" customFormat="false" ht="14.25" hidden="false" customHeight="false" outlineLevel="0" collapsed="false">
      <c r="G89" s="0" t="n">
        <f aca="false">COUNT(D89:F89)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false" showOutlineSymbols="true" defaultGridColor="true" view="normal" topLeftCell="E1" colorId="64" zoomScale="95" zoomScaleNormal="95" zoomScalePageLayoutView="100" workbookViewId="0">
      <selection pane="topLeft" activeCell="P28" activeCellId="0" sqref="P28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36"/>
    <col collapsed="false" customWidth="true" hidden="false" outlineLevel="0" max="3" min="2" style="0" width="16.82"/>
    <col collapsed="false" customWidth="true" hidden="false" outlineLevel="0" max="6" min="4" style="0" width="18.46"/>
    <col collapsed="false" customWidth="true" hidden="false" outlineLevel="0" max="10" min="10" style="0" width="11.82"/>
    <col collapsed="false" customWidth="true" hidden="false" outlineLevel="0" max="11" min="11" style="0" width="14.17"/>
    <col collapsed="false" customWidth="true" hidden="false" outlineLevel="0" max="12" min="12" style="0" width="13.01"/>
    <col collapsed="false" customWidth="true" hidden="false" outlineLevel="0" max="13" min="13" style="81" width="4.82"/>
    <col collapsed="false" customWidth="true" hidden="false" outlineLevel="0" max="14" min="14" style="81" width="10.46"/>
    <col collapsed="false" customWidth="true" hidden="false" outlineLevel="0" max="18" min="15" style="81" width="9.27"/>
  </cols>
  <sheetData>
    <row r="1" customFormat="false" ht="14.25" hidden="false" customHeight="false" outlineLevel="0" collapsed="false">
      <c r="M1" s="81" t="n">
        <f aca="false">SUM(D6:D44)</f>
        <v>179</v>
      </c>
      <c r="N1" s="81" t="n">
        <f aca="false">SUM(E6:E44)</f>
        <v>36593</v>
      </c>
      <c r="O1" s="81" t="n">
        <f aca="false">SUM(F6:F44)</f>
        <v>1719601</v>
      </c>
    </row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D4" s="0" t="s">
        <v>208</v>
      </c>
      <c r="E4" s="0" t="s">
        <v>208</v>
      </c>
      <c r="F4" s="0" t="s">
        <v>208</v>
      </c>
      <c r="M4" s="81" t="s">
        <v>208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78</v>
      </c>
      <c r="E5" s="0" t="s">
        <v>81</v>
      </c>
      <c r="F5" s="0" t="s">
        <v>79</v>
      </c>
      <c r="J5" s="0" t="s">
        <v>328</v>
      </c>
      <c r="K5" s="0" t="s">
        <v>310</v>
      </c>
      <c r="L5" s="0" t="s">
        <v>0</v>
      </c>
      <c r="M5" s="81" t="s">
        <v>78</v>
      </c>
      <c r="N5" s="81" t="s">
        <v>81</v>
      </c>
      <c r="O5" s="81" t="s">
        <v>79</v>
      </c>
      <c r="P5" s="81" t="s">
        <v>382</v>
      </c>
      <c r="Q5" s="81" t="s">
        <v>383</v>
      </c>
      <c r="R5" s="81" t="s">
        <v>384</v>
      </c>
      <c r="X5" s="0" t="s">
        <v>208</v>
      </c>
      <c r="Y5" s="0" t="s">
        <v>208</v>
      </c>
    </row>
    <row r="6" customFormat="false" ht="14.25" hidden="false" customHeight="false" outlineLevel="0" collapsed="false">
      <c r="A6" s="0" t="s">
        <v>17</v>
      </c>
      <c r="B6" s="0" t="s">
        <v>16</v>
      </c>
      <c r="C6" s="0" t="s">
        <v>83</v>
      </c>
      <c r="E6" s="0" t="n">
        <v>1</v>
      </c>
      <c r="G6" s="0" t="n">
        <f aca="false">COUNT(D6:F6)</f>
        <v>1</v>
      </c>
      <c r="J6" s="0" t="s">
        <v>17</v>
      </c>
      <c r="K6" s="0" t="s">
        <v>16</v>
      </c>
      <c r="L6" s="0" t="s">
        <v>83</v>
      </c>
      <c r="M6" s="192" t="n">
        <f aca="false">D6/179</f>
        <v>0</v>
      </c>
      <c r="N6" s="192" t="n">
        <f aca="false">E6/36593</f>
        <v>2.73276309676714E-005</v>
      </c>
      <c r="O6" s="192" t="n">
        <f aca="false">F6/1719601</f>
        <v>0</v>
      </c>
      <c r="P6" s="192" t="s">
        <v>371</v>
      </c>
      <c r="Q6" s="202"/>
      <c r="R6" s="202"/>
      <c r="T6" s="0" t="s">
        <v>328</v>
      </c>
      <c r="U6" s="0" t="s">
        <v>310</v>
      </c>
      <c r="V6" s="0" t="s">
        <v>0</v>
      </c>
      <c r="W6" s="0" t="s">
        <v>311</v>
      </c>
      <c r="X6" s="0" t="s">
        <v>78</v>
      </c>
      <c r="Y6" s="0" t="s">
        <v>79</v>
      </c>
    </row>
    <row r="7" customFormat="false" ht="14.25" hidden="false" customHeight="false" outlineLevel="0" collapsed="false">
      <c r="A7" s="0" t="s">
        <v>17</v>
      </c>
      <c r="B7" s="0" t="s">
        <v>16</v>
      </c>
      <c r="C7" s="0" t="s">
        <v>114</v>
      </c>
      <c r="D7" s="0" t="n">
        <v>1</v>
      </c>
      <c r="G7" s="164" t="n">
        <f aca="false">COUNT(D7:F7)</f>
        <v>1</v>
      </c>
      <c r="J7" s="0" t="s">
        <v>17</v>
      </c>
      <c r="K7" s="0" t="s">
        <v>16</v>
      </c>
      <c r="L7" s="0" t="s">
        <v>114</v>
      </c>
      <c r="M7" s="192" t="n">
        <f aca="false">D7/179</f>
        <v>0.00558659217877095</v>
      </c>
      <c r="N7" s="192" t="n">
        <f aca="false">E7/36593</f>
        <v>0</v>
      </c>
      <c r="O7" s="192" t="n">
        <f aca="false">F7/1719601</f>
        <v>0</v>
      </c>
      <c r="P7" s="192" t="s">
        <v>374</v>
      </c>
      <c r="Q7" s="202"/>
      <c r="R7" s="202"/>
      <c r="T7" s="0" t="s">
        <v>17</v>
      </c>
      <c r="U7" s="0" t="s">
        <v>16</v>
      </c>
      <c r="V7" s="0" t="s">
        <v>22</v>
      </c>
      <c r="W7" s="0" t="s">
        <v>146</v>
      </c>
      <c r="X7" s="0" t="n">
        <v>1</v>
      </c>
      <c r="Y7" s="0" t="n">
        <v>12199</v>
      </c>
      <c r="Z7" s="0" t="n">
        <f aca="false">COUNT(X7:Y7)</f>
        <v>2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14</v>
      </c>
      <c r="F8" s="0" t="n">
        <v>20335</v>
      </c>
      <c r="G8" s="0" t="n">
        <f aca="false">COUNT(D8:F8)</f>
        <v>1</v>
      </c>
      <c r="J8" s="0" t="s">
        <v>17</v>
      </c>
      <c r="K8" s="0" t="s">
        <v>16</v>
      </c>
      <c r="L8" s="0" t="s">
        <v>14</v>
      </c>
      <c r="M8" s="192" t="n">
        <f aca="false">D8/179</f>
        <v>0</v>
      </c>
      <c r="N8" s="192" t="n">
        <f aca="false">E8/36593</f>
        <v>0</v>
      </c>
      <c r="O8" s="192" t="n">
        <f aca="false">F8/1719601</f>
        <v>0.0118254176404875</v>
      </c>
      <c r="P8" s="192" t="s">
        <v>372</v>
      </c>
      <c r="Q8" s="202"/>
      <c r="R8" s="202"/>
      <c r="T8" s="0" t="s">
        <v>38</v>
      </c>
      <c r="U8" s="0" t="s">
        <v>37</v>
      </c>
      <c r="V8" s="0" t="s">
        <v>197</v>
      </c>
      <c r="W8" s="0" t="s">
        <v>273</v>
      </c>
      <c r="Y8" s="0" t="n">
        <v>27910</v>
      </c>
      <c r="Z8" s="0" t="n">
        <f aca="false">COUNT(X8:Y8)</f>
        <v>1</v>
      </c>
    </row>
    <row r="9" customFormat="false" ht="14.25" hidden="false" customHeight="false" outlineLevel="0" collapsed="false">
      <c r="A9" s="158" t="s">
        <v>330</v>
      </c>
      <c r="B9" s="158" t="s">
        <v>319</v>
      </c>
      <c r="C9" s="0" t="s">
        <v>223</v>
      </c>
      <c r="D9" s="0" t="n">
        <v>1</v>
      </c>
      <c r="G9" s="0" t="n">
        <f aca="false">COUNT(D9:F9)</f>
        <v>1</v>
      </c>
      <c r="J9" s="158" t="s">
        <v>330</v>
      </c>
      <c r="K9" s="158" t="s">
        <v>319</v>
      </c>
      <c r="L9" s="0" t="s">
        <v>223</v>
      </c>
      <c r="M9" s="192" t="n">
        <f aca="false">D9/179</f>
        <v>0.00558659217877095</v>
      </c>
      <c r="N9" s="192" t="n">
        <f aca="false">E9/36593</f>
        <v>0</v>
      </c>
      <c r="O9" s="192" t="n">
        <f aca="false">F9/1719601</f>
        <v>0</v>
      </c>
      <c r="P9" s="192" t="s">
        <v>374</v>
      </c>
      <c r="Q9" s="202"/>
      <c r="R9" s="202"/>
      <c r="T9" s="0" t="s">
        <v>38</v>
      </c>
      <c r="U9" s="0" t="s">
        <v>37</v>
      </c>
      <c r="V9" s="0" t="s">
        <v>197</v>
      </c>
      <c r="W9" s="0" t="s">
        <v>281</v>
      </c>
      <c r="Y9" s="0" t="n">
        <v>26930</v>
      </c>
      <c r="Z9" s="0" t="n">
        <f aca="false">COUNT(X9:Y9)</f>
        <v>1</v>
      </c>
    </row>
    <row r="10" customFormat="false" ht="14.25" hidden="false" customHeight="false" outlineLevel="0" collapsed="false">
      <c r="A10" s="0" t="s">
        <v>17</v>
      </c>
      <c r="B10" s="191" t="s">
        <v>16</v>
      </c>
      <c r="C10" s="191" t="s">
        <v>21</v>
      </c>
      <c r="D10" s="191" t="n">
        <v>2</v>
      </c>
      <c r="E10" s="191" t="s">
        <v>370</v>
      </c>
      <c r="F10" s="191"/>
      <c r="G10" s="191" t="n">
        <f aca="false">COUNT(D10:F10)</f>
        <v>1</v>
      </c>
      <c r="J10" s="191" t="s">
        <v>17</v>
      </c>
      <c r="K10" s="191" t="s">
        <v>16</v>
      </c>
      <c r="L10" s="191" t="s">
        <v>21</v>
      </c>
      <c r="M10" s="201" t="n">
        <f aca="false">D10/179</f>
        <v>0.0111731843575419</v>
      </c>
      <c r="N10" s="201" t="n">
        <v>0</v>
      </c>
      <c r="O10" s="201" t="n">
        <f aca="false">F10/1719601</f>
        <v>0</v>
      </c>
      <c r="P10" s="201" t="s">
        <v>327</v>
      </c>
      <c r="Q10" s="202"/>
      <c r="R10" s="202"/>
      <c r="T10" s="0" t="s">
        <v>38</v>
      </c>
      <c r="U10" s="0" t="s">
        <v>37</v>
      </c>
      <c r="V10" s="0" t="s">
        <v>197</v>
      </c>
      <c r="W10" s="0" t="s">
        <v>198</v>
      </c>
      <c r="Y10" s="0" t="n">
        <v>46054</v>
      </c>
      <c r="Z10" s="0" t="n">
        <f aca="false">COUNT(X10:Y10)</f>
        <v>1</v>
      </c>
    </row>
    <row r="11" customFormat="false" ht="14.25" hidden="false" customHeight="false" outlineLevel="0" collapsed="false">
      <c r="A11" s="0" t="s">
        <v>17</v>
      </c>
      <c r="B11" s="0" t="s">
        <v>16</v>
      </c>
      <c r="C11" s="0" t="s">
        <v>264</v>
      </c>
      <c r="D11" s="0" t="n">
        <v>1</v>
      </c>
      <c r="G11" s="0" t="n">
        <f aca="false">COUNT(D11:F11)</f>
        <v>1</v>
      </c>
      <c r="J11" s="0" t="s">
        <v>17</v>
      </c>
      <c r="K11" s="0" t="s">
        <v>16</v>
      </c>
      <c r="L11" s="0" t="s">
        <v>264</v>
      </c>
      <c r="M11" s="192" t="n">
        <f aca="false">D11/179</f>
        <v>0.00558659217877095</v>
      </c>
      <c r="N11" s="192" t="n">
        <f aca="false">E11/36593</f>
        <v>0</v>
      </c>
      <c r="O11" s="192" t="n">
        <f aca="false">F11/1719601</f>
        <v>0</v>
      </c>
      <c r="P11" s="192" t="s">
        <v>374</v>
      </c>
      <c r="Q11" s="202"/>
      <c r="R11" s="202"/>
      <c r="T11" s="0" t="s">
        <v>38</v>
      </c>
      <c r="U11" s="0" t="s">
        <v>37</v>
      </c>
      <c r="V11" s="0" t="s">
        <v>35</v>
      </c>
      <c r="W11" s="0" t="s">
        <v>210</v>
      </c>
      <c r="Y11" s="0" t="n">
        <v>88616</v>
      </c>
      <c r="Z11" s="0" t="n">
        <f aca="false">COUNT(X11:Y11)</f>
        <v>1</v>
      </c>
    </row>
    <row r="12" customFormat="false" ht="14.25" hidden="false" customHeight="false" outlineLevel="0" collapsed="false">
      <c r="A12" s="0" t="s">
        <v>17</v>
      </c>
      <c r="B12" s="0" t="s">
        <v>16</v>
      </c>
      <c r="C12" s="0" t="s">
        <v>288</v>
      </c>
      <c r="F12" s="0" t="n">
        <v>2890</v>
      </c>
      <c r="G12" s="0" t="n">
        <f aca="false">COUNT(D12:F12)</f>
        <v>1</v>
      </c>
      <c r="J12" s="0" t="s">
        <v>17</v>
      </c>
      <c r="K12" s="0" t="s">
        <v>16</v>
      </c>
      <c r="L12" s="0" t="s">
        <v>288</v>
      </c>
      <c r="M12" s="192" t="n">
        <f aca="false">D12/179</f>
        <v>0</v>
      </c>
      <c r="N12" s="192" t="n">
        <f aca="false">E12/36593</f>
        <v>0</v>
      </c>
      <c r="O12" s="192" t="n">
        <f aca="false">F12/1719601</f>
        <v>0.00168062242345753</v>
      </c>
      <c r="P12" s="192" t="s">
        <v>372</v>
      </c>
      <c r="Q12" s="202"/>
      <c r="R12" s="202"/>
      <c r="T12" s="0" t="s">
        <v>38</v>
      </c>
      <c r="U12" s="0" t="s">
        <v>37</v>
      </c>
      <c r="V12" s="0" t="s">
        <v>35</v>
      </c>
      <c r="W12" s="0" t="s">
        <v>206</v>
      </c>
      <c r="X12" s="0" t="n">
        <v>4</v>
      </c>
      <c r="Z12" s="0" t="n">
        <f aca="false">COUNT(X12:Y12)</f>
        <v>1</v>
      </c>
    </row>
    <row r="13" customFormat="false" ht="14.25" hidden="false" customHeight="false" outlineLevel="0" collapsed="false">
      <c r="A13" s="0" t="s">
        <v>17</v>
      </c>
      <c r="B13" s="0" t="s">
        <v>16</v>
      </c>
      <c r="C13" s="0" t="s">
        <v>18</v>
      </c>
      <c r="D13" s="0" t="n">
        <v>1</v>
      </c>
      <c r="G13" s="0" t="n">
        <f aca="false">COUNT(D13:F13)</f>
        <v>1</v>
      </c>
      <c r="J13" s="0" t="s">
        <v>17</v>
      </c>
      <c r="K13" s="0" t="s">
        <v>16</v>
      </c>
      <c r="L13" s="0" t="s">
        <v>18</v>
      </c>
      <c r="M13" s="192" t="n">
        <f aca="false">D13/179</f>
        <v>0.00558659217877095</v>
      </c>
      <c r="N13" s="192" t="n">
        <f aca="false">E13/36593</f>
        <v>0</v>
      </c>
      <c r="O13" s="192" t="n">
        <f aca="false">F13/1719601</f>
        <v>0</v>
      </c>
      <c r="P13" s="192" t="s">
        <v>374</v>
      </c>
      <c r="Q13" s="202"/>
      <c r="R13" s="202"/>
      <c r="T13" s="0" t="s">
        <v>38</v>
      </c>
      <c r="U13" s="0" t="s">
        <v>37</v>
      </c>
      <c r="V13" s="0" t="s">
        <v>35</v>
      </c>
      <c r="W13" s="0" t="s">
        <v>133</v>
      </c>
      <c r="X13" s="0" t="n">
        <v>60</v>
      </c>
      <c r="Y13" s="0" t="n">
        <v>34538</v>
      </c>
      <c r="Z13" s="0" t="n">
        <f aca="false">COUNT(X13:Y13)</f>
        <v>2</v>
      </c>
    </row>
    <row r="14" customFormat="false" ht="14.25" hidden="false" customHeight="false" outlineLevel="0" collapsed="false">
      <c r="A14" s="0" t="s">
        <v>17</v>
      </c>
      <c r="B14" s="0" t="s">
        <v>16</v>
      </c>
      <c r="C14" s="0" t="s">
        <v>19</v>
      </c>
      <c r="F14" s="0" t="n">
        <v>10</v>
      </c>
      <c r="G14" s="164" t="n">
        <f aca="false">COUNT(D14:F14)</f>
        <v>1</v>
      </c>
      <c r="J14" s="0" t="s">
        <v>17</v>
      </c>
      <c r="K14" s="0" t="s">
        <v>16</v>
      </c>
      <c r="L14" s="0" t="s">
        <v>19</v>
      </c>
      <c r="M14" s="192" t="n">
        <f aca="false">D14/179</f>
        <v>0</v>
      </c>
      <c r="N14" s="192" t="n">
        <f aca="false">E14/36593</f>
        <v>0</v>
      </c>
      <c r="O14" s="192" t="n">
        <f aca="false">F14/1719601</f>
        <v>5.81530250331327E-006</v>
      </c>
      <c r="P14" s="192" t="s">
        <v>372</v>
      </c>
      <c r="Q14" s="202"/>
      <c r="R14" s="202"/>
      <c r="T14" s="0" t="s">
        <v>38</v>
      </c>
      <c r="U14" s="0" t="s">
        <v>37</v>
      </c>
      <c r="V14" s="0" t="s">
        <v>74</v>
      </c>
      <c r="W14" s="0" t="s">
        <v>355</v>
      </c>
      <c r="Z14" s="0" t="n">
        <f aca="false">COUNT(X14:Y14)</f>
        <v>0</v>
      </c>
    </row>
    <row r="15" customFormat="false" ht="14.25" hidden="false" customHeight="false" outlineLevel="0" collapsed="false">
      <c r="A15" s="164" t="s">
        <v>17</v>
      </c>
      <c r="B15" s="164" t="s">
        <v>16</v>
      </c>
      <c r="C15" s="164" t="s">
        <v>22</v>
      </c>
      <c r="D15" s="164" t="n">
        <v>1</v>
      </c>
      <c r="E15" s="164" t="n">
        <v>3</v>
      </c>
      <c r="F15" s="164" t="n">
        <v>12199</v>
      </c>
      <c r="G15" s="164" t="n">
        <f aca="false">COUNT(D15:F15)</f>
        <v>3</v>
      </c>
      <c r="J15" s="164" t="s">
        <v>17</v>
      </c>
      <c r="K15" s="164" t="s">
        <v>16</v>
      </c>
      <c r="L15" s="164" t="s">
        <v>22</v>
      </c>
      <c r="M15" s="199" t="n">
        <f aca="false">D15/179</f>
        <v>0.00558659217877095</v>
      </c>
      <c r="N15" s="199" t="n">
        <f aca="false">E15/36593</f>
        <v>8.19828929030142E-005</v>
      </c>
      <c r="O15" s="199" t="n">
        <f aca="false">F15/1719601</f>
        <v>0.00709408752379186</v>
      </c>
      <c r="P15" s="199"/>
      <c r="Q15" s="203" t="n">
        <v>1</v>
      </c>
      <c r="R15" s="203" t="n">
        <v>1</v>
      </c>
      <c r="T15" s="0" t="s">
        <v>38</v>
      </c>
      <c r="U15" s="0" t="s">
        <v>37</v>
      </c>
      <c r="V15" s="0" t="s">
        <v>74</v>
      </c>
      <c r="W15" s="0" t="s">
        <v>142</v>
      </c>
      <c r="X15" s="0" t="n">
        <v>19</v>
      </c>
      <c r="Y15" s="0" t="n">
        <v>184682</v>
      </c>
      <c r="Z15" s="0" t="n">
        <f aca="false">COUNT(X15:Y15)</f>
        <v>2</v>
      </c>
    </row>
    <row r="16" customFormat="false" ht="14.25" hidden="false" customHeight="false" outlineLevel="0" collapsed="false">
      <c r="A16" s="0" t="s">
        <v>38</v>
      </c>
      <c r="B16" s="0" t="s">
        <v>37</v>
      </c>
      <c r="C16" s="0" t="s">
        <v>197</v>
      </c>
      <c r="F16" s="0" t="n">
        <v>100894</v>
      </c>
      <c r="G16" s="0" t="n">
        <f aca="false">COUNT(D16:F16)</f>
        <v>1</v>
      </c>
      <c r="J16" s="0" t="s">
        <v>38</v>
      </c>
      <c r="K16" s="0" t="s">
        <v>37</v>
      </c>
      <c r="L16" s="0" t="s">
        <v>197</v>
      </c>
      <c r="M16" s="192" t="n">
        <f aca="false">D16/179</f>
        <v>0</v>
      </c>
      <c r="N16" s="192" t="n">
        <f aca="false">E16/36593</f>
        <v>0</v>
      </c>
      <c r="O16" s="192" t="n">
        <f aca="false">F16/1719601</f>
        <v>0.0586729130769289</v>
      </c>
      <c r="P16" s="192"/>
      <c r="Q16" s="202" t="n">
        <v>3</v>
      </c>
      <c r="R16" s="202" t="s">
        <v>385</v>
      </c>
      <c r="T16" s="0" t="s">
        <v>38</v>
      </c>
      <c r="U16" s="0" t="s">
        <v>37</v>
      </c>
      <c r="V16" s="0" t="s">
        <v>74</v>
      </c>
      <c r="W16" s="0" t="s">
        <v>143</v>
      </c>
      <c r="X16" s="0" t="n">
        <v>12</v>
      </c>
      <c r="Y16" s="0" t="n">
        <v>162360</v>
      </c>
      <c r="Z16" s="0" t="n">
        <f aca="false">COUNT(X16:Y16)</f>
        <v>2</v>
      </c>
    </row>
    <row r="17" customFormat="false" ht="14.25" hidden="false" customHeight="false" outlineLevel="0" collapsed="false">
      <c r="A17" s="191" t="s">
        <v>38</v>
      </c>
      <c r="B17" s="191" t="s">
        <v>37</v>
      </c>
      <c r="C17" s="191" t="s">
        <v>35</v>
      </c>
      <c r="D17" s="191" t="n">
        <v>64</v>
      </c>
      <c r="E17" s="191"/>
      <c r="F17" s="191" t="n">
        <v>123154</v>
      </c>
      <c r="G17" s="191" t="n">
        <f aca="false">COUNT(D17:F17)</f>
        <v>2</v>
      </c>
      <c r="J17" s="191" t="s">
        <v>38</v>
      </c>
      <c r="K17" s="191" t="s">
        <v>37</v>
      </c>
      <c r="L17" s="191" t="s">
        <v>35</v>
      </c>
      <c r="M17" s="201" t="n">
        <f aca="false">D17/179</f>
        <v>0.357541899441341</v>
      </c>
      <c r="N17" s="201" t="n">
        <f aca="false">E17/36593</f>
        <v>0</v>
      </c>
      <c r="O17" s="201" t="n">
        <f aca="false">F17/1719601</f>
        <v>0.0716177764493042</v>
      </c>
      <c r="P17" s="201"/>
      <c r="Q17" s="204"/>
      <c r="R17" s="204"/>
      <c r="T17" s="0" t="s">
        <v>5</v>
      </c>
      <c r="U17" s="0" t="s">
        <v>4</v>
      </c>
      <c r="V17" s="0" t="s">
        <v>6</v>
      </c>
      <c r="W17" s="0" t="s">
        <v>214</v>
      </c>
      <c r="Y17" s="0" t="n">
        <v>212193</v>
      </c>
      <c r="Z17" s="0" t="n">
        <f aca="false">COUNT(X17:Y17)</f>
        <v>1</v>
      </c>
    </row>
    <row r="18" customFormat="false" ht="14.25" hidden="false" customHeight="false" outlineLevel="0" collapsed="false">
      <c r="A18" s="164" t="s">
        <v>38</v>
      </c>
      <c r="B18" s="164" t="s">
        <v>37</v>
      </c>
      <c r="C18" s="164" t="s">
        <v>74</v>
      </c>
      <c r="D18" s="164" t="n">
        <v>31</v>
      </c>
      <c r="E18" s="164" t="n">
        <v>27374</v>
      </c>
      <c r="F18" s="164" t="n">
        <v>347042</v>
      </c>
      <c r="G18" s="164" t="n">
        <f aca="false">COUNT(D18:F18)</f>
        <v>3</v>
      </c>
      <c r="J18" s="164" t="s">
        <v>38</v>
      </c>
      <c r="K18" s="164" t="s">
        <v>37</v>
      </c>
      <c r="L18" s="164" t="s">
        <v>74</v>
      </c>
      <c r="M18" s="199" t="n">
        <f aca="false">D18/179</f>
        <v>0.173184357541899</v>
      </c>
      <c r="N18" s="199" t="n">
        <f aca="false">E18/36593</f>
        <v>0.748066570109037</v>
      </c>
      <c r="O18" s="199" t="n">
        <f aca="false">F18/1719601</f>
        <v>0.201815421135484</v>
      </c>
      <c r="P18" s="199"/>
      <c r="Q18" s="203" t="n">
        <v>2</v>
      </c>
      <c r="R18" s="203" t="n">
        <v>2</v>
      </c>
      <c r="T18" s="0" t="s">
        <v>5</v>
      </c>
      <c r="U18" s="0" t="s">
        <v>4</v>
      </c>
      <c r="V18" s="0" t="s">
        <v>6</v>
      </c>
      <c r="W18" s="0" t="s">
        <v>149</v>
      </c>
      <c r="X18" s="0" t="n">
        <v>6</v>
      </c>
      <c r="Y18" s="0" t="n">
        <v>58518</v>
      </c>
      <c r="Z18" s="0" t="n">
        <f aca="false">COUNT(X18:Y18)</f>
        <v>2</v>
      </c>
    </row>
    <row r="19" customFormat="false" ht="14.25" hidden="false" customHeight="false" outlineLevel="0" collapsed="false">
      <c r="A19" s="0" t="s">
        <v>27</v>
      </c>
      <c r="B19" s="0" t="s">
        <v>68</v>
      </c>
      <c r="C19" s="0" t="s">
        <v>200</v>
      </c>
      <c r="F19" s="0" t="n">
        <v>2036</v>
      </c>
      <c r="G19" s="0" t="n">
        <f aca="false">COUNT(D19:F19)</f>
        <v>1</v>
      </c>
      <c r="J19" s="0" t="s">
        <v>27</v>
      </c>
      <c r="K19" s="0" t="s">
        <v>68</v>
      </c>
      <c r="L19" s="0" t="s">
        <v>200</v>
      </c>
      <c r="M19" s="192" t="n">
        <f aca="false">D19/179</f>
        <v>0</v>
      </c>
      <c r="N19" s="192" t="n">
        <f aca="false">E19/36593</f>
        <v>0</v>
      </c>
      <c r="O19" s="192" t="n">
        <f aca="false">F19/1719601</f>
        <v>0.00118399558967458</v>
      </c>
      <c r="P19" s="192" t="s">
        <v>372</v>
      </c>
      <c r="Q19" s="202"/>
      <c r="R19" s="202"/>
      <c r="T19" s="0" t="s">
        <v>5</v>
      </c>
      <c r="U19" s="0" t="s">
        <v>4</v>
      </c>
      <c r="V19" s="0" t="s">
        <v>32</v>
      </c>
      <c r="W19" s="0" t="s">
        <v>135</v>
      </c>
      <c r="X19" s="0" t="n">
        <v>14</v>
      </c>
      <c r="Y19" s="0" t="n">
        <v>16652</v>
      </c>
      <c r="Z19" s="0" t="n">
        <f aca="false">COUNT(X19:Y19)</f>
        <v>2</v>
      </c>
    </row>
    <row r="20" customFormat="false" ht="14.25" hidden="false" customHeight="false" outlineLevel="0" collapsed="false">
      <c r="A20" s="0" t="s">
        <v>27</v>
      </c>
      <c r="B20" s="0" t="s">
        <v>68</v>
      </c>
      <c r="C20" s="0" t="s">
        <v>291</v>
      </c>
      <c r="F20" s="0" t="n">
        <v>1343</v>
      </c>
      <c r="G20" s="0" t="n">
        <f aca="false">COUNT(D20:F20)</f>
        <v>1</v>
      </c>
      <c r="J20" s="0" t="s">
        <v>27</v>
      </c>
      <c r="K20" s="0" t="s">
        <v>68</v>
      </c>
      <c r="L20" s="0" t="s">
        <v>291</v>
      </c>
      <c r="M20" s="192" t="n">
        <f aca="false">D20/179</f>
        <v>0</v>
      </c>
      <c r="N20" s="192" t="n">
        <f aca="false">E20/36593</f>
        <v>0</v>
      </c>
      <c r="O20" s="192" t="n">
        <f aca="false">F20/1719601</f>
        <v>0.000780995126194972</v>
      </c>
      <c r="P20" s="192" t="s">
        <v>372</v>
      </c>
      <c r="Q20" s="202"/>
      <c r="R20" s="202"/>
      <c r="T20" s="0" t="s">
        <v>5</v>
      </c>
      <c r="U20" s="0" t="s">
        <v>4</v>
      </c>
      <c r="V20" s="0" t="s">
        <v>85</v>
      </c>
      <c r="W20" s="0" t="s">
        <v>96</v>
      </c>
      <c r="Z20" s="0" t="n">
        <f aca="false">COUNT(X20:Y20)</f>
        <v>0</v>
      </c>
    </row>
    <row r="21" customFormat="false" ht="14.25" hidden="false" customHeight="false" outlineLevel="0" collapsed="false">
      <c r="A21" s="0" t="s">
        <v>317</v>
      </c>
      <c r="B21" s="0" t="s">
        <v>314</v>
      </c>
      <c r="C21" s="0" t="s">
        <v>283</v>
      </c>
      <c r="D21" s="0" t="n">
        <v>1</v>
      </c>
      <c r="G21" s="0" t="n">
        <f aca="false">COUNT(D21:F21)</f>
        <v>1</v>
      </c>
      <c r="J21" s="0" t="s">
        <v>317</v>
      </c>
      <c r="K21" s="0" t="s">
        <v>314</v>
      </c>
      <c r="L21" s="0" t="s">
        <v>283</v>
      </c>
      <c r="M21" s="192" t="n">
        <f aca="false">D21/179</f>
        <v>0.00558659217877095</v>
      </c>
      <c r="N21" s="192" t="n">
        <f aca="false">E21/36593</f>
        <v>0</v>
      </c>
      <c r="O21" s="192" t="n">
        <f aca="false">F21/1719601</f>
        <v>0</v>
      </c>
      <c r="P21" s="192" t="s">
        <v>374</v>
      </c>
      <c r="Q21" s="202"/>
      <c r="R21" s="202"/>
      <c r="T21" s="0" t="s">
        <v>52</v>
      </c>
      <c r="U21" s="0" t="s">
        <v>54</v>
      </c>
      <c r="V21" s="0" t="s">
        <v>191</v>
      </c>
      <c r="W21" s="0" t="s">
        <v>192</v>
      </c>
      <c r="X21" s="0" t="n">
        <v>7</v>
      </c>
      <c r="Z21" s="0" t="n">
        <f aca="false">COUNT(X21:Y21)</f>
        <v>1</v>
      </c>
    </row>
    <row r="22" customFormat="false" ht="14.25" hidden="false" customHeight="false" outlineLevel="0" collapsed="false">
      <c r="A22" s="164" t="s">
        <v>5</v>
      </c>
      <c r="B22" s="164" t="s">
        <v>4</v>
      </c>
      <c r="C22" s="164" t="s">
        <v>6</v>
      </c>
      <c r="D22" s="164" t="n">
        <v>6</v>
      </c>
      <c r="E22" s="164" t="n">
        <v>725</v>
      </c>
      <c r="F22" s="164" t="n">
        <v>270711</v>
      </c>
      <c r="G22" s="164" t="n">
        <f aca="false">COUNT(D22:F22)</f>
        <v>3</v>
      </c>
      <c r="J22" s="164" t="s">
        <v>5</v>
      </c>
      <c r="K22" s="164" t="s">
        <v>4</v>
      </c>
      <c r="L22" s="164" t="s">
        <v>6</v>
      </c>
      <c r="M22" s="199" t="n">
        <f aca="false">D22/179</f>
        <v>0.0335195530726257</v>
      </c>
      <c r="N22" s="199" t="n">
        <f aca="false">E22/36593</f>
        <v>0.0198125324515618</v>
      </c>
      <c r="O22" s="199" t="n">
        <f aca="false">F22/1719601</f>
        <v>0.157426635597444</v>
      </c>
      <c r="P22" s="199"/>
      <c r="Q22" s="203" t="n">
        <v>2</v>
      </c>
      <c r="R22" s="203" t="n">
        <v>1</v>
      </c>
      <c r="T22" s="0" t="s">
        <v>52</v>
      </c>
      <c r="U22" s="0" t="s">
        <v>54</v>
      </c>
      <c r="V22" s="0" t="s">
        <v>55</v>
      </c>
      <c r="W22" s="0" t="s">
        <v>184</v>
      </c>
      <c r="Y22" s="0" t="n">
        <v>357125</v>
      </c>
      <c r="Z22" s="0" t="n">
        <f aca="false">COUNT(X22:Y22)</f>
        <v>1</v>
      </c>
    </row>
    <row r="23" customFormat="false" ht="14.25" hidden="false" customHeight="false" outlineLevel="0" collapsed="false">
      <c r="A23" s="191" t="s">
        <v>5</v>
      </c>
      <c r="B23" s="191" t="s">
        <v>4</v>
      </c>
      <c r="C23" s="191" t="s">
        <v>32</v>
      </c>
      <c r="D23" s="191" t="n">
        <v>14</v>
      </c>
      <c r="E23" s="191"/>
      <c r="F23" s="191" t="n">
        <v>16652</v>
      </c>
      <c r="G23" s="191" t="n">
        <f aca="false">COUNT(D23:F23)</f>
        <v>2</v>
      </c>
      <c r="J23" s="191" t="s">
        <v>5</v>
      </c>
      <c r="K23" s="191" t="s">
        <v>4</v>
      </c>
      <c r="L23" s="191" t="s">
        <v>32</v>
      </c>
      <c r="M23" s="201" t="n">
        <f aca="false">D23/179</f>
        <v>0.0782122905027933</v>
      </c>
      <c r="N23" s="201" t="n">
        <f aca="false">E23/36593</f>
        <v>0</v>
      </c>
      <c r="O23" s="201" t="n">
        <f aca="false">F23/1719601</f>
        <v>0.00968364172851726</v>
      </c>
      <c r="P23" s="201"/>
      <c r="Q23" s="204" t="n">
        <v>1</v>
      </c>
      <c r="R23" s="204" t="n">
        <v>1</v>
      </c>
      <c r="T23" s="0" t="s">
        <v>52</v>
      </c>
      <c r="U23" s="0" t="s">
        <v>54</v>
      </c>
      <c r="V23" s="0" t="s">
        <v>178</v>
      </c>
      <c r="W23" s="0" t="s">
        <v>179</v>
      </c>
      <c r="Y23" s="0" t="n">
        <v>3688</v>
      </c>
      <c r="Z23" s="0" t="n">
        <f aca="false">COUNT(X23:Y23)</f>
        <v>1</v>
      </c>
    </row>
    <row r="24" customFormat="false" ht="14.25" hidden="false" customHeight="false" outlineLevel="0" collapsed="false">
      <c r="A24" s="191" t="s">
        <v>5</v>
      </c>
      <c r="B24" s="191" t="s">
        <v>4</v>
      </c>
      <c r="C24" s="191" t="s">
        <v>85</v>
      </c>
      <c r="D24" s="191"/>
      <c r="E24" s="191" t="n">
        <v>3</v>
      </c>
      <c r="F24" s="191"/>
      <c r="G24" s="191" t="n">
        <f aca="false">COUNT(D24:F24)</f>
        <v>1</v>
      </c>
      <c r="J24" s="191" t="s">
        <v>5</v>
      </c>
      <c r="K24" s="191" t="s">
        <v>4</v>
      </c>
      <c r="L24" s="191" t="s">
        <v>85</v>
      </c>
      <c r="M24" s="201" t="n">
        <f aca="false">D24/179</f>
        <v>0</v>
      </c>
      <c r="N24" s="201" t="n">
        <f aca="false">E24/36593</f>
        <v>8.19828929030142E-005</v>
      </c>
      <c r="O24" s="201" t="n">
        <f aca="false">F24/1719601</f>
        <v>0</v>
      </c>
      <c r="P24" s="201" t="s">
        <v>327</v>
      </c>
      <c r="Q24" s="204"/>
      <c r="R24" s="204"/>
      <c r="T24" s="0" t="s">
        <v>52</v>
      </c>
      <c r="U24" s="0" t="s">
        <v>54</v>
      </c>
      <c r="V24" s="0" t="s">
        <v>53</v>
      </c>
      <c r="W24" s="0" t="s">
        <v>171</v>
      </c>
      <c r="Y24" s="0" t="n">
        <v>58884</v>
      </c>
      <c r="Z24" s="0" t="n">
        <f aca="false">COUNT(X24:Y24)</f>
        <v>1</v>
      </c>
    </row>
    <row r="25" customFormat="false" ht="14.25" hidden="false" customHeight="false" outlineLevel="0" collapsed="false">
      <c r="A25" s="0" t="s">
        <v>334</v>
      </c>
      <c r="B25" s="0" t="s">
        <v>318</v>
      </c>
      <c r="C25" s="0" t="s">
        <v>152</v>
      </c>
      <c r="D25" s="0" t="n">
        <v>1</v>
      </c>
      <c r="G25" s="164" t="n">
        <f aca="false">COUNT(D25:F25)</f>
        <v>1</v>
      </c>
      <c r="J25" s="0" t="s">
        <v>334</v>
      </c>
      <c r="K25" s="0" t="s">
        <v>318</v>
      </c>
      <c r="L25" s="0" t="s">
        <v>152</v>
      </c>
      <c r="M25" s="192" t="n">
        <f aca="false">D25/179</f>
        <v>0.00558659217877095</v>
      </c>
      <c r="N25" s="192" t="n">
        <f aca="false">E25/36593</f>
        <v>0</v>
      </c>
      <c r="O25" s="192" t="n">
        <f aca="false">F25/1719601</f>
        <v>0</v>
      </c>
      <c r="P25" s="192" t="s">
        <v>374</v>
      </c>
      <c r="Q25" s="202"/>
      <c r="R25" s="202"/>
      <c r="T25" s="0" t="s">
        <v>52</v>
      </c>
      <c r="U25" s="0" t="s">
        <v>54</v>
      </c>
      <c r="V25" s="0" t="s">
        <v>53</v>
      </c>
      <c r="W25" s="0" t="s">
        <v>138</v>
      </c>
      <c r="X25" s="0" t="n">
        <v>18</v>
      </c>
      <c r="Y25" s="0" t="n">
        <v>218322</v>
      </c>
      <c r="Z25" s="0" t="n">
        <f aca="false">COUNT(X25:Y25)</f>
        <v>2</v>
      </c>
    </row>
    <row r="26" customFormat="false" ht="14.25" hidden="false" customHeight="false" outlineLevel="0" collapsed="false">
      <c r="A26" s="0" t="s">
        <v>73</v>
      </c>
      <c r="B26" s="0" t="s">
        <v>72</v>
      </c>
      <c r="C26" s="0" t="s">
        <v>91</v>
      </c>
      <c r="E26" s="0" t="n">
        <v>138</v>
      </c>
      <c r="G26" s="0" t="n">
        <f aca="false">COUNT(D26:F26)</f>
        <v>1</v>
      </c>
      <c r="J26" s="0" t="s">
        <v>73</v>
      </c>
      <c r="K26" s="0" t="s">
        <v>72</v>
      </c>
      <c r="L26" s="0" t="s">
        <v>91</v>
      </c>
      <c r="M26" s="192" t="n">
        <f aca="false">D26/179</f>
        <v>0</v>
      </c>
      <c r="N26" s="192" t="n">
        <f aca="false">E26/36593</f>
        <v>0.00377121307353865</v>
      </c>
      <c r="O26" s="192" t="n">
        <f aca="false">F26/1719601</f>
        <v>0</v>
      </c>
      <c r="P26" s="192" t="s">
        <v>371</v>
      </c>
      <c r="Q26" s="202"/>
      <c r="R26" s="202"/>
      <c r="T26" s="0" t="s">
        <v>52</v>
      </c>
      <c r="U26" s="0" t="s">
        <v>54</v>
      </c>
      <c r="V26" s="0" t="s">
        <v>53</v>
      </c>
      <c r="W26" s="0" t="s">
        <v>126</v>
      </c>
      <c r="X26" s="0" t="n">
        <v>27</v>
      </c>
      <c r="Y26" s="0" t="n">
        <v>146130</v>
      </c>
      <c r="Z26" s="0" t="n">
        <f aca="false">COUNT(X26:Y26)</f>
        <v>2</v>
      </c>
    </row>
    <row r="27" customFormat="false" ht="14.25" hidden="false" customHeight="false" outlineLevel="0" collapsed="false">
      <c r="A27" s="0" t="s">
        <v>63</v>
      </c>
      <c r="B27" s="0" t="s">
        <v>62</v>
      </c>
      <c r="C27" s="0" t="s">
        <v>236</v>
      </c>
      <c r="F27" s="0" t="n">
        <v>2516</v>
      </c>
      <c r="G27" s="0" t="n">
        <f aca="false">COUNT(D27:F27)</f>
        <v>1</v>
      </c>
      <c r="J27" s="0" t="s">
        <v>63</v>
      </c>
      <c r="K27" s="0" t="s">
        <v>62</v>
      </c>
      <c r="L27" s="0" t="s">
        <v>236</v>
      </c>
      <c r="M27" s="192" t="n">
        <f aca="false">D27/179</f>
        <v>0</v>
      </c>
      <c r="N27" s="192" t="n">
        <f aca="false">E27/36593</f>
        <v>0</v>
      </c>
      <c r="O27" s="192" t="n">
        <f aca="false">F27/1719601</f>
        <v>0.00146313010983362</v>
      </c>
      <c r="P27" s="192" t="s">
        <v>327</v>
      </c>
      <c r="Q27" s="202"/>
      <c r="R27" s="202"/>
      <c r="T27" s="0" t="s">
        <v>52</v>
      </c>
      <c r="U27" s="0" t="s">
        <v>54</v>
      </c>
      <c r="V27" s="0" t="s">
        <v>181</v>
      </c>
      <c r="W27" s="0" t="s">
        <v>133</v>
      </c>
      <c r="X27" s="0" t="n">
        <v>1</v>
      </c>
      <c r="Z27" s="0" t="n">
        <f aca="false">COUNT(X27:Y27)</f>
        <v>1</v>
      </c>
    </row>
    <row r="28" customFormat="false" ht="14.25" hidden="false" customHeight="false" outlineLevel="0" collapsed="false">
      <c r="A28" s="0" t="s">
        <v>63</v>
      </c>
      <c r="B28" s="0" t="s">
        <v>62</v>
      </c>
      <c r="C28" s="0" t="s">
        <v>61</v>
      </c>
      <c r="E28" s="0" t="n">
        <v>5</v>
      </c>
      <c r="G28" s="0" t="n">
        <f aca="false">COUNT(D28:F28)</f>
        <v>1</v>
      </c>
      <c r="J28" s="0" t="s">
        <v>63</v>
      </c>
      <c r="K28" s="0" t="s">
        <v>62</v>
      </c>
      <c r="L28" s="0" t="s">
        <v>61</v>
      </c>
      <c r="M28" s="192" t="n">
        <f aca="false">D28/179</f>
        <v>0</v>
      </c>
      <c r="N28" s="192" t="n">
        <f aca="false">E28/36593</f>
        <v>0.000136638154838357</v>
      </c>
      <c r="O28" s="192" t="n">
        <f aca="false">F28/1719601</f>
        <v>0</v>
      </c>
      <c r="P28" s="192" t="s">
        <v>327</v>
      </c>
      <c r="Q28" s="202"/>
      <c r="R28" s="202"/>
      <c r="T28" s="0" t="s">
        <v>52</v>
      </c>
      <c r="U28" s="0" t="s">
        <v>54</v>
      </c>
      <c r="V28" s="0" t="s">
        <v>181</v>
      </c>
      <c r="W28" s="0" t="s">
        <v>186</v>
      </c>
      <c r="Y28" s="0" t="n">
        <v>5006</v>
      </c>
      <c r="Z28" s="0" t="n">
        <f aca="false">COUNT(X28:Y28)</f>
        <v>1</v>
      </c>
    </row>
    <row r="29" customFormat="false" ht="14.25" hidden="false" customHeight="false" outlineLevel="0" collapsed="false">
      <c r="A29" s="0" t="s">
        <v>63</v>
      </c>
      <c r="B29" s="0" t="s">
        <v>324</v>
      </c>
      <c r="C29" s="0" t="s">
        <v>188</v>
      </c>
      <c r="F29" s="0" t="n">
        <v>8841</v>
      </c>
      <c r="G29" s="0" t="n">
        <f aca="false">COUNT(D29:F29)</f>
        <v>1</v>
      </c>
      <c r="J29" s="0" t="s">
        <v>63</v>
      </c>
      <c r="K29" s="0" t="s">
        <v>324</v>
      </c>
      <c r="L29" s="0" t="s">
        <v>188</v>
      </c>
      <c r="M29" s="192" t="n">
        <f aca="false">D29/179</f>
        <v>0</v>
      </c>
      <c r="N29" s="192" t="n">
        <f aca="false">E29/36593</f>
        <v>0</v>
      </c>
      <c r="O29" s="192" t="n">
        <f aca="false">F29/1719601</f>
        <v>0.00514130894317926</v>
      </c>
      <c r="P29" s="192" t="s">
        <v>372</v>
      </c>
      <c r="Q29" s="202"/>
      <c r="R29" s="202"/>
      <c r="T29" s="0" t="s">
        <v>52</v>
      </c>
      <c r="U29" s="0" t="s">
        <v>54</v>
      </c>
      <c r="V29" s="0" t="s">
        <v>181</v>
      </c>
      <c r="W29" s="0" t="s">
        <v>182</v>
      </c>
      <c r="Y29" s="0" t="n">
        <v>8070</v>
      </c>
      <c r="Z29" s="0" t="n">
        <f aca="false">COUNT(X29:Y29)</f>
        <v>1</v>
      </c>
    </row>
    <row r="30" customFormat="false" ht="14.25" hidden="false" customHeight="false" outlineLevel="0" collapsed="false">
      <c r="A30" s="0" t="s">
        <v>66</v>
      </c>
      <c r="B30" s="0" t="s">
        <v>65</v>
      </c>
      <c r="C30" s="0" t="s">
        <v>64</v>
      </c>
      <c r="F30" s="0" t="n">
        <v>3260</v>
      </c>
      <c r="G30" s="0" t="n">
        <f aca="false">COUNT(D30:F30)</f>
        <v>1</v>
      </c>
      <c r="J30" s="0" t="s">
        <v>66</v>
      </c>
      <c r="K30" s="0" t="s">
        <v>65</v>
      </c>
      <c r="L30" s="0" t="s">
        <v>64</v>
      </c>
      <c r="M30" s="192" t="n">
        <f aca="false">D30/179</f>
        <v>0</v>
      </c>
      <c r="N30" s="192" t="n">
        <f aca="false">E30/36593</f>
        <v>0</v>
      </c>
      <c r="O30" s="192" t="n">
        <f aca="false">F30/1719601</f>
        <v>0.00189578861608013</v>
      </c>
      <c r="P30" s="192" t="s">
        <v>372</v>
      </c>
      <c r="Q30" s="202"/>
      <c r="R30" s="202"/>
      <c r="T30" s="0" t="s">
        <v>10</v>
      </c>
      <c r="U30" s="0" t="s">
        <v>9</v>
      </c>
      <c r="V30" s="0" t="s">
        <v>33</v>
      </c>
      <c r="W30" s="0" t="s">
        <v>269</v>
      </c>
      <c r="X30" s="0" t="n">
        <v>2</v>
      </c>
      <c r="Z30" s="0" t="n">
        <f aca="false">COUNT(X30:Y30)</f>
        <v>1</v>
      </c>
    </row>
    <row r="31" customFormat="false" ht="14.25" hidden="false" customHeight="false" outlineLevel="0" collapsed="false">
      <c r="A31" s="0" t="s">
        <v>337</v>
      </c>
      <c r="B31" s="0" t="s">
        <v>322</v>
      </c>
      <c r="C31" s="0" t="s">
        <v>88</v>
      </c>
      <c r="E31" s="0" t="n">
        <v>3</v>
      </c>
      <c r="G31" s="0" t="n">
        <f aca="false">COUNT(D31:F31)</f>
        <v>1</v>
      </c>
      <c r="J31" s="0" t="s">
        <v>337</v>
      </c>
      <c r="K31" s="0" t="s">
        <v>322</v>
      </c>
      <c r="L31" s="0" t="s">
        <v>88</v>
      </c>
      <c r="M31" s="192" t="n">
        <f aca="false">D31/179</f>
        <v>0</v>
      </c>
      <c r="N31" s="192" t="n">
        <f aca="false">E31/36593</f>
        <v>8.19828929030142E-005</v>
      </c>
      <c r="O31" s="192" t="n">
        <f aca="false">F31/1719601</f>
        <v>0</v>
      </c>
      <c r="P31" s="192" t="s">
        <v>371</v>
      </c>
      <c r="Q31" s="202"/>
      <c r="R31" s="202"/>
    </row>
    <row r="32" customFormat="false" ht="14.25" hidden="false" customHeight="false" outlineLevel="0" collapsed="false">
      <c r="A32" s="0" t="s">
        <v>96</v>
      </c>
      <c r="B32" s="0" t="s">
        <v>96</v>
      </c>
      <c r="C32" s="0" t="s">
        <v>87</v>
      </c>
      <c r="E32" s="0" t="n">
        <v>7033</v>
      </c>
      <c r="G32" s="0" t="n">
        <f aca="false">COUNT(D32:F32)</f>
        <v>1</v>
      </c>
      <c r="J32" s="0" t="s">
        <v>96</v>
      </c>
      <c r="K32" s="0" t="s">
        <v>96</v>
      </c>
      <c r="L32" s="0" t="s">
        <v>87</v>
      </c>
      <c r="M32" s="192" t="n">
        <f aca="false">D32/179</f>
        <v>0</v>
      </c>
      <c r="N32" s="200" t="n">
        <f aca="false">E32/36593</f>
        <v>0.192195228595633</v>
      </c>
      <c r="O32" s="192" t="n">
        <f aca="false">F32/1719601</f>
        <v>0</v>
      </c>
      <c r="P32" s="192"/>
      <c r="Q32" s="202"/>
      <c r="R32" s="202"/>
    </row>
    <row r="33" customFormat="false" ht="14.25" hidden="false" customHeight="false" outlineLevel="0" collapsed="false">
      <c r="A33" s="191" t="s">
        <v>52</v>
      </c>
      <c r="B33" s="191" t="s">
        <v>54</v>
      </c>
      <c r="C33" s="191" t="s">
        <v>191</v>
      </c>
      <c r="D33" s="191" t="n">
        <v>7</v>
      </c>
      <c r="E33" s="191"/>
      <c r="F33" s="191"/>
      <c r="G33" s="191" t="n">
        <f aca="false">COUNT(D33:F33)</f>
        <v>1</v>
      </c>
      <c r="J33" s="0" t="s">
        <v>52</v>
      </c>
      <c r="K33" s="0" t="s">
        <v>54</v>
      </c>
      <c r="L33" s="0" t="s">
        <v>191</v>
      </c>
      <c r="M33" s="192" t="n">
        <f aca="false">D33/179</f>
        <v>0.0391061452513966</v>
      </c>
      <c r="N33" s="192" t="n">
        <f aca="false">E33/36593</f>
        <v>0</v>
      </c>
      <c r="O33" s="192" t="n">
        <f aca="false">F33/1719601</f>
        <v>0</v>
      </c>
      <c r="P33" s="192"/>
      <c r="Q33" s="202"/>
      <c r="R33" s="202"/>
    </row>
    <row r="34" customFormat="false" ht="14.25" hidden="false" customHeight="false" outlineLevel="0" collapsed="false">
      <c r="A34" s="0" t="s">
        <v>52</v>
      </c>
      <c r="B34" s="0" t="s">
        <v>54</v>
      </c>
      <c r="C34" s="0" t="s">
        <v>55</v>
      </c>
      <c r="F34" s="0" t="n">
        <v>357125</v>
      </c>
      <c r="G34" s="0" t="n">
        <f aca="false">COUNT(D34:F34)</f>
        <v>1</v>
      </c>
      <c r="J34" s="0" t="s">
        <v>52</v>
      </c>
      <c r="K34" s="0" t="s">
        <v>54</v>
      </c>
      <c r="L34" s="0" t="s">
        <v>55</v>
      </c>
      <c r="M34" s="192" t="n">
        <f aca="false">D34/179</f>
        <v>0</v>
      </c>
      <c r="N34" s="192" t="n">
        <f aca="false">E34/36593</f>
        <v>0</v>
      </c>
      <c r="O34" s="200" t="n">
        <f aca="false">F34/1719601</f>
        <v>0.207678990649575</v>
      </c>
      <c r="P34" s="200"/>
      <c r="Q34" s="205" t="n">
        <v>1</v>
      </c>
      <c r="R34" s="205" t="n">
        <v>1</v>
      </c>
    </row>
    <row r="35" customFormat="false" ht="14.25" hidden="false" customHeight="false" outlineLevel="0" collapsed="false">
      <c r="A35" s="0" t="s">
        <v>52</v>
      </c>
      <c r="B35" s="0" t="s">
        <v>54</v>
      </c>
      <c r="C35" s="0" t="s">
        <v>178</v>
      </c>
      <c r="F35" s="0" t="n">
        <v>3688</v>
      </c>
      <c r="G35" s="0" t="n">
        <f aca="false">COUNT(D35:F35)</f>
        <v>1</v>
      </c>
      <c r="J35" s="0" t="s">
        <v>52</v>
      </c>
      <c r="K35" s="0" t="s">
        <v>54</v>
      </c>
      <c r="L35" s="0" t="s">
        <v>178</v>
      </c>
      <c r="M35" s="192" t="n">
        <f aca="false">D35/179</f>
        <v>0</v>
      </c>
      <c r="N35" s="192" t="n">
        <f aca="false">E35/36593</f>
        <v>0</v>
      </c>
      <c r="O35" s="192" t="n">
        <f aca="false">F35/1719601</f>
        <v>0.00214468356322193</v>
      </c>
      <c r="P35" s="192" t="s">
        <v>372</v>
      </c>
      <c r="Q35" s="202"/>
      <c r="R35" s="202"/>
    </row>
    <row r="36" customFormat="false" ht="14.25" hidden="false" customHeight="false" outlineLevel="0" collapsed="false">
      <c r="A36" s="191" t="s">
        <v>52</v>
      </c>
      <c r="B36" s="191" t="s">
        <v>54</v>
      </c>
      <c r="C36" s="191" t="s">
        <v>53</v>
      </c>
      <c r="D36" s="191" t="n">
        <v>45</v>
      </c>
      <c r="E36" s="191"/>
      <c r="F36" s="191" t="n">
        <v>423336</v>
      </c>
      <c r="G36" s="191" t="n">
        <f aca="false">COUNT(D36:F36)</f>
        <v>2</v>
      </c>
      <c r="J36" s="191" t="s">
        <v>52</v>
      </c>
      <c r="K36" s="191" t="s">
        <v>54</v>
      </c>
      <c r="L36" s="191" t="s">
        <v>53</v>
      </c>
      <c r="M36" s="201" t="n">
        <f aca="false">D36/179</f>
        <v>0.251396648044693</v>
      </c>
      <c r="N36" s="201" t="n">
        <f aca="false">E36/36593</f>
        <v>0</v>
      </c>
      <c r="O36" s="201" t="n">
        <f aca="false">F36/1719601</f>
        <v>0.246182690054263</v>
      </c>
      <c r="P36" s="201"/>
      <c r="Q36" s="204" t="n">
        <v>3</v>
      </c>
      <c r="R36" s="204" t="n">
        <v>2</v>
      </c>
    </row>
    <row r="37" customFormat="false" ht="14.25" hidden="false" customHeight="false" outlineLevel="0" collapsed="false">
      <c r="A37" s="191" t="s">
        <v>52</v>
      </c>
      <c r="B37" s="191" t="s">
        <v>54</v>
      </c>
      <c r="C37" s="191" t="s">
        <v>181</v>
      </c>
      <c r="D37" s="191" t="n">
        <v>1</v>
      </c>
      <c r="E37" s="191"/>
      <c r="F37" s="191" t="n">
        <v>13076</v>
      </c>
      <c r="G37" s="191" t="n">
        <f aca="false">COUNT(D37:F37)</f>
        <v>2</v>
      </c>
      <c r="J37" s="191" t="s">
        <v>52</v>
      </c>
      <c r="K37" s="191" t="s">
        <v>54</v>
      </c>
      <c r="L37" s="191" t="s">
        <v>181</v>
      </c>
      <c r="M37" s="201" t="n">
        <f aca="false">D37/179</f>
        <v>0.00558659217877095</v>
      </c>
      <c r="N37" s="201" t="n">
        <f aca="false">E37/36593</f>
        <v>0</v>
      </c>
      <c r="O37" s="201" t="n">
        <f aca="false">F37/1719601</f>
        <v>0.00760408955333243</v>
      </c>
      <c r="P37" s="201"/>
      <c r="Q37" s="204" t="n">
        <v>3</v>
      </c>
      <c r="R37" s="204" t="n">
        <v>2</v>
      </c>
    </row>
    <row r="38" customFormat="false" ht="14.25" hidden="false" customHeight="false" outlineLevel="0" collapsed="false">
      <c r="A38" s="0" t="s">
        <v>52</v>
      </c>
      <c r="B38" s="0" t="s">
        <v>54</v>
      </c>
      <c r="C38" s="0" t="s">
        <v>175</v>
      </c>
      <c r="F38" s="0" t="n">
        <v>5730</v>
      </c>
      <c r="G38" s="0" t="n">
        <f aca="false">COUNT(D38:F38)</f>
        <v>1</v>
      </c>
      <c r="J38" s="0" t="s">
        <v>52</v>
      </c>
      <c r="K38" s="0" t="s">
        <v>54</v>
      </c>
      <c r="L38" s="0" t="s">
        <v>175</v>
      </c>
      <c r="M38" s="192" t="n">
        <f aca="false">D38/179</f>
        <v>0</v>
      </c>
      <c r="N38" s="192" t="n">
        <f aca="false">E38/36593</f>
        <v>0</v>
      </c>
      <c r="O38" s="192" t="n">
        <f aca="false">F38/1719601</f>
        <v>0.0033321683343985</v>
      </c>
      <c r="P38" s="192" t="s">
        <v>372</v>
      </c>
      <c r="Q38" s="202"/>
      <c r="R38" s="202"/>
    </row>
    <row r="39" customFormat="false" ht="14.25" hidden="false" customHeight="false" outlineLevel="0" collapsed="false">
      <c r="A39" s="0" t="s">
        <v>10</v>
      </c>
      <c r="B39" s="0" t="s">
        <v>9</v>
      </c>
      <c r="C39" s="0" t="s">
        <v>34</v>
      </c>
      <c r="F39" s="0" t="n">
        <v>2133</v>
      </c>
      <c r="G39" s="0" t="n">
        <f aca="false">COUNT(D39:F39)</f>
        <v>1</v>
      </c>
      <c r="J39" s="0" t="s">
        <v>10</v>
      </c>
      <c r="K39" s="0" t="s">
        <v>9</v>
      </c>
      <c r="L39" s="0" t="s">
        <v>34</v>
      </c>
      <c r="M39" s="192" t="n">
        <f aca="false">D39/179</f>
        <v>0</v>
      </c>
      <c r="N39" s="192" t="n">
        <f aca="false">E39/36593</f>
        <v>0</v>
      </c>
      <c r="O39" s="192" t="n">
        <f aca="false">F39/1719601</f>
        <v>0.00124040402395672</v>
      </c>
      <c r="P39" s="192" t="s">
        <v>372</v>
      </c>
      <c r="Q39" s="202"/>
      <c r="R39" s="202"/>
    </row>
    <row r="40" customFormat="false" ht="14.25" hidden="false" customHeight="false" outlineLevel="0" collapsed="false">
      <c r="A40" s="0" t="s">
        <v>10</v>
      </c>
      <c r="B40" s="0" t="s">
        <v>9</v>
      </c>
      <c r="C40" s="0" t="s">
        <v>286</v>
      </c>
      <c r="F40" s="0" t="n">
        <v>1577</v>
      </c>
      <c r="G40" s="0" t="n">
        <f aca="false">COUNT(D40:F40)</f>
        <v>1</v>
      </c>
      <c r="J40" s="0" t="s">
        <v>10</v>
      </c>
      <c r="K40" s="0" t="s">
        <v>9</v>
      </c>
      <c r="L40" s="0" t="s">
        <v>286</v>
      </c>
      <c r="M40" s="192" t="n">
        <f aca="false">D40/179</f>
        <v>0</v>
      </c>
      <c r="N40" s="192" t="n">
        <f aca="false">E40/36593</f>
        <v>0</v>
      </c>
      <c r="O40" s="192" t="n">
        <f aca="false">F40/1719601</f>
        <v>0.000917073204772503</v>
      </c>
      <c r="P40" s="192" t="s">
        <v>372</v>
      </c>
      <c r="Q40" s="202"/>
      <c r="R40" s="202"/>
    </row>
    <row r="41" customFormat="false" ht="14.25" hidden="false" customHeight="false" outlineLevel="0" collapsed="false">
      <c r="A41" s="0" t="s">
        <v>10</v>
      </c>
      <c r="B41" s="0" t="s">
        <v>9</v>
      </c>
      <c r="C41" s="0" t="s">
        <v>33</v>
      </c>
      <c r="D41" s="0" t="n">
        <v>2</v>
      </c>
      <c r="G41" s="0" t="n">
        <f aca="false">COUNT(D41:F41)</f>
        <v>1</v>
      </c>
      <c r="J41" s="191" t="s">
        <v>10</v>
      </c>
      <c r="K41" s="191" t="s">
        <v>9</v>
      </c>
      <c r="L41" s="191" t="s">
        <v>33</v>
      </c>
      <c r="M41" s="200" t="n">
        <f aca="false">D41/179</f>
        <v>0.0111731843575419</v>
      </c>
      <c r="N41" s="201" t="n">
        <f aca="false">E41/36593</f>
        <v>0</v>
      </c>
      <c r="O41" s="201" t="n">
        <f aca="false">F41/1719601</f>
        <v>0</v>
      </c>
      <c r="P41" s="201" t="s">
        <v>327</v>
      </c>
      <c r="Q41" s="204"/>
      <c r="R41" s="204"/>
    </row>
    <row r="42" customFormat="false" ht="14.25" hidden="false" customHeight="false" outlineLevel="0" collapsed="false">
      <c r="A42" s="0" t="s">
        <v>10</v>
      </c>
      <c r="B42" s="0" t="s">
        <v>9</v>
      </c>
      <c r="C42" s="0" t="s">
        <v>95</v>
      </c>
      <c r="E42" s="0" t="n">
        <v>1270</v>
      </c>
      <c r="G42" s="0" t="n">
        <f aca="false">COUNT(D42:F42)</f>
        <v>1</v>
      </c>
      <c r="J42" s="191" t="s">
        <v>10</v>
      </c>
      <c r="K42" s="191" t="s">
        <v>9</v>
      </c>
      <c r="L42" s="191" t="s">
        <v>95</v>
      </c>
      <c r="M42" s="201" t="n">
        <f aca="false">D42/179</f>
        <v>0</v>
      </c>
      <c r="N42" s="200" t="n">
        <f aca="false">E42/36593</f>
        <v>0.0347060913289427</v>
      </c>
      <c r="O42" s="201" t="n">
        <f aca="false">F42/1719601</f>
        <v>0</v>
      </c>
      <c r="P42" s="201" t="s">
        <v>327</v>
      </c>
      <c r="Q42" s="204"/>
      <c r="R42" s="204"/>
    </row>
    <row r="43" customFormat="false" ht="14.25" hidden="false" customHeight="false" outlineLevel="0" collapsed="false">
      <c r="A43" s="0" t="s">
        <v>13</v>
      </c>
      <c r="B43" s="0" t="s">
        <v>316</v>
      </c>
      <c r="C43" s="0" t="s">
        <v>101</v>
      </c>
      <c r="F43" s="0" t="n">
        <v>1053</v>
      </c>
      <c r="G43" s="0" t="n">
        <f aca="false">COUNT(D43:F43)</f>
        <v>1</v>
      </c>
      <c r="J43" s="0" t="s">
        <v>13</v>
      </c>
      <c r="K43" s="0" t="s">
        <v>316</v>
      </c>
      <c r="L43" s="0" t="s">
        <v>101</v>
      </c>
      <c r="M43" s="192" t="n">
        <f aca="false">D43/179</f>
        <v>0</v>
      </c>
      <c r="N43" s="192" t="n">
        <f aca="false">E43/36593</f>
        <v>0</v>
      </c>
      <c r="O43" s="192" t="n">
        <f aca="false">F43/1719601</f>
        <v>0.000612351353598887</v>
      </c>
      <c r="P43" s="192" t="s">
        <v>372</v>
      </c>
      <c r="Q43" s="202"/>
      <c r="R43" s="202"/>
    </row>
    <row r="44" customFormat="false" ht="14.25" hidden="false" customHeight="false" outlineLevel="0" collapsed="false">
      <c r="A44" s="0" t="s">
        <v>96</v>
      </c>
      <c r="B44" s="0" t="s">
        <v>96</v>
      </c>
      <c r="C44" s="0" t="s">
        <v>96</v>
      </c>
      <c r="E44" s="0" t="n">
        <v>38</v>
      </c>
      <c r="G44" s="0" t="n">
        <f aca="false">COUNT(D44:F44)</f>
        <v>1</v>
      </c>
      <c r="J44" s="0" t="s">
        <v>96</v>
      </c>
      <c r="K44" s="0" t="s">
        <v>96</v>
      </c>
      <c r="L44" s="0" t="s">
        <v>96</v>
      </c>
      <c r="M44" s="192" t="n">
        <f aca="false">D44/179</f>
        <v>0</v>
      </c>
      <c r="N44" s="192" t="n">
        <f aca="false">E44/36593</f>
        <v>0.00103844997677151</v>
      </c>
      <c r="O44" s="192" t="n">
        <f aca="false">F44/1719601</f>
        <v>0</v>
      </c>
      <c r="P44" s="192" t="s">
        <v>371</v>
      </c>
      <c r="Q44" s="202"/>
      <c r="R44" s="202"/>
    </row>
    <row r="45" customFormat="false" ht="14.25" hidden="false" customHeight="false" outlineLevel="0" collapsed="false">
      <c r="A45" s="0" t="s">
        <v>69</v>
      </c>
      <c r="B45" s="0" t="s">
        <v>68</v>
      </c>
      <c r="C45" s="0" t="s">
        <v>67</v>
      </c>
      <c r="G45" s="0" t="n">
        <f aca="false">COUNT(D45:F45)</f>
        <v>0</v>
      </c>
    </row>
    <row r="46" customFormat="false" ht="14.25" hidden="false" customHeight="false" outlineLevel="0" collapsed="false">
      <c r="A46" s="0" t="s">
        <v>335</v>
      </c>
      <c r="B46" s="0" t="s">
        <v>82</v>
      </c>
      <c r="C46" s="0" t="s">
        <v>82</v>
      </c>
      <c r="G46" s="0" t="n">
        <f aca="false">COUNT(D46:F46)</f>
        <v>0</v>
      </c>
    </row>
    <row r="47" customFormat="false" ht="14.25" hidden="false" customHeight="false" outlineLevel="0" collapsed="false">
      <c r="A47" s="0" t="s">
        <v>17</v>
      </c>
      <c r="B47" s="0" t="s">
        <v>16</v>
      </c>
      <c r="C47" s="0" t="s">
        <v>302</v>
      </c>
      <c r="G47" s="164" t="n">
        <f aca="false">COUNT(D47:F47)</f>
        <v>0</v>
      </c>
    </row>
    <row r="48" customFormat="false" ht="14.25" hidden="false" customHeight="false" outlineLevel="0" collapsed="false">
      <c r="A48" s="0" t="s">
        <v>17</v>
      </c>
      <c r="B48" s="0" t="s">
        <v>16</v>
      </c>
      <c r="C48" s="0" t="s">
        <v>99</v>
      </c>
      <c r="G48" s="0" t="n">
        <f aca="false">COUNT(D48:F48)</f>
        <v>0</v>
      </c>
    </row>
    <row r="49" customFormat="false" ht="14.25" hidden="false" customHeight="false" outlineLevel="0" collapsed="false">
      <c r="A49" s="0" t="s">
        <v>17</v>
      </c>
      <c r="B49" s="0" t="s">
        <v>16</v>
      </c>
      <c r="C49" s="0" t="s">
        <v>181</v>
      </c>
      <c r="G49" s="0" t="n">
        <f aca="false">COUNT(D49:F49)</f>
        <v>0</v>
      </c>
    </row>
    <row r="50" customFormat="false" ht="14.25" hidden="false" customHeight="false" outlineLevel="0" collapsed="false">
      <c r="A50" s="0" t="s">
        <v>17</v>
      </c>
      <c r="B50" s="0" t="s">
        <v>16</v>
      </c>
      <c r="C50" s="0" t="s">
        <v>20</v>
      </c>
      <c r="G50" s="0" t="n">
        <f aca="false">COUNT(D50:F50)</f>
        <v>0</v>
      </c>
    </row>
    <row r="51" customFormat="false" ht="14.25" hidden="false" customHeight="false" outlineLevel="0" collapsed="false">
      <c r="A51" s="0" t="s">
        <v>17</v>
      </c>
      <c r="B51" s="0" t="s">
        <v>313</v>
      </c>
      <c r="C51" s="0" t="s">
        <v>275</v>
      </c>
      <c r="G51" s="0" t="n">
        <f aca="false">COUNT(D51:F51)</f>
        <v>0</v>
      </c>
    </row>
    <row r="52" customFormat="false" ht="14.25" hidden="false" customHeight="false" outlineLevel="0" collapsed="false">
      <c r="A52" s="0" t="s">
        <v>38</v>
      </c>
      <c r="B52" s="0" t="s">
        <v>37</v>
      </c>
      <c r="C52" s="0" t="s">
        <v>248</v>
      </c>
      <c r="G52" s="0" t="n">
        <f aca="false">COUNT(D52:F52)</f>
        <v>0</v>
      </c>
    </row>
    <row r="53" customFormat="false" ht="14.25" hidden="false" customHeight="false" outlineLevel="0" collapsed="false">
      <c r="A53" s="0" t="s">
        <v>41</v>
      </c>
      <c r="B53" s="0" t="s">
        <v>40</v>
      </c>
      <c r="C53" s="0" t="s">
        <v>59</v>
      </c>
      <c r="G53" s="0" t="n">
        <f aca="false">COUNT(D53:F53)</f>
        <v>0</v>
      </c>
    </row>
    <row r="54" customFormat="false" ht="14.25" hidden="false" customHeight="false" outlineLevel="0" collapsed="false">
      <c r="A54" s="0" t="s">
        <v>41</v>
      </c>
      <c r="B54" s="0" t="s">
        <v>40</v>
      </c>
      <c r="C54" s="0" t="s">
        <v>39</v>
      </c>
      <c r="G54" s="191" t="n">
        <f aca="false">COUNT(D54:F54)</f>
        <v>0</v>
      </c>
    </row>
    <row r="55" customFormat="false" ht="14.25" hidden="false" customHeight="false" outlineLevel="0" collapsed="false">
      <c r="A55" s="0" t="s">
        <v>314</v>
      </c>
      <c r="B55" s="0" t="s">
        <v>317</v>
      </c>
      <c r="C55" s="0" t="s">
        <v>305</v>
      </c>
      <c r="G55" s="0" t="n">
        <f aca="false">COUNT(D55:F55)</f>
        <v>0</v>
      </c>
    </row>
    <row r="56" customFormat="false" ht="14.25" hidden="false" customHeight="false" outlineLevel="0" collapsed="false">
      <c r="A56" s="0" t="s">
        <v>27</v>
      </c>
      <c r="B56" s="0" t="s">
        <v>68</v>
      </c>
      <c r="C56" s="0" t="s">
        <v>299</v>
      </c>
      <c r="G56" s="0" t="n">
        <f aca="false">COUNT(D56:F56)</f>
        <v>0</v>
      </c>
    </row>
    <row r="57" customFormat="false" ht="14.25" hidden="false" customHeight="false" outlineLevel="0" collapsed="false">
      <c r="A57" s="0" t="s">
        <v>27</v>
      </c>
      <c r="B57" s="0" t="s">
        <v>321</v>
      </c>
      <c r="C57" s="0" t="s">
        <v>220</v>
      </c>
      <c r="G57" s="0" t="n">
        <f aca="false">COUNT(D57:F57)</f>
        <v>0</v>
      </c>
    </row>
    <row r="58" customFormat="false" ht="14.25" hidden="false" customHeight="false" outlineLevel="0" collapsed="false">
      <c r="A58" s="0" t="s">
        <v>27</v>
      </c>
      <c r="B58" s="0" t="s">
        <v>26</v>
      </c>
      <c r="C58" s="0" t="s">
        <v>24</v>
      </c>
      <c r="G58" s="0" t="n">
        <f aca="false">COUNT(D58:F58)</f>
        <v>0</v>
      </c>
    </row>
    <row r="59" customFormat="false" ht="14.25" hidden="false" customHeight="false" outlineLevel="0" collapsed="false">
      <c r="A59" s="0" t="s">
        <v>338</v>
      </c>
      <c r="B59" s="0" t="s">
        <v>315</v>
      </c>
      <c r="C59" s="0" t="s">
        <v>212</v>
      </c>
      <c r="G59" s="0" t="n">
        <f aca="false">COUNT(D59:F59)</f>
        <v>0</v>
      </c>
    </row>
    <row r="60" customFormat="false" ht="14.25" hidden="false" customHeight="false" outlineLevel="0" collapsed="false">
      <c r="A60" s="0" t="s">
        <v>30</v>
      </c>
      <c r="B60" s="0" t="s">
        <v>70</v>
      </c>
      <c r="C60" s="0" t="s">
        <v>90</v>
      </c>
      <c r="G60" s="0" t="n">
        <f aca="false">COUNT(D60:F60)</f>
        <v>0</v>
      </c>
    </row>
    <row r="61" customFormat="false" ht="14.25" hidden="false" customHeight="false" outlineLevel="0" collapsed="false">
      <c r="A61" s="0" t="s">
        <v>30</v>
      </c>
      <c r="B61" s="0" t="s">
        <v>70</v>
      </c>
      <c r="C61" s="0" t="s">
        <v>239</v>
      </c>
      <c r="G61" s="0" t="n">
        <f aca="false">COUNT(D61:F61)</f>
        <v>0</v>
      </c>
    </row>
    <row r="62" customFormat="false" ht="14.25" hidden="false" customHeight="false" outlineLevel="0" collapsed="false">
      <c r="A62" s="0" t="s">
        <v>30</v>
      </c>
      <c r="B62" s="0" t="s">
        <v>70</v>
      </c>
      <c r="C62" s="0" t="s">
        <v>232</v>
      </c>
      <c r="G62" s="0" t="n">
        <f aca="false">COUNT(D62:F62)</f>
        <v>0</v>
      </c>
    </row>
    <row r="63" customFormat="false" ht="14.25" hidden="false" customHeight="false" outlineLevel="0" collapsed="false">
      <c r="A63" s="0" t="s">
        <v>30</v>
      </c>
      <c r="B63" s="0" t="s">
        <v>323</v>
      </c>
      <c r="C63" s="0" t="s">
        <v>278</v>
      </c>
      <c r="G63" s="0" t="n">
        <f aca="false">COUNT(D63:F63)</f>
        <v>0</v>
      </c>
    </row>
    <row r="64" customFormat="false" ht="14.25" hidden="false" customHeight="false" outlineLevel="0" collapsed="false">
      <c r="A64" s="0" t="s">
        <v>30</v>
      </c>
      <c r="B64" s="0" t="s">
        <v>29</v>
      </c>
      <c r="C64" s="0" t="s">
        <v>28</v>
      </c>
      <c r="G64" s="0" t="n">
        <f aca="false">COUNT(D64:F64)</f>
        <v>0</v>
      </c>
    </row>
    <row r="65" customFormat="false" ht="14.25" hidden="false" customHeight="false" outlineLevel="0" collapsed="false">
      <c r="A65" s="0" t="s">
        <v>30</v>
      </c>
      <c r="B65" s="0" t="s">
        <v>29</v>
      </c>
      <c r="C65" s="0" t="s">
        <v>261</v>
      </c>
      <c r="G65" s="164" t="n">
        <f aca="false">COUNT(D65:F65)</f>
        <v>0</v>
      </c>
    </row>
    <row r="66" customFormat="false" ht="14.25" hidden="false" customHeight="false" outlineLevel="0" collapsed="false">
      <c r="A66" s="0" t="s">
        <v>5</v>
      </c>
      <c r="B66" s="0" t="s">
        <v>4</v>
      </c>
      <c r="C66" s="0" t="s">
        <v>7</v>
      </c>
      <c r="G66" s="0" t="n">
        <f aca="false">COUNT(D66:F66)</f>
        <v>0</v>
      </c>
    </row>
    <row r="67" customFormat="false" ht="14.25" hidden="false" customHeight="false" outlineLevel="0" collapsed="false">
      <c r="A67" s="0" t="s">
        <v>5</v>
      </c>
      <c r="B67" s="0" t="s">
        <v>4</v>
      </c>
      <c r="C67" s="0" t="s">
        <v>31</v>
      </c>
      <c r="G67" s="191" t="n">
        <f aca="false">COUNT(D67:F67)</f>
        <v>0</v>
      </c>
    </row>
    <row r="68" customFormat="false" ht="14.25" hidden="false" customHeight="false" outlineLevel="0" collapsed="false">
      <c r="A68" s="0" t="s">
        <v>5</v>
      </c>
      <c r="B68" s="0" t="s">
        <v>4</v>
      </c>
      <c r="C68" s="0" t="s">
        <v>2</v>
      </c>
      <c r="G68" s="0" t="n">
        <f aca="false">COUNT(D68:F68)</f>
        <v>0</v>
      </c>
    </row>
    <row r="69" customFormat="false" ht="14.25" hidden="false" customHeight="false" outlineLevel="0" collapsed="false">
      <c r="A69" s="0" t="s">
        <v>44</v>
      </c>
      <c r="B69" s="0" t="s">
        <v>43</v>
      </c>
      <c r="C69" s="0" t="s">
        <v>121</v>
      </c>
      <c r="G69" s="0" t="n">
        <f aca="false">COUNT(D69:F69)</f>
        <v>0</v>
      </c>
    </row>
    <row r="70" customFormat="false" ht="14.25" hidden="false" customHeight="false" outlineLevel="0" collapsed="false">
      <c r="A70" s="0" t="s">
        <v>44</v>
      </c>
      <c r="B70" s="0" t="s">
        <v>43</v>
      </c>
      <c r="C70" s="0" t="s">
        <v>42</v>
      </c>
      <c r="G70" s="191" t="n">
        <f aca="false">COUNT(D70:F70)</f>
        <v>0</v>
      </c>
    </row>
    <row r="71" customFormat="false" ht="14.25" hidden="false" customHeight="false" outlineLevel="0" collapsed="false">
      <c r="A71" s="0" t="s">
        <v>44</v>
      </c>
      <c r="B71" s="0" t="s">
        <v>46</v>
      </c>
      <c r="C71" s="0" t="s">
        <v>47</v>
      </c>
      <c r="G71" s="0" t="n">
        <f aca="false">COUNT(D71:F71)</f>
        <v>0</v>
      </c>
    </row>
    <row r="72" customFormat="false" ht="14.25" hidden="false" customHeight="false" outlineLevel="0" collapsed="false">
      <c r="A72" s="0" t="s">
        <v>44</v>
      </c>
      <c r="B72" s="0" t="s">
        <v>46</v>
      </c>
      <c r="C72" s="0" t="s">
        <v>45</v>
      </c>
      <c r="G72" s="0" t="n">
        <f aca="false">COUNT(D72:F72)</f>
        <v>0</v>
      </c>
    </row>
    <row r="73" customFormat="false" ht="14.25" hidden="false" customHeight="false" outlineLevel="0" collapsed="false">
      <c r="A73" s="0" t="s">
        <v>44</v>
      </c>
      <c r="B73" s="0" t="s">
        <v>46</v>
      </c>
      <c r="C73" s="0" t="s">
        <v>75</v>
      </c>
      <c r="G73" s="0" t="n">
        <f aca="false">COUNT(D73:F73)</f>
        <v>0</v>
      </c>
    </row>
    <row r="74" customFormat="false" ht="14.25" hidden="false" customHeight="false" outlineLevel="0" collapsed="false">
      <c r="A74" s="0" t="s">
        <v>44</v>
      </c>
      <c r="B74" s="0" t="s">
        <v>49</v>
      </c>
      <c r="C74" s="0" t="s">
        <v>48</v>
      </c>
      <c r="G74" s="191" t="n">
        <f aca="false">COUNT(D74:F74)</f>
        <v>0</v>
      </c>
    </row>
    <row r="75" customFormat="false" ht="14.25" hidden="false" customHeight="false" outlineLevel="0" collapsed="false">
      <c r="A75" s="0" t="s">
        <v>330</v>
      </c>
      <c r="B75" s="0" t="s">
        <v>319</v>
      </c>
      <c r="C75" s="0" t="s">
        <v>160</v>
      </c>
      <c r="G75" s="0" t="n">
        <f aca="false">COUNT(D75:F75)</f>
        <v>0</v>
      </c>
    </row>
    <row r="76" customFormat="false" ht="14.25" hidden="false" customHeight="false" outlineLevel="0" collapsed="false">
      <c r="A76" s="0" t="s">
        <v>63</v>
      </c>
      <c r="B76" s="0" t="s">
        <v>320</v>
      </c>
      <c r="C76" s="0" t="s">
        <v>168</v>
      </c>
      <c r="G76" s="0" t="n">
        <f aca="false">COUNT(D76:F76)</f>
        <v>0</v>
      </c>
    </row>
    <row r="77" customFormat="false" ht="14.25" hidden="false" customHeight="false" outlineLevel="0" collapsed="false">
      <c r="A77" s="0" t="s">
        <v>66</v>
      </c>
      <c r="B77" s="0" t="s">
        <v>65</v>
      </c>
      <c r="C77" s="0" t="s">
        <v>245</v>
      </c>
      <c r="G77" s="0" t="n">
        <f aca="false">COUNT(D77:F77)</f>
        <v>0</v>
      </c>
    </row>
    <row r="78" customFormat="false" ht="14.25" hidden="false" customHeight="false" outlineLevel="0" collapsed="false">
      <c r="A78" s="0" t="s">
        <v>66</v>
      </c>
      <c r="B78" s="0" t="s">
        <v>65</v>
      </c>
      <c r="C78" s="0" t="s">
        <v>89</v>
      </c>
      <c r="G78" s="0" t="n">
        <f aca="false">COUNT(D78:F78)</f>
        <v>0</v>
      </c>
    </row>
    <row r="79" customFormat="false" ht="14.25" hidden="false" customHeight="false" outlineLevel="0" collapsed="false">
      <c r="A79" s="0" t="s">
        <v>52</v>
      </c>
      <c r="B79" s="0" t="s">
        <v>51</v>
      </c>
      <c r="C79" s="0" t="s">
        <v>50</v>
      </c>
      <c r="G79" s="0" t="n">
        <f aca="false">COUNT(D79:F79)</f>
        <v>0</v>
      </c>
    </row>
    <row r="80" customFormat="false" ht="14.25" hidden="false" customHeight="false" outlineLevel="0" collapsed="false">
      <c r="A80" s="0" t="s">
        <v>10</v>
      </c>
      <c r="B80" s="0" t="s">
        <v>9</v>
      </c>
      <c r="C80" s="0" t="s">
        <v>8</v>
      </c>
      <c r="G80" s="0" t="n">
        <f aca="false">COUNT(D80:F80)</f>
        <v>0</v>
      </c>
    </row>
    <row r="81" customFormat="false" ht="14.25" hidden="false" customHeight="false" outlineLevel="0" collapsed="false">
      <c r="A81" s="0" t="s">
        <v>10</v>
      </c>
      <c r="B81" s="0" t="s">
        <v>9</v>
      </c>
      <c r="C81" s="0" t="s">
        <v>203</v>
      </c>
      <c r="G81" s="0" t="n">
        <f aca="false">COUNT(D81:F81)</f>
        <v>0</v>
      </c>
    </row>
    <row r="82" customFormat="false" ht="14.25" hidden="false" customHeight="false" outlineLevel="0" collapsed="false">
      <c r="A82" s="0" t="s">
        <v>10</v>
      </c>
      <c r="B82" s="0" t="s">
        <v>9</v>
      </c>
      <c r="C82" s="0" t="s">
        <v>257</v>
      </c>
      <c r="G82" s="0" t="n">
        <f aca="false">COUNT(D82:F82)</f>
        <v>0</v>
      </c>
    </row>
    <row r="83" customFormat="false" ht="14.25" hidden="false" customHeight="false" outlineLevel="0" collapsed="false">
      <c r="A83" s="0" t="s">
        <v>10</v>
      </c>
      <c r="B83" s="0" t="s">
        <v>9</v>
      </c>
      <c r="C83" s="0" t="s">
        <v>56</v>
      </c>
      <c r="G83" s="0" t="n">
        <f aca="false">COUNT(D83:F83)</f>
        <v>0</v>
      </c>
    </row>
    <row r="84" customFormat="false" ht="14.25" hidden="false" customHeight="false" outlineLevel="0" collapsed="false">
      <c r="A84" s="0" t="s">
        <v>13</v>
      </c>
      <c r="B84" s="0" t="s">
        <v>94</v>
      </c>
      <c r="C84" s="0" t="s">
        <v>94</v>
      </c>
      <c r="G84" s="0" t="n">
        <f aca="false">COUNT(D84:F84)</f>
        <v>0</v>
      </c>
    </row>
    <row r="85" customFormat="false" ht="14.25" hidden="false" customHeight="false" outlineLevel="0" collapsed="false">
      <c r="A85" s="0" t="s">
        <v>13</v>
      </c>
      <c r="B85" s="0" t="s">
        <v>94</v>
      </c>
      <c r="C85" s="0" t="s">
        <v>76</v>
      </c>
      <c r="G85" s="0" t="n">
        <f aca="false">COUNT(D85:F85)</f>
        <v>0</v>
      </c>
    </row>
    <row r="86" customFormat="false" ht="14.25" hidden="false" customHeight="false" outlineLevel="0" collapsed="false">
      <c r="A86" s="0" t="s">
        <v>13</v>
      </c>
      <c r="B86" s="0" t="s">
        <v>12</v>
      </c>
      <c r="C86" s="0" t="s">
        <v>58</v>
      </c>
      <c r="G86" s="0" t="n">
        <f aca="false">COUNT(D86:F86)</f>
        <v>0</v>
      </c>
    </row>
    <row r="87" customFormat="false" ht="14.25" hidden="false" customHeight="false" outlineLevel="0" collapsed="false">
      <c r="A87" s="0" t="s">
        <v>13</v>
      </c>
      <c r="B87" s="0" t="s">
        <v>12</v>
      </c>
      <c r="C87" s="0" t="s">
        <v>57</v>
      </c>
      <c r="G87" s="0" t="n">
        <f aca="false">COUNT(D87:F87)</f>
        <v>0</v>
      </c>
    </row>
    <row r="88" customFormat="false" ht="14.25" hidden="false" customHeight="false" outlineLevel="0" collapsed="false">
      <c r="A88" s="0" t="s">
        <v>13</v>
      </c>
      <c r="B88" s="0" t="s">
        <v>12</v>
      </c>
      <c r="C88" s="0" t="s">
        <v>11</v>
      </c>
      <c r="G88" s="0" t="n">
        <f aca="false">COUNT(D88:F88)</f>
        <v>0</v>
      </c>
    </row>
    <row r="89" customFormat="false" ht="14.25" hidden="false" customHeight="false" outlineLevel="0" collapsed="false">
      <c r="G89" s="0" t="n">
        <f aca="false">COUNT(D89:F89)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P6" activeCellId="0" sqref="P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36"/>
    <col collapsed="false" customWidth="true" hidden="false" outlineLevel="0" max="3" min="2" style="0" width="16.82"/>
    <col collapsed="false" customWidth="true" hidden="false" outlineLevel="0" max="6" min="4" style="0" width="18.46"/>
    <col collapsed="false" customWidth="true" hidden="false" outlineLevel="0" max="10" min="10" style="0" width="11.82"/>
    <col collapsed="false" customWidth="true" hidden="false" outlineLevel="0" max="11" min="11" style="0" width="14.17"/>
    <col collapsed="false" customWidth="true" hidden="false" outlineLevel="0" max="12" min="12" style="0" width="13.01"/>
    <col collapsed="false" customWidth="true" hidden="false" outlineLevel="0" max="13" min="13" style="81" width="4.82"/>
    <col collapsed="false" customWidth="true" hidden="false" outlineLevel="0" max="14" min="14" style="81" width="11.82"/>
    <col collapsed="false" customWidth="true" hidden="false" outlineLevel="0" max="15" min="15" style="81" width="9.27"/>
    <col collapsed="false" customWidth="true" hidden="false" outlineLevel="0" max="20" min="20" style="0" width="13.01"/>
  </cols>
  <sheetData>
    <row r="1" customFormat="false" ht="14.25" hidden="false" customHeight="false" outlineLevel="0" collapsed="false">
      <c r="M1" s="81" t="n">
        <f aca="false">SUM(D6:D44)</f>
        <v>1</v>
      </c>
      <c r="N1" s="81" t="n">
        <f aca="false">SUM(E6:E44)</f>
        <v>19924</v>
      </c>
      <c r="O1" s="81" t="n">
        <f aca="false">SUM(F6:F44)</f>
        <v>190692</v>
      </c>
    </row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D4" s="0" t="s">
        <v>228</v>
      </c>
      <c r="E4" s="0" t="s">
        <v>228</v>
      </c>
      <c r="F4" s="0" t="s">
        <v>228</v>
      </c>
      <c r="M4" s="81" t="s">
        <v>228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78</v>
      </c>
      <c r="E5" s="0" t="s">
        <v>81</v>
      </c>
      <c r="F5" s="0" t="s">
        <v>79</v>
      </c>
      <c r="J5" s="0" t="s">
        <v>328</v>
      </c>
      <c r="K5" s="0" t="s">
        <v>310</v>
      </c>
      <c r="L5" s="0" t="s">
        <v>0</v>
      </c>
      <c r="M5" s="81" t="s">
        <v>78</v>
      </c>
      <c r="N5" s="81" t="s">
        <v>81</v>
      </c>
      <c r="O5" s="81" t="s">
        <v>79</v>
      </c>
      <c r="T5" s="0" t="s">
        <v>328</v>
      </c>
      <c r="U5" s="0" t="s">
        <v>310</v>
      </c>
      <c r="V5" s="0" t="s">
        <v>0</v>
      </c>
      <c r="W5" s="0" t="s">
        <v>311</v>
      </c>
      <c r="X5" s="0" t="s">
        <v>78</v>
      </c>
      <c r="Y5" s="0" t="s">
        <v>79</v>
      </c>
    </row>
    <row r="6" customFormat="false" ht="14.25" hidden="false" customHeight="false" outlineLevel="0" collapsed="false">
      <c r="A6" s="0" t="s">
        <v>17</v>
      </c>
      <c r="B6" s="0" t="s">
        <v>16</v>
      </c>
      <c r="C6" s="0" t="s">
        <v>83</v>
      </c>
      <c r="E6" s="0" t="n">
        <v>1</v>
      </c>
      <c r="G6" s="0" t="n">
        <f aca="false">COUNT(D6:F6)</f>
        <v>1</v>
      </c>
      <c r="J6" s="0" t="s">
        <v>17</v>
      </c>
      <c r="K6" s="0" t="s">
        <v>16</v>
      </c>
      <c r="L6" s="0" t="s">
        <v>83</v>
      </c>
      <c r="N6" s="190" t="n">
        <f aca="false">E6/19924</f>
        <v>5.01907247540655E-005</v>
      </c>
      <c r="O6" s="190" t="n">
        <f aca="false">F6/190692</f>
        <v>0</v>
      </c>
      <c r="T6" s="0" t="s">
        <v>17</v>
      </c>
      <c r="U6" s="0" t="s">
        <v>16</v>
      </c>
      <c r="V6" s="0" t="s">
        <v>14</v>
      </c>
      <c r="W6" s="0" t="s">
        <v>145</v>
      </c>
      <c r="Y6" s="0" t="n">
        <v>4438</v>
      </c>
    </row>
    <row r="7" customFormat="false" ht="14.25" hidden="false" customHeight="false" outlineLevel="0" collapsed="false">
      <c r="A7" s="191" t="s">
        <v>17</v>
      </c>
      <c r="B7" s="191" t="s">
        <v>16</v>
      </c>
      <c r="C7" s="191" t="s">
        <v>14</v>
      </c>
      <c r="D7" s="191"/>
      <c r="E7" s="191" t="s">
        <v>370</v>
      </c>
      <c r="F7" s="191" t="n">
        <v>4438</v>
      </c>
      <c r="G7" s="191" t="n">
        <v>2</v>
      </c>
      <c r="J7" s="0" t="s">
        <v>17</v>
      </c>
      <c r="K7" s="0" t="s">
        <v>16</v>
      </c>
      <c r="L7" s="0" t="s">
        <v>14</v>
      </c>
      <c r="N7" s="190" t="n">
        <v>0</v>
      </c>
      <c r="O7" s="190" t="n">
        <f aca="false">F7/190692</f>
        <v>0.023273131541963</v>
      </c>
      <c r="P7" s="0" t="s">
        <v>327</v>
      </c>
      <c r="T7" s="0" t="s">
        <v>17</v>
      </c>
      <c r="U7" s="0" t="s">
        <v>16</v>
      </c>
      <c r="V7" s="0" t="s">
        <v>22</v>
      </c>
      <c r="W7" s="0" t="s">
        <v>146</v>
      </c>
      <c r="Y7" s="0" t="n">
        <v>1458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22</v>
      </c>
      <c r="F8" s="0" t="n">
        <v>1458</v>
      </c>
      <c r="G8" s="0" t="n">
        <f aca="false">COUNT(D8:F8)</f>
        <v>1</v>
      </c>
      <c r="J8" s="0" t="s">
        <v>17</v>
      </c>
      <c r="K8" s="0" t="s">
        <v>16</v>
      </c>
      <c r="L8" s="0" t="s">
        <v>22</v>
      </c>
      <c r="N8" s="190" t="n">
        <f aca="false">E8/19924</f>
        <v>0</v>
      </c>
      <c r="O8" s="190" t="n">
        <f aca="false">F8/190692</f>
        <v>0.00764583726637719</v>
      </c>
      <c r="P8" s="0" t="s">
        <v>372</v>
      </c>
      <c r="T8" s="0" t="s">
        <v>38</v>
      </c>
      <c r="U8" s="0" t="s">
        <v>37</v>
      </c>
      <c r="V8" s="0" t="s">
        <v>74</v>
      </c>
      <c r="W8" s="0" t="s">
        <v>142</v>
      </c>
      <c r="Y8" s="0" t="n">
        <v>26976</v>
      </c>
    </row>
    <row r="9" customFormat="false" ht="14.25" hidden="false" customHeight="false" outlineLevel="0" collapsed="false">
      <c r="A9" s="164" t="s">
        <v>38</v>
      </c>
      <c r="B9" s="164" t="s">
        <v>37</v>
      </c>
      <c r="C9" s="164" t="s">
        <v>74</v>
      </c>
      <c r="D9" s="164" t="n">
        <v>1</v>
      </c>
      <c r="E9" s="164" t="n">
        <v>19785</v>
      </c>
      <c r="F9" s="164" t="n">
        <v>74141</v>
      </c>
      <c r="G9" s="164" t="n">
        <f aca="false">COUNT(D9:F9)</f>
        <v>3</v>
      </c>
      <c r="J9" s="164" t="s">
        <v>38</v>
      </c>
      <c r="K9" s="164" t="s">
        <v>37</v>
      </c>
      <c r="L9" s="164" t="s">
        <v>74</v>
      </c>
      <c r="M9" s="164" t="n">
        <v>1</v>
      </c>
      <c r="N9" s="194" t="n">
        <f aca="false">E9/19924</f>
        <v>0.993023489259185</v>
      </c>
      <c r="O9" s="194" t="n">
        <f aca="false">F9/190692</f>
        <v>0.388799739894699</v>
      </c>
      <c r="P9" s="0" t="s">
        <v>327</v>
      </c>
      <c r="Q9" s="0" t="n">
        <v>2</v>
      </c>
      <c r="R9" s="0" t="n">
        <v>1</v>
      </c>
      <c r="T9" s="0" t="s">
        <v>38</v>
      </c>
      <c r="U9" s="0" t="s">
        <v>37</v>
      </c>
      <c r="V9" s="0" t="s">
        <v>74</v>
      </c>
      <c r="W9" s="0" t="s">
        <v>143</v>
      </c>
      <c r="X9" s="0" t="n">
        <v>1</v>
      </c>
      <c r="Y9" s="0" t="n">
        <v>47165</v>
      </c>
    </row>
    <row r="10" customFormat="false" ht="14.25" hidden="false" customHeight="false" outlineLevel="0" collapsed="false">
      <c r="A10" s="0" t="s">
        <v>30</v>
      </c>
      <c r="B10" s="0" t="s">
        <v>70</v>
      </c>
      <c r="C10" s="0" t="s">
        <v>90</v>
      </c>
      <c r="E10" s="0" t="n">
        <v>4</v>
      </c>
      <c r="G10" s="0" t="n">
        <f aca="false">COUNT(D10:F10)</f>
        <v>1</v>
      </c>
      <c r="J10" s="0" t="s">
        <v>30</v>
      </c>
      <c r="K10" s="0" t="s">
        <v>70</v>
      </c>
      <c r="L10" s="0" t="s">
        <v>90</v>
      </c>
      <c r="N10" s="190" t="n">
        <f aca="false">E10/19924</f>
        <v>0.000200762899016262</v>
      </c>
      <c r="O10" s="190" t="n">
        <f aca="false">F10/190692</f>
        <v>0</v>
      </c>
      <c r="P10" s="0" t="s">
        <v>386</v>
      </c>
      <c r="T10" s="0" t="s">
        <v>5</v>
      </c>
      <c r="U10" s="0" t="s">
        <v>4</v>
      </c>
      <c r="V10" s="0" t="s">
        <v>6</v>
      </c>
      <c r="W10" s="0" t="s">
        <v>214</v>
      </c>
      <c r="Y10" s="0" t="n">
        <v>5601</v>
      </c>
    </row>
    <row r="11" customFormat="false" ht="14.25" hidden="false" customHeight="false" outlineLevel="0" collapsed="false">
      <c r="A11" s="191" t="s">
        <v>5</v>
      </c>
      <c r="B11" s="191" t="s">
        <v>4</v>
      </c>
      <c r="C11" s="191" t="s">
        <v>6</v>
      </c>
      <c r="D11" s="191"/>
      <c r="E11" s="191" t="n">
        <v>1</v>
      </c>
      <c r="F11" s="191" t="n">
        <v>7808</v>
      </c>
      <c r="G11" s="191" t="n">
        <f aca="false">COUNT(D11:F11)</f>
        <v>2</v>
      </c>
      <c r="J11" s="191" t="s">
        <v>5</v>
      </c>
      <c r="K11" s="191" t="s">
        <v>4</v>
      </c>
      <c r="L11" s="191" t="s">
        <v>6</v>
      </c>
      <c r="M11" s="191"/>
      <c r="N11" s="193" t="n">
        <f aca="false">E11/19924</f>
        <v>5.01907247540655E-005</v>
      </c>
      <c r="O11" s="193" t="n">
        <f aca="false">F11/190692</f>
        <v>0.0409456086254274</v>
      </c>
      <c r="T11" s="0" t="s">
        <v>5</v>
      </c>
      <c r="U11" s="0" t="s">
        <v>4</v>
      </c>
      <c r="V11" s="0" t="s">
        <v>6</v>
      </c>
      <c r="W11" s="0" t="s">
        <v>149</v>
      </c>
      <c r="Y11" s="0" t="n">
        <v>2207</v>
      </c>
    </row>
    <row r="12" customFormat="false" ht="14.25" hidden="false" customHeight="false" outlineLevel="0" collapsed="false">
      <c r="A12" s="0" t="s">
        <v>73</v>
      </c>
      <c r="B12" s="0" t="s">
        <v>72</v>
      </c>
      <c r="C12" s="0" t="s">
        <v>91</v>
      </c>
      <c r="E12" s="0" t="n">
        <v>13</v>
      </c>
      <c r="G12" s="0" t="n">
        <f aca="false">COUNT(D12:F12)</f>
        <v>1</v>
      </c>
      <c r="J12" s="0" t="s">
        <v>73</v>
      </c>
      <c r="K12" s="0" t="s">
        <v>72</v>
      </c>
      <c r="L12" s="0" t="s">
        <v>91</v>
      </c>
      <c r="N12" s="190" t="n">
        <f aca="false">E12/19924</f>
        <v>0.000652479421802851</v>
      </c>
      <c r="O12" s="190" t="n">
        <f aca="false">F12/190692</f>
        <v>0</v>
      </c>
      <c r="P12" s="0" t="s">
        <v>386</v>
      </c>
      <c r="T12" s="0" t="s">
        <v>66</v>
      </c>
      <c r="U12" s="0" t="s">
        <v>65</v>
      </c>
      <c r="V12" s="0" t="s">
        <v>64</v>
      </c>
      <c r="W12" s="0" t="s">
        <v>140</v>
      </c>
      <c r="Y12" s="0" t="n">
        <v>6733</v>
      </c>
    </row>
    <row r="13" customFormat="false" ht="14.25" hidden="false" customHeight="false" outlineLevel="0" collapsed="false">
      <c r="A13" s="191" t="s">
        <v>66</v>
      </c>
      <c r="B13" s="191" t="s">
        <v>65</v>
      </c>
      <c r="C13" s="191" t="s">
        <v>64</v>
      </c>
      <c r="D13" s="191"/>
      <c r="E13" s="191"/>
      <c r="F13" s="191" t="n">
        <v>6733</v>
      </c>
      <c r="G13" s="191" t="n">
        <f aca="false">COUNT(D13:F13)</f>
        <v>1</v>
      </c>
      <c r="J13" s="191" t="s">
        <v>66</v>
      </c>
      <c r="K13" s="191" t="s">
        <v>65</v>
      </c>
      <c r="L13" s="191" t="s">
        <v>64</v>
      </c>
      <c r="M13" s="191"/>
      <c r="N13" s="193" t="n">
        <f aca="false">E13/19924</f>
        <v>0</v>
      </c>
      <c r="O13" s="193" t="n">
        <f aca="false">F13/190692</f>
        <v>0.0353082457575567</v>
      </c>
      <c r="Q13" s="0" t="n">
        <v>1</v>
      </c>
      <c r="R13" s="0" t="n">
        <v>1</v>
      </c>
      <c r="T13" s="0" t="s">
        <v>52</v>
      </c>
      <c r="U13" s="0" t="s">
        <v>54</v>
      </c>
      <c r="V13" s="0" t="s">
        <v>53</v>
      </c>
      <c r="W13" s="0" t="s">
        <v>171</v>
      </c>
      <c r="Y13" s="0" t="n">
        <v>12683</v>
      </c>
    </row>
    <row r="14" customFormat="false" ht="14.25" hidden="false" customHeight="false" outlineLevel="0" collapsed="false">
      <c r="A14" s="191" t="s">
        <v>96</v>
      </c>
      <c r="B14" s="191" t="s">
        <v>96</v>
      </c>
      <c r="C14" s="191" t="s">
        <v>87</v>
      </c>
      <c r="D14" s="191"/>
      <c r="E14" s="191" t="n">
        <v>117</v>
      </c>
      <c r="F14" s="191"/>
      <c r="G14" s="191" t="n">
        <f aca="false">COUNT(D14:F14)</f>
        <v>1</v>
      </c>
      <c r="J14" s="191" t="s">
        <v>96</v>
      </c>
      <c r="K14" s="191" t="s">
        <v>96</v>
      </c>
      <c r="L14" s="191" t="s">
        <v>87</v>
      </c>
      <c r="M14" s="191"/>
      <c r="N14" s="193" t="n">
        <f aca="false">E14/19924</f>
        <v>0.00587231479622566</v>
      </c>
      <c r="O14" s="193" t="n">
        <f aca="false">F14/190692</f>
        <v>0</v>
      </c>
      <c r="T14" s="0" t="s">
        <v>52</v>
      </c>
      <c r="U14" s="0" t="s">
        <v>54</v>
      </c>
      <c r="V14" s="0" t="s">
        <v>53</v>
      </c>
      <c r="W14" s="0" t="s">
        <v>138</v>
      </c>
      <c r="Y14" s="0" t="n">
        <v>49565</v>
      </c>
    </row>
    <row r="15" customFormat="false" ht="14.25" hidden="false" customHeight="false" outlineLevel="0" collapsed="false">
      <c r="A15" s="191" t="s">
        <v>52</v>
      </c>
      <c r="B15" s="191" t="s">
        <v>54</v>
      </c>
      <c r="C15" s="191" t="s">
        <v>53</v>
      </c>
      <c r="D15" s="191"/>
      <c r="E15" s="191"/>
      <c r="F15" s="191" t="n">
        <v>96114</v>
      </c>
      <c r="G15" s="191" t="n">
        <f aca="false">COUNT(D15:F15)</f>
        <v>1</v>
      </c>
      <c r="J15" s="191" t="s">
        <v>52</v>
      </c>
      <c r="K15" s="191" t="s">
        <v>54</v>
      </c>
      <c r="L15" s="191" t="s">
        <v>53</v>
      </c>
      <c r="M15" s="191"/>
      <c r="N15" s="193" t="n">
        <f aca="false">E15/19924</f>
        <v>0</v>
      </c>
      <c r="O15" s="196" t="n">
        <f aca="false">F15/190692</f>
        <v>0.504027436913976</v>
      </c>
      <c r="Q15" s="0" t="n">
        <v>3</v>
      </c>
      <c r="R15" s="0" t="n">
        <v>2</v>
      </c>
      <c r="T15" s="0" t="s">
        <v>52</v>
      </c>
      <c r="U15" s="0" t="s">
        <v>54</v>
      </c>
      <c r="V15" s="0" t="s">
        <v>53</v>
      </c>
      <c r="W15" s="0" t="s">
        <v>126</v>
      </c>
      <c r="Y15" s="0" t="n">
        <v>33866</v>
      </c>
    </row>
    <row r="16" customFormat="false" ht="14.25" hidden="false" customHeight="false" outlineLevel="0" collapsed="false">
      <c r="A16" s="0" t="s">
        <v>10</v>
      </c>
      <c r="B16" s="0" t="s">
        <v>9</v>
      </c>
      <c r="C16" s="0" t="s">
        <v>95</v>
      </c>
      <c r="E16" s="0" t="n">
        <v>1</v>
      </c>
      <c r="G16" s="0" t="n">
        <f aca="false">COUNT(D16:F16)</f>
        <v>1</v>
      </c>
      <c r="J16" s="0" t="s">
        <v>10</v>
      </c>
      <c r="K16" s="0" t="s">
        <v>9</v>
      </c>
      <c r="L16" s="0" t="s">
        <v>95</v>
      </c>
      <c r="N16" s="190" t="n">
        <f aca="false">E16/19924</f>
        <v>5.01907247540655E-005</v>
      </c>
      <c r="O16" s="190" t="n">
        <f aca="false">F16/190692</f>
        <v>0</v>
      </c>
      <c r="P16" s="0" t="s">
        <v>386</v>
      </c>
    </row>
    <row r="17" customFormat="false" ht="14.25" hidden="false" customHeight="false" outlineLevel="0" collapsed="false">
      <c r="A17" s="0" t="s">
        <v>96</v>
      </c>
      <c r="B17" s="0" t="s">
        <v>96</v>
      </c>
      <c r="C17" s="0" t="s">
        <v>96</v>
      </c>
      <c r="E17" s="0" t="n">
        <v>2</v>
      </c>
      <c r="G17" s="0" t="n">
        <f aca="false">COUNT(D17:F17)</f>
        <v>1</v>
      </c>
      <c r="J17" s="0" t="s">
        <v>96</v>
      </c>
      <c r="K17" s="0" t="s">
        <v>96</v>
      </c>
      <c r="L17" s="0" t="s">
        <v>96</v>
      </c>
      <c r="N17" s="190" t="n">
        <f aca="false">E17/19924</f>
        <v>0.000100381449508131</v>
      </c>
      <c r="O17" s="190" t="n">
        <f aca="false">F17/190692</f>
        <v>0</v>
      </c>
      <c r="P17" s="0" t="s">
        <v>386</v>
      </c>
    </row>
    <row r="18" customFormat="false" ht="14.25" hidden="false" customHeight="false" outlineLevel="0" collapsed="false">
      <c r="A18" s="0" t="s">
        <v>69</v>
      </c>
      <c r="B18" s="0" t="s">
        <v>68</v>
      </c>
      <c r="C18" s="0" t="s">
        <v>67</v>
      </c>
      <c r="G18" s="0" t="n">
        <f aca="false">COUNT(D18:F18)</f>
        <v>0</v>
      </c>
    </row>
    <row r="19" customFormat="false" ht="14.25" hidden="false" customHeight="false" outlineLevel="0" collapsed="false">
      <c r="A19" s="0" t="s">
        <v>335</v>
      </c>
      <c r="B19" s="0" t="s">
        <v>82</v>
      </c>
      <c r="C19" s="0" t="s">
        <v>82</v>
      </c>
      <c r="G19" s="164" t="n">
        <f aca="false">COUNT(D19:F19)</f>
        <v>0</v>
      </c>
    </row>
    <row r="20" customFormat="false" ht="14.25" hidden="false" customHeight="false" outlineLevel="0" collapsed="false">
      <c r="A20" s="0" t="s">
        <v>17</v>
      </c>
      <c r="B20" s="0" t="s">
        <v>16</v>
      </c>
      <c r="C20" s="0" t="s">
        <v>114</v>
      </c>
      <c r="G20" s="0" t="n">
        <f aca="false">COUNT(D20:F20)</f>
        <v>0</v>
      </c>
    </row>
    <row r="21" customFormat="false" ht="14.25" hidden="false" customHeight="false" outlineLevel="0" collapsed="false">
      <c r="A21" s="0" t="s">
        <v>17</v>
      </c>
      <c r="B21" s="0" t="s">
        <v>16</v>
      </c>
      <c r="C21" s="0" t="s">
        <v>223</v>
      </c>
      <c r="G21" s="0" t="n">
        <f aca="false">COUNT(D21:F21)</f>
        <v>0</v>
      </c>
    </row>
    <row r="22" customFormat="false" ht="14.25" hidden="false" customHeight="false" outlineLevel="0" collapsed="false">
      <c r="A22" s="0" t="s">
        <v>17</v>
      </c>
      <c r="B22" s="0" t="s">
        <v>16</v>
      </c>
      <c r="C22" s="0" t="s">
        <v>21</v>
      </c>
      <c r="G22" s="0" t="n">
        <f aca="false">COUNT(D22:F22)</f>
        <v>0</v>
      </c>
    </row>
    <row r="23" customFormat="false" ht="14.25" hidden="false" customHeight="false" outlineLevel="0" collapsed="false">
      <c r="A23" s="0" t="s">
        <v>17</v>
      </c>
      <c r="B23" s="0" t="s">
        <v>16</v>
      </c>
      <c r="C23" s="0" t="s">
        <v>302</v>
      </c>
      <c r="G23" s="0" t="n">
        <f aca="false">COUNT(D23:F23)</f>
        <v>0</v>
      </c>
    </row>
    <row r="24" customFormat="false" ht="14.25" hidden="false" customHeight="false" outlineLevel="0" collapsed="false">
      <c r="A24" s="0" t="s">
        <v>17</v>
      </c>
      <c r="B24" s="0" t="s">
        <v>16</v>
      </c>
      <c r="C24" s="0" t="s">
        <v>264</v>
      </c>
      <c r="G24" s="164" t="n">
        <f aca="false">COUNT(D24:F24)</f>
        <v>0</v>
      </c>
    </row>
    <row r="25" customFormat="false" ht="14.25" hidden="false" customHeight="false" outlineLevel="0" collapsed="false">
      <c r="A25" s="0" t="s">
        <v>17</v>
      </c>
      <c r="B25" s="0" t="s">
        <v>16</v>
      </c>
      <c r="C25" s="0" t="s">
        <v>99</v>
      </c>
      <c r="G25" s="164" t="n">
        <f aca="false">COUNT(D25:F25)</f>
        <v>0</v>
      </c>
    </row>
    <row r="26" customFormat="false" ht="14.25" hidden="false" customHeight="false" outlineLevel="0" collapsed="false">
      <c r="A26" s="0" t="s">
        <v>17</v>
      </c>
      <c r="B26" s="0" t="s">
        <v>16</v>
      </c>
      <c r="C26" s="0" t="s">
        <v>288</v>
      </c>
      <c r="G26" s="0" t="n">
        <f aca="false">COUNT(D26:F26)</f>
        <v>0</v>
      </c>
    </row>
    <row r="27" customFormat="false" ht="14.25" hidden="false" customHeight="false" outlineLevel="0" collapsed="false">
      <c r="A27" s="0" t="s">
        <v>17</v>
      </c>
      <c r="B27" s="0" t="s">
        <v>16</v>
      </c>
      <c r="C27" s="0" t="s">
        <v>18</v>
      </c>
      <c r="G27" s="191" t="n">
        <f aca="false">COUNT(D27:F27)</f>
        <v>0</v>
      </c>
    </row>
    <row r="28" customFormat="false" ht="14.25" hidden="false" customHeight="false" outlineLevel="0" collapsed="false">
      <c r="A28" s="0" t="s">
        <v>17</v>
      </c>
      <c r="B28" s="0" t="s">
        <v>16</v>
      </c>
      <c r="C28" s="0" t="s">
        <v>19</v>
      </c>
      <c r="G28" s="164" t="n">
        <f aca="false">COUNT(D28:F28)</f>
        <v>0</v>
      </c>
    </row>
    <row r="29" customFormat="false" ht="14.25" hidden="false" customHeight="false" outlineLevel="0" collapsed="false">
      <c r="A29" s="0" t="s">
        <v>17</v>
      </c>
      <c r="B29" s="0" t="s">
        <v>16</v>
      </c>
      <c r="C29" s="0" t="s">
        <v>181</v>
      </c>
      <c r="G29" s="0" t="n">
        <f aca="false">COUNT(D29:F29)</f>
        <v>0</v>
      </c>
    </row>
    <row r="30" customFormat="false" ht="14.25" hidden="false" customHeight="false" outlineLevel="0" collapsed="false">
      <c r="A30" s="0" t="s">
        <v>17</v>
      </c>
      <c r="B30" s="0" t="s">
        <v>16</v>
      </c>
      <c r="C30" s="0" t="s">
        <v>20</v>
      </c>
      <c r="G30" s="0" t="n">
        <f aca="false">COUNT(D30:F30)</f>
        <v>0</v>
      </c>
    </row>
    <row r="31" customFormat="false" ht="14.25" hidden="false" customHeight="false" outlineLevel="0" collapsed="false">
      <c r="A31" s="0" t="s">
        <v>17</v>
      </c>
      <c r="B31" s="0" t="s">
        <v>313</v>
      </c>
      <c r="C31" s="0" t="s">
        <v>275</v>
      </c>
      <c r="G31" s="164" t="n">
        <f aca="false">COUNT(D31:F31)</f>
        <v>0</v>
      </c>
    </row>
    <row r="32" customFormat="false" ht="14.25" hidden="false" customHeight="false" outlineLevel="0" collapsed="false">
      <c r="A32" s="0" t="s">
        <v>38</v>
      </c>
      <c r="B32" s="0" t="s">
        <v>37</v>
      </c>
      <c r="C32" s="0" t="s">
        <v>197</v>
      </c>
      <c r="G32" s="191" t="n">
        <f aca="false">COUNT(D32:F32)</f>
        <v>0</v>
      </c>
    </row>
    <row r="33" customFormat="false" ht="14.25" hidden="false" customHeight="false" outlineLevel="0" collapsed="false">
      <c r="A33" s="0" t="s">
        <v>38</v>
      </c>
      <c r="B33" s="0" t="s">
        <v>37</v>
      </c>
      <c r="C33" s="0" t="s">
        <v>35</v>
      </c>
      <c r="G33" s="0" t="n">
        <f aca="false">COUNT(D33:F33)</f>
        <v>0</v>
      </c>
    </row>
    <row r="34" customFormat="false" ht="14.25" hidden="false" customHeight="false" outlineLevel="0" collapsed="false">
      <c r="A34" s="0" t="s">
        <v>38</v>
      </c>
      <c r="B34" s="0" t="s">
        <v>37</v>
      </c>
      <c r="C34" s="0" t="s">
        <v>248</v>
      </c>
      <c r="G34" s="0" t="n">
        <f aca="false">COUNT(D34:F34)</f>
        <v>0</v>
      </c>
    </row>
    <row r="35" customFormat="false" ht="14.25" hidden="false" customHeight="false" outlineLevel="0" collapsed="false">
      <c r="A35" s="0" t="s">
        <v>41</v>
      </c>
      <c r="B35" s="0" t="s">
        <v>40</v>
      </c>
      <c r="C35" s="0" t="s">
        <v>59</v>
      </c>
      <c r="G35" s="0" t="n">
        <f aca="false">COUNT(D35:F35)</f>
        <v>0</v>
      </c>
    </row>
    <row r="36" customFormat="false" ht="14.25" hidden="false" customHeight="false" outlineLevel="0" collapsed="false">
      <c r="A36" s="0" t="s">
        <v>41</v>
      </c>
      <c r="B36" s="0" t="s">
        <v>40</v>
      </c>
      <c r="C36" s="0" t="s">
        <v>39</v>
      </c>
      <c r="G36" s="0" t="n">
        <f aca="false">COUNT(D36:F36)</f>
        <v>0</v>
      </c>
    </row>
    <row r="37" customFormat="false" ht="14.25" hidden="false" customHeight="false" outlineLevel="0" collapsed="false">
      <c r="A37" s="0" t="s">
        <v>314</v>
      </c>
      <c r="B37" s="0" t="s">
        <v>317</v>
      </c>
      <c r="C37" s="0" t="s">
        <v>305</v>
      </c>
      <c r="G37" s="0" t="n">
        <f aca="false">COUNT(D37:F37)</f>
        <v>0</v>
      </c>
    </row>
    <row r="38" customFormat="false" ht="14.25" hidden="false" customHeight="false" outlineLevel="0" collapsed="false">
      <c r="A38" s="0" t="s">
        <v>27</v>
      </c>
      <c r="B38" s="0" t="s">
        <v>68</v>
      </c>
      <c r="C38" s="0" t="s">
        <v>200</v>
      </c>
      <c r="G38" s="0" t="n">
        <f aca="false">COUNT(D38:F38)</f>
        <v>0</v>
      </c>
    </row>
    <row r="39" customFormat="false" ht="14.25" hidden="false" customHeight="false" outlineLevel="0" collapsed="false">
      <c r="A39" s="0" t="s">
        <v>27</v>
      </c>
      <c r="B39" s="0" t="s">
        <v>68</v>
      </c>
      <c r="C39" s="0" t="s">
        <v>299</v>
      </c>
      <c r="G39" s="0" t="n">
        <f aca="false">COUNT(D39:F39)</f>
        <v>0</v>
      </c>
    </row>
    <row r="40" customFormat="false" ht="14.25" hidden="false" customHeight="false" outlineLevel="0" collapsed="false">
      <c r="A40" s="0" t="s">
        <v>27</v>
      </c>
      <c r="B40" s="0" t="s">
        <v>68</v>
      </c>
      <c r="C40" s="0" t="s">
        <v>291</v>
      </c>
      <c r="G40" s="0" t="n">
        <f aca="false">COUNT(D40:F40)</f>
        <v>0</v>
      </c>
    </row>
    <row r="41" customFormat="false" ht="14.25" hidden="false" customHeight="false" outlineLevel="0" collapsed="false">
      <c r="A41" s="0" t="s">
        <v>27</v>
      </c>
      <c r="B41" s="0" t="s">
        <v>321</v>
      </c>
      <c r="C41" s="0" t="s">
        <v>220</v>
      </c>
      <c r="G41" s="0" t="n">
        <f aca="false">COUNT(D41:F41)</f>
        <v>0</v>
      </c>
    </row>
    <row r="42" customFormat="false" ht="14.25" hidden="false" customHeight="false" outlineLevel="0" collapsed="false">
      <c r="A42" s="0" t="s">
        <v>27</v>
      </c>
      <c r="B42" s="0" t="s">
        <v>26</v>
      </c>
      <c r="C42" s="0" t="s">
        <v>24</v>
      </c>
      <c r="G42" s="0" t="n">
        <f aca="false">COUNT(D42:F42)</f>
        <v>0</v>
      </c>
    </row>
    <row r="43" customFormat="false" ht="14.25" hidden="false" customHeight="false" outlineLevel="0" collapsed="false">
      <c r="A43" s="0" t="s">
        <v>338</v>
      </c>
      <c r="B43" s="0" t="s">
        <v>315</v>
      </c>
      <c r="C43" s="0" t="s">
        <v>212</v>
      </c>
      <c r="G43" s="191" t="n">
        <f aca="false">COUNT(D43:F43)</f>
        <v>0</v>
      </c>
    </row>
    <row r="44" customFormat="false" ht="14.25" hidden="false" customHeight="false" outlineLevel="0" collapsed="false">
      <c r="A44" s="0" t="s">
        <v>317</v>
      </c>
      <c r="B44" s="0" t="s">
        <v>314</v>
      </c>
      <c r="C44" s="0" t="s">
        <v>283</v>
      </c>
      <c r="G44" s="191" t="n">
        <f aca="false">COUNT(D44:F44)</f>
        <v>0</v>
      </c>
    </row>
    <row r="45" customFormat="false" ht="14.25" hidden="false" customHeight="false" outlineLevel="0" collapsed="false">
      <c r="A45" s="0" t="s">
        <v>30</v>
      </c>
      <c r="B45" s="0" t="s">
        <v>70</v>
      </c>
      <c r="C45" s="0" t="s">
        <v>239</v>
      </c>
      <c r="G45" s="0" t="n">
        <f aca="false">COUNT(D45:F45)</f>
        <v>0</v>
      </c>
    </row>
    <row r="46" customFormat="false" ht="14.25" hidden="false" customHeight="false" outlineLevel="0" collapsed="false">
      <c r="A46" s="0" t="s">
        <v>30</v>
      </c>
      <c r="B46" s="0" t="s">
        <v>70</v>
      </c>
      <c r="C46" s="0" t="s">
        <v>232</v>
      </c>
      <c r="G46" s="0" t="n">
        <f aca="false">COUNT(D46:F46)</f>
        <v>0</v>
      </c>
    </row>
    <row r="47" customFormat="false" ht="14.25" hidden="false" customHeight="false" outlineLevel="0" collapsed="false">
      <c r="A47" s="0" t="s">
        <v>30</v>
      </c>
      <c r="B47" s="0" t="s">
        <v>323</v>
      </c>
      <c r="C47" s="0" t="s">
        <v>278</v>
      </c>
      <c r="G47" s="0" t="n">
        <f aca="false">COUNT(D47:F47)</f>
        <v>0</v>
      </c>
    </row>
    <row r="48" customFormat="false" ht="14.25" hidden="false" customHeight="false" outlineLevel="0" collapsed="false">
      <c r="A48" s="0" t="s">
        <v>30</v>
      </c>
      <c r="B48" s="0" t="s">
        <v>29</v>
      </c>
      <c r="C48" s="0" t="s">
        <v>28</v>
      </c>
      <c r="G48" s="0" t="n">
        <f aca="false">COUNT(D48:F48)</f>
        <v>0</v>
      </c>
    </row>
    <row r="49" customFormat="false" ht="14.25" hidden="false" customHeight="false" outlineLevel="0" collapsed="false">
      <c r="A49" s="0" t="s">
        <v>30</v>
      </c>
      <c r="B49" s="0" t="s">
        <v>29</v>
      </c>
      <c r="C49" s="0" t="s">
        <v>261</v>
      </c>
      <c r="G49" s="0" t="n">
        <f aca="false">COUNT(D49:F49)</f>
        <v>0</v>
      </c>
    </row>
    <row r="50" customFormat="false" ht="14.25" hidden="false" customHeight="false" outlineLevel="0" collapsed="false">
      <c r="A50" s="0" t="s">
        <v>5</v>
      </c>
      <c r="B50" s="0" t="s">
        <v>4</v>
      </c>
      <c r="C50" s="0" t="s">
        <v>7</v>
      </c>
      <c r="G50" s="0" t="n">
        <f aca="false">COUNT(D50:F50)</f>
        <v>0</v>
      </c>
    </row>
    <row r="51" customFormat="false" ht="14.25" hidden="false" customHeight="false" outlineLevel="0" collapsed="false">
      <c r="A51" s="0" t="s">
        <v>5</v>
      </c>
      <c r="B51" s="0" t="s">
        <v>4</v>
      </c>
      <c r="C51" s="0" t="s">
        <v>31</v>
      </c>
      <c r="G51" s="0" t="n">
        <f aca="false">COUNT(D51:F51)</f>
        <v>0</v>
      </c>
    </row>
    <row r="52" customFormat="false" ht="14.25" hidden="false" customHeight="false" outlineLevel="0" collapsed="false">
      <c r="A52" s="0" t="s">
        <v>5</v>
      </c>
      <c r="B52" s="0" t="s">
        <v>4</v>
      </c>
      <c r="C52" s="0" t="s">
        <v>2</v>
      </c>
      <c r="G52" s="0" t="n">
        <f aca="false">COUNT(D52:F52)</f>
        <v>0</v>
      </c>
    </row>
    <row r="53" customFormat="false" ht="14.25" hidden="false" customHeight="false" outlineLevel="0" collapsed="false">
      <c r="A53" s="0" t="s">
        <v>5</v>
      </c>
      <c r="B53" s="0" t="s">
        <v>4</v>
      </c>
      <c r="C53" s="0" t="s">
        <v>32</v>
      </c>
      <c r="G53" s="164" t="n">
        <f aca="false">COUNT(D53:F53)</f>
        <v>0</v>
      </c>
    </row>
    <row r="54" customFormat="false" ht="14.25" hidden="false" customHeight="false" outlineLevel="0" collapsed="false">
      <c r="A54" s="0" t="s">
        <v>5</v>
      </c>
      <c r="B54" s="0" t="s">
        <v>4</v>
      </c>
      <c r="C54" s="0" t="s">
        <v>85</v>
      </c>
      <c r="G54" s="0" t="n">
        <f aca="false">COUNT(D54:F54)</f>
        <v>0</v>
      </c>
    </row>
    <row r="55" customFormat="false" ht="14.25" hidden="false" customHeight="false" outlineLevel="0" collapsed="false">
      <c r="A55" s="0" t="s">
        <v>334</v>
      </c>
      <c r="B55" s="0" t="s">
        <v>318</v>
      </c>
      <c r="C55" s="0" t="s">
        <v>152</v>
      </c>
      <c r="G55" s="0" t="n">
        <f aca="false">COUNT(D55:F55)</f>
        <v>0</v>
      </c>
    </row>
    <row r="56" customFormat="false" ht="14.25" hidden="false" customHeight="false" outlineLevel="0" collapsed="false">
      <c r="A56" s="0" t="s">
        <v>44</v>
      </c>
      <c r="B56" s="0" t="s">
        <v>43</v>
      </c>
      <c r="C56" s="0" t="s">
        <v>121</v>
      </c>
      <c r="G56" s="0" t="n">
        <f aca="false">COUNT(D56:F56)</f>
        <v>0</v>
      </c>
    </row>
    <row r="57" customFormat="false" ht="14.25" hidden="false" customHeight="false" outlineLevel="0" collapsed="false">
      <c r="A57" s="0" t="s">
        <v>44</v>
      </c>
      <c r="B57" s="0" t="s">
        <v>43</v>
      </c>
      <c r="C57" s="0" t="s">
        <v>42</v>
      </c>
      <c r="G57" s="0" t="n">
        <f aca="false">COUNT(D57:F57)</f>
        <v>0</v>
      </c>
    </row>
    <row r="58" customFormat="false" ht="14.25" hidden="false" customHeight="false" outlineLevel="0" collapsed="false">
      <c r="A58" s="0" t="s">
        <v>44</v>
      </c>
      <c r="B58" s="0" t="s">
        <v>46</v>
      </c>
      <c r="C58" s="0" t="s">
        <v>47</v>
      </c>
      <c r="G58" s="0" t="n">
        <f aca="false">COUNT(D58:F58)</f>
        <v>0</v>
      </c>
    </row>
    <row r="59" customFormat="false" ht="14.25" hidden="false" customHeight="false" outlineLevel="0" collapsed="false">
      <c r="A59" s="0" t="s">
        <v>44</v>
      </c>
      <c r="B59" s="0" t="s">
        <v>46</v>
      </c>
      <c r="C59" s="0" t="s">
        <v>45</v>
      </c>
      <c r="G59" s="191" t="n">
        <f aca="false">COUNT(D59:F59)</f>
        <v>0</v>
      </c>
    </row>
    <row r="60" customFormat="false" ht="14.25" hidden="false" customHeight="false" outlineLevel="0" collapsed="false">
      <c r="A60" s="0" t="s">
        <v>44</v>
      </c>
      <c r="B60" s="0" t="s">
        <v>46</v>
      </c>
      <c r="C60" s="0" t="s">
        <v>75</v>
      </c>
      <c r="G60" s="0" t="n">
        <f aca="false">COUNT(D60:F60)</f>
        <v>0</v>
      </c>
    </row>
    <row r="61" customFormat="false" ht="14.25" hidden="false" customHeight="false" outlineLevel="0" collapsed="false">
      <c r="A61" s="0" t="s">
        <v>44</v>
      </c>
      <c r="B61" s="0" t="s">
        <v>49</v>
      </c>
      <c r="C61" s="0" t="s">
        <v>48</v>
      </c>
      <c r="G61" s="0" t="n">
        <f aca="false">COUNT(D61:F61)</f>
        <v>0</v>
      </c>
    </row>
    <row r="62" customFormat="false" ht="14.25" hidden="false" customHeight="false" outlineLevel="0" collapsed="false">
      <c r="A62" s="0" t="s">
        <v>330</v>
      </c>
      <c r="B62" s="0" t="s">
        <v>319</v>
      </c>
      <c r="C62" s="0" t="s">
        <v>160</v>
      </c>
      <c r="G62" s="0" t="n">
        <f aca="false">COUNT(D62:F62)</f>
        <v>0</v>
      </c>
    </row>
    <row r="63" customFormat="false" ht="14.25" hidden="false" customHeight="false" outlineLevel="0" collapsed="false">
      <c r="A63" s="0" t="s">
        <v>63</v>
      </c>
      <c r="B63" s="0" t="s">
        <v>320</v>
      </c>
      <c r="C63" s="0" t="s">
        <v>168</v>
      </c>
      <c r="G63" s="0" t="n">
        <f aca="false">COUNT(D63:F63)</f>
        <v>0</v>
      </c>
    </row>
    <row r="64" customFormat="false" ht="14.25" hidden="false" customHeight="false" outlineLevel="0" collapsed="false">
      <c r="A64" s="0" t="s">
        <v>63</v>
      </c>
      <c r="B64" s="0" t="s">
        <v>62</v>
      </c>
      <c r="C64" s="0" t="s">
        <v>236</v>
      </c>
      <c r="G64" s="0" t="n">
        <f aca="false">COUNT(D64:F64)</f>
        <v>0</v>
      </c>
    </row>
    <row r="65" customFormat="false" ht="14.25" hidden="false" customHeight="false" outlineLevel="0" collapsed="false">
      <c r="A65" s="0" t="s">
        <v>63</v>
      </c>
      <c r="B65" s="0" t="s">
        <v>62</v>
      </c>
      <c r="C65" s="0" t="s">
        <v>61</v>
      </c>
      <c r="G65" s="0" t="n">
        <f aca="false">COUNT(D65:F65)</f>
        <v>0</v>
      </c>
    </row>
    <row r="66" customFormat="false" ht="14.25" hidden="false" customHeight="false" outlineLevel="0" collapsed="false">
      <c r="A66" s="0" t="s">
        <v>63</v>
      </c>
      <c r="B66" s="0" t="s">
        <v>324</v>
      </c>
      <c r="C66" s="0" t="s">
        <v>188</v>
      </c>
      <c r="G66" s="0" t="n">
        <f aca="false">COUNT(D66:F66)</f>
        <v>0</v>
      </c>
    </row>
    <row r="67" customFormat="false" ht="14.25" hidden="false" customHeight="false" outlineLevel="0" collapsed="false">
      <c r="A67" s="0" t="s">
        <v>66</v>
      </c>
      <c r="B67" s="0" t="s">
        <v>65</v>
      </c>
      <c r="C67" s="0" t="s">
        <v>245</v>
      </c>
      <c r="G67" s="0" t="n">
        <f aca="false">COUNT(D67:F67)</f>
        <v>0</v>
      </c>
    </row>
    <row r="68" customFormat="false" ht="14.25" hidden="false" customHeight="false" outlineLevel="0" collapsed="false">
      <c r="A68" s="0" t="s">
        <v>66</v>
      </c>
      <c r="B68" s="0" t="s">
        <v>65</v>
      </c>
      <c r="C68" s="0" t="s">
        <v>89</v>
      </c>
      <c r="G68" s="0" t="n">
        <f aca="false">COUNT(D68:F68)</f>
        <v>0</v>
      </c>
    </row>
    <row r="69" customFormat="false" ht="14.25" hidden="false" customHeight="false" outlineLevel="0" collapsed="false">
      <c r="A69" s="0" t="s">
        <v>337</v>
      </c>
      <c r="B69" s="0" t="s">
        <v>322</v>
      </c>
      <c r="C69" s="0" t="s">
        <v>88</v>
      </c>
      <c r="G69" s="164" t="n">
        <f aca="false">COUNT(D69:F69)</f>
        <v>0</v>
      </c>
    </row>
    <row r="70" customFormat="false" ht="14.25" hidden="false" customHeight="false" outlineLevel="0" collapsed="false">
      <c r="A70" s="0" t="s">
        <v>52</v>
      </c>
      <c r="B70" s="0" t="s">
        <v>51</v>
      </c>
      <c r="C70" s="0" t="s">
        <v>50</v>
      </c>
      <c r="G70" s="0" t="n">
        <f aca="false">COUNT(D70:F70)</f>
        <v>0</v>
      </c>
    </row>
    <row r="71" customFormat="false" ht="14.25" hidden="false" customHeight="false" outlineLevel="0" collapsed="false">
      <c r="A71" s="0" t="s">
        <v>52</v>
      </c>
      <c r="B71" s="0" t="s">
        <v>54</v>
      </c>
      <c r="C71" s="0" t="s">
        <v>191</v>
      </c>
      <c r="G71" s="191" t="n">
        <f aca="false">COUNT(D71:F71)</f>
        <v>0</v>
      </c>
    </row>
    <row r="72" customFormat="false" ht="14.25" hidden="false" customHeight="false" outlineLevel="0" collapsed="false">
      <c r="A72" s="0" t="s">
        <v>52</v>
      </c>
      <c r="B72" s="0" t="s">
        <v>54</v>
      </c>
      <c r="C72" s="0" t="s">
        <v>55</v>
      </c>
      <c r="G72" s="0" t="n">
        <f aca="false">COUNT(D72:F72)</f>
        <v>0</v>
      </c>
    </row>
    <row r="73" customFormat="false" ht="14.25" hidden="false" customHeight="false" outlineLevel="0" collapsed="false">
      <c r="A73" s="0" t="s">
        <v>52</v>
      </c>
      <c r="B73" s="0" t="s">
        <v>54</v>
      </c>
      <c r="C73" s="0" t="s">
        <v>178</v>
      </c>
      <c r="G73" s="0" t="n">
        <f aca="false">COUNT(D73:F73)</f>
        <v>0</v>
      </c>
    </row>
    <row r="74" customFormat="false" ht="14.25" hidden="false" customHeight="false" outlineLevel="0" collapsed="false">
      <c r="A74" s="0" t="s">
        <v>52</v>
      </c>
      <c r="B74" s="0" t="s">
        <v>54</v>
      </c>
      <c r="C74" s="0" t="s">
        <v>181</v>
      </c>
      <c r="G74" s="0" t="n">
        <f aca="false">COUNT(D74:F74)</f>
        <v>0</v>
      </c>
    </row>
    <row r="75" customFormat="false" ht="14.25" hidden="false" customHeight="false" outlineLevel="0" collapsed="false">
      <c r="A75" s="0" t="s">
        <v>52</v>
      </c>
      <c r="B75" s="0" t="s">
        <v>54</v>
      </c>
      <c r="C75" s="0" t="s">
        <v>175</v>
      </c>
      <c r="G75" s="0" t="n">
        <f aca="false">COUNT(D75:F75)</f>
        <v>0</v>
      </c>
    </row>
    <row r="76" customFormat="false" ht="14.25" hidden="false" customHeight="false" outlineLevel="0" collapsed="false">
      <c r="A76" s="0" t="s">
        <v>10</v>
      </c>
      <c r="B76" s="0" t="s">
        <v>9</v>
      </c>
      <c r="C76" s="0" t="s">
        <v>34</v>
      </c>
      <c r="G76" s="0" t="n">
        <f aca="false">COUNT(D76:F76)</f>
        <v>0</v>
      </c>
    </row>
    <row r="77" customFormat="false" ht="14.25" hidden="false" customHeight="false" outlineLevel="0" collapsed="false">
      <c r="A77" s="0" t="s">
        <v>10</v>
      </c>
      <c r="B77" s="0" t="s">
        <v>9</v>
      </c>
      <c r="C77" s="0" t="s">
        <v>8</v>
      </c>
      <c r="G77" s="191" t="n">
        <f aca="false">COUNT(D77:F77)</f>
        <v>0</v>
      </c>
    </row>
    <row r="78" customFormat="false" ht="14.25" hidden="false" customHeight="false" outlineLevel="0" collapsed="false">
      <c r="A78" s="0" t="s">
        <v>10</v>
      </c>
      <c r="B78" s="0" t="s">
        <v>9</v>
      </c>
      <c r="C78" s="0" t="s">
        <v>286</v>
      </c>
      <c r="G78" s="0" t="n">
        <f aca="false">COUNT(D78:F78)</f>
        <v>0</v>
      </c>
    </row>
    <row r="79" customFormat="false" ht="14.25" hidden="false" customHeight="false" outlineLevel="0" collapsed="false">
      <c r="A79" s="0" t="s">
        <v>10</v>
      </c>
      <c r="B79" s="0" t="s">
        <v>9</v>
      </c>
      <c r="C79" s="0" t="s">
        <v>203</v>
      </c>
      <c r="G79" s="0" t="n">
        <f aca="false">COUNT(D79:F79)</f>
        <v>0</v>
      </c>
    </row>
    <row r="80" customFormat="false" ht="14.25" hidden="false" customHeight="false" outlineLevel="0" collapsed="false">
      <c r="A80" s="0" t="s">
        <v>10</v>
      </c>
      <c r="B80" s="0" t="s">
        <v>9</v>
      </c>
      <c r="C80" s="0" t="s">
        <v>257</v>
      </c>
      <c r="G80" s="0" t="n">
        <f aca="false">COUNT(D80:F80)</f>
        <v>0</v>
      </c>
    </row>
    <row r="81" customFormat="false" ht="14.25" hidden="false" customHeight="false" outlineLevel="0" collapsed="false">
      <c r="A81" s="0" t="s">
        <v>10</v>
      </c>
      <c r="B81" s="0" t="s">
        <v>9</v>
      </c>
      <c r="C81" s="0" t="s">
        <v>33</v>
      </c>
      <c r="G81" s="0" t="n">
        <f aca="false">COUNT(D81:F81)</f>
        <v>0</v>
      </c>
    </row>
    <row r="82" customFormat="false" ht="14.25" hidden="false" customHeight="false" outlineLevel="0" collapsed="false">
      <c r="A82" s="0" t="s">
        <v>10</v>
      </c>
      <c r="B82" s="0" t="s">
        <v>9</v>
      </c>
      <c r="C82" s="0" t="s">
        <v>56</v>
      </c>
      <c r="G82" s="0" t="n">
        <f aca="false">COUNT(D82:F82)</f>
        <v>0</v>
      </c>
    </row>
    <row r="83" customFormat="false" ht="14.25" hidden="false" customHeight="false" outlineLevel="0" collapsed="false">
      <c r="A83" s="0" t="s">
        <v>13</v>
      </c>
      <c r="B83" s="0" t="s">
        <v>316</v>
      </c>
      <c r="C83" s="0" t="s">
        <v>101</v>
      </c>
      <c r="G83" s="0" t="n">
        <f aca="false">COUNT(D83:F83)</f>
        <v>0</v>
      </c>
    </row>
    <row r="84" customFormat="false" ht="14.25" hidden="false" customHeight="false" outlineLevel="0" collapsed="false">
      <c r="A84" s="0" t="s">
        <v>13</v>
      </c>
      <c r="B84" s="0" t="s">
        <v>94</v>
      </c>
      <c r="C84" s="0" t="s">
        <v>94</v>
      </c>
      <c r="G84" s="0" t="n">
        <f aca="false">COUNT(D84:F84)</f>
        <v>0</v>
      </c>
    </row>
    <row r="85" customFormat="false" ht="14.25" hidden="false" customHeight="false" outlineLevel="0" collapsed="false">
      <c r="A85" s="0" t="s">
        <v>13</v>
      </c>
      <c r="B85" s="0" t="s">
        <v>94</v>
      </c>
      <c r="C85" s="0" t="s">
        <v>76</v>
      </c>
      <c r="G85" s="0" t="n">
        <f aca="false">COUNT(D85:F85)</f>
        <v>0</v>
      </c>
    </row>
    <row r="86" customFormat="false" ht="14.25" hidden="false" customHeight="false" outlineLevel="0" collapsed="false">
      <c r="A86" s="0" t="s">
        <v>13</v>
      </c>
      <c r="B86" s="0" t="s">
        <v>12</v>
      </c>
      <c r="C86" s="0" t="s">
        <v>58</v>
      </c>
      <c r="G86" s="0" t="n">
        <f aca="false">COUNT(D86:F86)</f>
        <v>0</v>
      </c>
    </row>
    <row r="87" customFormat="false" ht="14.25" hidden="false" customHeight="false" outlineLevel="0" collapsed="false">
      <c r="A87" s="0" t="s">
        <v>13</v>
      </c>
      <c r="B87" s="0" t="s">
        <v>12</v>
      </c>
      <c r="C87" s="0" t="s">
        <v>57</v>
      </c>
      <c r="G87" s="0" t="n">
        <f aca="false">COUNT(D87:F87)</f>
        <v>0</v>
      </c>
    </row>
    <row r="88" customFormat="false" ht="14.25" hidden="false" customHeight="false" outlineLevel="0" collapsed="false">
      <c r="A88" s="0" t="s">
        <v>13</v>
      </c>
      <c r="B88" s="0" t="s">
        <v>12</v>
      </c>
      <c r="C88" s="0" t="s">
        <v>11</v>
      </c>
      <c r="G88" s="0" t="n">
        <f aca="false">COUNT(D88:F88)</f>
        <v>0</v>
      </c>
    </row>
    <row r="89" customFormat="false" ht="14.25" hidden="false" customHeight="false" outlineLevel="0" collapsed="false">
      <c r="G89" s="0" t="n">
        <f aca="false">COUNT(D89:F89)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6" activeCellId="0" sqref="H2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4.54"/>
    <col collapsed="false" customWidth="true" hidden="false" outlineLevel="0" max="3" min="3" style="0" width="16.82"/>
    <col collapsed="false" customWidth="true" hidden="false" outlineLevel="0" max="4" min="4" style="0" width="6.36"/>
    <col collapsed="false" customWidth="true" hidden="false" outlineLevel="0" max="5" min="5" style="0" width="10.36"/>
    <col collapsed="false" customWidth="true" hidden="false" outlineLevel="0" max="6" min="6" style="0" width="9.18"/>
    <col collapsed="false" customWidth="true" hidden="false" outlineLevel="0" max="7" min="7" style="0" width="1.82"/>
    <col collapsed="false" customWidth="true" hidden="false" outlineLevel="0" max="10" min="10" style="0" width="13.01"/>
    <col collapsed="false" customWidth="true" hidden="false" outlineLevel="0" max="11" min="11" style="0" width="14.54"/>
    <col collapsed="false" customWidth="true" hidden="false" outlineLevel="0" max="12" min="12" style="0" width="15"/>
    <col collapsed="false" customWidth="true" hidden="false" outlineLevel="0" max="13" min="13" style="81" width="4.72"/>
    <col collapsed="false" customWidth="true" hidden="false" outlineLevel="0" max="14" min="14" style="81" width="10.36"/>
    <col collapsed="false" customWidth="true" hidden="false" outlineLevel="0" max="15" min="15" style="81" width="9.18"/>
    <col collapsed="false" customWidth="true" hidden="false" outlineLevel="0" max="21" min="21" style="0" width="13.01"/>
    <col collapsed="false" customWidth="true" hidden="false" outlineLevel="0" max="22" min="22" style="0" width="14.54"/>
    <col collapsed="false" customWidth="true" hidden="false" outlineLevel="0" max="23" min="23" style="0" width="15"/>
    <col collapsed="false" customWidth="true" hidden="false" outlineLevel="0" max="24" min="24" style="0" width="12.72"/>
    <col collapsed="false" customWidth="true" hidden="false" outlineLevel="0" max="25" min="25" style="0" width="4.72"/>
    <col collapsed="false" customWidth="true" hidden="false" outlineLevel="0" max="26" min="26" style="0" width="9.18"/>
  </cols>
  <sheetData>
    <row r="1" customFormat="false" ht="14.25" hidden="false" customHeight="false" outlineLevel="0" collapsed="false">
      <c r="M1" s="81" t="n">
        <f aca="false">SUM(D6:D44)</f>
        <v>6</v>
      </c>
      <c r="N1" s="81" t="n">
        <f aca="false">SUM(E6:E44)</f>
        <v>18045</v>
      </c>
      <c r="O1" s="81" t="n">
        <f aca="false">SUM(F6:F44)</f>
        <v>823136</v>
      </c>
    </row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D4" s="0" t="s">
        <v>230</v>
      </c>
      <c r="E4" s="0" t="s">
        <v>230</v>
      </c>
      <c r="F4" s="0" t="s">
        <v>230</v>
      </c>
      <c r="M4" s="81" t="s">
        <v>230</v>
      </c>
      <c r="U4" s="0" t="s">
        <v>328</v>
      </c>
      <c r="V4" s="0" t="s">
        <v>310</v>
      </c>
      <c r="W4" s="0" t="s">
        <v>0</v>
      </c>
      <c r="X4" s="0" t="s">
        <v>311</v>
      </c>
      <c r="Y4" s="0" t="s">
        <v>78</v>
      </c>
      <c r="Z4" s="0" t="s">
        <v>79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78</v>
      </c>
      <c r="E5" s="0" t="s">
        <v>81</v>
      </c>
      <c r="F5" s="0" t="s">
        <v>79</v>
      </c>
      <c r="J5" s="0" t="s">
        <v>328</v>
      </c>
      <c r="K5" s="0" t="s">
        <v>310</v>
      </c>
      <c r="L5" s="0" t="s">
        <v>0</v>
      </c>
      <c r="M5" s="81" t="s">
        <v>78</v>
      </c>
      <c r="N5" s="81" t="s">
        <v>81</v>
      </c>
      <c r="O5" s="81" t="s">
        <v>79</v>
      </c>
      <c r="U5" s="0" t="s">
        <v>17</v>
      </c>
      <c r="V5" s="0" t="s">
        <v>16</v>
      </c>
      <c r="W5" s="0" t="s">
        <v>14</v>
      </c>
      <c r="X5" s="0" t="s">
        <v>145</v>
      </c>
      <c r="Z5" s="0" t="n">
        <v>4300</v>
      </c>
      <c r="AA5" s="0" t="n">
        <f aca="false">COUNT(Y5:Z5)</f>
        <v>1</v>
      </c>
    </row>
    <row r="6" customFormat="false" ht="14.25" hidden="false" customHeight="false" outlineLevel="0" collapsed="false">
      <c r="A6" s="0" t="s">
        <v>17</v>
      </c>
      <c r="B6" s="0" t="s">
        <v>16</v>
      </c>
      <c r="C6" s="0" t="s">
        <v>14</v>
      </c>
      <c r="F6" s="0" t="n">
        <v>4300</v>
      </c>
      <c r="G6" s="191" t="n">
        <f aca="false">COUNT(D6:F6)</f>
        <v>1</v>
      </c>
      <c r="J6" s="0" t="s">
        <v>17</v>
      </c>
      <c r="K6" s="0" t="s">
        <v>16</v>
      </c>
      <c r="L6" s="0" t="s">
        <v>14</v>
      </c>
      <c r="M6" s="190" t="n">
        <f aca="false">D6/6</f>
        <v>0</v>
      </c>
      <c r="N6" s="190" t="n">
        <f aca="false">E6/18045</f>
        <v>0</v>
      </c>
      <c r="O6" s="190" t="n">
        <f aca="false">F6/823136</f>
        <v>0.00522392411460561</v>
      </c>
      <c r="P6" s="191" t="s">
        <v>372</v>
      </c>
      <c r="U6" s="0" t="s">
        <v>17</v>
      </c>
      <c r="V6" s="0" t="s">
        <v>16</v>
      </c>
      <c r="W6" s="0" t="s">
        <v>302</v>
      </c>
      <c r="X6" s="0" t="s">
        <v>303</v>
      </c>
      <c r="Z6" s="0" t="n">
        <v>3</v>
      </c>
      <c r="AA6" s="0" t="n">
        <f aca="false">COUNT(Y6:Z6)</f>
        <v>1</v>
      </c>
    </row>
    <row r="7" customFormat="false" ht="14.25" hidden="false" customHeight="false" outlineLevel="0" collapsed="false">
      <c r="A7" s="0" t="s">
        <v>17</v>
      </c>
      <c r="B7" s="0" t="s">
        <v>16</v>
      </c>
      <c r="C7" s="0" t="s">
        <v>302</v>
      </c>
      <c r="F7" s="0" t="n">
        <v>3</v>
      </c>
      <c r="G7" s="0" t="n">
        <f aca="false">COUNT(D7:F7)</f>
        <v>1</v>
      </c>
      <c r="J7" s="0" t="s">
        <v>17</v>
      </c>
      <c r="K7" s="0" t="s">
        <v>16</v>
      </c>
      <c r="L7" s="0" t="s">
        <v>302</v>
      </c>
      <c r="M7" s="190" t="n">
        <f aca="false">D7/6</f>
        <v>0</v>
      </c>
      <c r="N7" s="190" t="n">
        <f aca="false">E7/18045</f>
        <v>0</v>
      </c>
      <c r="O7" s="190" t="n">
        <f aca="false">F7/823136</f>
        <v>3.64459821949228E-006</v>
      </c>
      <c r="P7" s="0" t="s">
        <v>372</v>
      </c>
      <c r="U7" s="0" t="s">
        <v>17</v>
      </c>
      <c r="V7" s="0" t="s">
        <v>16</v>
      </c>
      <c r="W7" s="0" t="s">
        <v>264</v>
      </c>
      <c r="X7" s="0" t="s">
        <v>265</v>
      </c>
      <c r="Y7" s="0" t="n">
        <v>1</v>
      </c>
      <c r="AA7" s="0" t="n">
        <f aca="false">COUNT(Y7:Z7)</f>
        <v>1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264</v>
      </c>
      <c r="D8" s="0" t="n">
        <v>1</v>
      </c>
      <c r="G8" s="164" t="n">
        <f aca="false">COUNT(D8:F8)</f>
        <v>1</v>
      </c>
      <c r="J8" s="0" t="s">
        <v>17</v>
      </c>
      <c r="K8" s="0" t="s">
        <v>16</v>
      </c>
      <c r="L8" s="0" t="s">
        <v>264</v>
      </c>
      <c r="M8" s="206" t="n">
        <f aca="false">D8/6</f>
        <v>0.166666666666667</v>
      </c>
      <c r="N8" s="190" t="n">
        <f aca="false">E8/18045</f>
        <v>0</v>
      </c>
      <c r="O8" s="190" t="n">
        <f aca="false">F8/823136</f>
        <v>0</v>
      </c>
      <c r="P8" s="164" t="s">
        <v>387</v>
      </c>
      <c r="U8" s="0" t="s">
        <v>17</v>
      </c>
      <c r="V8" s="0" t="s">
        <v>16</v>
      </c>
      <c r="W8" s="0" t="s">
        <v>19</v>
      </c>
      <c r="X8" s="0" t="s">
        <v>173</v>
      </c>
      <c r="Z8" s="0" t="n">
        <v>3</v>
      </c>
      <c r="AA8" s="0" t="n">
        <f aca="false">COUNT(Y8:Z8)</f>
        <v>1</v>
      </c>
    </row>
    <row r="9" customFormat="false" ht="14.25" hidden="false" customHeight="false" outlineLevel="0" collapsed="false">
      <c r="A9" s="0" t="s">
        <v>17</v>
      </c>
      <c r="B9" s="0" t="s">
        <v>16</v>
      </c>
      <c r="C9" s="0" t="s">
        <v>19</v>
      </c>
      <c r="F9" s="0" t="n">
        <v>3</v>
      </c>
      <c r="G9" s="164" t="n">
        <f aca="false">COUNT(D9:F9)</f>
        <v>1</v>
      </c>
      <c r="J9" s="0" t="s">
        <v>17</v>
      </c>
      <c r="K9" s="0" t="s">
        <v>16</v>
      </c>
      <c r="L9" s="0" t="s">
        <v>19</v>
      </c>
      <c r="M9" s="190" t="n">
        <f aca="false">D9/6</f>
        <v>0</v>
      </c>
      <c r="N9" s="190" t="n">
        <f aca="false">E9/18045</f>
        <v>0</v>
      </c>
      <c r="O9" s="190" t="n">
        <f aca="false">F9/823136</f>
        <v>3.64459821949228E-006</v>
      </c>
      <c r="P9" s="164" t="s">
        <v>372</v>
      </c>
      <c r="U9" s="0" t="s">
        <v>17</v>
      </c>
      <c r="V9" s="0" t="s">
        <v>16</v>
      </c>
      <c r="W9" s="0" t="s">
        <v>22</v>
      </c>
      <c r="X9" s="0" t="s">
        <v>146</v>
      </c>
      <c r="Z9" s="0" t="n">
        <v>3</v>
      </c>
      <c r="AA9" s="0" t="n">
        <f aca="false">COUNT(Y9:Z9)</f>
        <v>1</v>
      </c>
    </row>
    <row r="10" customFormat="false" ht="14.25" hidden="false" customHeight="false" outlineLevel="0" collapsed="false">
      <c r="A10" s="0" t="s">
        <v>17</v>
      </c>
      <c r="B10" s="0" t="s">
        <v>16</v>
      </c>
      <c r="C10" s="0" t="s">
        <v>22</v>
      </c>
      <c r="F10" s="0" t="n">
        <v>3</v>
      </c>
      <c r="G10" s="0" t="n">
        <f aca="false">COUNT(D10:F10)</f>
        <v>1</v>
      </c>
      <c r="J10" s="0" t="s">
        <v>17</v>
      </c>
      <c r="K10" s="0" t="s">
        <v>16</v>
      </c>
      <c r="L10" s="0" t="s">
        <v>22</v>
      </c>
      <c r="M10" s="190" t="n">
        <f aca="false">D10/6</f>
        <v>0</v>
      </c>
      <c r="N10" s="190" t="n">
        <f aca="false">E10/18045</f>
        <v>0</v>
      </c>
      <c r="O10" s="190" t="n">
        <f aca="false">F10/823136</f>
        <v>3.64459821949228E-006</v>
      </c>
      <c r="P10" s="0" t="s">
        <v>388</v>
      </c>
      <c r="U10" s="0" t="s">
        <v>38</v>
      </c>
      <c r="V10" s="0" t="s">
        <v>37</v>
      </c>
      <c r="W10" s="0" t="s">
        <v>197</v>
      </c>
      <c r="X10" s="0" t="s">
        <v>281</v>
      </c>
      <c r="Z10" s="0" t="n">
        <v>5398</v>
      </c>
      <c r="AA10" s="0" t="n">
        <f aca="false">COUNT(Y10:Z10)</f>
        <v>1</v>
      </c>
    </row>
    <row r="11" customFormat="false" ht="14.25" hidden="false" customHeight="false" outlineLevel="0" collapsed="false">
      <c r="A11" s="0" t="s">
        <v>38</v>
      </c>
      <c r="B11" s="0" t="s">
        <v>37</v>
      </c>
      <c r="C11" s="0" t="s">
        <v>197</v>
      </c>
      <c r="F11" s="0" t="n">
        <v>13050</v>
      </c>
      <c r="G11" s="191" t="n">
        <f aca="false">COUNT(D11:F11)</f>
        <v>1</v>
      </c>
      <c r="J11" s="0" t="s">
        <v>38</v>
      </c>
      <c r="K11" s="0" t="s">
        <v>37</v>
      </c>
      <c r="L11" s="0" t="s">
        <v>197</v>
      </c>
      <c r="M11" s="190" t="n">
        <f aca="false">D11/6</f>
        <v>0</v>
      </c>
      <c r="N11" s="190" t="n">
        <f aca="false">E11/18045</f>
        <v>0</v>
      </c>
      <c r="O11" s="190" t="n">
        <f aca="false">F11/823136</f>
        <v>0.0158540022547914</v>
      </c>
      <c r="P11" s="191"/>
      <c r="U11" s="0" t="s">
        <v>38</v>
      </c>
      <c r="V11" s="0" t="s">
        <v>37</v>
      </c>
      <c r="W11" s="0" t="s">
        <v>197</v>
      </c>
      <c r="X11" s="0" t="s">
        <v>198</v>
      </c>
      <c r="Z11" s="0" t="n">
        <v>7652</v>
      </c>
      <c r="AA11" s="0" t="n">
        <f aca="false">COUNT(Y11:Z11)</f>
        <v>1</v>
      </c>
    </row>
    <row r="12" customFormat="false" ht="14.25" hidden="false" customHeight="false" outlineLevel="0" collapsed="false">
      <c r="A12" s="0" t="s">
        <v>38</v>
      </c>
      <c r="B12" s="0" t="s">
        <v>37</v>
      </c>
      <c r="C12" s="0" t="s">
        <v>35</v>
      </c>
      <c r="D12" s="0" t="n">
        <v>5</v>
      </c>
      <c r="F12" s="0" t="n">
        <v>21062</v>
      </c>
      <c r="G12" s="0" t="n">
        <f aca="false">COUNT(D12:F12)</f>
        <v>2</v>
      </c>
      <c r="J12" s="164" t="s">
        <v>38</v>
      </c>
      <c r="K12" s="164" t="s">
        <v>37</v>
      </c>
      <c r="L12" s="164" t="s">
        <v>35</v>
      </c>
      <c r="M12" s="194" t="n">
        <f aca="false">D12/6</f>
        <v>0.833333333333333</v>
      </c>
      <c r="N12" s="194" t="n">
        <f aca="false">E12/18045</f>
        <v>0</v>
      </c>
      <c r="O12" s="194" t="n">
        <f aca="false">F12/823136</f>
        <v>0.0255875092329822</v>
      </c>
      <c r="P12" s="164"/>
      <c r="Q12" s="0" t="n">
        <v>3</v>
      </c>
      <c r="R12" s="0" t="n">
        <v>2</v>
      </c>
      <c r="U12" s="0" t="s">
        <v>38</v>
      </c>
      <c r="V12" s="0" t="s">
        <v>37</v>
      </c>
      <c r="W12" s="0" t="s">
        <v>35</v>
      </c>
      <c r="X12" s="0" t="s">
        <v>210</v>
      </c>
      <c r="Z12" s="0" t="n">
        <v>12924</v>
      </c>
      <c r="AA12" s="0" t="n">
        <f aca="false">COUNT(Y12:Z12)</f>
        <v>1</v>
      </c>
    </row>
    <row r="13" customFormat="false" ht="14.25" hidden="false" customHeight="false" outlineLevel="0" collapsed="false">
      <c r="A13" s="0" t="s">
        <v>38</v>
      </c>
      <c r="B13" s="0" t="s">
        <v>37</v>
      </c>
      <c r="C13" s="0" t="s">
        <v>74</v>
      </c>
      <c r="E13" s="0" t="n">
        <v>18044</v>
      </c>
      <c r="F13" s="0" t="n">
        <v>70482</v>
      </c>
      <c r="G13" s="164" t="n">
        <f aca="false">COUNT(D13:F13)</f>
        <v>2</v>
      </c>
      <c r="J13" s="164" t="s">
        <v>38</v>
      </c>
      <c r="K13" s="164" t="s">
        <v>37</v>
      </c>
      <c r="L13" s="164" t="s">
        <v>74</v>
      </c>
      <c r="M13" s="194" t="n">
        <f aca="false">D13/6</f>
        <v>0</v>
      </c>
      <c r="N13" s="194" t="n">
        <f aca="false">E13/18045</f>
        <v>0.999944582986977</v>
      </c>
      <c r="O13" s="194" t="n">
        <f aca="false">F13/823136</f>
        <v>0.0856261905687517</v>
      </c>
      <c r="P13" s="164"/>
      <c r="Q13" s="0" t="n">
        <v>2</v>
      </c>
      <c r="R13" s="0" t="n">
        <v>2</v>
      </c>
      <c r="U13" s="0" t="s">
        <v>38</v>
      </c>
      <c r="V13" s="0" t="s">
        <v>37</v>
      </c>
      <c r="W13" s="0" t="s">
        <v>35</v>
      </c>
      <c r="X13" s="0" t="s">
        <v>206</v>
      </c>
      <c r="Y13" s="0" t="n">
        <v>1</v>
      </c>
      <c r="AA13" s="0" t="n">
        <f aca="false">COUNT(Y13:Z13)</f>
        <v>1</v>
      </c>
    </row>
    <row r="14" customFormat="false" ht="14.25" hidden="false" customHeight="false" outlineLevel="0" collapsed="false">
      <c r="A14" s="0" t="s">
        <v>27</v>
      </c>
      <c r="B14" s="0" t="s">
        <v>68</v>
      </c>
      <c r="C14" s="0" t="s">
        <v>299</v>
      </c>
      <c r="F14" s="0" t="n">
        <v>14</v>
      </c>
      <c r="G14" s="0" t="n">
        <f aca="false">COUNT(D14:F14)</f>
        <v>1</v>
      </c>
      <c r="J14" s="0" t="s">
        <v>27</v>
      </c>
      <c r="K14" s="0" t="s">
        <v>68</v>
      </c>
      <c r="L14" s="0" t="s">
        <v>299</v>
      </c>
      <c r="M14" s="190" t="n">
        <f aca="false">D14/6</f>
        <v>0</v>
      </c>
      <c r="N14" s="190" t="n">
        <f aca="false">E14/18045</f>
        <v>0</v>
      </c>
      <c r="O14" s="190" t="n">
        <f aca="false">F14/823136</f>
        <v>1.70081250242973E-005</v>
      </c>
      <c r="P14" s="0" t="s">
        <v>372</v>
      </c>
      <c r="U14" s="0" t="s">
        <v>38</v>
      </c>
      <c r="V14" s="0" t="s">
        <v>37</v>
      </c>
      <c r="W14" s="0" t="s">
        <v>35</v>
      </c>
      <c r="X14" s="0" t="s">
        <v>133</v>
      </c>
      <c r="Y14" s="0" t="n">
        <v>4</v>
      </c>
      <c r="Z14" s="0" t="n">
        <v>8138</v>
      </c>
      <c r="AA14" s="0" t="n">
        <f aca="false">COUNT(Y14:Z14)</f>
        <v>2</v>
      </c>
    </row>
    <row r="15" customFormat="false" ht="14.25" hidden="false" customHeight="false" outlineLevel="0" collapsed="false">
      <c r="A15" s="0" t="s">
        <v>30</v>
      </c>
      <c r="B15" s="0" t="s">
        <v>70</v>
      </c>
      <c r="C15" s="0" t="s">
        <v>90</v>
      </c>
      <c r="E15" s="0" t="n">
        <v>1</v>
      </c>
      <c r="G15" s="0" t="n">
        <f aca="false">COUNT(D15:F15)</f>
        <v>1</v>
      </c>
      <c r="J15" s="0" t="s">
        <v>30</v>
      </c>
      <c r="K15" s="0" t="s">
        <v>70</v>
      </c>
      <c r="L15" s="0" t="s">
        <v>90</v>
      </c>
      <c r="M15" s="190" t="n">
        <f aca="false">D15/6</f>
        <v>0</v>
      </c>
      <c r="N15" s="190" t="n">
        <f aca="false">E15/18045</f>
        <v>5.54170130229981E-005</v>
      </c>
      <c r="O15" s="190" t="n">
        <f aca="false">F15/823136</f>
        <v>0</v>
      </c>
      <c r="P15" s="0" t="s">
        <v>371</v>
      </c>
      <c r="U15" s="0" t="s">
        <v>38</v>
      </c>
      <c r="V15" s="0" t="s">
        <v>37</v>
      </c>
      <c r="W15" s="0" t="s">
        <v>74</v>
      </c>
      <c r="X15" s="0" t="s">
        <v>143</v>
      </c>
      <c r="Z15" s="0" t="n">
        <v>19891</v>
      </c>
      <c r="AA15" s="0" t="n">
        <f aca="false">COUNT(Y15:Z15)</f>
        <v>1</v>
      </c>
    </row>
    <row r="16" customFormat="false" ht="14.25" hidden="false" customHeight="false" outlineLevel="0" collapsed="false">
      <c r="A16" s="0" t="s">
        <v>5</v>
      </c>
      <c r="B16" s="0" t="s">
        <v>4</v>
      </c>
      <c r="C16" s="0" t="s">
        <v>6</v>
      </c>
      <c r="F16" s="0" t="n">
        <v>16350</v>
      </c>
      <c r="G16" s="0" t="n">
        <f aca="false">COUNT(D16:F16)</f>
        <v>1</v>
      </c>
      <c r="J16" s="0" t="s">
        <v>5</v>
      </c>
      <c r="K16" s="0" t="s">
        <v>4</v>
      </c>
      <c r="L16" s="0" t="s">
        <v>6</v>
      </c>
      <c r="M16" s="190" t="n">
        <f aca="false">D16/6</f>
        <v>0</v>
      </c>
      <c r="N16" s="190" t="n">
        <f aca="false">E16/18045</f>
        <v>0</v>
      </c>
      <c r="O16" s="190" t="n">
        <f aca="false">F16/823136</f>
        <v>0.0198630602962329</v>
      </c>
      <c r="P16" s="0" t="s">
        <v>327</v>
      </c>
      <c r="U16" s="0" t="s">
        <v>38</v>
      </c>
      <c r="V16" s="0" t="s">
        <v>37</v>
      </c>
      <c r="W16" s="0" t="s">
        <v>74</v>
      </c>
      <c r="X16" s="0" t="s">
        <v>142</v>
      </c>
      <c r="Z16" s="0" t="n">
        <v>50591</v>
      </c>
      <c r="AA16" s="0" t="n">
        <f aca="false">COUNT(Y16:Z16)</f>
        <v>1</v>
      </c>
    </row>
    <row r="17" customFormat="false" ht="14.25" hidden="false" customHeight="false" outlineLevel="0" collapsed="false">
      <c r="A17" s="0" t="s">
        <v>44</v>
      </c>
      <c r="B17" s="0" t="s">
        <v>43</v>
      </c>
      <c r="C17" s="0" t="s">
        <v>121</v>
      </c>
      <c r="F17" s="0" t="n">
        <v>3</v>
      </c>
      <c r="G17" s="0" t="n">
        <f aca="false">COUNT(D17:F17)</f>
        <v>1</v>
      </c>
      <c r="J17" s="0" t="s">
        <v>44</v>
      </c>
      <c r="K17" s="0" t="s">
        <v>43</v>
      </c>
      <c r="L17" s="0" t="s">
        <v>121</v>
      </c>
      <c r="M17" s="190" t="n">
        <f aca="false">D17/6</f>
        <v>0</v>
      </c>
      <c r="N17" s="190" t="n">
        <f aca="false">E17/18045</f>
        <v>0</v>
      </c>
      <c r="O17" s="190" t="n">
        <f aca="false">F17/823136</f>
        <v>3.64459821949228E-006</v>
      </c>
      <c r="P17" s="0" t="s">
        <v>372</v>
      </c>
      <c r="U17" s="0" t="s">
        <v>27</v>
      </c>
      <c r="V17" s="0" t="s">
        <v>68</v>
      </c>
      <c r="W17" s="0" t="s">
        <v>299</v>
      </c>
      <c r="X17" s="0" t="s">
        <v>300</v>
      </c>
      <c r="Z17" s="0" t="n">
        <v>14</v>
      </c>
      <c r="AA17" s="0" t="n">
        <f aca="false">COUNT(Y17:Z17)</f>
        <v>1</v>
      </c>
    </row>
    <row r="18" customFormat="false" ht="14.25" hidden="false" customHeight="false" outlineLevel="0" collapsed="false">
      <c r="A18" s="0" t="s">
        <v>63</v>
      </c>
      <c r="B18" s="0" t="s">
        <v>62</v>
      </c>
      <c r="C18" s="0" t="s">
        <v>236</v>
      </c>
      <c r="F18" s="0" t="n">
        <v>697866</v>
      </c>
      <c r="G18" s="0" t="n">
        <f aca="false">COUNT(D18:F18)</f>
        <v>1</v>
      </c>
      <c r="J18" s="0" t="s">
        <v>63</v>
      </c>
      <c r="K18" s="0" t="s">
        <v>62</v>
      </c>
      <c r="L18" s="0" t="s">
        <v>236</v>
      </c>
      <c r="M18" s="190" t="n">
        <f aca="false">D18/6</f>
        <v>0</v>
      </c>
      <c r="N18" s="190" t="n">
        <f aca="false">E18/18045</f>
        <v>0</v>
      </c>
      <c r="O18" s="206" t="n">
        <f aca="false">F18/823136</f>
        <v>0.847813727014734</v>
      </c>
      <c r="Q18" s="0" t="n">
        <v>1</v>
      </c>
      <c r="R18" s="0" t="n">
        <v>1</v>
      </c>
      <c r="U18" s="0" t="s">
        <v>5</v>
      </c>
      <c r="V18" s="0" t="s">
        <v>4</v>
      </c>
      <c r="W18" s="0" t="s">
        <v>6</v>
      </c>
      <c r="X18" s="0" t="s">
        <v>214</v>
      </c>
      <c r="Z18" s="0" t="n">
        <v>16350</v>
      </c>
      <c r="AA18" s="0" t="n">
        <f aca="false">COUNT(Y18:Z18)</f>
        <v>1</v>
      </c>
    </row>
    <row r="19" customFormat="false" ht="14.25" hidden="false" customHeight="false" outlineLevel="0" collapsed="false">
      <c r="A19" s="0" t="s">
        <v>69</v>
      </c>
      <c r="B19" s="0" t="s">
        <v>68</v>
      </c>
      <c r="C19" s="0" t="s">
        <v>67</v>
      </c>
      <c r="G19" s="0" t="n">
        <f aca="false">COUNT(D19:F19)</f>
        <v>0</v>
      </c>
      <c r="U19" s="0" t="s">
        <v>44</v>
      </c>
      <c r="V19" s="0" t="s">
        <v>43</v>
      </c>
      <c r="W19" s="0" t="s">
        <v>121</v>
      </c>
      <c r="X19" s="0" t="s">
        <v>141</v>
      </c>
      <c r="Z19" s="0" t="n">
        <v>3</v>
      </c>
      <c r="AA19" s="0" t="n">
        <f aca="false">COUNT(Y19:Z19)</f>
        <v>1</v>
      </c>
    </row>
    <row r="20" customFormat="false" ht="14.25" hidden="false" customHeight="false" outlineLevel="0" collapsed="false">
      <c r="A20" s="0" t="s">
        <v>335</v>
      </c>
      <c r="B20" s="0" t="s">
        <v>82</v>
      </c>
      <c r="C20" s="0" t="s">
        <v>82</v>
      </c>
      <c r="G20" s="164" t="n">
        <f aca="false">COUNT(D20:F20)</f>
        <v>0</v>
      </c>
      <c r="U20" s="0" t="s">
        <v>63</v>
      </c>
      <c r="V20" s="0" t="s">
        <v>62</v>
      </c>
      <c r="W20" s="0" t="s">
        <v>236</v>
      </c>
      <c r="X20" s="0" t="s">
        <v>237</v>
      </c>
      <c r="Z20" s="0" t="n">
        <v>697866</v>
      </c>
      <c r="AA20" s="0" t="n">
        <f aca="false">COUNT(Y20:Z20)</f>
        <v>1</v>
      </c>
    </row>
    <row r="21" customFormat="false" ht="14.25" hidden="false" customHeight="false" outlineLevel="0" collapsed="false">
      <c r="A21" s="0" t="s">
        <v>17</v>
      </c>
      <c r="B21" s="0" t="s">
        <v>16</v>
      </c>
      <c r="C21" s="0" t="s">
        <v>83</v>
      </c>
      <c r="G21" s="0" t="n">
        <f aca="false">COUNT(D21:F21)</f>
        <v>0</v>
      </c>
    </row>
    <row r="22" customFormat="false" ht="14.25" hidden="false" customHeight="false" outlineLevel="0" collapsed="false">
      <c r="A22" s="0" t="s">
        <v>17</v>
      </c>
      <c r="B22" s="0" t="s">
        <v>16</v>
      </c>
      <c r="C22" s="0" t="s">
        <v>114</v>
      </c>
      <c r="G22" s="0" t="n">
        <f aca="false">COUNT(D22:F22)</f>
        <v>0</v>
      </c>
    </row>
    <row r="23" customFormat="false" ht="14.25" hidden="false" customHeight="false" outlineLevel="0" collapsed="false">
      <c r="A23" s="0" t="s">
        <v>17</v>
      </c>
      <c r="B23" s="0" t="s">
        <v>16</v>
      </c>
      <c r="C23" s="0" t="s">
        <v>223</v>
      </c>
      <c r="G23" s="0" t="n">
        <f aca="false">COUNT(D23:F23)</f>
        <v>0</v>
      </c>
    </row>
    <row r="24" customFormat="false" ht="14.25" hidden="false" customHeight="false" outlineLevel="0" collapsed="false">
      <c r="A24" s="0" t="s">
        <v>17</v>
      </c>
      <c r="B24" s="0" t="s">
        <v>16</v>
      </c>
      <c r="C24" s="0" t="s">
        <v>21</v>
      </c>
      <c r="G24" s="0" t="n">
        <f aca="false">COUNT(D24:F24)</f>
        <v>0</v>
      </c>
    </row>
    <row r="25" customFormat="false" ht="14.25" hidden="false" customHeight="false" outlineLevel="0" collapsed="false">
      <c r="A25" s="0" t="s">
        <v>17</v>
      </c>
      <c r="B25" s="0" t="s">
        <v>16</v>
      </c>
      <c r="C25" s="0" t="s">
        <v>99</v>
      </c>
      <c r="G25" s="164" t="n">
        <f aca="false">COUNT(D25:F25)</f>
        <v>0</v>
      </c>
    </row>
    <row r="26" customFormat="false" ht="14.25" hidden="false" customHeight="false" outlineLevel="0" collapsed="false">
      <c r="A26" s="0" t="s">
        <v>17</v>
      </c>
      <c r="B26" s="0" t="s">
        <v>16</v>
      </c>
      <c r="C26" s="0" t="s">
        <v>288</v>
      </c>
      <c r="G26" s="0" t="n">
        <f aca="false">COUNT(D26:F26)</f>
        <v>0</v>
      </c>
    </row>
    <row r="27" customFormat="false" ht="14.25" hidden="false" customHeight="false" outlineLevel="0" collapsed="false">
      <c r="A27" s="0" t="s">
        <v>17</v>
      </c>
      <c r="B27" s="0" t="s">
        <v>16</v>
      </c>
      <c r="C27" s="0" t="s">
        <v>18</v>
      </c>
      <c r="G27" s="191" t="n">
        <f aca="false">COUNT(D27:F27)</f>
        <v>0</v>
      </c>
    </row>
    <row r="28" customFormat="false" ht="14.25" hidden="false" customHeight="false" outlineLevel="0" collapsed="false">
      <c r="A28" s="0" t="s">
        <v>17</v>
      </c>
      <c r="B28" s="0" t="s">
        <v>16</v>
      </c>
      <c r="C28" s="0" t="s">
        <v>181</v>
      </c>
      <c r="G28" s="0" t="n">
        <f aca="false">COUNT(D28:F28)</f>
        <v>0</v>
      </c>
    </row>
    <row r="29" customFormat="false" ht="14.25" hidden="false" customHeight="false" outlineLevel="0" collapsed="false">
      <c r="A29" s="0" t="s">
        <v>17</v>
      </c>
      <c r="B29" s="0" t="s">
        <v>16</v>
      </c>
      <c r="C29" s="0" t="s">
        <v>20</v>
      </c>
      <c r="G29" s="0" t="n">
        <f aca="false">COUNT(D29:F29)</f>
        <v>0</v>
      </c>
    </row>
    <row r="30" customFormat="false" ht="14.25" hidden="false" customHeight="false" outlineLevel="0" collapsed="false">
      <c r="A30" s="0" t="s">
        <v>17</v>
      </c>
      <c r="B30" s="0" t="s">
        <v>313</v>
      </c>
      <c r="C30" s="0" t="s">
        <v>275</v>
      </c>
      <c r="G30" s="164" t="n">
        <f aca="false">COUNT(D30:F30)</f>
        <v>0</v>
      </c>
    </row>
    <row r="31" customFormat="false" ht="14.25" hidden="false" customHeight="false" outlineLevel="0" collapsed="false">
      <c r="A31" s="0" t="s">
        <v>38</v>
      </c>
      <c r="B31" s="0" t="s">
        <v>37</v>
      </c>
      <c r="C31" s="0" t="s">
        <v>248</v>
      </c>
      <c r="G31" s="0" t="n">
        <f aca="false">COUNT(D31:F31)</f>
        <v>0</v>
      </c>
    </row>
    <row r="32" customFormat="false" ht="14.25" hidden="false" customHeight="false" outlineLevel="0" collapsed="false">
      <c r="A32" s="0" t="s">
        <v>41</v>
      </c>
      <c r="B32" s="0" t="s">
        <v>40</v>
      </c>
      <c r="C32" s="0" t="s">
        <v>59</v>
      </c>
      <c r="G32" s="0" t="n">
        <f aca="false">COUNT(D32:F32)</f>
        <v>0</v>
      </c>
    </row>
    <row r="33" customFormat="false" ht="14.25" hidden="false" customHeight="false" outlineLevel="0" collapsed="false">
      <c r="A33" s="0" t="s">
        <v>41</v>
      </c>
      <c r="B33" s="0" t="s">
        <v>40</v>
      </c>
      <c r="C33" s="0" t="s">
        <v>39</v>
      </c>
      <c r="G33" s="0" t="n">
        <f aca="false">COUNT(D33:F33)</f>
        <v>0</v>
      </c>
    </row>
    <row r="34" customFormat="false" ht="14.25" hidden="false" customHeight="false" outlineLevel="0" collapsed="false">
      <c r="A34" s="0" t="s">
        <v>314</v>
      </c>
      <c r="B34" s="0" t="s">
        <v>317</v>
      </c>
      <c r="C34" s="0" t="s">
        <v>305</v>
      </c>
      <c r="G34" s="0" t="n">
        <f aca="false">COUNT(D34:F34)</f>
        <v>0</v>
      </c>
    </row>
    <row r="35" customFormat="false" ht="14.25" hidden="false" customHeight="false" outlineLevel="0" collapsed="false">
      <c r="A35" s="0" t="s">
        <v>27</v>
      </c>
      <c r="B35" s="0" t="s">
        <v>68</v>
      </c>
      <c r="C35" s="0" t="s">
        <v>200</v>
      </c>
      <c r="G35" s="0" t="n">
        <f aca="false">COUNT(D35:F35)</f>
        <v>0</v>
      </c>
    </row>
    <row r="36" customFormat="false" ht="14.25" hidden="false" customHeight="false" outlineLevel="0" collapsed="false">
      <c r="A36" s="0" t="s">
        <v>27</v>
      </c>
      <c r="B36" s="0" t="s">
        <v>68</v>
      </c>
      <c r="C36" s="0" t="s">
        <v>291</v>
      </c>
      <c r="G36" s="0" t="n">
        <f aca="false">COUNT(D36:F36)</f>
        <v>0</v>
      </c>
    </row>
    <row r="37" customFormat="false" ht="14.25" hidden="false" customHeight="false" outlineLevel="0" collapsed="false">
      <c r="A37" s="0" t="s">
        <v>27</v>
      </c>
      <c r="B37" s="0" t="s">
        <v>321</v>
      </c>
      <c r="C37" s="0" t="s">
        <v>220</v>
      </c>
      <c r="G37" s="0" t="n">
        <f aca="false">COUNT(D37:F37)</f>
        <v>0</v>
      </c>
    </row>
    <row r="38" customFormat="false" ht="14.25" hidden="false" customHeight="false" outlineLevel="0" collapsed="false">
      <c r="A38" s="0" t="s">
        <v>27</v>
      </c>
      <c r="B38" s="0" t="s">
        <v>26</v>
      </c>
      <c r="C38" s="0" t="s">
        <v>24</v>
      </c>
      <c r="G38" s="0" t="n">
        <f aca="false">COUNT(D38:F38)</f>
        <v>0</v>
      </c>
    </row>
    <row r="39" customFormat="false" ht="14.25" hidden="false" customHeight="false" outlineLevel="0" collapsed="false">
      <c r="A39" s="0" t="s">
        <v>338</v>
      </c>
      <c r="B39" s="0" t="s">
        <v>315</v>
      </c>
      <c r="C39" s="0" t="s">
        <v>212</v>
      </c>
      <c r="G39" s="191" t="n">
        <f aca="false">COUNT(D39:F39)</f>
        <v>0</v>
      </c>
    </row>
    <row r="40" customFormat="false" ht="14.25" hidden="false" customHeight="false" outlineLevel="0" collapsed="false">
      <c r="A40" s="0" t="s">
        <v>317</v>
      </c>
      <c r="B40" s="0" t="s">
        <v>314</v>
      </c>
      <c r="C40" s="0" t="s">
        <v>283</v>
      </c>
      <c r="G40" s="191" t="n">
        <f aca="false">COUNT(D40:F40)</f>
        <v>0</v>
      </c>
    </row>
    <row r="41" customFormat="false" ht="14.25" hidden="false" customHeight="false" outlineLevel="0" collapsed="false">
      <c r="A41" s="0" t="s">
        <v>30</v>
      </c>
      <c r="B41" s="0" t="s">
        <v>70</v>
      </c>
      <c r="C41" s="0" t="s">
        <v>239</v>
      </c>
      <c r="G41" s="0" t="n">
        <f aca="false">COUNT(D41:F41)</f>
        <v>0</v>
      </c>
    </row>
    <row r="42" customFormat="false" ht="14.25" hidden="false" customHeight="false" outlineLevel="0" collapsed="false">
      <c r="A42" s="0" t="s">
        <v>30</v>
      </c>
      <c r="B42" s="0" t="s">
        <v>70</v>
      </c>
      <c r="C42" s="0" t="s">
        <v>232</v>
      </c>
      <c r="G42" s="0" t="n">
        <f aca="false">COUNT(D42:F42)</f>
        <v>0</v>
      </c>
    </row>
    <row r="43" customFormat="false" ht="14.25" hidden="false" customHeight="false" outlineLevel="0" collapsed="false">
      <c r="A43" s="0" t="s">
        <v>30</v>
      </c>
      <c r="B43" s="0" t="s">
        <v>323</v>
      </c>
      <c r="C43" s="0" t="s">
        <v>278</v>
      </c>
      <c r="G43" s="0" t="n">
        <f aca="false">COUNT(D43:F43)</f>
        <v>0</v>
      </c>
    </row>
    <row r="44" customFormat="false" ht="14.25" hidden="false" customHeight="false" outlineLevel="0" collapsed="false">
      <c r="A44" s="0" t="s">
        <v>30</v>
      </c>
      <c r="B44" s="0" t="s">
        <v>29</v>
      </c>
      <c r="C44" s="0" t="s">
        <v>28</v>
      </c>
      <c r="G44" s="0" t="n">
        <f aca="false">COUNT(D44:F44)</f>
        <v>0</v>
      </c>
    </row>
    <row r="45" customFormat="false" ht="14.25" hidden="false" customHeight="false" outlineLevel="0" collapsed="false">
      <c r="A45" s="0" t="s">
        <v>30</v>
      </c>
      <c r="B45" s="0" t="s">
        <v>29</v>
      </c>
      <c r="C45" s="0" t="s">
        <v>261</v>
      </c>
      <c r="G45" s="0" t="n">
        <f aca="false">COUNT(D45:F45)</f>
        <v>0</v>
      </c>
    </row>
    <row r="46" customFormat="false" ht="14.25" hidden="false" customHeight="false" outlineLevel="0" collapsed="false">
      <c r="A46" s="0" t="s">
        <v>5</v>
      </c>
      <c r="B46" s="0" t="s">
        <v>4</v>
      </c>
      <c r="C46" s="0" t="s">
        <v>7</v>
      </c>
      <c r="G46" s="0" t="n">
        <f aca="false">COUNT(D46:F46)</f>
        <v>0</v>
      </c>
    </row>
    <row r="47" customFormat="false" ht="14.25" hidden="false" customHeight="false" outlineLevel="0" collapsed="false">
      <c r="A47" s="0" t="s">
        <v>5</v>
      </c>
      <c r="B47" s="0" t="s">
        <v>4</v>
      </c>
      <c r="C47" s="0" t="s">
        <v>31</v>
      </c>
      <c r="G47" s="0" t="n">
        <f aca="false">COUNT(D47:F47)</f>
        <v>0</v>
      </c>
    </row>
    <row r="48" customFormat="false" ht="14.25" hidden="false" customHeight="false" outlineLevel="0" collapsed="false">
      <c r="A48" s="0" t="s">
        <v>5</v>
      </c>
      <c r="B48" s="0" t="s">
        <v>4</v>
      </c>
      <c r="C48" s="0" t="s">
        <v>2</v>
      </c>
      <c r="G48" s="0" t="n">
        <f aca="false">COUNT(D48:F48)</f>
        <v>0</v>
      </c>
    </row>
    <row r="49" customFormat="false" ht="14.25" hidden="false" customHeight="false" outlineLevel="0" collapsed="false">
      <c r="A49" s="0" t="s">
        <v>5</v>
      </c>
      <c r="B49" s="0" t="s">
        <v>4</v>
      </c>
      <c r="C49" s="0" t="s">
        <v>32</v>
      </c>
      <c r="G49" s="164" t="n">
        <f aca="false">COUNT(D49:F49)</f>
        <v>0</v>
      </c>
    </row>
    <row r="50" customFormat="false" ht="14.25" hidden="false" customHeight="false" outlineLevel="0" collapsed="false">
      <c r="A50" s="0" t="s">
        <v>5</v>
      </c>
      <c r="B50" s="0" t="s">
        <v>4</v>
      </c>
      <c r="C50" s="0" t="s">
        <v>85</v>
      </c>
      <c r="G50" s="0" t="n">
        <f aca="false">COUNT(D50:F50)</f>
        <v>0</v>
      </c>
    </row>
    <row r="51" customFormat="false" ht="14.25" hidden="false" customHeight="false" outlineLevel="0" collapsed="false">
      <c r="A51" s="0" t="s">
        <v>334</v>
      </c>
      <c r="B51" s="0" t="s">
        <v>318</v>
      </c>
      <c r="C51" s="0" t="s">
        <v>152</v>
      </c>
      <c r="G51" s="0" t="n">
        <f aca="false">COUNT(D51:F51)</f>
        <v>0</v>
      </c>
    </row>
    <row r="52" customFormat="false" ht="14.25" hidden="false" customHeight="false" outlineLevel="0" collapsed="false">
      <c r="A52" s="0" t="s">
        <v>73</v>
      </c>
      <c r="B52" s="0" t="s">
        <v>72</v>
      </c>
      <c r="C52" s="0" t="s">
        <v>91</v>
      </c>
      <c r="G52" s="0" t="n">
        <f aca="false">COUNT(D52:F52)</f>
        <v>0</v>
      </c>
    </row>
    <row r="53" customFormat="false" ht="14.25" hidden="false" customHeight="false" outlineLevel="0" collapsed="false">
      <c r="A53" s="0" t="s">
        <v>44</v>
      </c>
      <c r="B53" s="0" t="s">
        <v>43</v>
      </c>
      <c r="C53" s="0" t="s">
        <v>42</v>
      </c>
      <c r="G53" s="0" t="n">
        <f aca="false">COUNT(D53:F53)</f>
        <v>0</v>
      </c>
    </row>
    <row r="54" customFormat="false" ht="14.25" hidden="false" customHeight="false" outlineLevel="0" collapsed="false">
      <c r="A54" s="0" t="s">
        <v>44</v>
      </c>
      <c r="B54" s="0" t="s">
        <v>46</v>
      </c>
      <c r="C54" s="0" t="s">
        <v>47</v>
      </c>
      <c r="G54" s="0" t="n">
        <f aca="false">COUNT(D54:F54)</f>
        <v>0</v>
      </c>
    </row>
    <row r="55" customFormat="false" ht="14.25" hidden="false" customHeight="false" outlineLevel="0" collapsed="false">
      <c r="A55" s="0" t="s">
        <v>44</v>
      </c>
      <c r="B55" s="0" t="s">
        <v>46</v>
      </c>
      <c r="C55" s="0" t="s">
        <v>45</v>
      </c>
      <c r="G55" s="191" t="n">
        <f aca="false">COUNT(D55:F55)</f>
        <v>0</v>
      </c>
    </row>
    <row r="56" customFormat="false" ht="14.25" hidden="false" customHeight="false" outlineLevel="0" collapsed="false">
      <c r="A56" s="0" t="s">
        <v>44</v>
      </c>
      <c r="B56" s="0" t="s">
        <v>46</v>
      </c>
      <c r="C56" s="0" t="s">
        <v>75</v>
      </c>
      <c r="G56" s="0" t="n">
        <f aca="false">COUNT(D56:F56)</f>
        <v>0</v>
      </c>
    </row>
    <row r="57" customFormat="false" ht="14.25" hidden="false" customHeight="false" outlineLevel="0" collapsed="false">
      <c r="A57" s="0" t="s">
        <v>44</v>
      </c>
      <c r="B57" s="0" t="s">
        <v>49</v>
      </c>
      <c r="C57" s="0" t="s">
        <v>48</v>
      </c>
      <c r="G57" s="0" t="n">
        <f aca="false">COUNT(D57:F57)</f>
        <v>0</v>
      </c>
    </row>
    <row r="58" customFormat="false" ht="14.25" hidden="false" customHeight="false" outlineLevel="0" collapsed="false">
      <c r="A58" s="0" t="s">
        <v>330</v>
      </c>
      <c r="B58" s="0" t="s">
        <v>319</v>
      </c>
      <c r="C58" s="0" t="s">
        <v>160</v>
      </c>
      <c r="G58" s="0" t="n">
        <f aca="false">COUNT(D58:F58)</f>
        <v>0</v>
      </c>
    </row>
    <row r="59" customFormat="false" ht="14.25" hidden="false" customHeight="false" outlineLevel="0" collapsed="false">
      <c r="A59" s="0" t="s">
        <v>63</v>
      </c>
      <c r="B59" s="0" t="s">
        <v>320</v>
      </c>
      <c r="C59" s="0" t="s">
        <v>168</v>
      </c>
      <c r="G59" s="0" t="n">
        <f aca="false">COUNT(D59:F59)</f>
        <v>0</v>
      </c>
    </row>
    <row r="60" customFormat="false" ht="14.25" hidden="false" customHeight="false" outlineLevel="0" collapsed="false">
      <c r="G60" s="0" t="n">
        <f aca="false">COUNT(D60:F60)</f>
        <v>0</v>
      </c>
    </row>
    <row r="61" customFormat="false" ht="14.25" hidden="false" customHeight="false" outlineLevel="0" collapsed="false">
      <c r="G61" s="0" t="n">
        <f aca="false">COUNT(D61:F61)</f>
        <v>0</v>
      </c>
    </row>
    <row r="62" customFormat="false" ht="14.25" hidden="false" customHeight="false" outlineLevel="0" collapsed="false">
      <c r="G62" s="0" t="n">
        <f aca="false">COUNT(D62:F62)</f>
        <v>0</v>
      </c>
    </row>
    <row r="63" customFormat="false" ht="14.25" hidden="false" customHeight="false" outlineLevel="0" collapsed="false">
      <c r="G63" s="0" t="n">
        <f aca="false">COUNT(D63:F63)</f>
        <v>0</v>
      </c>
    </row>
    <row r="64" customFormat="false" ht="14.25" hidden="false" customHeight="false" outlineLevel="0" collapsed="false">
      <c r="G64" s="0" t="n">
        <f aca="false">COUNT(D64:F64)</f>
        <v>0</v>
      </c>
    </row>
    <row r="65" customFormat="false" ht="14.25" hidden="false" customHeight="false" outlineLevel="0" collapsed="false">
      <c r="G65" s="164" t="n">
        <f aca="false">COUNT(D65:F65)</f>
        <v>0</v>
      </c>
    </row>
    <row r="66" customFormat="false" ht="14.25" hidden="false" customHeight="false" outlineLevel="0" collapsed="false">
      <c r="G66" s="0" t="n">
        <f aca="false">COUNT(D66:F66)</f>
        <v>0</v>
      </c>
    </row>
    <row r="67" customFormat="false" ht="14.25" hidden="false" customHeight="false" outlineLevel="0" collapsed="false">
      <c r="G67" s="191" t="n">
        <f aca="false">COUNT(D67:F67)</f>
        <v>0</v>
      </c>
    </row>
    <row r="68" customFormat="false" ht="14.25" hidden="false" customHeight="false" outlineLevel="0" collapsed="false">
      <c r="G68" s="0" t="n">
        <f aca="false">COUNT(D68:F68)</f>
        <v>0</v>
      </c>
    </row>
    <row r="69" customFormat="false" ht="14.25" hidden="false" customHeight="false" outlineLevel="0" collapsed="false">
      <c r="G69" s="0" t="n">
        <f aca="false">COUNT(D69:F69)</f>
        <v>0</v>
      </c>
    </row>
    <row r="70" customFormat="false" ht="14.25" hidden="false" customHeight="false" outlineLevel="0" collapsed="false">
      <c r="G70" s="191" t="n">
        <f aca="false">COUNT(D70:F70)</f>
        <v>0</v>
      </c>
    </row>
    <row r="71" customFormat="false" ht="14.25" hidden="false" customHeight="false" outlineLevel="0" collapsed="false">
      <c r="G71" s="0" t="n">
        <f aca="false">COUNT(D71:F71)</f>
        <v>0</v>
      </c>
    </row>
    <row r="72" customFormat="false" ht="14.25" hidden="false" customHeight="false" outlineLevel="0" collapsed="false">
      <c r="G72" s="0" t="n">
        <f aca="false">COUNT(D72:F72)</f>
        <v>0</v>
      </c>
    </row>
    <row r="73" customFormat="false" ht="14.25" hidden="false" customHeight="false" outlineLevel="0" collapsed="false">
      <c r="G73" s="0" t="n">
        <f aca="false">COUNT(D73:F73)</f>
        <v>0</v>
      </c>
    </row>
    <row r="74" customFormat="false" ht="14.25" hidden="false" customHeight="false" outlineLevel="0" collapsed="false">
      <c r="G74" s="191" t="n">
        <f aca="false">COUNT(D74:F74)</f>
        <v>0</v>
      </c>
    </row>
    <row r="75" customFormat="false" ht="14.25" hidden="false" customHeight="false" outlineLevel="0" collapsed="false">
      <c r="G75" s="0" t="n">
        <f aca="false">COUNT(D75:F75)</f>
        <v>0</v>
      </c>
    </row>
    <row r="76" customFormat="false" ht="14.25" hidden="false" customHeight="false" outlineLevel="0" collapsed="false">
      <c r="G76" s="0" t="n">
        <f aca="false">COUNT(D76:F76)</f>
        <v>0</v>
      </c>
    </row>
    <row r="77" customFormat="false" ht="14.25" hidden="false" customHeight="false" outlineLevel="0" collapsed="false">
      <c r="G77" s="0" t="n">
        <f aca="false">COUNT(D77:F77)</f>
        <v>0</v>
      </c>
    </row>
    <row r="78" customFormat="false" ht="14.25" hidden="false" customHeight="false" outlineLevel="0" collapsed="false">
      <c r="G78" s="0" t="n">
        <f aca="false">COUNT(D78:F78)</f>
        <v>0</v>
      </c>
    </row>
    <row r="79" customFormat="false" ht="14.25" hidden="false" customHeight="false" outlineLevel="0" collapsed="false">
      <c r="G79" s="0" t="n">
        <f aca="false">COUNT(D79:F79)</f>
        <v>0</v>
      </c>
    </row>
    <row r="80" customFormat="false" ht="14.25" hidden="false" customHeight="false" outlineLevel="0" collapsed="false">
      <c r="G80" s="0" t="n">
        <f aca="false">COUNT(D80:F80)</f>
        <v>0</v>
      </c>
    </row>
    <row r="81" customFormat="false" ht="14.25" hidden="false" customHeight="false" outlineLevel="0" collapsed="false">
      <c r="G81" s="0" t="n">
        <f aca="false">COUNT(D81:F81)</f>
        <v>0</v>
      </c>
    </row>
    <row r="82" customFormat="false" ht="14.25" hidden="false" customHeight="false" outlineLevel="0" collapsed="false">
      <c r="G82" s="0" t="n">
        <f aca="false">COUNT(D82:F82)</f>
        <v>0</v>
      </c>
    </row>
    <row r="83" customFormat="false" ht="14.25" hidden="false" customHeight="false" outlineLevel="0" collapsed="false">
      <c r="G83" s="0" t="n">
        <f aca="false">COUNT(D83:F83)</f>
        <v>0</v>
      </c>
    </row>
    <row r="84" customFormat="false" ht="14.25" hidden="false" customHeight="false" outlineLevel="0" collapsed="false">
      <c r="G84" s="0" t="n">
        <f aca="false">COUNT(D84:F84)</f>
        <v>0</v>
      </c>
    </row>
    <row r="85" customFormat="false" ht="14.25" hidden="false" customHeight="false" outlineLevel="0" collapsed="false">
      <c r="G85" s="0" t="n">
        <f aca="false">COUNT(D85:F85)</f>
        <v>0</v>
      </c>
    </row>
    <row r="86" customFormat="false" ht="14.25" hidden="false" customHeight="false" outlineLevel="0" collapsed="false">
      <c r="G86" s="0" t="n">
        <f aca="false">COUNT(D86:F86)</f>
        <v>0</v>
      </c>
    </row>
    <row r="87" customFormat="false" ht="14.25" hidden="false" customHeight="false" outlineLevel="0" collapsed="false">
      <c r="G87" s="0" t="n">
        <f aca="false">COUNT(D87:F87)</f>
        <v>0</v>
      </c>
    </row>
    <row r="88" customFormat="false" ht="14.25" hidden="false" customHeight="false" outlineLevel="0" collapsed="false">
      <c r="G88" s="0" t="n">
        <f aca="false">COUNT(D88:F88)</f>
        <v>0</v>
      </c>
    </row>
    <row r="89" customFormat="false" ht="14.25" hidden="false" customHeight="false" outlineLevel="0" collapsed="false">
      <c r="G89" s="0" t="n">
        <f aca="false">COUNT(D89:F89)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1" activeCellId="0" sqref="A1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16.82"/>
    <col collapsed="false" customWidth="true" hidden="false" outlineLevel="0" max="4" min="4" style="0" width="10.09"/>
    <col collapsed="false" customWidth="true" hidden="false" outlineLevel="0" max="5" min="5" style="0" width="10.36"/>
    <col collapsed="false" customWidth="true" hidden="false" outlineLevel="0" max="6" min="6" style="0" width="10.09"/>
    <col collapsed="false" customWidth="true" hidden="false" outlineLevel="0" max="10" min="10" style="0" width="11.82"/>
    <col collapsed="false" customWidth="true" hidden="false" outlineLevel="0" max="11" min="11" style="0" width="14.17"/>
    <col collapsed="false" customWidth="true" hidden="false" outlineLevel="0" max="12" min="12" style="0" width="13.01"/>
    <col collapsed="false" customWidth="true" hidden="false" outlineLevel="0" max="13" min="13" style="81" width="4.82"/>
    <col collapsed="false" customWidth="true" hidden="false" outlineLevel="0" max="14" min="14" style="81" width="10.46"/>
    <col collapsed="false" customWidth="true" hidden="false" outlineLevel="0" max="15" min="15" style="81" width="9.27"/>
    <col collapsed="false" customWidth="true" hidden="false" outlineLevel="0" max="21" min="21" style="0" width="13.01"/>
    <col collapsed="false" customWidth="true" hidden="false" outlineLevel="0" max="22" min="22" style="0" width="14.54"/>
    <col collapsed="false" customWidth="true" hidden="false" outlineLevel="0" max="23" min="23" style="0" width="12.64"/>
    <col collapsed="false" customWidth="true" hidden="false" outlineLevel="0" max="24" min="24" style="0" width="12.72"/>
    <col collapsed="false" customWidth="true" hidden="false" outlineLevel="0" max="26" min="25" style="0" width="10.09"/>
  </cols>
  <sheetData>
    <row r="1" customFormat="false" ht="14.25" hidden="false" customHeight="false" outlineLevel="0" collapsed="false">
      <c r="M1" s="81" t="n">
        <f aca="false">SUM(D6:D44)</f>
        <v>28</v>
      </c>
      <c r="N1" s="81" t="n">
        <f aca="false">SUM(E6:E44)</f>
        <v>1968</v>
      </c>
      <c r="O1" s="81" t="n">
        <f aca="false">SUM(F6:F44)</f>
        <v>200124</v>
      </c>
    </row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D4" s="0" t="s">
        <v>234</v>
      </c>
      <c r="E4" s="0" t="s">
        <v>234</v>
      </c>
      <c r="F4" s="0" t="s">
        <v>234</v>
      </c>
      <c r="M4" s="81" t="s">
        <v>234</v>
      </c>
      <c r="Y4" s="0" t="s">
        <v>234</v>
      </c>
      <c r="Z4" s="0" t="s">
        <v>234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78</v>
      </c>
      <c r="E5" s="0" t="s">
        <v>81</v>
      </c>
      <c r="F5" s="0" t="s">
        <v>79</v>
      </c>
      <c r="J5" s="0" t="s">
        <v>328</v>
      </c>
      <c r="K5" s="0" t="s">
        <v>310</v>
      </c>
      <c r="L5" s="0" t="s">
        <v>0</v>
      </c>
      <c r="M5" s="81" t="s">
        <v>78</v>
      </c>
      <c r="N5" s="81" t="s">
        <v>81</v>
      </c>
      <c r="O5" s="81" t="s">
        <v>79</v>
      </c>
      <c r="U5" s="0" t="s">
        <v>328</v>
      </c>
      <c r="V5" s="0" t="s">
        <v>310</v>
      </c>
      <c r="W5" s="0" t="s">
        <v>0</v>
      </c>
      <c r="X5" s="0" t="s">
        <v>311</v>
      </c>
      <c r="Y5" s="0" t="s">
        <v>78</v>
      </c>
      <c r="Z5" s="0" t="s">
        <v>79</v>
      </c>
    </row>
    <row r="6" customFormat="false" ht="14.25" hidden="false" customHeight="false" outlineLevel="0" collapsed="false">
      <c r="A6" s="0" t="s">
        <v>335</v>
      </c>
      <c r="B6" s="0" t="s">
        <v>82</v>
      </c>
      <c r="C6" s="0" t="s">
        <v>82</v>
      </c>
      <c r="E6" s="0" t="n">
        <v>1</v>
      </c>
      <c r="G6" s="164" t="n">
        <f aca="false">COUNT(D6:F6)</f>
        <v>1</v>
      </c>
      <c r="J6" s="0" t="s">
        <v>335</v>
      </c>
      <c r="K6" s="0" t="s">
        <v>82</v>
      </c>
      <c r="L6" s="0" t="s">
        <v>82</v>
      </c>
      <c r="M6" s="192" t="n">
        <f aca="false">D6/28</f>
        <v>0</v>
      </c>
      <c r="N6" s="192" t="n">
        <f aca="false">E6/1968</f>
        <v>0.000508130081300813</v>
      </c>
      <c r="O6" s="192" t="n">
        <f aca="false">F6/200124</f>
        <v>0</v>
      </c>
      <c r="P6" s="164" t="n">
        <f aca="false">COUNT(M6:O6)</f>
        <v>3</v>
      </c>
      <c r="Q6" s="0" t="s">
        <v>371</v>
      </c>
      <c r="U6" s="0" t="s">
        <v>38</v>
      </c>
      <c r="V6" s="0" t="s">
        <v>37</v>
      </c>
      <c r="W6" s="0" t="s">
        <v>35</v>
      </c>
      <c r="X6" s="0" t="s">
        <v>133</v>
      </c>
      <c r="Y6" s="0" t="n">
        <v>3</v>
      </c>
    </row>
    <row r="7" customFormat="false" ht="14.25" hidden="false" customHeight="false" outlineLevel="0" collapsed="false">
      <c r="A7" s="0" t="s">
        <v>17</v>
      </c>
      <c r="B7" s="0" t="s">
        <v>16</v>
      </c>
      <c r="C7" s="0" t="s">
        <v>83</v>
      </c>
      <c r="E7" s="0" t="n">
        <v>1</v>
      </c>
      <c r="G7" s="0" t="n">
        <f aca="false">COUNT(D7:F7)</f>
        <v>1</v>
      </c>
      <c r="J7" s="0" t="s">
        <v>17</v>
      </c>
      <c r="K7" s="0" t="s">
        <v>16</v>
      </c>
      <c r="L7" s="0" t="s">
        <v>83</v>
      </c>
      <c r="M7" s="192" t="n">
        <f aca="false">D7/28</f>
        <v>0</v>
      </c>
      <c r="N7" s="192" t="n">
        <f aca="false">E7/1968</f>
        <v>0.000508130081300813</v>
      </c>
      <c r="O7" s="192" t="n">
        <f aca="false">F7/200124</f>
        <v>0</v>
      </c>
      <c r="P7" s="0" t="n">
        <f aca="false">COUNT(M7:O7)</f>
        <v>3</v>
      </c>
      <c r="Q7" s="0" t="s">
        <v>371</v>
      </c>
      <c r="U7" s="0" t="s">
        <v>38</v>
      </c>
      <c r="V7" s="0" t="s">
        <v>37</v>
      </c>
      <c r="W7" s="0" t="s">
        <v>74</v>
      </c>
      <c r="X7" s="0" t="s">
        <v>142</v>
      </c>
      <c r="Y7" s="0" t="n">
        <v>1</v>
      </c>
      <c r="Z7" s="0" t="n">
        <v>2674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14</v>
      </c>
      <c r="F8" s="0" t="n">
        <v>2504</v>
      </c>
      <c r="G8" s="191" t="n">
        <f aca="false">COUNT(D8:F8)</f>
        <v>1</v>
      </c>
      <c r="J8" s="0" t="s">
        <v>17</v>
      </c>
      <c r="K8" s="0" t="s">
        <v>16</v>
      </c>
      <c r="L8" s="0" t="s">
        <v>14</v>
      </c>
      <c r="M8" s="192" t="n">
        <f aca="false">D8/28</f>
        <v>0</v>
      </c>
      <c r="N8" s="192" t="n">
        <f aca="false">E8/1968</f>
        <v>0</v>
      </c>
      <c r="O8" s="192" t="n">
        <f aca="false">F8/200124</f>
        <v>0.012512242409706</v>
      </c>
      <c r="P8" s="191" t="n">
        <f aca="false">COUNT(M8:O8)</f>
        <v>3</v>
      </c>
      <c r="Q8" s="0" t="s">
        <v>372</v>
      </c>
      <c r="U8" s="0" t="s">
        <v>38</v>
      </c>
      <c r="V8" s="0" t="s">
        <v>37</v>
      </c>
      <c r="W8" s="0" t="s">
        <v>74</v>
      </c>
      <c r="X8" s="0" t="s">
        <v>143</v>
      </c>
      <c r="Y8" s="0" t="n">
        <v>2</v>
      </c>
      <c r="Z8" s="0" t="n">
        <v>10263</v>
      </c>
    </row>
    <row r="9" customFormat="false" ht="14.25" hidden="false" customHeight="false" outlineLevel="0" collapsed="false">
      <c r="A9" s="0" t="s">
        <v>17</v>
      </c>
      <c r="B9" s="0" t="s">
        <v>16</v>
      </c>
      <c r="C9" s="0" t="s">
        <v>21</v>
      </c>
      <c r="F9" s="0" t="n">
        <v>309</v>
      </c>
      <c r="G9" s="0" t="n">
        <f aca="false">COUNT(D9:F9)</f>
        <v>1</v>
      </c>
      <c r="J9" s="0" t="s">
        <v>17</v>
      </c>
      <c r="K9" s="0" t="s">
        <v>16</v>
      </c>
      <c r="L9" s="0" t="s">
        <v>21</v>
      </c>
      <c r="M9" s="192" t="n">
        <f aca="false">D9/28</f>
        <v>0</v>
      </c>
      <c r="N9" s="192" t="n">
        <f aca="false">E9/1968</f>
        <v>0</v>
      </c>
      <c r="O9" s="192" t="n">
        <f aca="false">F9/200124</f>
        <v>0.00154404269353001</v>
      </c>
      <c r="P9" s="0" t="n">
        <f aca="false">COUNT(M9:O9)</f>
        <v>3</v>
      </c>
      <c r="Q9" s="0" t="s">
        <v>372</v>
      </c>
      <c r="U9" s="0" t="s">
        <v>5</v>
      </c>
      <c r="V9" s="0" t="s">
        <v>4</v>
      </c>
      <c r="W9" s="0" t="s">
        <v>6</v>
      </c>
      <c r="X9" s="0" t="s">
        <v>214</v>
      </c>
      <c r="Z9" s="0" t="n">
        <v>45605</v>
      </c>
    </row>
    <row r="10" customFormat="false" ht="14.25" hidden="false" customHeight="false" outlineLevel="0" collapsed="false">
      <c r="A10" s="0" t="s">
        <v>17</v>
      </c>
      <c r="B10" s="0" t="s">
        <v>16</v>
      </c>
      <c r="C10" s="0" t="s">
        <v>288</v>
      </c>
      <c r="F10" s="0" t="n">
        <v>5630</v>
      </c>
      <c r="G10" s="0" t="n">
        <f aca="false">COUNT(D10:F10)</f>
        <v>1</v>
      </c>
      <c r="J10" s="0" t="s">
        <v>17</v>
      </c>
      <c r="K10" s="0" t="s">
        <v>16</v>
      </c>
      <c r="L10" s="0" t="s">
        <v>288</v>
      </c>
      <c r="M10" s="192" t="n">
        <f aca="false">D10/28</f>
        <v>0</v>
      </c>
      <c r="N10" s="192" t="n">
        <f aca="false">E10/1968</f>
        <v>0</v>
      </c>
      <c r="O10" s="192" t="n">
        <f aca="false">F10/200124</f>
        <v>0.0281325578141552</v>
      </c>
      <c r="P10" s="0" t="n">
        <f aca="false">COUNT(M10:O10)</f>
        <v>3</v>
      </c>
      <c r="Q10" s="0" t="s">
        <v>327</v>
      </c>
      <c r="U10" s="0" t="s">
        <v>5</v>
      </c>
      <c r="V10" s="0" t="s">
        <v>4</v>
      </c>
      <c r="W10" s="0" t="s">
        <v>6</v>
      </c>
      <c r="X10" s="0" t="s">
        <v>149</v>
      </c>
      <c r="Y10" s="0" t="n">
        <v>1</v>
      </c>
      <c r="Z10" s="0" t="n">
        <v>27384</v>
      </c>
    </row>
    <row r="11" customFormat="false" ht="14.25" hidden="false" customHeight="false" outlineLevel="0" collapsed="false">
      <c r="A11" s="191" t="s">
        <v>38</v>
      </c>
      <c r="B11" s="191" t="s">
        <v>37</v>
      </c>
      <c r="C11" s="191" t="s">
        <v>35</v>
      </c>
      <c r="D11" s="191" t="n">
        <v>3</v>
      </c>
      <c r="E11" s="191"/>
      <c r="F11" s="191"/>
      <c r="G11" s="191" t="n">
        <f aca="false">COUNT(D11:F11)</f>
        <v>1</v>
      </c>
      <c r="J11" s="191" t="s">
        <v>38</v>
      </c>
      <c r="K11" s="191" t="s">
        <v>37</v>
      </c>
      <c r="L11" s="191" t="s">
        <v>35</v>
      </c>
      <c r="M11" s="201" t="n">
        <f aca="false">D11/28</f>
        <v>0.107142857142857</v>
      </c>
      <c r="N11" s="201" t="n">
        <f aca="false">E11/1968</f>
        <v>0</v>
      </c>
      <c r="O11" s="201" t="n">
        <f aca="false">F11/200124</f>
        <v>0</v>
      </c>
      <c r="P11" s="191" t="n">
        <f aca="false">COUNT(M11:O11)</f>
        <v>3</v>
      </c>
      <c r="R11" s="0" t="n">
        <v>1</v>
      </c>
      <c r="S11" s="0" t="n">
        <v>1</v>
      </c>
      <c r="U11" s="0" t="s">
        <v>5</v>
      </c>
      <c r="V11" s="0" t="s">
        <v>4</v>
      </c>
      <c r="W11" s="0" t="s">
        <v>32</v>
      </c>
      <c r="X11" s="0" t="s">
        <v>135</v>
      </c>
      <c r="Z11" s="0" t="n">
        <v>364</v>
      </c>
    </row>
    <row r="12" customFormat="false" ht="14.25" hidden="false" customHeight="false" outlineLevel="0" collapsed="false">
      <c r="A12" s="164" t="s">
        <v>38</v>
      </c>
      <c r="B12" s="164" t="s">
        <v>37</v>
      </c>
      <c r="C12" s="164" t="s">
        <v>74</v>
      </c>
      <c r="D12" s="164" t="n">
        <v>3</v>
      </c>
      <c r="E12" s="164" t="n">
        <v>16</v>
      </c>
      <c r="F12" s="164" t="n">
        <v>12937</v>
      </c>
      <c r="G12" s="164" t="n">
        <f aca="false">COUNT(D12:F12)</f>
        <v>3</v>
      </c>
      <c r="J12" s="164" t="s">
        <v>38</v>
      </c>
      <c r="K12" s="164" t="s">
        <v>37</v>
      </c>
      <c r="L12" s="164" t="s">
        <v>74</v>
      </c>
      <c r="M12" s="199" t="n">
        <f aca="false">D12/28</f>
        <v>0.107142857142857</v>
      </c>
      <c r="N12" s="199" t="n">
        <f aca="false">E12/1968</f>
        <v>0.00813008130081301</v>
      </c>
      <c r="O12" s="199" t="n">
        <f aca="false">F12/200124</f>
        <v>0.0646449201495073</v>
      </c>
      <c r="P12" s="164" t="n">
        <f aca="false">COUNT(M12:O12)</f>
        <v>3</v>
      </c>
      <c r="R12" s="0" t="n">
        <v>2</v>
      </c>
      <c r="S12" s="0" t="n">
        <v>2</v>
      </c>
      <c r="U12" s="0" t="s">
        <v>52</v>
      </c>
      <c r="V12" s="0" t="s">
        <v>54</v>
      </c>
      <c r="W12" s="0" t="s">
        <v>53</v>
      </c>
      <c r="X12" s="0" t="s">
        <v>171</v>
      </c>
      <c r="Z12" s="0" t="n">
        <v>10062</v>
      </c>
    </row>
    <row r="13" customFormat="false" ht="14.25" hidden="false" customHeight="false" outlineLevel="0" collapsed="false">
      <c r="A13" s="0" t="s">
        <v>27</v>
      </c>
      <c r="B13" s="0" t="s">
        <v>68</v>
      </c>
      <c r="C13" s="0" t="s">
        <v>200</v>
      </c>
      <c r="F13" s="0" t="n">
        <v>3747</v>
      </c>
      <c r="G13" s="0" t="n">
        <f aca="false">COUNT(D13:F13)</f>
        <v>1</v>
      </c>
      <c r="J13" s="0" t="s">
        <v>27</v>
      </c>
      <c r="K13" s="0" t="s">
        <v>68</v>
      </c>
      <c r="L13" s="0" t="s">
        <v>200</v>
      </c>
      <c r="M13" s="192" t="n">
        <f aca="false">D13/28</f>
        <v>0</v>
      </c>
      <c r="N13" s="192" t="n">
        <f aca="false">E13/1968</f>
        <v>0</v>
      </c>
      <c r="O13" s="192" t="n">
        <f aca="false">F13/200124</f>
        <v>0.0187233914972717</v>
      </c>
      <c r="P13" s="0" t="n">
        <f aca="false">COUNT(M13:O13)</f>
        <v>3</v>
      </c>
      <c r="Q13" s="0" t="s">
        <v>327</v>
      </c>
      <c r="U13" s="0" t="s">
        <v>52</v>
      </c>
      <c r="V13" s="0" t="s">
        <v>54</v>
      </c>
      <c r="W13" s="0" t="s">
        <v>53</v>
      </c>
      <c r="X13" s="0" t="s">
        <v>138</v>
      </c>
      <c r="Y13" s="0" t="n">
        <v>7</v>
      </c>
      <c r="Z13" s="0" t="n">
        <v>57429</v>
      </c>
    </row>
    <row r="14" customFormat="false" ht="14.25" hidden="false" customHeight="false" outlineLevel="0" collapsed="false">
      <c r="A14" s="0" t="s">
        <v>5</v>
      </c>
      <c r="B14" s="0" t="s">
        <v>4</v>
      </c>
      <c r="C14" s="0" t="s">
        <v>31</v>
      </c>
      <c r="D14" s="0" t="n">
        <v>1</v>
      </c>
      <c r="G14" s="0" t="n">
        <f aca="false">COUNT(D14:F14)</f>
        <v>1</v>
      </c>
      <c r="J14" s="0" t="s">
        <v>5</v>
      </c>
      <c r="K14" s="0" t="s">
        <v>4</v>
      </c>
      <c r="L14" s="0" t="s">
        <v>31</v>
      </c>
      <c r="M14" s="192" t="n">
        <f aca="false">D14/28</f>
        <v>0.0357142857142857</v>
      </c>
      <c r="N14" s="192" t="n">
        <f aca="false">E14/1968</f>
        <v>0</v>
      </c>
      <c r="O14" s="192" t="n">
        <f aca="false">F14/200124</f>
        <v>0</v>
      </c>
      <c r="P14" s="0" t="n">
        <f aca="false">COUNT(M14:O14)</f>
        <v>3</v>
      </c>
      <c r="Q14" s="0" t="s">
        <v>374</v>
      </c>
      <c r="U14" s="0" t="s">
        <v>52</v>
      </c>
      <c r="V14" s="0" t="s">
        <v>54</v>
      </c>
      <c r="W14" s="0" t="s">
        <v>53</v>
      </c>
      <c r="X14" s="0" t="s">
        <v>126</v>
      </c>
      <c r="Y14" s="0" t="n">
        <v>4</v>
      </c>
      <c r="Z14" s="0" t="n">
        <v>23614</v>
      </c>
    </row>
    <row r="15" customFormat="false" ht="14.25" hidden="false" customHeight="false" outlineLevel="0" collapsed="false">
      <c r="A15" s="164" t="s">
        <v>5</v>
      </c>
      <c r="B15" s="164" t="s">
        <v>4</v>
      </c>
      <c r="C15" s="164" t="s">
        <v>6</v>
      </c>
      <c r="D15" s="164" t="n">
        <v>1</v>
      </c>
      <c r="E15" s="164" t="n">
        <v>264</v>
      </c>
      <c r="F15" s="164" t="n">
        <v>72989</v>
      </c>
      <c r="G15" s="164" t="n">
        <f aca="false">COUNT(D15:F15)</f>
        <v>3</v>
      </c>
      <c r="J15" s="164" t="s">
        <v>5</v>
      </c>
      <c r="K15" s="164" t="s">
        <v>4</v>
      </c>
      <c r="L15" s="164" t="s">
        <v>6</v>
      </c>
      <c r="M15" s="199" t="n">
        <f aca="false">D15/28</f>
        <v>0.0357142857142857</v>
      </c>
      <c r="N15" s="199" t="n">
        <f aca="false">E15/1968</f>
        <v>0.134146341463415</v>
      </c>
      <c r="O15" s="199" t="n">
        <f aca="false">F15/200124</f>
        <v>0.364718874297935</v>
      </c>
      <c r="P15" s="164" t="n">
        <f aca="false">COUNT(M15:O15)</f>
        <v>3</v>
      </c>
      <c r="R15" s="0" t="n">
        <v>2</v>
      </c>
      <c r="S15" s="0" t="n">
        <v>1</v>
      </c>
    </row>
    <row r="16" customFormat="false" ht="14.25" hidden="false" customHeight="false" outlineLevel="0" collapsed="false">
      <c r="A16" s="207" t="s">
        <v>5</v>
      </c>
      <c r="B16" s="191" t="s">
        <v>4</v>
      </c>
      <c r="C16" s="191" t="s">
        <v>32</v>
      </c>
      <c r="D16" s="191"/>
      <c r="E16" s="191"/>
      <c r="F16" s="191" t="n">
        <v>364</v>
      </c>
      <c r="G16" s="191" t="n">
        <f aca="false">COUNT(D16:F16)</f>
        <v>1</v>
      </c>
      <c r="J16" s="191" t="s">
        <v>5</v>
      </c>
      <c r="K16" s="191" t="s">
        <v>4</v>
      </c>
      <c r="L16" s="191" t="s">
        <v>32</v>
      </c>
      <c r="M16" s="201" t="n">
        <f aca="false">D16/28</f>
        <v>0</v>
      </c>
      <c r="N16" s="201" t="n">
        <f aca="false">E16/1968</f>
        <v>0</v>
      </c>
      <c r="O16" s="201" t="n">
        <f aca="false">F16/200124</f>
        <v>0.00181887229917451</v>
      </c>
      <c r="P16" s="191" t="n">
        <f aca="false">COUNT(M16:O16)</f>
        <v>3</v>
      </c>
      <c r="R16" s="0" t="n">
        <v>1</v>
      </c>
      <c r="S16" s="0" t="n">
        <v>1</v>
      </c>
    </row>
    <row r="17" customFormat="false" ht="14.25" hidden="false" customHeight="false" outlineLevel="0" collapsed="false">
      <c r="A17" s="191" t="s">
        <v>5</v>
      </c>
      <c r="B17" s="191" t="s">
        <v>4</v>
      </c>
      <c r="C17" s="191" t="s">
        <v>85</v>
      </c>
      <c r="D17" s="191"/>
      <c r="E17" s="191" t="n">
        <v>1685</v>
      </c>
      <c r="F17" s="191"/>
      <c r="G17" s="191" t="n">
        <f aca="false">COUNT(D17:F17)</f>
        <v>1</v>
      </c>
      <c r="J17" s="191" t="s">
        <v>5</v>
      </c>
      <c r="K17" s="191" t="s">
        <v>4</v>
      </c>
      <c r="L17" s="191" t="s">
        <v>85</v>
      </c>
      <c r="M17" s="201" t="n">
        <f aca="false">D17/28</f>
        <v>0</v>
      </c>
      <c r="N17" s="200" t="n">
        <f aca="false">E17/1968</f>
        <v>0.85619918699187</v>
      </c>
      <c r="O17" s="201" t="n">
        <f aca="false">F17/200124</f>
        <v>0</v>
      </c>
      <c r="P17" s="191" t="n">
        <f aca="false">COUNT(M17:O17)</f>
        <v>3</v>
      </c>
    </row>
    <row r="18" customFormat="false" ht="14.25" hidden="false" customHeight="false" outlineLevel="0" collapsed="false">
      <c r="A18" s="0" t="s">
        <v>334</v>
      </c>
      <c r="B18" s="0" t="s">
        <v>318</v>
      </c>
      <c r="C18" s="0" t="s">
        <v>152</v>
      </c>
      <c r="D18" s="0" t="n">
        <v>9</v>
      </c>
      <c r="G18" s="0" t="n">
        <f aca="false">COUNT(D18:F18)</f>
        <v>1</v>
      </c>
      <c r="J18" s="191" t="s">
        <v>334</v>
      </c>
      <c r="K18" s="191" t="s">
        <v>318</v>
      </c>
      <c r="L18" s="191" t="s">
        <v>152</v>
      </c>
      <c r="M18" s="201" t="n">
        <f aca="false">D18/28</f>
        <v>0.321428571428571</v>
      </c>
      <c r="N18" s="201" t="n">
        <f aca="false">E18/1968</f>
        <v>0</v>
      </c>
      <c r="O18" s="201" t="n">
        <f aca="false">F18/200124</f>
        <v>0</v>
      </c>
      <c r="P18" s="191" t="n">
        <f aca="false">COUNT(M18:O18)</f>
        <v>3</v>
      </c>
    </row>
    <row r="19" customFormat="false" ht="14.25" hidden="false" customHeight="false" outlineLevel="0" collapsed="false">
      <c r="A19" s="0" t="s">
        <v>63</v>
      </c>
      <c r="B19" s="0" t="s">
        <v>62</v>
      </c>
      <c r="C19" s="0" t="s">
        <v>61</v>
      </c>
      <c r="E19" s="0" t="n">
        <v>1</v>
      </c>
      <c r="G19" s="0" t="n">
        <f aca="false">COUNT(D19:F19)</f>
        <v>1</v>
      </c>
      <c r="J19" s="0" t="s">
        <v>63</v>
      </c>
      <c r="K19" s="0" t="s">
        <v>62</v>
      </c>
      <c r="L19" s="0" t="s">
        <v>61</v>
      </c>
      <c r="M19" s="192" t="n">
        <f aca="false">D19/28</f>
        <v>0</v>
      </c>
      <c r="N19" s="192" t="n">
        <f aca="false">E19/1968</f>
        <v>0.000508130081300813</v>
      </c>
      <c r="O19" s="192" t="n">
        <f aca="false">F19/200124</f>
        <v>0</v>
      </c>
      <c r="P19" s="0" t="n">
        <f aca="false">COUNT(M19:O19)</f>
        <v>3</v>
      </c>
      <c r="Q19" s="0" t="s">
        <v>371</v>
      </c>
    </row>
    <row r="20" customFormat="false" ht="14.25" hidden="false" customHeight="false" outlineLevel="0" collapsed="false">
      <c r="A20" s="0" t="s">
        <v>63</v>
      </c>
      <c r="B20" s="0" t="s">
        <v>324</v>
      </c>
      <c r="C20" s="0" t="s">
        <v>188</v>
      </c>
      <c r="F20" s="0" t="n">
        <v>7289</v>
      </c>
      <c r="G20" s="0" t="n">
        <f aca="false">COUNT(D20:F20)</f>
        <v>1</v>
      </c>
      <c r="J20" s="0" t="s">
        <v>63</v>
      </c>
      <c r="K20" s="0" t="s">
        <v>324</v>
      </c>
      <c r="L20" s="0" t="s">
        <v>188</v>
      </c>
      <c r="M20" s="192" t="n">
        <f aca="false">D20/28</f>
        <v>0</v>
      </c>
      <c r="N20" s="192" t="n">
        <f aca="false">E20/1968</f>
        <v>0</v>
      </c>
      <c r="O20" s="192" t="n">
        <f aca="false">F20/200124</f>
        <v>0.0364224181007775</v>
      </c>
      <c r="P20" s="0" t="n">
        <f aca="false">COUNT(M20:O20)</f>
        <v>3</v>
      </c>
      <c r="Q20" s="0" t="s">
        <v>327</v>
      </c>
    </row>
    <row r="21" customFormat="false" ht="14.25" hidden="false" customHeight="false" outlineLevel="0" collapsed="false">
      <c r="A21" s="0" t="s">
        <v>52</v>
      </c>
      <c r="B21" s="0" t="s">
        <v>54</v>
      </c>
      <c r="C21" s="0" t="s">
        <v>55</v>
      </c>
      <c r="F21" s="0" t="n">
        <v>432</v>
      </c>
      <c r="G21" s="0" t="n">
        <f aca="false">COUNT(D21:F21)</f>
        <v>1</v>
      </c>
      <c r="J21" s="0" t="s">
        <v>52</v>
      </c>
      <c r="K21" s="0" t="s">
        <v>54</v>
      </c>
      <c r="L21" s="0" t="s">
        <v>55</v>
      </c>
      <c r="M21" s="192" t="n">
        <f aca="false">D21/28</f>
        <v>0</v>
      </c>
      <c r="N21" s="192" t="n">
        <f aca="false">E21/1968</f>
        <v>0</v>
      </c>
      <c r="O21" s="192" t="n">
        <f aca="false">F21/200124</f>
        <v>0.00215866162978953</v>
      </c>
      <c r="P21" s="0" t="n">
        <f aca="false">COUNT(M21:O21)</f>
        <v>3</v>
      </c>
      <c r="Q21" s="0" t="s">
        <v>372</v>
      </c>
    </row>
    <row r="22" customFormat="false" ht="14.25" hidden="false" customHeight="false" outlineLevel="0" collapsed="false">
      <c r="A22" s="0" t="s">
        <v>52</v>
      </c>
      <c r="B22" s="0" t="s">
        <v>54</v>
      </c>
      <c r="C22" s="0" t="s">
        <v>178</v>
      </c>
      <c r="F22" s="0" t="n">
        <v>691</v>
      </c>
      <c r="G22" s="0" t="n">
        <f aca="false">COUNT(D22:F22)</f>
        <v>1</v>
      </c>
      <c r="J22" s="0" t="s">
        <v>52</v>
      </c>
      <c r="K22" s="0" t="s">
        <v>54</v>
      </c>
      <c r="L22" s="0" t="s">
        <v>178</v>
      </c>
      <c r="M22" s="192" t="n">
        <f aca="false">D22/28</f>
        <v>0</v>
      </c>
      <c r="N22" s="192" t="n">
        <f aca="false">E22/1968</f>
        <v>0</v>
      </c>
      <c r="O22" s="192" t="n">
        <f aca="false">F22/200124</f>
        <v>0.00345285922727909</v>
      </c>
      <c r="P22" s="0" t="n">
        <f aca="false">COUNT(M22:O22)</f>
        <v>3</v>
      </c>
      <c r="Q22" s="0" t="s">
        <v>372</v>
      </c>
    </row>
    <row r="23" customFormat="false" ht="14.25" hidden="false" customHeight="false" outlineLevel="0" collapsed="false">
      <c r="A23" s="191" t="s">
        <v>52</v>
      </c>
      <c r="B23" s="191" t="s">
        <v>54</v>
      </c>
      <c r="C23" s="191" t="s">
        <v>53</v>
      </c>
      <c r="D23" s="191" t="n">
        <v>11</v>
      </c>
      <c r="E23" s="191"/>
      <c r="F23" s="191" t="n">
        <v>91105</v>
      </c>
      <c r="G23" s="191" t="n">
        <f aca="false">COUNT(D23:F23)</f>
        <v>2</v>
      </c>
      <c r="J23" s="191" t="s">
        <v>52</v>
      </c>
      <c r="K23" s="191" t="s">
        <v>54</v>
      </c>
      <c r="L23" s="191" t="s">
        <v>53</v>
      </c>
      <c r="M23" s="201" t="n">
        <f aca="false">D23/28</f>
        <v>0.392857142857143</v>
      </c>
      <c r="N23" s="201" t="n">
        <f aca="false">E23/1968</f>
        <v>0</v>
      </c>
      <c r="O23" s="201" t="n">
        <f aca="false">F23/200124</f>
        <v>0.455242749495313</v>
      </c>
      <c r="P23" s="191" t="n">
        <f aca="false">COUNT(M23:O23)</f>
        <v>3</v>
      </c>
      <c r="R23" s="0" t="n">
        <v>3</v>
      </c>
      <c r="S23" s="0" t="n">
        <v>2</v>
      </c>
    </row>
    <row r="24" customFormat="false" ht="14.25" hidden="false" customHeight="false" outlineLevel="0" collapsed="false">
      <c r="A24" s="0" t="s">
        <v>52</v>
      </c>
      <c r="B24" s="0" t="s">
        <v>54</v>
      </c>
      <c r="C24" s="0" t="s">
        <v>175</v>
      </c>
      <c r="F24" s="0" t="n">
        <v>837</v>
      </c>
      <c r="G24" s="0" t="n">
        <f aca="false">COUNT(D24:F24)</f>
        <v>1</v>
      </c>
      <c r="J24" s="0" t="s">
        <v>52</v>
      </c>
      <c r="K24" s="0" t="s">
        <v>54</v>
      </c>
      <c r="L24" s="0" t="s">
        <v>175</v>
      </c>
      <c r="M24" s="192" t="n">
        <f aca="false">D24/28</f>
        <v>0</v>
      </c>
      <c r="N24" s="192" t="n">
        <f aca="false">E24/1968</f>
        <v>0</v>
      </c>
      <c r="O24" s="192" t="n">
        <f aca="false">F24/200124</f>
        <v>0.00418240690771722</v>
      </c>
      <c r="P24" s="0" t="n">
        <f aca="false">COUNT(M24:O24)</f>
        <v>3</v>
      </c>
      <c r="Q24" s="0" t="s">
        <v>372</v>
      </c>
    </row>
    <row r="25" customFormat="false" ht="14.25" hidden="false" customHeight="false" outlineLevel="0" collapsed="false">
      <c r="A25" s="0" t="s">
        <v>10</v>
      </c>
      <c r="B25" s="0" t="s">
        <v>9</v>
      </c>
      <c r="C25" s="0" t="s">
        <v>34</v>
      </c>
      <c r="F25" s="0" t="n">
        <v>282</v>
      </c>
      <c r="G25" s="0" t="n">
        <f aca="false">COUNT(D25:F25)</f>
        <v>1</v>
      </c>
      <c r="J25" s="0" t="s">
        <v>10</v>
      </c>
      <c r="K25" s="0" t="s">
        <v>9</v>
      </c>
      <c r="L25" s="0" t="s">
        <v>34</v>
      </c>
      <c r="M25" s="192" t="n">
        <f aca="false">D25/28</f>
        <v>0</v>
      </c>
      <c r="N25" s="192" t="n">
        <f aca="false">E25/1968</f>
        <v>0</v>
      </c>
      <c r="O25" s="192" t="n">
        <f aca="false">F25/200124</f>
        <v>0.00140912634166817</v>
      </c>
      <c r="P25" s="0" t="n">
        <f aca="false">COUNT(M25:O25)</f>
        <v>3</v>
      </c>
      <c r="Q25" s="0" t="s">
        <v>372</v>
      </c>
    </row>
    <row r="26" customFormat="false" ht="14.25" hidden="false" customHeight="false" outlineLevel="0" collapsed="false">
      <c r="A26" s="0" t="s">
        <v>13</v>
      </c>
      <c r="B26" s="0" t="s">
        <v>12</v>
      </c>
      <c r="C26" s="0" t="s">
        <v>58</v>
      </c>
      <c r="F26" s="0" t="n">
        <v>1008</v>
      </c>
      <c r="G26" s="0" t="n">
        <f aca="false">COUNT(D26:F26)</f>
        <v>1</v>
      </c>
      <c r="J26" s="0" t="s">
        <v>13</v>
      </c>
      <c r="K26" s="0" t="s">
        <v>12</v>
      </c>
      <c r="L26" s="0" t="s">
        <v>58</v>
      </c>
      <c r="M26" s="192" t="n">
        <f aca="false">D26/28</f>
        <v>0</v>
      </c>
      <c r="N26" s="192" t="n">
        <f aca="false">E26/1968</f>
        <v>0</v>
      </c>
      <c r="O26" s="192" t="n">
        <f aca="false">F26/200124</f>
        <v>0.00503687713617557</v>
      </c>
      <c r="P26" s="0" t="n">
        <f aca="false">COUNT(M26:O26)</f>
        <v>3</v>
      </c>
      <c r="Q26" s="0" t="s">
        <v>372</v>
      </c>
    </row>
    <row r="27" customFormat="false" ht="14.25" hidden="false" customHeight="false" outlineLevel="0" collapsed="false">
      <c r="A27" s="0" t="s">
        <v>69</v>
      </c>
      <c r="B27" s="0" t="s">
        <v>68</v>
      </c>
      <c r="C27" s="0" t="s">
        <v>67</v>
      </c>
      <c r="G27" s="0" t="n">
        <f aca="false">COUNT(D27:F27)</f>
        <v>0</v>
      </c>
    </row>
    <row r="28" customFormat="false" ht="14.25" hidden="false" customHeight="false" outlineLevel="0" collapsed="false">
      <c r="A28" s="0" t="s">
        <v>17</v>
      </c>
      <c r="B28" s="0" t="s">
        <v>16</v>
      </c>
      <c r="C28" s="0" t="s">
        <v>114</v>
      </c>
      <c r="G28" s="0" t="n">
        <f aca="false">COUNT(D28:F28)</f>
        <v>0</v>
      </c>
    </row>
    <row r="29" customFormat="false" ht="14.25" hidden="false" customHeight="false" outlineLevel="0" collapsed="false">
      <c r="A29" s="0" t="s">
        <v>17</v>
      </c>
      <c r="B29" s="0" t="s">
        <v>16</v>
      </c>
      <c r="C29" s="0" t="s">
        <v>223</v>
      </c>
      <c r="G29" s="0" t="n">
        <f aca="false">COUNT(D29:F29)</f>
        <v>0</v>
      </c>
    </row>
    <row r="30" customFormat="false" ht="14.25" hidden="false" customHeight="false" outlineLevel="0" collapsed="false">
      <c r="A30" s="0" t="s">
        <v>17</v>
      </c>
      <c r="B30" s="0" t="s">
        <v>16</v>
      </c>
      <c r="C30" s="0" t="s">
        <v>302</v>
      </c>
      <c r="G30" s="0" t="n">
        <f aca="false">COUNT(D30:F30)</f>
        <v>0</v>
      </c>
    </row>
    <row r="31" customFormat="false" ht="14.25" hidden="false" customHeight="false" outlineLevel="0" collapsed="false">
      <c r="A31" s="0" t="s">
        <v>17</v>
      </c>
      <c r="B31" s="0" t="s">
        <v>16</v>
      </c>
      <c r="C31" s="0" t="s">
        <v>264</v>
      </c>
      <c r="G31" s="164" t="n">
        <f aca="false">COUNT(D31:F31)</f>
        <v>0</v>
      </c>
    </row>
    <row r="32" customFormat="false" ht="14.25" hidden="false" customHeight="false" outlineLevel="0" collapsed="false">
      <c r="A32" s="0" t="s">
        <v>17</v>
      </c>
      <c r="B32" s="0" t="s">
        <v>16</v>
      </c>
      <c r="C32" s="0" t="s">
        <v>99</v>
      </c>
      <c r="G32" s="164" t="n">
        <f aca="false">COUNT(D32:F32)</f>
        <v>0</v>
      </c>
    </row>
    <row r="33" customFormat="false" ht="14.25" hidden="false" customHeight="false" outlineLevel="0" collapsed="false">
      <c r="A33" s="0" t="s">
        <v>17</v>
      </c>
      <c r="B33" s="0" t="s">
        <v>16</v>
      </c>
      <c r="C33" s="0" t="s">
        <v>18</v>
      </c>
      <c r="G33" s="191" t="n">
        <f aca="false">COUNT(D33:F33)</f>
        <v>0</v>
      </c>
    </row>
    <row r="34" customFormat="false" ht="14.25" hidden="false" customHeight="false" outlineLevel="0" collapsed="false">
      <c r="A34" s="0" t="s">
        <v>17</v>
      </c>
      <c r="B34" s="0" t="s">
        <v>16</v>
      </c>
      <c r="C34" s="0" t="s">
        <v>19</v>
      </c>
      <c r="G34" s="164" t="n">
        <f aca="false">COUNT(D34:F34)</f>
        <v>0</v>
      </c>
    </row>
    <row r="35" customFormat="false" ht="14.25" hidden="false" customHeight="false" outlineLevel="0" collapsed="false">
      <c r="A35" s="0" t="s">
        <v>17</v>
      </c>
      <c r="B35" s="0" t="s">
        <v>16</v>
      </c>
      <c r="C35" s="0" t="s">
        <v>22</v>
      </c>
      <c r="G35" s="0" t="n">
        <f aca="false">COUNT(D35:F35)</f>
        <v>0</v>
      </c>
    </row>
    <row r="36" customFormat="false" ht="14.25" hidden="false" customHeight="false" outlineLevel="0" collapsed="false">
      <c r="A36" s="0" t="s">
        <v>17</v>
      </c>
      <c r="B36" s="0" t="s">
        <v>16</v>
      </c>
      <c r="C36" s="0" t="s">
        <v>181</v>
      </c>
      <c r="G36" s="0" t="n">
        <f aca="false">COUNT(D36:F36)</f>
        <v>0</v>
      </c>
    </row>
    <row r="37" customFormat="false" ht="14.25" hidden="false" customHeight="false" outlineLevel="0" collapsed="false">
      <c r="A37" s="0" t="s">
        <v>17</v>
      </c>
      <c r="B37" s="0" t="s">
        <v>16</v>
      </c>
      <c r="C37" s="0" t="s">
        <v>20</v>
      </c>
      <c r="G37" s="0" t="n">
        <f aca="false">COUNT(D37:F37)</f>
        <v>0</v>
      </c>
    </row>
    <row r="38" customFormat="false" ht="14.25" hidden="false" customHeight="false" outlineLevel="0" collapsed="false">
      <c r="A38" s="0" t="s">
        <v>17</v>
      </c>
      <c r="B38" s="0" t="s">
        <v>313</v>
      </c>
      <c r="C38" s="0" t="s">
        <v>275</v>
      </c>
      <c r="G38" s="164" t="n">
        <f aca="false">COUNT(D38:F38)</f>
        <v>0</v>
      </c>
    </row>
    <row r="39" customFormat="false" ht="14.25" hidden="false" customHeight="false" outlineLevel="0" collapsed="false">
      <c r="A39" s="0" t="s">
        <v>38</v>
      </c>
      <c r="B39" s="0" t="s">
        <v>37</v>
      </c>
      <c r="C39" s="0" t="s">
        <v>197</v>
      </c>
      <c r="G39" s="191" t="n">
        <f aca="false">COUNT(D39:F39)</f>
        <v>0</v>
      </c>
    </row>
    <row r="40" customFormat="false" ht="14.25" hidden="false" customHeight="false" outlineLevel="0" collapsed="false">
      <c r="A40" s="0" t="s">
        <v>38</v>
      </c>
      <c r="B40" s="0" t="s">
        <v>37</v>
      </c>
      <c r="C40" s="0" t="s">
        <v>248</v>
      </c>
      <c r="G40" s="0" t="n">
        <f aca="false">COUNT(D40:F40)</f>
        <v>0</v>
      </c>
    </row>
    <row r="41" customFormat="false" ht="14.25" hidden="false" customHeight="false" outlineLevel="0" collapsed="false">
      <c r="A41" s="0" t="s">
        <v>41</v>
      </c>
      <c r="B41" s="0" t="s">
        <v>40</v>
      </c>
      <c r="C41" s="0" t="s">
        <v>59</v>
      </c>
      <c r="G41" s="0" t="n">
        <f aca="false">COUNT(D41:F41)</f>
        <v>0</v>
      </c>
    </row>
    <row r="42" customFormat="false" ht="14.25" hidden="false" customHeight="false" outlineLevel="0" collapsed="false">
      <c r="A42" s="0" t="s">
        <v>41</v>
      </c>
      <c r="B42" s="0" t="s">
        <v>40</v>
      </c>
      <c r="C42" s="0" t="s">
        <v>39</v>
      </c>
      <c r="G42" s="0" t="n">
        <f aca="false">COUNT(D42:F42)</f>
        <v>0</v>
      </c>
    </row>
    <row r="43" customFormat="false" ht="14.25" hidden="false" customHeight="false" outlineLevel="0" collapsed="false">
      <c r="A43" s="0" t="s">
        <v>314</v>
      </c>
      <c r="B43" s="0" t="s">
        <v>317</v>
      </c>
      <c r="C43" s="0" t="s">
        <v>305</v>
      </c>
      <c r="G43" s="0" t="n">
        <f aca="false">COUNT(D43:F43)</f>
        <v>0</v>
      </c>
    </row>
    <row r="44" customFormat="false" ht="14.25" hidden="false" customHeight="false" outlineLevel="0" collapsed="false">
      <c r="A44" s="0" t="s">
        <v>27</v>
      </c>
      <c r="B44" s="0" t="s">
        <v>68</v>
      </c>
      <c r="C44" s="0" t="s">
        <v>299</v>
      </c>
      <c r="G44" s="0" t="n">
        <f aca="false">COUNT(D44:F44)</f>
        <v>0</v>
      </c>
    </row>
    <row r="45" customFormat="false" ht="14.25" hidden="false" customHeight="false" outlineLevel="0" collapsed="false">
      <c r="A45" s="0" t="s">
        <v>27</v>
      </c>
      <c r="B45" s="0" t="s">
        <v>68</v>
      </c>
      <c r="C45" s="0" t="s">
        <v>291</v>
      </c>
      <c r="G45" s="0" t="n">
        <f aca="false">COUNT(D45:F45)</f>
        <v>0</v>
      </c>
    </row>
    <row r="46" customFormat="false" ht="14.25" hidden="false" customHeight="false" outlineLevel="0" collapsed="false">
      <c r="A46" s="0" t="s">
        <v>27</v>
      </c>
      <c r="B46" s="0" t="s">
        <v>321</v>
      </c>
      <c r="C46" s="0" t="s">
        <v>220</v>
      </c>
      <c r="G46" s="0" t="n">
        <f aca="false">COUNT(D46:F46)</f>
        <v>0</v>
      </c>
    </row>
    <row r="47" customFormat="false" ht="14.25" hidden="false" customHeight="false" outlineLevel="0" collapsed="false">
      <c r="A47" s="0" t="s">
        <v>27</v>
      </c>
      <c r="B47" s="0" t="s">
        <v>26</v>
      </c>
      <c r="C47" s="0" t="s">
        <v>24</v>
      </c>
      <c r="G47" s="0" t="n">
        <f aca="false">COUNT(D47:F47)</f>
        <v>0</v>
      </c>
    </row>
    <row r="48" customFormat="false" ht="14.25" hidden="false" customHeight="false" outlineLevel="0" collapsed="false">
      <c r="A48" s="0" t="s">
        <v>338</v>
      </c>
      <c r="B48" s="0" t="s">
        <v>315</v>
      </c>
      <c r="C48" s="0" t="s">
        <v>212</v>
      </c>
      <c r="G48" s="191" t="n">
        <f aca="false">COUNT(D48:F48)</f>
        <v>0</v>
      </c>
    </row>
    <row r="49" customFormat="false" ht="14.25" hidden="false" customHeight="false" outlineLevel="0" collapsed="false">
      <c r="A49" s="0" t="s">
        <v>317</v>
      </c>
      <c r="B49" s="0" t="s">
        <v>314</v>
      </c>
      <c r="C49" s="0" t="s">
        <v>283</v>
      </c>
      <c r="G49" s="191" t="n">
        <f aca="false">COUNT(D49:F49)</f>
        <v>0</v>
      </c>
    </row>
    <row r="50" customFormat="false" ht="14.25" hidden="false" customHeight="false" outlineLevel="0" collapsed="false">
      <c r="A50" s="0" t="s">
        <v>30</v>
      </c>
      <c r="B50" s="0" t="s">
        <v>70</v>
      </c>
      <c r="C50" s="0" t="s">
        <v>90</v>
      </c>
      <c r="G50" s="0" t="n">
        <f aca="false">COUNT(D50:F50)</f>
        <v>0</v>
      </c>
    </row>
    <row r="51" customFormat="false" ht="14.25" hidden="false" customHeight="false" outlineLevel="0" collapsed="false">
      <c r="A51" s="0" t="s">
        <v>30</v>
      </c>
      <c r="B51" s="0" t="s">
        <v>70</v>
      </c>
      <c r="C51" s="0" t="s">
        <v>239</v>
      </c>
      <c r="G51" s="0" t="n">
        <f aca="false">COUNT(D51:F51)</f>
        <v>0</v>
      </c>
    </row>
    <row r="52" customFormat="false" ht="14.25" hidden="false" customHeight="false" outlineLevel="0" collapsed="false">
      <c r="A52" s="0" t="s">
        <v>30</v>
      </c>
      <c r="B52" s="0" t="s">
        <v>70</v>
      </c>
      <c r="C52" s="0" t="s">
        <v>232</v>
      </c>
      <c r="G52" s="0" t="n">
        <f aca="false">COUNT(D52:F52)</f>
        <v>0</v>
      </c>
    </row>
    <row r="53" customFormat="false" ht="14.25" hidden="false" customHeight="false" outlineLevel="0" collapsed="false">
      <c r="A53" s="0" t="s">
        <v>30</v>
      </c>
      <c r="B53" s="0" t="s">
        <v>323</v>
      </c>
      <c r="C53" s="0" t="s">
        <v>278</v>
      </c>
      <c r="G53" s="0" t="n">
        <f aca="false">COUNT(D53:F53)</f>
        <v>0</v>
      </c>
    </row>
    <row r="54" customFormat="false" ht="14.25" hidden="false" customHeight="false" outlineLevel="0" collapsed="false">
      <c r="A54" s="0" t="s">
        <v>30</v>
      </c>
      <c r="B54" s="0" t="s">
        <v>29</v>
      </c>
      <c r="C54" s="0" t="s">
        <v>28</v>
      </c>
      <c r="G54" s="0" t="n">
        <f aca="false">COUNT(D54:F54)</f>
        <v>0</v>
      </c>
    </row>
    <row r="55" customFormat="false" ht="14.25" hidden="false" customHeight="false" outlineLevel="0" collapsed="false">
      <c r="A55" s="0" t="s">
        <v>30</v>
      </c>
      <c r="B55" s="0" t="s">
        <v>29</v>
      </c>
      <c r="C55" s="0" t="s">
        <v>261</v>
      </c>
      <c r="G55" s="0" t="n">
        <f aca="false">COUNT(D55:F55)</f>
        <v>0</v>
      </c>
    </row>
    <row r="56" customFormat="false" ht="14.25" hidden="false" customHeight="false" outlineLevel="0" collapsed="false">
      <c r="A56" s="0" t="s">
        <v>5</v>
      </c>
      <c r="B56" s="0" t="s">
        <v>4</v>
      </c>
      <c r="C56" s="0" t="s">
        <v>7</v>
      </c>
      <c r="G56" s="0" t="n">
        <f aca="false">COUNT(D56:F56)</f>
        <v>0</v>
      </c>
    </row>
    <row r="57" customFormat="false" ht="14.25" hidden="false" customHeight="false" outlineLevel="0" collapsed="false">
      <c r="A57" s="0" t="s">
        <v>5</v>
      </c>
      <c r="B57" s="0" t="s">
        <v>4</v>
      </c>
      <c r="C57" s="0" t="s">
        <v>2</v>
      </c>
      <c r="G57" s="0" t="n">
        <f aca="false">COUNT(D57:F57)</f>
        <v>0</v>
      </c>
    </row>
    <row r="58" customFormat="false" ht="14.25" hidden="false" customHeight="false" outlineLevel="0" collapsed="false">
      <c r="A58" s="0" t="s">
        <v>73</v>
      </c>
      <c r="B58" s="0" t="s">
        <v>72</v>
      </c>
      <c r="C58" s="0" t="s">
        <v>91</v>
      </c>
      <c r="G58" s="0" t="n">
        <f aca="false">COUNT(D58:F58)</f>
        <v>0</v>
      </c>
    </row>
    <row r="59" customFormat="false" ht="14.25" hidden="false" customHeight="false" outlineLevel="0" collapsed="false">
      <c r="A59" s="0" t="s">
        <v>44</v>
      </c>
      <c r="B59" s="0" t="s">
        <v>43</v>
      </c>
      <c r="C59" s="0" t="s">
        <v>121</v>
      </c>
      <c r="G59" s="0" t="n">
        <f aca="false">COUNT(D59:F59)</f>
        <v>0</v>
      </c>
    </row>
    <row r="60" customFormat="false" ht="14.25" hidden="false" customHeight="false" outlineLevel="0" collapsed="false">
      <c r="A60" s="0" t="s">
        <v>44</v>
      </c>
      <c r="B60" s="0" t="s">
        <v>43</v>
      </c>
      <c r="C60" s="0" t="s">
        <v>42</v>
      </c>
      <c r="G60" s="0" t="n">
        <f aca="false">COUNT(D60:F60)</f>
        <v>0</v>
      </c>
    </row>
    <row r="61" customFormat="false" ht="14.25" hidden="false" customHeight="false" outlineLevel="0" collapsed="false">
      <c r="A61" s="0" t="s">
        <v>44</v>
      </c>
      <c r="B61" s="0" t="s">
        <v>46</v>
      </c>
      <c r="C61" s="0" t="s">
        <v>47</v>
      </c>
      <c r="G61" s="0" t="n">
        <f aca="false">COUNT(D61:F61)</f>
        <v>0</v>
      </c>
    </row>
    <row r="62" customFormat="false" ht="14.25" hidden="false" customHeight="false" outlineLevel="0" collapsed="false">
      <c r="A62" s="0" t="s">
        <v>44</v>
      </c>
      <c r="B62" s="0" t="s">
        <v>46</v>
      </c>
      <c r="C62" s="0" t="s">
        <v>45</v>
      </c>
      <c r="G62" s="191" t="n">
        <f aca="false">COUNT(D62:F62)</f>
        <v>0</v>
      </c>
    </row>
    <row r="63" customFormat="false" ht="14.25" hidden="false" customHeight="false" outlineLevel="0" collapsed="false">
      <c r="A63" s="0" t="s">
        <v>44</v>
      </c>
      <c r="B63" s="0" t="s">
        <v>46</v>
      </c>
      <c r="C63" s="0" t="s">
        <v>75</v>
      </c>
      <c r="G63" s="0" t="n">
        <f aca="false">COUNT(D63:F63)</f>
        <v>0</v>
      </c>
    </row>
    <row r="64" customFormat="false" ht="14.25" hidden="false" customHeight="false" outlineLevel="0" collapsed="false">
      <c r="A64" s="0" t="s">
        <v>44</v>
      </c>
      <c r="B64" s="0" t="s">
        <v>49</v>
      </c>
      <c r="C64" s="0" t="s">
        <v>48</v>
      </c>
      <c r="G64" s="0" t="n">
        <f aca="false">COUNT(D64:F64)</f>
        <v>0</v>
      </c>
    </row>
    <row r="65" customFormat="false" ht="14.25" hidden="false" customHeight="false" outlineLevel="0" collapsed="false">
      <c r="A65" s="0" t="s">
        <v>330</v>
      </c>
      <c r="B65" s="0" t="s">
        <v>319</v>
      </c>
      <c r="C65" s="0" t="s">
        <v>160</v>
      </c>
      <c r="G65" s="0" t="n">
        <f aca="false">COUNT(D65:F65)</f>
        <v>0</v>
      </c>
    </row>
    <row r="66" customFormat="false" ht="14.25" hidden="false" customHeight="false" outlineLevel="0" collapsed="false">
      <c r="A66" s="0" t="s">
        <v>63</v>
      </c>
      <c r="B66" s="0" t="s">
        <v>320</v>
      </c>
      <c r="C66" s="0" t="s">
        <v>168</v>
      </c>
      <c r="G66" s="0" t="n">
        <f aca="false">COUNT(D66:F66)</f>
        <v>0</v>
      </c>
    </row>
    <row r="67" customFormat="false" ht="14.25" hidden="false" customHeight="false" outlineLevel="0" collapsed="false">
      <c r="A67" s="0" t="s">
        <v>63</v>
      </c>
      <c r="B67" s="0" t="s">
        <v>62</v>
      </c>
      <c r="C67" s="0" t="s">
        <v>236</v>
      </c>
      <c r="G67" s="0" t="n">
        <f aca="false">COUNT(D67:F67)</f>
        <v>0</v>
      </c>
    </row>
    <row r="68" customFormat="false" ht="14.25" hidden="false" customHeight="false" outlineLevel="0" collapsed="false">
      <c r="A68" s="0" t="s">
        <v>66</v>
      </c>
      <c r="B68" s="0" t="s">
        <v>65</v>
      </c>
      <c r="C68" s="0" t="s">
        <v>245</v>
      </c>
      <c r="G68" s="0" t="n">
        <f aca="false">COUNT(D68:F68)</f>
        <v>0</v>
      </c>
    </row>
    <row r="69" customFormat="false" ht="14.25" hidden="false" customHeight="false" outlineLevel="0" collapsed="false">
      <c r="A69" s="0" t="s">
        <v>66</v>
      </c>
      <c r="B69" s="0" t="s">
        <v>65</v>
      </c>
      <c r="C69" s="0" t="s">
        <v>64</v>
      </c>
      <c r="G69" s="0" t="n">
        <f aca="false">COUNT(D69:F69)</f>
        <v>0</v>
      </c>
    </row>
    <row r="70" customFormat="false" ht="14.25" hidden="false" customHeight="false" outlineLevel="0" collapsed="false">
      <c r="A70" s="0" t="s">
        <v>66</v>
      </c>
      <c r="B70" s="0" t="s">
        <v>65</v>
      </c>
      <c r="C70" s="0" t="s">
        <v>89</v>
      </c>
      <c r="G70" s="0" t="n">
        <f aca="false">COUNT(D70:F70)</f>
        <v>0</v>
      </c>
    </row>
    <row r="71" customFormat="false" ht="14.25" hidden="false" customHeight="false" outlineLevel="0" collapsed="false">
      <c r="A71" s="0" t="s">
        <v>337</v>
      </c>
      <c r="B71" s="0" t="s">
        <v>322</v>
      </c>
      <c r="C71" s="0" t="s">
        <v>88</v>
      </c>
      <c r="G71" s="164" t="n">
        <f aca="false">COUNT(D71:F71)</f>
        <v>0</v>
      </c>
    </row>
    <row r="72" customFormat="false" ht="14.25" hidden="false" customHeight="false" outlineLevel="0" collapsed="false">
      <c r="A72" s="0" t="s">
        <v>52</v>
      </c>
      <c r="B72" s="0" t="s">
        <v>51</v>
      </c>
      <c r="C72" s="0" t="s">
        <v>50</v>
      </c>
      <c r="G72" s="0" t="n">
        <f aca="false">COUNT(D72:F72)</f>
        <v>0</v>
      </c>
    </row>
    <row r="73" customFormat="false" ht="14.25" hidden="false" customHeight="false" outlineLevel="0" collapsed="false">
      <c r="A73" s="0" t="s">
        <v>52</v>
      </c>
      <c r="B73" s="0" t="s">
        <v>54</v>
      </c>
      <c r="C73" s="0" t="s">
        <v>191</v>
      </c>
      <c r="G73" s="191" t="n">
        <f aca="false">COUNT(D73:F73)</f>
        <v>0</v>
      </c>
    </row>
    <row r="74" customFormat="false" ht="14.25" hidden="false" customHeight="false" outlineLevel="0" collapsed="false">
      <c r="A74" s="0" t="s">
        <v>52</v>
      </c>
      <c r="B74" s="0" t="s">
        <v>54</v>
      </c>
      <c r="C74" s="0" t="s">
        <v>181</v>
      </c>
      <c r="G74" s="0" t="n">
        <f aca="false">COUNT(D74:F74)</f>
        <v>0</v>
      </c>
    </row>
    <row r="75" customFormat="false" ht="14.25" hidden="false" customHeight="false" outlineLevel="0" collapsed="false">
      <c r="A75" s="0" t="s">
        <v>10</v>
      </c>
      <c r="B75" s="0" t="s">
        <v>9</v>
      </c>
      <c r="C75" s="0" t="s">
        <v>8</v>
      </c>
      <c r="G75" s="191" t="n">
        <f aca="false">COUNT(D75:F75)</f>
        <v>0</v>
      </c>
    </row>
    <row r="76" customFormat="false" ht="14.25" hidden="false" customHeight="false" outlineLevel="0" collapsed="false">
      <c r="A76" s="0" t="s">
        <v>10</v>
      </c>
      <c r="B76" s="0" t="s">
        <v>9</v>
      </c>
      <c r="C76" s="0" t="s">
        <v>286</v>
      </c>
      <c r="G76" s="0" t="n">
        <f aca="false">COUNT(D76:F76)</f>
        <v>0</v>
      </c>
    </row>
    <row r="77" customFormat="false" ht="14.25" hidden="false" customHeight="false" outlineLevel="0" collapsed="false">
      <c r="A77" s="0" t="s">
        <v>10</v>
      </c>
      <c r="B77" s="0" t="s">
        <v>9</v>
      </c>
      <c r="C77" s="0" t="s">
        <v>203</v>
      </c>
      <c r="G77" s="0" t="n">
        <f aca="false">COUNT(D77:F77)</f>
        <v>0</v>
      </c>
    </row>
    <row r="78" customFormat="false" ht="14.25" hidden="false" customHeight="false" outlineLevel="0" collapsed="false">
      <c r="A78" s="0" t="s">
        <v>10</v>
      </c>
      <c r="B78" s="0" t="s">
        <v>9</v>
      </c>
      <c r="C78" s="0" t="s">
        <v>257</v>
      </c>
      <c r="G78" s="0" t="n">
        <f aca="false">COUNT(D78:F78)</f>
        <v>0</v>
      </c>
    </row>
    <row r="79" customFormat="false" ht="14.25" hidden="false" customHeight="false" outlineLevel="0" collapsed="false">
      <c r="A79" s="0" t="s">
        <v>10</v>
      </c>
      <c r="B79" s="0" t="s">
        <v>9</v>
      </c>
      <c r="C79" s="0" t="s">
        <v>33</v>
      </c>
      <c r="G79" s="0" t="n">
        <f aca="false">COUNT(D79:F79)</f>
        <v>0</v>
      </c>
    </row>
    <row r="80" customFormat="false" ht="14.25" hidden="false" customHeight="false" outlineLevel="0" collapsed="false">
      <c r="A80" s="0" t="s">
        <v>10</v>
      </c>
      <c r="B80" s="0" t="s">
        <v>9</v>
      </c>
      <c r="C80" s="0" t="s">
        <v>56</v>
      </c>
      <c r="G80" s="0" t="n">
        <f aca="false">COUNT(D80:F80)</f>
        <v>0</v>
      </c>
    </row>
    <row r="81" customFormat="false" ht="14.25" hidden="false" customHeight="false" outlineLevel="0" collapsed="false">
      <c r="A81" s="0" t="s">
        <v>10</v>
      </c>
      <c r="B81" s="0" t="s">
        <v>9</v>
      </c>
      <c r="C81" s="0" t="s">
        <v>95</v>
      </c>
      <c r="G81" s="0" t="n">
        <f aca="false">COUNT(D81:F81)</f>
        <v>0</v>
      </c>
    </row>
    <row r="82" customFormat="false" ht="14.25" hidden="false" customHeight="false" outlineLevel="0" collapsed="false">
      <c r="A82" s="0" t="s">
        <v>13</v>
      </c>
      <c r="B82" s="0" t="s">
        <v>316</v>
      </c>
      <c r="C82" s="0" t="s">
        <v>101</v>
      </c>
      <c r="G82" s="0" t="n">
        <f aca="false">COUNT(D82:F82)</f>
        <v>0</v>
      </c>
    </row>
    <row r="83" customFormat="false" ht="14.25" hidden="false" customHeight="false" outlineLevel="0" collapsed="false">
      <c r="A83" s="0" t="s">
        <v>13</v>
      </c>
      <c r="B83" s="0" t="s">
        <v>94</v>
      </c>
      <c r="C83" s="0" t="s">
        <v>94</v>
      </c>
      <c r="G83" s="0" t="n">
        <f aca="false">COUNT(D83:F83)</f>
        <v>0</v>
      </c>
    </row>
    <row r="84" customFormat="false" ht="14.25" hidden="false" customHeight="false" outlineLevel="0" collapsed="false">
      <c r="A84" s="0" t="s">
        <v>13</v>
      </c>
      <c r="B84" s="0" t="s">
        <v>94</v>
      </c>
      <c r="C84" s="0" t="s">
        <v>76</v>
      </c>
      <c r="G84" s="0" t="n">
        <f aca="false">COUNT(D84:F84)</f>
        <v>0</v>
      </c>
    </row>
    <row r="85" customFormat="false" ht="14.25" hidden="false" customHeight="false" outlineLevel="0" collapsed="false">
      <c r="G85" s="0" t="n">
        <f aca="false">COUNT(D85:F85)</f>
        <v>0</v>
      </c>
    </row>
    <row r="86" customFormat="false" ht="14.25" hidden="false" customHeight="false" outlineLevel="0" collapsed="false">
      <c r="G86" s="0" t="n">
        <f aca="false">COUNT(D86:F86)</f>
        <v>0</v>
      </c>
    </row>
    <row r="87" customFormat="false" ht="14.25" hidden="false" customHeight="false" outlineLevel="0" collapsed="false">
      <c r="G87" s="0" t="n">
        <f aca="false">COUNT(D87:F87)</f>
        <v>0</v>
      </c>
    </row>
    <row r="88" customFormat="false" ht="14.25" hidden="false" customHeight="false" outlineLevel="0" collapsed="false">
      <c r="G88" s="0" t="n">
        <f aca="false">COUNT(D88:F88)</f>
        <v>0</v>
      </c>
    </row>
    <row r="89" customFormat="false" ht="14.25" hidden="false" customHeight="false" outlineLevel="0" collapsed="false">
      <c r="G89" s="0" t="n">
        <f aca="false">COUNT(D89:F89)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9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S21" activeCellId="0" sqref="S2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36"/>
    <col collapsed="false" customWidth="true" hidden="false" outlineLevel="0" max="3" min="2" style="0" width="16.82"/>
    <col collapsed="false" customWidth="true" hidden="false" outlineLevel="0" max="4" min="4" style="0" width="10.09"/>
    <col collapsed="false" customWidth="true" hidden="false" outlineLevel="0" max="5" min="5" style="0" width="10.36"/>
    <col collapsed="false" customWidth="true" hidden="false" outlineLevel="0" max="6" min="6" style="0" width="14.45"/>
    <col collapsed="false" customWidth="true" hidden="false" outlineLevel="0" max="7" min="7" style="0" width="16.54"/>
    <col collapsed="false" customWidth="true" hidden="false" outlineLevel="0" max="8" min="8" style="0" width="14.45"/>
    <col collapsed="false" customWidth="true" hidden="false" outlineLevel="0" max="9" min="9" style="0" width="16.54"/>
    <col collapsed="false" customWidth="true" hidden="false" outlineLevel="0" max="13" min="13" style="0" width="11.82"/>
    <col collapsed="false" customWidth="true" hidden="false" outlineLevel="0" max="14" min="14" style="0" width="14.17"/>
    <col collapsed="false" customWidth="true" hidden="false" outlineLevel="0" max="15" min="15" style="0" width="13.01"/>
    <col collapsed="false" customWidth="true" hidden="false" outlineLevel="0" max="16" min="16" style="0" width="8.27"/>
    <col collapsed="false" customWidth="true" hidden="false" outlineLevel="0" max="17" min="17" style="0" width="10.36"/>
    <col collapsed="false" customWidth="true" hidden="false" outlineLevel="0" max="19" min="18" style="0" width="9.18"/>
    <col collapsed="false" customWidth="true" hidden="false" outlineLevel="0" max="24" min="24" style="0" width="12.64"/>
    <col collapsed="false" customWidth="true" hidden="false" outlineLevel="0" max="25" min="25" style="0" width="13.45"/>
    <col collapsed="false" customWidth="true" hidden="false" outlineLevel="0" max="26" min="26" style="0" width="15"/>
    <col collapsed="false" customWidth="true" hidden="false" outlineLevel="0" max="27" min="27" style="0" width="12.72"/>
    <col collapsed="false" customWidth="true" hidden="false" outlineLevel="0" max="28" min="28" style="0" width="4.72"/>
    <col collapsed="false" customWidth="true" hidden="false" outlineLevel="0" max="30" min="29" style="0" width="9.18"/>
    <col collapsed="false" customWidth="true" hidden="false" outlineLevel="0" max="31" min="31" style="0" width="1.82"/>
  </cols>
  <sheetData>
    <row r="1" customFormat="false" ht="14.25" hidden="false" customHeight="false" outlineLevel="0" collapsed="false">
      <c r="P1" s="0" t="n">
        <f aca="false">SUM(D6:D40)</f>
        <v>68</v>
      </c>
      <c r="Q1" s="0" t="n">
        <f aca="false">SUM(E6:G39)</f>
        <v>25727</v>
      </c>
      <c r="R1" s="0" t="n">
        <f aca="false">SUM(H6:I39)</f>
        <v>958945</v>
      </c>
    </row>
    <row r="3" customFormat="false" ht="14.25" hidden="false" customHeight="false" outlineLevel="0" collapsed="false">
      <c r="A3" s="0" t="s">
        <v>127</v>
      </c>
    </row>
    <row r="4" customFormat="false" ht="14.25" hidden="false" customHeight="false" outlineLevel="0" collapsed="false">
      <c r="D4" s="0" t="s">
        <v>243</v>
      </c>
      <c r="E4" s="0" t="s">
        <v>243</v>
      </c>
      <c r="F4" s="0" t="s">
        <v>252</v>
      </c>
      <c r="G4" s="0" t="s">
        <v>253</v>
      </c>
      <c r="H4" s="0" t="s">
        <v>252</v>
      </c>
      <c r="I4" s="0" t="s">
        <v>253</v>
      </c>
      <c r="P4" s="0" t="s">
        <v>243</v>
      </c>
    </row>
    <row r="5" customFormat="false" ht="14.25" hidden="false" customHeight="false" outlineLevel="0" collapsed="false">
      <c r="A5" s="0" t="s">
        <v>328</v>
      </c>
      <c r="B5" s="0" t="s">
        <v>310</v>
      </c>
      <c r="C5" s="0" t="s">
        <v>0</v>
      </c>
      <c r="D5" s="0" t="s">
        <v>78</v>
      </c>
      <c r="E5" s="0" t="s">
        <v>81</v>
      </c>
      <c r="F5" s="0" t="s">
        <v>81</v>
      </c>
      <c r="G5" s="0" t="s">
        <v>81</v>
      </c>
      <c r="H5" s="0" t="s">
        <v>79</v>
      </c>
      <c r="I5" s="0" t="s">
        <v>79</v>
      </c>
      <c r="M5" s="0" t="s">
        <v>328</v>
      </c>
      <c r="N5" s="0" t="s">
        <v>310</v>
      </c>
      <c r="O5" s="0" t="s">
        <v>0</v>
      </c>
      <c r="P5" s="0" t="s">
        <v>78</v>
      </c>
      <c r="Q5" s="0" t="s">
        <v>81</v>
      </c>
      <c r="R5" s="0" t="s">
        <v>79</v>
      </c>
      <c r="X5" s="0" t="s">
        <v>328</v>
      </c>
      <c r="Y5" s="0" t="s">
        <v>310</v>
      </c>
      <c r="Z5" s="0" t="s">
        <v>0</v>
      </c>
      <c r="AA5" s="0" t="s">
        <v>311</v>
      </c>
      <c r="AB5" s="0" t="s">
        <v>78</v>
      </c>
      <c r="AC5" s="0" t="s">
        <v>79</v>
      </c>
      <c r="AD5" s="0" t="s">
        <v>79</v>
      </c>
    </row>
    <row r="6" customFormat="false" ht="14.25" hidden="false" customHeight="false" outlineLevel="0" collapsed="false">
      <c r="A6" s="0" t="s">
        <v>17</v>
      </c>
      <c r="B6" s="0" t="s">
        <v>16</v>
      </c>
      <c r="C6" s="0" t="s">
        <v>83</v>
      </c>
      <c r="E6" s="0" t="n">
        <v>1</v>
      </c>
      <c r="F6" s="0" t="n">
        <v>1</v>
      </c>
      <c r="G6" s="0" t="n">
        <v>29</v>
      </c>
      <c r="J6" s="0" t="n">
        <f aca="false">COUNT(D6:I6)</f>
        <v>3</v>
      </c>
      <c r="M6" s="0" t="s">
        <v>17</v>
      </c>
      <c r="N6" s="0" t="s">
        <v>16</v>
      </c>
      <c r="O6" s="0" t="s">
        <v>83</v>
      </c>
      <c r="P6" s="192" t="n">
        <f aca="false">D6/68</f>
        <v>0</v>
      </c>
      <c r="Q6" s="192" t="n">
        <f aca="false">SUM(E6:G6)/25727</f>
        <v>0.00120495976989155</v>
      </c>
      <c r="R6" s="192" t="n">
        <f aca="false">SUM(H6:I6)/958945</f>
        <v>0</v>
      </c>
      <c r="S6" s="192" t="s">
        <v>371</v>
      </c>
      <c r="X6" s="0" t="s">
        <v>17</v>
      </c>
      <c r="Y6" s="0" t="s">
        <v>16</v>
      </c>
      <c r="Z6" s="0" t="s">
        <v>21</v>
      </c>
      <c r="AA6" s="0" t="s">
        <v>156</v>
      </c>
      <c r="AB6" s="0" t="n">
        <v>5</v>
      </c>
      <c r="AE6" s="0" t="n">
        <f aca="false">COUNT(AB6:AD6)</f>
        <v>1</v>
      </c>
    </row>
    <row r="7" customFormat="false" ht="14.25" hidden="false" customHeight="false" outlineLevel="0" collapsed="false">
      <c r="A7" s="0" t="s">
        <v>17</v>
      </c>
      <c r="B7" s="0" t="s">
        <v>16</v>
      </c>
      <c r="C7" s="0" t="s">
        <v>22</v>
      </c>
      <c r="D7" s="0" t="n">
        <v>2</v>
      </c>
      <c r="F7" s="0" t="n">
        <v>33</v>
      </c>
      <c r="H7" s="0" t="n">
        <v>1142</v>
      </c>
      <c r="J7" s="0" t="n">
        <f aca="false">COUNT(D7:I7)</f>
        <v>3</v>
      </c>
      <c r="M7" s="191" t="s">
        <v>17</v>
      </c>
      <c r="N7" s="191" t="s">
        <v>16</v>
      </c>
      <c r="O7" s="191" t="s">
        <v>22</v>
      </c>
      <c r="P7" s="201" t="n">
        <f aca="false">D7/68</f>
        <v>0.0294117647058823</v>
      </c>
      <c r="Q7" s="201" t="n">
        <f aca="false">SUM(E7:G7)/25727</f>
        <v>0.00128269910988456</v>
      </c>
      <c r="R7" s="201" t="n">
        <f aca="false">SUM(H7:I7)/958945</f>
        <v>0.00119089207410227</v>
      </c>
      <c r="S7" s="201"/>
      <c r="T7" s="0" t="n">
        <v>1</v>
      </c>
      <c r="U7" s="0" t="n">
        <v>1</v>
      </c>
      <c r="X7" s="0" t="s">
        <v>17</v>
      </c>
      <c r="Y7" s="0" t="s">
        <v>16</v>
      </c>
      <c r="Z7" s="0" t="s">
        <v>22</v>
      </c>
      <c r="AA7" s="0" t="s">
        <v>146</v>
      </c>
      <c r="AB7" s="0" t="n">
        <v>2</v>
      </c>
      <c r="AC7" s="0" t="n">
        <v>1142</v>
      </c>
      <c r="AE7" s="0" t="n">
        <f aca="false">COUNT(AB7:AD7)</f>
        <v>2</v>
      </c>
    </row>
    <row r="8" customFormat="false" ht="14.25" hidden="false" customHeight="false" outlineLevel="0" collapsed="false">
      <c r="A8" s="0" t="s">
        <v>17</v>
      </c>
      <c r="B8" s="0" t="s">
        <v>16</v>
      </c>
      <c r="C8" s="0" t="s">
        <v>14</v>
      </c>
      <c r="H8" s="0" t="n">
        <v>1934</v>
      </c>
      <c r="I8" s="0" t="n">
        <v>5914</v>
      </c>
      <c r="J8" s="0" t="n">
        <f aca="false">COUNT(D8:I8)</f>
        <v>2</v>
      </c>
      <c r="M8" s="0" t="s">
        <v>17</v>
      </c>
      <c r="N8" s="0" t="s">
        <v>16</v>
      </c>
      <c r="O8" s="0" t="s">
        <v>14</v>
      </c>
      <c r="P8" s="192" t="n">
        <f aca="false">D8/68</f>
        <v>0</v>
      </c>
      <c r="Q8" s="192" t="n">
        <f aca="false">SUM(E8:G8)/25727</f>
        <v>0</v>
      </c>
      <c r="R8" s="192" t="n">
        <f aca="false">SUM(H8:I8)/958945</f>
        <v>0.00818399386826147</v>
      </c>
      <c r="S8" s="192" t="s">
        <v>372</v>
      </c>
      <c r="X8" s="0" t="s">
        <v>38</v>
      </c>
      <c r="Y8" s="0" t="s">
        <v>37</v>
      </c>
      <c r="Z8" s="0" t="s">
        <v>197</v>
      </c>
      <c r="AA8" s="0" t="s">
        <v>273</v>
      </c>
      <c r="AD8" s="0" t="n">
        <v>7826</v>
      </c>
      <c r="AE8" s="0" t="n">
        <f aca="false">COUNT(AB8:AD8)</f>
        <v>1</v>
      </c>
    </row>
    <row r="9" customFormat="false" ht="14.25" hidden="false" customHeight="false" outlineLevel="0" collapsed="false">
      <c r="A9" s="0" t="s">
        <v>17</v>
      </c>
      <c r="B9" s="0" t="s">
        <v>16</v>
      </c>
      <c r="C9" s="0" t="s">
        <v>21</v>
      </c>
      <c r="D9" s="0" t="n">
        <v>5</v>
      </c>
      <c r="J9" s="0" t="n">
        <f aca="false">COUNT(D9:I9)</f>
        <v>1</v>
      </c>
      <c r="M9" s="191" t="s">
        <v>17</v>
      </c>
      <c r="N9" s="191" t="s">
        <v>16</v>
      </c>
      <c r="O9" s="191" t="s">
        <v>21</v>
      </c>
      <c r="P9" s="201" t="n">
        <f aca="false">D9/68</f>
        <v>0.0735294117647059</v>
      </c>
      <c r="Q9" s="201" t="n">
        <f aca="false">SUM(E9:G9)/25727</f>
        <v>0</v>
      </c>
      <c r="R9" s="201" t="n">
        <f aca="false">SUM(H9:I9)/958945</f>
        <v>0</v>
      </c>
      <c r="S9" s="201"/>
      <c r="T9" s="0" t="n">
        <v>1</v>
      </c>
      <c r="U9" s="0" t="n">
        <v>1</v>
      </c>
      <c r="X9" s="0" t="s">
        <v>38</v>
      </c>
      <c r="Y9" s="0" t="s">
        <v>37</v>
      </c>
      <c r="Z9" s="0" t="s">
        <v>197</v>
      </c>
      <c r="AA9" s="0" t="s">
        <v>281</v>
      </c>
      <c r="AC9" s="0" t="n">
        <v>19830</v>
      </c>
      <c r="AE9" s="0" t="n">
        <f aca="false">COUNT(AB9:AD9)</f>
        <v>1</v>
      </c>
    </row>
    <row r="10" customFormat="false" ht="14.25" hidden="false" customHeight="false" outlineLevel="0" collapsed="false">
      <c r="A10" s="0" t="s">
        <v>17</v>
      </c>
      <c r="B10" s="0" t="s">
        <v>16</v>
      </c>
      <c r="C10" s="0" t="s">
        <v>264</v>
      </c>
      <c r="D10" s="0" t="n">
        <v>2</v>
      </c>
      <c r="J10" s="0" t="n">
        <f aca="false">COUNT(D10:I10)</f>
        <v>1</v>
      </c>
      <c r="M10" s="0" t="s">
        <v>17</v>
      </c>
      <c r="N10" s="0" t="s">
        <v>16</v>
      </c>
      <c r="O10" s="0" t="s">
        <v>264</v>
      </c>
      <c r="P10" s="192" t="n">
        <f aca="false">D10/68</f>
        <v>0.0294117647058823</v>
      </c>
      <c r="Q10" s="192" t="n">
        <f aca="false">SUM(E10:G10)/25727</f>
        <v>0</v>
      </c>
      <c r="R10" s="192" t="n">
        <f aca="false">SUM(H10:I10)/958945</f>
        <v>0</v>
      </c>
      <c r="S10" s="192" t="s">
        <v>327</v>
      </c>
      <c r="X10" s="0" t="s">
        <v>38</v>
      </c>
      <c r="Y10" s="0" t="s">
        <v>37</v>
      </c>
      <c r="Z10" s="0" t="s">
        <v>197</v>
      </c>
      <c r="AA10" s="0" t="s">
        <v>198</v>
      </c>
      <c r="AC10" s="0" t="n">
        <v>31984</v>
      </c>
      <c r="AE10" s="0" t="n">
        <f aca="false">COUNT(AB10:AD10)</f>
        <v>1</v>
      </c>
    </row>
    <row r="11" customFormat="false" ht="14.25" hidden="false" customHeight="false" outlineLevel="0" collapsed="false">
      <c r="A11" s="0" t="s">
        <v>17</v>
      </c>
      <c r="B11" s="0" t="s">
        <v>16</v>
      </c>
      <c r="C11" s="0" t="s">
        <v>19</v>
      </c>
      <c r="H11" s="0" t="n">
        <v>2024</v>
      </c>
      <c r="J11" s="0" t="n">
        <f aca="false">COUNT(D11:I11)</f>
        <v>1</v>
      </c>
      <c r="M11" s="0" t="s">
        <v>17</v>
      </c>
      <c r="N11" s="0" t="s">
        <v>16</v>
      </c>
      <c r="O11" s="0" t="s">
        <v>19</v>
      </c>
      <c r="P11" s="192" t="n">
        <f aca="false">D11/68</f>
        <v>0</v>
      </c>
      <c r="Q11" s="192" t="n">
        <f aca="false">SUM(E11:G11)/25727</f>
        <v>0</v>
      </c>
      <c r="R11" s="192" t="n">
        <f aca="false">SUM(H11:I11)/958945</f>
        <v>0.00211065285287477</v>
      </c>
      <c r="S11" s="192" t="s">
        <v>372</v>
      </c>
      <c r="X11" s="0" t="s">
        <v>38</v>
      </c>
      <c r="Y11" s="0" t="s">
        <v>37</v>
      </c>
      <c r="Z11" s="0" t="s">
        <v>35</v>
      </c>
      <c r="AA11" s="0" t="s">
        <v>210</v>
      </c>
      <c r="AC11" s="0" t="n">
        <v>106947</v>
      </c>
      <c r="AD11" s="0" t="n">
        <v>54387</v>
      </c>
      <c r="AE11" s="0" t="n">
        <f aca="false">COUNT(AB11:AD11)</f>
        <v>2</v>
      </c>
    </row>
    <row r="12" customFormat="false" ht="14.25" hidden="false" customHeight="false" outlineLevel="0" collapsed="false">
      <c r="A12" s="0" t="s">
        <v>96</v>
      </c>
      <c r="B12" s="0" t="s">
        <v>96</v>
      </c>
      <c r="C12" s="0" t="s">
        <v>87</v>
      </c>
      <c r="E12" s="0" t="n">
        <v>7</v>
      </c>
      <c r="F12" s="0" t="n">
        <v>933</v>
      </c>
      <c r="G12" s="0" t="n">
        <v>4820</v>
      </c>
      <c r="J12" s="0" t="n">
        <f aca="false">COUNT(D12:I12)</f>
        <v>3</v>
      </c>
      <c r="M12" s="191" t="s">
        <v>96</v>
      </c>
      <c r="N12" s="191" t="s">
        <v>96</v>
      </c>
      <c r="O12" s="191" t="s">
        <v>87</v>
      </c>
      <c r="P12" s="201" t="n">
        <f aca="false">D12/68</f>
        <v>0</v>
      </c>
      <c r="Q12" s="200" t="n">
        <f aca="false">SUM(E12:G12)/25727</f>
        <v>0.22388929917985</v>
      </c>
      <c r="R12" s="201" t="n">
        <f aca="false">SUM(H12:I12)/958945</f>
        <v>0</v>
      </c>
      <c r="S12" s="201"/>
      <c r="X12" s="0" t="s">
        <v>38</v>
      </c>
      <c r="Y12" s="0" t="s">
        <v>37</v>
      </c>
      <c r="Z12" s="0" t="s">
        <v>35</v>
      </c>
      <c r="AA12" s="0" t="s">
        <v>206</v>
      </c>
      <c r="AB12" s="0" t="n">
        <v>1</v>
      </c>
      <c r="AD12" s="0" t="n">
        <v>888</v>
      </c>
      <c r="AE12" s="0" t="n">
        <f aca="false">COUNT(AB12:AD12)</f>
        <v>2</v>
      </c>
    </row>
    <row r="13" customFormat="false" ht="14.25" hidden="false" customHeight="false" outlineLevel="0" collapsed="false">
      <c r="A13" s="0" t="s">
        <v>38</v>
      </c>
      <c r="B13" s="0" t="s">
        <v>37</v>
      </c>
      <c r="C13" s="0" t="s">
        <v>74</v>
      </c>
      <c r="D13" s="0" t="n">
        <v>10</v>
      </c>
      <c r="E13" s="0" t="n">
        <v>1</v>
      </c>
      <c r="F13" s="0" t="n">
        <v>3057</v>
      </c>
      <c r="G13" s="0" t="n">
        <v>10765</v>
      </c>
      <c r="H13" s="0" t="n">
        <v>223957</v>
      </c>
      <c r="I13" s="0" t="n">
        <v>78542</v>
      </c>
      <c r="J13" s="0" t="n">
        <f aca="false">COUNT(D13:I13)</f>
        <v>6</v>
      </c>
      <c r="M13" s="164" t="s">
        <v>38</v>
      </c>
      <c r="N13" s="164" t="s">
        <v>37</v>
      </c>
      <c r="O13" s="164" t="s">
        <v>74</v>
      </c>
      <c r="P13" s="199" t="n">
        <f aca="false">D13/68</f>
        <v>0.147058823529412</v>
      </c>
      <c r="Q13" s="199" t="n">
        <f aca="false">SUM(E13:G13)/25727</f>
        <v>0.537295448361643</v>
      </c>
      <c r="R13" s="199" t="n">
        <f aca="false">SUM(H13:I13)/958945</f>
        <v>0.315449791176762</v>
      </c>
      <c r="S13" s="199"/>
      <c r="T13" s="0" t="n">
        <v>2</v>
      </c>
      <c r="U13" s="0" t="n">
        <v>2</v>
      </c>
      <c r="X13" s="0" t="s">
        <v>38</v>
      </c>
      <c r="Y13" s="0" t="s">
        <v>37</v>
      </c>
      <c r="Z13" s="0" t="s">
        <v>35</v>
      </c>
      <c r="AA13" s="0" t="s">
        <v>133</v>
      </c>
      <c r="AB13" s="0" t="n">
        <v>16</v>
      </c>
      <c r="AC13" s="0" t="n">
        <v>21700</v>
      </c>
      <c r="AD13" s="0" t="n">
        <v>36956</v>
      </c>
      <c r="AE13" s="0" t="n">
        <f aca="false">COUNT(AB13:AD13)</f>
        <v>3</v>
      </c>
    </row>
    <row r="14" customFormat="false" ht="14.25" hidden="false" customHeight="false" outlineLevel="0" collapsed="false">
      <c r="A14" s="0" t="s">
        <v>38</v>
      </c>
      <c r="B14" s="0" t="s">
        <v>37</v>
      </c>
      <c r="C14" s="0" t="s">
        <v>35</v>
      </c>
      <c r="D14" s="0" t="n">
        <v>17</v>
      </c>
      <c r="H14" s="0" t="n">
        <v>128647</v>
      </c>
      <c r="I14" s="0" t="n">
        <v>92231</v>
      </c>
      <c r="J14" s="0" t="n">
        <f aca="false">COUNT(D14:I14)</f>
        <v>3</v>
      </c>
      <c r="M14" s="191" t="s">
        <v>38</v>
      </c>
      <c r="N14" s="191" t="s">
        <v>37</v>
      </c>
      <c r="O14" s="191" t="s">
        <v>35</v>
      </c>
      <c r="P14" s="201" t="n">
        <f aca="false">D14/68</f>
        <v>0.25</v>
      </c>
      <c r="Q14" s="201" t="n">
        <f aca="false">SUM(E14:G14)/25727</f>
        <v>0</v>
      </c>
      <c r="R14" s="201" t="n">
        <f aca="false">SUM(H14:I14)/958945</f>
        <v>0.230334377884029</v>
      </c>
      <c r="S14" s="201"/>
      <c r="T14" s="0" t="n">
        <v>3</v>
      </c>
      <c r="U14" s="0" t="n">
        <v>2</v>
      </c>
      <c r="X14" s="0" t="s">
        <v>38</v>
      </c>
      <c r="Y14" s="0" t="s">
        <v>37</v>
      </c>
      <c r="Z14" s="0" t="s">
        <v>74</v>
      </c>
      <c r="AA14" s="0" t="s">
        <v>143</v>
      </c>
      <c r="AB14" s="0" t="n">
        <v>4</v>
      </c>
      <c r="AC14" s="0" t="n">
        <v>52708</v>
      </c>
      <c r="AD14" s="0" t="n">
        <v>52584</v>
      </c>
      <c r="AE14" s="0" t="n">
        <f aca="false">COUNT(AB14:AD14)</f>
        <v>3</v>
      </c>
    </row>
    <row r="15" customFormat="false" ht="14.25" hidden="false" customHeight="false" outlineLevel="0" collapsed="false">
      <c r="A15" s="0" t="s">
        <v>38</v>
      </c>
      <c r="B15" s="0" t="s">
        <v>37</v>
      </c>
      <c r="C15" s="0" t="s">
        <v>197</v>
      </c>
      <c r="H15" s="0" t="n">
        <v>51814</v>
      </c>
      <c r="I15" s="0" t="n">
        <v>7826</v>
      </c>
      <c r="J15" s="0" t="n">
        <f aca="false">COUNT(D15:I15)</f>
        <v>2</v>
      </c>
      <c r="M15" s="191" t="s">
        <v>38</v>
      </c>
      <c r="N15" s="191" t="s">
        <v>37</v>
      </c>
      <c r="O15" s="191" t="s">
        <v>197</v>
      </c>
      <c r="P15" s="201" t="n">
        <f aca="false">D15/68</f>
        <v>0</v>
      </c>
      <c r="Q15" s="201" t="n">
        <f aca="false">SUM(E15:G15)/25727</f>
        <v>0</v>
      </c>
      <c r="R15" s="201" t="n">
        <f aca="false">SUM(H15:I15)/958945</f>
        <v>0.0621933478979503</v>
      </c>
      <c r="S15" s="201"/>
      <c r="T15" s="0" t="n">
        <v>3</v>
      </c>
      <c r="U15" s="0" t="s">
        <v>385</v>
      </c>
      <c r="X15" s="0" t="s">
        <v>38</v>
      </c>
      <c r="Y15" s="0" t="s">
        <v>37</v>
      </c>
      <c r="Z15" s="0" t="s">
        <v>74</v>
      </c>
      <c r="AA15" s="0" t="s">
        <v>142</v>
      </c>
      <c r="AB15" s="0" t="n">
        <v>6</v>
      </c>
      <c r="AC15" s="0" t="n">
        <v>171249</v>
      </c>
      <c r="AD15" s="0" t="n">
        <v>25958</v>
      </c>
      <c r="AE15" s="0" t="n">
        <f aca="false">COUNT(AB15:AD15)</f>
        <v>3</v>
      </c>
    </row>
    <row r="16" customFormat="false" ht="14.25" hidden="false" customHeight="false" outlineLevel="0" collapsed="false">
      <c r="A16" s="0" t="s">
        <v>38</v>
      </c>
      <c r="B16" s="0" t="s">
        <v>37</v>
      </c>
      <c r="C16" s="0" t="s">
        <v>248</v>
      </c>
      <c r="H16" s="0" t="n">
        <v>1522</v>
      </c>
      <c r="J16" s="0" t="n">
        <f aca="false">COUNT(D16:I16)</f>
        <v>1</v>
      </c>
      <c r="M16" s="0" t="s">
        <v>38</v>
      </c>
      <c r="N16" s="0" t="s">
        <v>37</v>
      </c>
      <c r="O16" s="0" t="s">
        <v>248</v>
      </c>
      <c r="P16" s="192" t="n">
        <f aca="false">D16/68</f>
        <v>0</v>
      </c>
      <c r="Q16" s="192" t="n">
        <f aca="false">SUM(E16:G16)/25727</f>
        <v>0</v>
      </c>
      <c r="R16" s="192" t="n">
        <f aca="false">SUM(H16:I16)/958945</f>
        <v>0.00158716089035346</v>
      </c>
      <c r="S16" s="192" t="s">
        <v>372</v>
      </c>
      <c r="X16" s="0" t="s">
        <v>5</v>
      </c>
      <c r="Y16" s="0" t="s">
        <v>4</v>
      </c>
      <c r="Z16" s="0" t="s">
        <v>31</v>
      </c>
      <c r="AA16" s="0" t="s">
        <v>129</v>
      </c>
      <c r="AC16" s="0" t="n">
        <v>2179</v>
      </c>
      <c r="AD16" s="0" t="n">
        <v>1517</v>
      </c>
      <c r="AE16" s="0" t="n">
        <f aca="false">COUNT(AB16:AD16)</f>
        <v>2</v>
      </c>
    </row>
    <row r="17" customFormat="false" ht="14.25" hidden="false" customHeight="false" outlineLevel="0" collapsed="false">
      <c r="A17" s="0" t="s">
        <v>314</v>
      </c>
      <c r="B17" s="0" t="s">
        <v>317</v>
      </c>
      <c r="C17" s="0" t="s">
        <v>305</v>
      </c>
      <c r="D17" s="0" t="n">
        <v>1</v>
      </c>
      <c r="J17" s="0" t="n">
        <f aca="false">COUNT(D17:I17)</f>
        <v>1</v>
      </c>
      <c r="M17" s="0" t="s">
        <v>314</v>
      </c>
      <c r="N17" s="0" t="s">
        <v>317</v>
      </c>
      <c r="O17" s="0" t="s">
        <v>305</v>
      </c>
      <c r="P17" s="192" t="n">
        <f aca="false">D17/68</f>
        <v>0.0147058823529412</v>
      </c>
      <c r="Q17" s="192" t="n">
        <f aca="false">SUM(E17:G17)/25727</f>
        <v>0</v>
      </c>
      <c r="R17" s="192" t="n">
        <f aca="false">SUM(H17:I17)/958945</f>
        <v>0</v>
      </c>
      <c r="S17" s="192" t="s">
        <v>374</v>
      </c>
      <c r="X17" s="0" t="s">
        <v>5</v>
      </c>
      <c r="Y17" s="0" t="s">
        <v>4</v>
      </c>
      <c r="Z17" s="0" t="s">
        <v>6</v>
      </c>
      <c r="AA17" s="0" t="s">
        <v>214</v>
      </c>
      <c r="AC17" s="0" t="n">
        <v>143167</v>
      </c>
      <c r="AD17" s="0" t="n">
        <v>71851</v>
      </c>
      <c r="AE17" s="0" t="n">
        <f aca="false">COUNT(AB17:AD17)</f>
        <v>2</v>
      </c>
    </row>
    <row r="18" customFormat="false" ht="14.25" hidden="false" customHeight="false" outlineLevel="0" collapsed="false">
      <c r="A18" s="0" t="s">
        <v>5</v>
      </c>
      <c r="B18" s="0" t="s">
        <v>4</v>
      </c>
      <c r="C18" s="0" t="s">
        <v>6</v>
      </c>
      <c r="D18" s="0" t="n">
        <v>19</v>
      </c>
      <c r="H18" s="0" t="n">
        <v>176107</v>
      </c>
      <c r="I18" s="0" t="n">
        <v>105489</v>
      </c>
      <c r="J18" s="0" t="n">
        <f aca="false">COUNT(D18:I18)</f>
        <v>3</v>
      </c>
      <c r="M18" s="191" t="s">
        <v>5</v>
      </c>
      <c r="N18" s="191" t="s">
        <v>4</v>
      </c>
      <c r="O18" s="191" t="s">
        <v>6</v>
      </c>
      <c r="P18" s="201" t="n">
        <f aca="false">D18/68</f>
        <v>0.279411764705882</v>
      </c>
      <c r="Q18" s="201" t="n">
        <f aca="false">SUM(E18:G18)/25727</f>
        <v>0</v>
      </c>
      <c r="R18" s="201" t="n">
        <f aca="false">SUM(H18:I18)/958945</f>
        <v>0.293651877844923</v>
      </c>
      <c r="S18" s="201"/>
      <c r="T18" s="0" t="n">
        <v>2</v>
      </c>
      <c r="U18" s="0" t="n">
        <v>1</v>
      </c>
      <c r="X18" s="0" t="s">
        <v>5</v>
      </c>
      <c r="Y18" s="0" t="s">
        <v>4</v>
      </c>
      <c r="Z18" s="0" t="s">
        <v>6</v>
      </c>
      <c r="AA18" s="0" t="s">
        <v>149</v>
      </c>
      <c r="AB18" s="0" t="n">
        <v>19</v>
      </c>
      <c r="AC18" s="0" t="n">
        <v>32940</v>
      </c>
      <c r="AD18" s="0" t="n">
        <v>33638</v>
      </c>
      <c r="AE18" s="0" t="n">
        <f aca="false">COUNT(AB18:AD18)</f>
        <v>3</v>
      </c>
    </row>
    <row r="19" customFormat="false" ht="14.25" hidden="false" customHeight="false" outlineLevel="0" collapsed="false">
      <c r="A19" s="0" t="s">
        <v>5</v>
      </c>
      <c r="B19" s="0" t="s">
        <v>4</v>
      </c>
      <c r="C19" s="0" t="s">
        <v>85</v>
      </c>
      <c r="E19" s="0" t="n">
        <v>760</v>
      </c>
      <c r="F19" s="0" t="n">
        <v>3094</v>
      </c>
      <c r="G19" s="0" t="n">
        <v>2198</v>
      </c>
      <c r="J19" s="0" t="n">
        <f aca="false">COUNT(D19:I19)</f>
        <v>3</v>
      </c>
      <c r="M19" s="191" t="s">
        <v>5</v>
      </c>
      <c r="N19" s="191" t="s">
        <v>4</v>
      </c>
      <c r="O19" s="191" t="s">
        <v>85</v>
      </c>
      <c r="P19" s="201" t="n">
        <f aca="false">D19/68</f>
        <v>0</v>
      </c>
      <c r="Q19" s="201" t="n">
        <f aca="false">SUM(E19:G19)/25727</f>
        <v>0.235239242818828</v>
      </c>
      <c r="R19" s="201" t="n">
        <f aca="false">SUM(H19:I19)/958945</f>
        <v>0</v>
      </c>
      <c r="S19" s="201"/>
      <c r="X19" s="0" t="s">
        <v>5</v>
      </c>
      <c r="Y19" s="0" t="s">
        <v>4</v>
      </c>
      <c r="Z19" s="0" t="s">
        <v>32</v>
      </c>
      <c r="AA19" s="0" t="s">
        <v>135</v>
      </c>
      <c r="AB19" s="0" t="n">
        <v>1</v>
      </c>
      <c r="AE19" s="0" t="n">
        <f aca="false">COUNT(AB19:AD19)</f>
        <v>1</v>
      </c>
    </row>
    <row r="20" customFormat="false" ht="14.25" hidden="false" customHeight="false" outlineLevel="0" collapsed="false">
      <c r="A20" s="0" t="s">
        <v>5</v>
      </c>
      <c r="B20" s="0" t="s">
        <v>4</v>
      </c>
      <c r="C20" s="0" t="s">
        <v>31</v>
      </c>
      <c r="H20" s="0" t="n">
        <v>2179</v>
      </c>
      <c r="I20" s="0" t="n">
        <v>1517</v>
      </c>
      <c r="J20" s="0" t="n">
        <f aca="false">COUNT(D20:I20)</f>
        <v>2</v>
      </c>
      <c r="M20" s="191" t="s">
        <v>5</v>
      </c>
      <c r="N20" s="191" t="s">
        <v>4</v>
      </c>
      <c r="O20" s="191" t="s">
        <v>31</v>
      </c>
      <c r="P20" s="201" t="n">
        <f aca="false">D20/68</f>
        <v>0</v>
      </c>
      <c r="Q20" s="201" t="n">
        <f aca="false">SUM(E20:G20)/25727</f>
        <v>0</v>
      </c>
      <c r="R20" s="201" t="n">
        <f aca="false">SUM(H20:I20)/958945</f>
        <v>0.00385423564438002</v>
      </c>
      <c r="S20" s="201"/>
      <c r="T20" s="0" t="n">
        <v>1</v>
      </c>
      <c r="U20" s="0" t="n">
        <v>1</v>
      </c>
      <c r="X20" s="0" t="s">
        <v>334</v>
      </c>
      <c r="Y20" s="0" t="s">
        <v>318</v>
      </c>
      <c r="Z20" s="0" t="s">
        <v>152</v>
      </c>
      <c r="AA20" s="0" t="s">
        <v>153</v>
      </c>
      <c r="AB20" s="0" t="n">
        <v>11</v>
      </c>
      <c r="AE20" s="0" t="n">
        <f aca="false">COUNT(AB20:AD20)</f>
        <v>1</v>
      </c>
    </row>
    <row r="21" customFormat="false" ht="14.25" hidden="false" customHeight="false" outlineLevel="0" collapsed="false">
      <c r="A21" s="0" t="s">
        <v>5</v>
      </c>
      <c r="B21" s="0" t="s">
        <v>4</v>
      </c>
      <c r="C21" s="0" t="s">
        <v>32</v>
      </c>
      <c r="D21" s="0" t="n">
        <v>1</v>
      </c>
      <c r="J21" s="0" t="n">
        <f aca="false">COUNT(D21:I21)</f>
        <v>1</v>
      </c>
      <c r="M21" s="191" t="s">
        <v>5</v>
      </c>
      <c r="N21" s="191" t="s">
        <v>4</v>
      </c>
      <c r="O21" s="191" t="s">
        <v>32</v>
      </c>
      <c r="P21" s="201" t="n">
        <f aca="false">D21/68</f>
        <v>0.0147058823529412</v>
      </c>
      <c r="Q21" s="201" t="n">
        <f aca="false">SUM(E21:G21)/25727</f>
        <v>0</v>
      </c>
      <c r="R21" s="201" t="n">
        <f aca="false">SUM(H21:I21)/958945</f>
        <v>0</v>
      </c>
      <c r="S21" s="201"/>
      <c r="T21" s="0" t="n">
        <v>1</v>
      </c>
      <c r="U21" s="0" t="n">
        <v>1</v>
      </c>
      <c r="X21" s="0" t="s">
        <v>52</v>
      </c>
      <c r="Y21" s="0" t="s">
        <v>54</v>
      </c>
      <c r="Z21" s="0" t="s">
        <v>53</v>
      </c>
      <c r="AA21" s="0" t="s">
        <v>138</v>
      </c>
      <c r="AC21" s="0" t="n">
        <v>38965</v>
      </c>
      <c r="AE21" s="0" t="n">
        <f aca="false">COUNT(AB21:AD21)</f>
        <v>1</v>
      </c>
    </row>
    <row r="22" customFormat="false" ht="14.25" hidden="false" customHeight="false" outlineLevel="0" collapsed="false">
      <c r="A22" s="0" t="s">
        <v>334</v>
      </c>
      <c r="B22" s="0" t="s">
        <v>318</v>
      </c>
      <c r="C22" s="0" t="s">
        <v>152</v>
      </c>
      <c r="D22" s="0" t="n">
        <v>11</v>
      </c>
      <c r="J22" s="0" t="n">
        <f aca="false">COUNT(D22:I22)</f>
        <v>1</v>
      </c>
      <c r="M22" s="191" t="s">
        <v>334</v>
      </c>
      <c r="N22" s="191" t="s">
        <v>318</v>
      </c>
      <c r="O22" s="191" t="s">
        <v>152</v>
      </c>
      <c r="P22" s="201" t="n">
        <f aca="false">D22/68</f>
        <v>0.161764705882353</v>
      </c>
      <c r="Q22" s="201" t="n">
        <f aca="false">SUM(E22:G22)/25727</f>
        <v>0</v>
      </c>
      <c r="R22" s="201" t="n">
        <f aca="false">SUM(H22:I22)/958945</f>
        <v>0</v>
      </c>
      <c r="S22" s="201"/>
      <c r="T22" s="0" t="n">
        <v>1</v>
      </c>
      <c r="U22" s="0" t="n">
        <v>1</v>
      </c>
      <c r="X22" s="0" t="s">
        <v>52</v>
      </c>
      <c r="Y22" s="0" t="s">
        <v>54</v>
      </c>
      <c r="Z22" s="0" t="s">
        <v>53</v>
      </c>
      <c r="AA22" s="0" t="s">
        <v>126</v>
      </c>
      <c r="AC22" s="0" t="n">
        <v>23212</v>
      </c>
      <c r="AE22" s="0" t="n">
        <f aca="false">COUNT(AB22:AD22)</f>
        <v>1</v>
      </c>
    </row>
    <row r="23" customFormat="false" ht="14.25" hidden="false" customHeight="false" outlineLevel="0" collapsed="false">
      <c r="A23" s="0" t="s">
        <v>63</v>
      </c>
      <c r="B23" s="0" t="s">
        <v>62</v>
      </c>
      <c r="C23" s="0" t="s">
        <v>236</v>
      </c>
      <c r="I23" s="0" t="n">
        <v>2929</v>
      </c>
      <c r="J23" s="0" t="n">
        <f aca="false">COUNT(D23:I23)</f>
        <v>1</v>
      </c>
      <c r="M23" s="0" t="s">
        <v>63</v>
      </c>
      <c r="N23" s="0" t="s">
        <v>62</v>
      </c>
      <c r="O23" s="0" t="s">
        <v>236</v>
      </c>
      <c r="P23" s="192" t="n">
        <f aca="false">D23/68</f>
        <v>0</v>
      </c>
      <c r="Q23" s="192" t="n">
        <f aca="false">SUM(E23:G23)/25727</f>
        <v>0</v>
      </c>
      <c r="R23" s="192" t="n">
        <f aca="false">SUM(H23:I23)/958945</f>
        <v>0.00305439832315722</v>
      </c>
      <c r="S23" s="192" t="s">
        <v>372</v>
      </c>
    </row>
    <row r="24" customFormat="false" ht="14.25" hidden="false" customHeight="false" outlineLevel="0" collapsed="false">
      <c r="A24" s="0" t="s">
        <v>63</v>
      </c>
      <c r="B24" s="0" t="s">
        <v>62</v>
      </c>
      <c r="C24" s="0" t="s">
        <v>61</v>
      </c>
      <c r="G24" s="0" t="n">
        <v>4</v>
      </c>
      <c r="J24" s="0" t="n">
        <f aca="false">COUNT(D24:I24)</f>
        <v>1</v>
      </c>
      <c r="M24" s="0" t="s">
        <v>63</v>
      </c>
      <c r="N24" s="0" t="s">
        <v>62</v>
      </c>
      <c r="O24" s="0" t="s">
        <v>61</v>
      </c>
      <c r="P24" s="192" t="n">
        <f aca="false">D24/68</f>
        <v>0</v>
      </c>
      <c r="Q24" s="192" t="n">
        <f aca="false">SUM(E24:G24)/25727</f>
        <v>0.000155478679986007</v>
      </c>
      <c r="R24" s="192" t="n">
        <f aca="false">SUM(H24:I24)/958945</f>
        <v>0</v>
      </c>
      <c r="S24" s="192" t="s">
        <v>371</v>
      </c>
    </row>
    <row r="25" customFormat="false" ht="14.25" hidden="false" customHeight="false" outlineLevel="0" collapsed="false">
      <c r="A25" s="0" t="s">
        <v>63</v>
      </c>
      <c r="B25" s="0" t="s">
        <v>324</v>
      </c>
      <c r="C25" s="0" t="s">
        <v>188</v>
      </c>
      <c r="I25" s="0" t="n">
        <v>10963</v>
      </c>
      <c r="J25" s="0" t="n">
        <f aca="false">COUNT(D25:I25)</f>
        <v>1</v>
      </c>
      <c r="M25" s="0" t="s">
        <v>63</v>
      </c>
      <c r="N25" s="0" t="s">
        <v>324</v>
      </c>
      <c r="O25" s="0" t="s">
        <v>188</v>
      </c>
      <c r="P25" s="192" t="n">
        <f aca="false">D25/68</f>
        <v>0</v>
      </c>
      <c r="Q25" s="192" t="n">
        <f aca="false">SUM(E25:G25)/25727</f>
        <v>0</v>
      </c>
      <c r="R25" s="192" t="n">
        <f aca="false">SUM(H25:I25)/958945</f>
        <v>0.0114323553488469</v>
      </c>
      <c r="S25" s="192" t="s">
        <v>388</v>
      </c>
    </row>
    <row r="26" customFormat="false" ht="14.25" hidden="false" customHeight="false" outlineLevel="0" collapsed="false">
      <c r="A26" s="0" t="s">
        <v>337</v>
      </c>
      <c r="B26" s="0" t="s">
        <v>322</v>
      </c>
      <c r="C26" s="0" t="s">
        <v>88</v>
      </c>
      <c r="F26" s="0" t="n">
        <v>1</v>
      </c>
      <c r="G26" s="0" t="n">
        <v>1</v>
      </c>
      <c r="J26" s="0" t="n">
        <f aca="false">COUNT(D26:I26)</f>
        <v>2</v>
      </c>
      <c r="M26" s="0" t="s">
        <v>337</v>
      </c>
      <c r="N26" s="0" t="s">
        <v>322</v>
      </c>
      <c r="O26" s="0" t="s">
        <v>88</v>
      </c>
      <c r="P26" s="192" t="n">
        <f aca="false">D26/68</f>
        <v>0</v>
      </c>
      <c r="Q26" s="192" t="n">
        <f aca="false">SUM(E26:G26)/25727</f>
        <v>7.77393399930035E-005</v>
      </c>
      <c r="R26" s="192" t="n">
        <f aca="false">SUM(H26:I26)/958945</f>
        <v>0</v>
      </c>
      <c r="S26" s="192" t="s">
        <v>371</v>
      </c>
    </row>
    <row r="27" customFormat="false" ht="14.25" hidden="false" customHeight="false" outlineLevel="0" collapsed="false">
      <c r="A27" s="0" t="s">
        <v>52</v>
      </c>
      <c r="B27" s="0" t="s">
        <v>54</v>
      </c>
      <c r="C27" s="0" t="s">
        <v>55</v>
      </c>
      <c r="I27" s="0" t="n">
        <v>2031</v>
      </c>
      <c r="J27" s="0" t="n">
        <f aca="false">COUNT(D27:I27)</f>
        <v>1</v>
      </c>
      <c r="M27" s="0" t="s">
        <v>52</v>
      </c>
      <c r="N27" s="0" t="s">
        <v>54</v>
      </c>
      <c r="O27" s="0" t="s">
        <v>55</v>
      </c>
      <c r="P27" s="192" t="n">
        <f aca="false">D27/68</f>
        <v>0</v>
      </c>
      <c r="Q27" s="192" t="n">
        <f aca="false">SUM(E27:G27)/25727</f>
        <v>0</v>
      </c>
      <c r="R27" s="192" t="n">
        <f aca="false">SUM(H27:I27)/958945</f>
        <v>0.00211795254159519</v>
      </c>
      <c r="S27" s="192" t="s">
        <v>372</v>
      </c>
    </row>
    <row r="28" customFormat="false" ht="14.25" hidden="false" customHeight="false" outlineLevel="0" collapsed="false">
      <c r="A28" s="0" t="s">
        <v>52</v>
      </c>
      <c r="B28" s="0" t="s">
        <v>54</v>
      </c>
      <c r="C28" s="0" t="s">
        <v>53</v>
      </c>
      <c r="H28" s="0" t="n">
        <v>62177</v>
      </c>
      <c r="J28" s="0" t="n">
        <f aca="false">COUNT(D28:I28)</f>
        <v>1</v>
      </c>
      <c r="M28" s="191" t="s">
        <v>52</v>
      </c>
      <c r="N28" s="191" t="s">
        <v>54</v>
      </c>
      <c r="O28" s="191" t="s">
        <v>53</v>
      </c>
      <c r="P28" s="201" t="n">
        <f aca="false">D28/68</f>
        <v>0</v>
      </c>
      <c r="Q28" s="201" t="n">
        <f aca="false">SUM(E28:G28)/25727</f>
        <v>0</v>
      </c>
      <c r="R28" s="201" t="n">
        <f aca="false">SUM(H28:I28)/958945</f>
        <v>0.0648389636527642</v>
      </c>
      <c r="S28" s="201" t="s">
        <v>327</v>
      </c>
      <c r="T28" s="0" t="n">
        <v>2</v>
      </c>
      <c r="U28" s="0" t="n">
        <v>2</v>
      </c>
    </row>
    <row r="29" customFormat="false" ht="14.25" hidden="false" customHeight="false" outlineLevel="0" collapsed="false">
      <c r="A29" s="0" t="s">
        <v>96</v>
      </c>
      <c r="B29" s="0" t="s">
        <v>96</v>
      </c>
      <c r="C29" s="0" t="s">
        <v>96</v>
      </c>
      <c r="F29" s="0" t="n">
        <v>5</v>
      </c>
      <c r="G29" s="0" t="n">
        <v>17</v>
      </c>
      <c r="J29" s="0" t="n">
        <f aca="false">COUNT(D29:I29)</f>
        <v>2</v>
      </c>
      <c r="M29" s="191"/>
      <c r="N29" s="191"/>
      <c r="O29" s="191"/>
      <c r="P29" s="201"/>
      <c r="Q29" s="201"/>
      <c r="R29" s="201"/>
      <c r="S29" s="201"/>
    </row>
    <row r="30" customFormat="false" ht="14.25" hidden="false" customHeight="false" outlineLevel="0" collapsed="false">
      <c r="A30" s="0" t="s">
        <v>69</v>
      </c>
      <c r="B30" s="0" t="s">
        <v>68</v>
      </c>
      <c r="C30" s="0" t="s">
        <v>67</v>
      </c>
      <c r="J30" s="0" t="n">
        <f aca="false">COUNT(D30:I30)</f>
        <v>0</v>
      </c>
      <c r="P30" s="192"/>
      <c r="Q30" s="192"/>
      <c r="R30" s="192"/>
      <c r="S30" s="192"/>
    </row>
    <row r="31" customFormat="false" ht="14.25" hidden="false" customHeight="false" outlineLevel="0" collapsed="false">
      <c r="A31" s="0" t="s">
        <v>335</v>
      </c>
      <c r="B31" s="0" t="s">
        <v>82</v>
      </c>
      <c r="C31" s="0" t="s">
        <v>82</v>
      </c>
      <c r="J31" s="0" t="n">
        <f aca="false">COUNT(D31:I31)</f>
        <v>0</v>
      </c>
      <c r="P31" s="192"/>
      <c r="Q31" s="192"/>
      <c r="R31" s="192"/>
      <c r="S31" s="192"/>
    </row>
    <row r="32" customFormat="false" ht="14.25" hidden="false" customHeight="false" outlineLevel="0" collapsed="false">
      <c r="A32" s="0" t="s">
        <v>17</v>
      </c>
      <c r="B32" s="0" t="s">
        <v>16</v>
      </c>
      <c r="C32" s="0" t="s">
        <v>114</v>
      </c>
      <c r="J32" s="0" t="n">
        <f aca="false">COUNT(D32:I32)</f>
        <v>0</v>
      </c>
      <c r="P32" s="192"/>
      <c r="Q32" s="192"/>
      <c r="R32" s="192"/>
      <c r="S32" s="192"/>
    </row>
    <row r="33" customFormat="false" ht="14.25" hidden="false" customHeight="false" outlineLevel="0" collapsed="false">
      <c r="A33" s="0" t="s">
        <v>17</v>
      </c>
      <c r="B33" s="0" t="s">
        <v>16</v>
      </c>
      <c r="C33" s="0" t="s">
        <v>223</v>
      </c>
      <c r="J33" s="0" t="n">
        <f aca="false">COUNT(D33:I33)</f>
        <v>0</v>
      </c>
      <c r="P33" s="192"/>
      <c r="Q33" s="192"/>
      <c r="R33" s="192"/>
      <c r="S33" s="192"/>
    </row>
    <row r="34" customFormat="false" ht="14.25" hidden="false" customHeight="false" outlineLevel="0" collapsed="false">
      <c r="A34" s="0" t="s">
        <v>17</v>
      </c>
      <c r="B34" s="0" t="s">
        <v>16</v>
      </c>
      <c r="C34" s="0" t="s">
        <v>302</v>
      </c>
      <c r="J34" s="0" t="n">
        <f aca="false">COUNT(D34:I34)</f>
        <v>0</v>
      </c>
      <c r="P34" s="192"/>
      <c r="Q34" s="192"/>
      <c r="R34" s="192"/>
      <c r="S34" s="192"/>
    </row>
    <row r="35" customFormat="false" ht="14.25" hidden="false" customHeight="false" outlineLevel="0" collapsed="false">
      <c r="A35" s="0" t="s">
        <v>17</v>
      </c>
      <c r="B35" s="0" t="s">
        <v>16</v>
      </c>
      <c r="C35" s="0" t="s">
        <v>99</v>
      </c>
      <c r="J35" s="0" t="n">
        <f aca="false">COUNT(D35:I35)</f>
        <v>0</v>
      </c>
      <c r="P35" s="192"/>
      <c r="Q35" s="192"/>
      <c r="R35" s="192"/>
      <c r="S35" s="192"/>
    </row>
    <row r="36" customFormat="false" ht="14.25" hidden="false" customHeight="false" outlineLevel="0" collapsed="false">
      <c r="A36" s="0" t="s">
        <v>17</v>
      </c>
      <c r="B36" s="0" t="s">
        <v>16</v>
      </c>
      <c r="C36" s="0" t="s">
        <v>288</v>
      </c>
      <c r="J36" s="0" t="n">
        <f aca="false">COUNT(D36:I36)</f>
        <v>0</v>
      </c>
    </row>
    <row r="37" customFormat="false" ht="14.25" hidden="false" customHeight="false" outlineLevel="0" collapsed="false">
      <c r="A37" s="0" t="s">
        <v>17</v>
      </c>
      <c r="B37" s="0" t="s">
        <v>16</v>
      </c>
      <c r="C37" s="0" t="s">
        <v>18</v>
      </c>
      <c r="J37" s="0" t="n">
        <f aca="false">COUNT(D37:I37)</f>
        <v>0</v>
      </c>
    </row>
    <row r="38" customFormat="false" ht="14.25" hidden="false" customHeight="false" outlineLevel="0" collapsed="false">
      <c r="A38" s="0" t="s">
        <v>17</v>
      </c>
      <c r="B38" s="0" t="s">
        <v>16</v>
      </c>
      <c r="C38" s="0" t="s">
        <v>181</v>
      </c>
      <c r="J38" s="0" t="n">
        <f aca="false">COUNT(D38:I38)</f>
        <v>0</v>
      </c>
    </row>
    <row r="39" customFormat="false" ht="14.25" hidden="false" customHeight="false" outlineLevel="0" collapsed="false">
      <c r="A39" s="0" t="s">
        <v>17</v>
      </c>
      <c r="B39" s="0" t="s">
        <v>16</v>
      </c>
      <c r="C39" s="0" t="s">
        <v>20</v>
      </c>
      <c r="J39" s="0" t="n">
        <f aca="false">COUNT(D39:I39)</f>
        <v>0</v>
      </c>
    </row>
    <row r="40" customFormat="false" ht="14.25" hidden="false" customHeight="false" outlineLevel="0" collapsed="false">
      <c r="A40" s="0" t="s">
        <v>17</v>
      </c>
      <c r="B40" s="0" t="s">
        <v>313</v>
      </c>
      <c r="C40" s="0" t="s">
        <v>275</v>
      </c>
      <c r="J40" s="0" t="n">
        <f aca="false">COUNT(D40:I40)</f>
        <v>0</v>
      </c>
    </row>
    <row r="41" customFormat="false" ht="14.25" hidden="false" customHeight="false" outlineLevel="0" collapsed="false">
      <c r="A41" s="0" t="s">
        <v>41</v>
      </c>
      <c r="B41" s="0" t="s">
        <v>40</v>
      </c>
      <c r="C41" s="0" t="s">
        <v>59</v>
      </c>
      <c r="J41" s="0" t="n">
        <f aca="false">COUNT(D41:I41)</f>
        <v>0</v>
      </c>
    </row>
    <row r="42" customFormat="false" ht="14.25" hidden="false" customHeight="false" outlineLevel="0" collapsed="false">
      <c r="A42" s="0" t="s">
        <v>41</v>
      </c>
      <c r="B42" s="0" t="s">
        <v>40</v>
      </c>
      <c r="C42" s="0" t="s">
        <v>39</v>
      </c>
      <c r="J42" s="0" t="n">
        <f aca="false">COUNT(D42:I42)</f>
        <v>0</v>
      </c>
    </row>
    <row r="43" customFormat="false" ht="14.25" hidden="false" customHeight="false" outlineLevel="0" collapsed="false">
      <c r="A43" s="0" t="s">
        <v>27</v>
      </c>
      <c r="B43" s="0" t="s">
        <v>68</v>
      </c>
      <c r="C43" s="0" t="s">
        <v>200</v>
      </c>
      <c r="J43" s="0" t="n">
        <f aca="false">COUNT(D43:I43)</f>
        <v>0</v>
      </c>
    </row>
    <row r="44" customFormat="false" ht="14.25" hidden="false" customHeight="false" outlineLevel="0" collapsed="false">
      <c r="A44" s="0" t="s">
        <v>27</v>
      </c>
      <c r="B44" s="0" t="s">
        <v>68</v>
      </c>
      <c r="C44" s="0" t="s">
        <v>299</v>
      </c>
      <c r="J44" s="0" t="n">
        <f aca="false">COUNT(D44:I44)</f>
        <v>0</v>
      </c>
    </row>
    <row r="45" customFormat="false" ht="14.25" hidden="false" customHeight="false" outlineLevel="0" collapsed="false">
      <c r="A45" s="0" t="s">
        <v>27</v>
      </c>
      <c r="B45" s="0" t="s">
        <v>68</v>
      </c>
      <c r="C45" s="0" t="s">
        <v>291</v>
      </c>
      <c r="J45" s="0" t="n">
        <f aca="false">COUNT(D45:I45)</f>
        <v>0</v>
      </c>
    </row>
    <row r="46" customFormat="false" ht="14.25" hidden="false" customHeight="false" outlineLevel="0" collapsed="false">
      <c r="A46" s="0" t="s">
        <v>27</v>
      </c>
      <c r="B46" s="0" t="s">
        <v>321</v>
      </c>
      <c r="C46" s="0" t="s">
        <v>220</v>
      </c>
      <c r="J46" s="0" t="n">
        <f aca="false">COUNT(D46:I46)</f>
        <v>0</v>
      </c>
    </row>
    <row r="47" customFormat="false" ht="14.25" hidden="false" customHeight="false" outlineLevel="0" collapsed="false">
      <c r="A47" s="0" t="s">
        <v>27</v>
      </c>
      <c r="B47" s="0" t="s">
        <v>26</v>
      </c>
      <c r="C47" s="0" t="s">
        <v>24</v>
      </c>
      <c r="J47" s="0" t="n">
        <f aca="false">COUNT(D47:I47)</f>
        <v>0</v>
      </c>
    </row>
    <row r="48" customFormat="false" ht="14.25" hidden="false" customHeight="false" outlineLevel="0" collapsed="false">
      <c r="A48" s="0" t="s">
        <v>338</v>
      </c>
      <c r="B48" s="0" t="s">
        <v>315</v>
      </c>
      <c r="C48" s="0" t="s">
        <v>212</v>
      </c>
      <c r="J48" s="0" t="n">
        <f aca="false">COUNT(D48:I48)</f>
        <v>0</v>
      </c>
    </row>
    <row r="49" customFormat="false" ht="14.25" hidden="false" customHeight="false" outlineLevel="0" collapsed="false">
      <c r="A49" s="0" t="s">
        <v>317</v>
      </c>
      <c r="B49" s="0" t="s">
        <v>314</v>
      </c>
      <c r="C49" s="0" t="s">
        <v>283</v>
      </c>
      <c r="J49" s="0" t="n">
        <f aca="false">COUNT(D49:I49)</f>
        <v>0</v>
      </c>
    </row>
    <row r="50" customFormat="false" ht="14.25" hidden="false" customHeight="false" outlineLevel="0" collapsed="false">
      <c r="A50" s="0" t="s">
        <v>30</v>
      </c>
      <c r="B50" s="0" t="s">
        <v>70</v>
      </c>
      <c r="C50" s="0" t="s">
        <v>90</v>
      </c>
      <c r="J50" s="0" t="n">
        <f aca="false">COUNT(D50:I50)</f>
        <v>0</v>
      </c>
    </row>
    <row r="51" customFormat="false" ht="14.25" hidden="false" customHeight="false" outlineLevel="0" collapsed="false">
      <c r="A51" s="0" t="s">
        <v>30</v>
      </c>
      <c r="B51" s="0" t="s">
        <v>70</v>
      </c>
      <c r="C51" s="0" t="s">
        <v>239</v>
      </c>
      <c r="J51" s="0" t="n">
        <f aca="false">COUNT(D51:I51)</f>
        <v>0</v>
      </c>
    </row>
    <row r="52" customFormat="false" ht="14.25" hidden="false" customHeight="false" outlineLevel="0" collapsed="false">
      <c r="A52" s="0" t="s">
        <v>30</v>
      </c>
      <c r="B52" s="0" t="s">
        <v>70</v>
      </c>
      <c r="C52" s="0" t="s">
        <v>232</v>
      </c>
      <c r="J52" s="0" t="n">
        <f aca="false">COUNT(D52:I52)</f>
        <v>0</v>
      </c>
    </row>
    <row r="53" customFormat="false" ht="14.25" hidden="false" customHeight="false" outlineLevel="0" collapsed="false">
      <c r="A53" s="0" t="s">
        <v>30</v>
      </c>
      <c r="B53" s="0" t="s">
        <v>323</v>
      </c>
      <c r="C53" s="0" t="s">
        <v>278</v>
      </c>
      <c r="J53" s="0" t="n">
        <f aca="false">COUNT(D53:I53)</f>
        <v>0</v>
      </c>
    </row>
    <row r="54" customFormat="false" ht="14.25" hidden="false" customHeight="false" outlineLevel="0" collapsed="false">
      <c r="A54" s="0" t="s">
        <v>30</v>
      </c>
      <c r="B54" s="0" t="s">
        <v>29</v>
      </c>
      <c r="C54" s="0" t="s">
        <v>28</v>
      </c>
      <c r="J54" s="0" t="n">
        <f aca="false">COUNT(D54:I54)</f>
        <v>0</v>
      </c>
    </row>
    <row r="55" customFormat="false" ht="14.25" hidden="false" customHeight="false" outlineLevel="0" collapsed="false">
      <c r="A55" s="0" t="s">
        <v>30</v>
      </c>
      <c r="B55" s="0" t="s">
        <v>29</v>
      </c>
      <c r="C55" s="0" t="s">
        <v>261</v>
      </c>
      <c r="J55" s="0" t="n">
        <f aca="false">COUNT(D55:I55)</f>
        <v>0</v>
      </c>
    </row>
    <row r="56" customFormat="false" ht="14.25" hidden="false" customHeight="false" outlineLevel="0" collapsed="false">
      <c r="A56" s="0" t="s">
        <v>5</v>
      </c>
      <c r="B56" s="0" t="s">
        <v>4</v>
      </c>
      <c r="C56" s="0" t="s">
        <v>7</v>
      </c>
      <c r="J56" s="0" t="n">
        <f aca="false">COUNT(D56:I56)</f>
        <v>0</v>
      </c>
    </row>
    <row r="57" customFormat="false" ht="14.25" hidden="false" customHeight="false" outlineLevel="0" collapsed="false">
      <c r="A57" s="0" t="s">
        <v>5</v>
      </c>
      <c r="B57" s="0" t="s">
        <v>4</v>
      </c>
      <c r="C57" s="0" t="s">
        <v>2</v>
      </c>
      <c r="J57" s="0" t="n">
        <f aca="false">COUNT(D57:I57)</f>
        <v>0</v>
      </c>
    </row>
    <row r="58" customFormat="false" ht="14.25" hidden="false" customHeight="false" outlineLevel="0" collapsed="false">
      <c r="A58" s="0" t="s">
        <v>73</v>
      </c>
      <c r="B58" s="0" t="s">
        <v>72</v>
      </c>
      <c r="C58" s="0" t="s">
        <v>91</v>
      </c>
      <c r="J58" s="0" t="n">
        <f aca="false">COUNT(D58:I58)</f>
        <v>0</v>
      </c>
    </row>
    <row r="59" customFormat="false" ht="14.25" hidden="false" customHeight="false" outlineLevel="0" collapsed="false">
      <c r="A59" s="0" t="s">
        <v>44</v>
      </c>
      <c r="B59" s="0" t="s">
        <v>43</v>
      </c>
      <c r="C59" s="0" t="s">
        <v>121</v>
      </c>
      <c r="J59" s="0" t="n">
        <f aca="false">COUNT(D59:I59)</f>
        <v>0</v>
      </c>
    </row>
    <row r="60" customFormat="false" ht="14.25" hidden="false" customHeight="false" outlineLevel="0" collapsed="false">
      <c r="A60" s="0" t="s">
        <v>44</v>
      </c>
      <c r="B60" s="0" t="s">
        <v>43</v>
      </c>
      <c r="C60" s="0" t="s">
        <v>42</v>
      </c>
      <c r="J60" s="0" t="n">
        <f aca="false">COUNT(D60:I60)</f>
        <v>0</v>
      </c>
    </row>
    <row r="61" customFormat="false" ht="14.25" hidden="false" customHeight="false" outlineLevel="0" collapsed="false">
      <c r="A61" s="0" t="s">
        <v>44</v>
      </c>
      <c r="B61" s="0" t="s">
        <v>46</v>
      </c>
      <c r="C61" s="0" t="s">
        <v>47</v>
      </c>
      <c r="J61" s="0" t="n">
        <f aca="false">COUNT(D61:I61)</f>
        <v>0</v>
      </c>
    </row>
    <row r="62" customFormat="false" ht="14.25" hidden="false" customHeight="false" outlineLevel="0" collapsed="false">
      <c r="A62" s="0" t="s">
        <v>44</v>
      </c>
      <c r="B62" s="0" t="s">
        <v>46</v>
      </c>
      <c r="C62" s="0" t="s">
        <v>45</v>
      </c>
      <c r="J62" s="0" t="n">
        <f aca="false">COUNT(D62:I62)</f>
        <v>0</v>
      </c>
    </row>
    <row r="63" customFormat="false" ht="14.25" hidden="false" customHeight="false" outlineLevel="0" collapsed="false">
      <c r="A63" s="0" t="s">
        <v>44</v>
      </c>
      <c r="B63" s="0" t="s">
        <v>46</v>
      </c>
      <c r="C63" s="0" t="s">
        <v>75</v>
      </c>
      <c r="J63" s="0" t="n">
        <f aca="false">COUNT(D63:I63)</f>
        <v>0</v>
      </c>
    </row>
    <row r="64" customFormat="false" ht="14.25" hidden="false" customHeight="false" outlineLevel="0" collapsed="false">
      <c r="A64" s="0" t="s">
        <v>44</v>
      </c>
      <c r="B64" s="0" t="s">
        <v>49</v>
      </c>
      <c r="C64" s="0" t="s">
        <v>48</v>
      </c>
      <c r="J64" s="0" t="n">
        <f aca="false">COUNT(D64:I64)</f>
        <v>0</v>
      </c>
    </row>
    <row r="65" customFormat="false" ht="14.25" hidden="false" customHeight="false" outlineLevel="0" collapsed="false">
      <c r="A65" s="0" t="s">
        <v>330</v>
      </c>
      <c r="B65" s="0" t="s">
        <v>319</v>
      </c>
      <c r="C65" s="0" t="s">
        <v>160</v>
      </c>
      <c r="J65" s="0" t="n">
        <f aca="false">COUNT(D65:I65)</f>
        <v>0</v>
      </c>
    </row>
    <row r="66" customFormat="false" ht="14.25" hidden="false" customHeight="false" outlineLevel="0" collapsed="false">
      <c r="A66" s="0" t="s">
        <v>63</v>
      </c>
      <c r="B66" s="0" t="s">
        <v>320</v>
      </c>
      <c r="C66" s="0" t="s">
        <v>168</v>
      </c>
      <c r="J66" s="0" t="n">
        <f aca="false">COUNT(D66:I66)</f>
        <v>0</v>
      </c>
    </row>
    <row r="67" customFormat="false" ht="14.25" hidden="false" customHeight="false" outlineLevel="0" collapsed="false">
      <c r="A67" s="0" t="s">
        <v>66</v>
      </c>
      <c r="B67" s="0" t="s">
        <v>65</v>
      </c>
      <c r="C67" s="0" t="s">
        <v>245</v>
      </c>
      <c r="J67" s="0" t="n">
        <f aca="false">COUNT(D67:I67)</f>
        <v>0</v>
      </c>
    </row>
    <row r="68" customFormat="false" ht="14.25" hidden="false" customHeight="false" outlineLevel="0" collapsed="false">
      <c r="A68" s="0" t="s">
        <v>66</v>
      </c>
      <c r="B68" s="0" t="s">
        <v>65</v>
      </c>
      <c r="C68" s="0" t="s">
        <v>64</v>
      </c>
      <c r="J68" s="0" t="n">
        <f aca="false">COUNT(D68:I68)</f>
        <v>0</v>
      </c>
    </row>
    <row r="69" customFormat="false" ht="14.25" hidden="false" customHeight="false" outlineLevel="0" collapsed="false">
      <c r="A69" s="0" t="s">
        <v>66</v>
      </c>
      <c r="B69" s="0" t="s">
        <v>65</v>
      </c>
      <c r="C69" s="0" t="s">
        <v>89</v>
      </c>
      <c r="J69" s="0" t="n">
        <f aca="false">COUNT(D69:I69)</f>
        <v>0</v>
      </c>
    </row>
    <row r="70" customFormat="false" ht="14.25" hidden="false" customHeight="false" outlineLevel="0" collapsed="false">
      <c r="A70" s="0" t="s">
        <v>52</v>
      </c>
      <c r="B70" s="0" t="s">
        <v>51</v>
      </c>
      <c r="C70" s="0" t="s">
        <v>50</v>
      </c>
      <c r="J70" s="0" t="n">
        <f aca="false">COUNT(D70:I70)</f>
        <v>0</v>
      </c>
    </row>
    <row r="71" customFormat="false" ht="14.25" hidden="false" customHeight="false" outlineLevel="0" collapsed="false">
      <c r="A71" s="0" t="s">
        <v>52</v>
      </c>
      <c r="B71" s="0" t="s">
        <v>54</v>
      </c>
      <c r="C71" s="0" t="s">
        <v>191</v>
      </c>
      <c r="J71" s="0" t="n">
        <f aca="false">COUNT(D71:I71)</f>
        <v>0</v>
      </c>
    </row>
    <row r="72" customFormat="false" ht="14.25" hidden="false" customHeight="false" outlineLevel="0" collapsed="false">
      <c r="A72" s="0" t="s">
        <v>52</v>
      </c>
      <c r="B72" s="0" t="s">
        <v>54</v>
      </c>
      <c r="C72" s="0" t="s">
        <v>178</v>
      </c>
      <c r="J72" s="0" t="n">
        <f aca="false">COUNT(D72:I72)</f>
        <v>0</v>
      </c>
    </row>
    <row r="73" customFormat="false" ht="14.25" hidden="false" customHeight="false" outlineLevel="0" collapsed="false">
      <c r="A73" s="0" t="s">
        <v>52</v>
      </c>
      <c r="B73" s="0" t="s">
        <v>54</v>
      </c>
      <c r="C73" s="0" t="s">
        <v>181</v>
      </c>
      <c r="J73" s="0" t="n">
        <f aca="false">COUNT(D73:I73)</f>
        <v>0</v>
      </c>
    </row>
    <row r="74" customFormat="false" ht="14.25" hidden="false" customHeight="false" outlineLevel="0" collapsed="false">
      <c r="A74" s="0" t="s">
        <v>52</v>
      </c>
      <c r="B74" s="0" t="s">
        <v>54</v>
      </c>
      <c r="C74" s="0" t="s">
        <v>175</v>
      </c>
      <c r="J74" s="0" t="n">
        <f aca="false">COUNT(D74:I74)</f>
        <v>0</v>
      </c>
    </row>
    <row r="75" customFormat="false" ht="14.25" hidden="false" customHeight="false" outlineLevel="0" collapsed="false">
      <c r="A75" s="0" t="s">
        <v>10</v>
      </c>
      <c r="B75" s="0" t="s">
        <v>9</v>
      </c>
      <c r="C75" s="0" t="s">
        <v>34</v>
      </c>
      <c r="J75" s="0" t="n">
        <f aca="false">COUNT(D75:I75)</f>
        <v>0</v>
      </c>
    </row>
    <row r="76" customFormat="false" ht="14.25" hidden="false" customHeight="false" outlineLevel="0" collapsed="false">
      <c r="A76" s="0" t="s">
        <v>10</v>
      </c>
      <c r="B76" s="0" t="s">
        <v>9</v>
      </c>
      <c r="C76" s="0" t="s">
        <v>8</v>
      </c>
      <c r="J76" s="0" t="n">
        <f aca="false">COUNT(D76:I76)</f>
        <v>0</v>
      </c>
    </row>
    <row r="77" customFormat="false" ht="14.25" hidden="false" customHeight="false" outlineLevel="0" collapsed="false">
      <c r="A77" s="0" t="s">
        <v>10</v>
      </c>
      <c r="B77" s="0" t="s">
        <v>9</v>
      </c>
      <c r="C77" s="0" t="s">
        <v>286</v>
      </c>
      <c r="J77" s="0" t="n">
        <f aca="false">COUNT(D77:I77)</f>
        <v>0</v>
      </c>
    </row>
    <row r="78" customFormat="false" ht="14.25" hidden="false" customHeight="false" outlineLevel="0" collapsed="false">
      <c r="A78" s="0" t="s">
        <v>10</v>
      </c>
      <c r="B78" s="0" t="s">
        <v>9</v>
      </c>
      <c r="C78" s="0" t="s">
        <v>203</v>
      </c>
      <c r="J78" s="0" t="n">
        <f aca="false">COUNT(D78:I78)</f>
        <v>0</v>
      </c>
    </row>
    <row r="79" customFormat="false" ht="14.25" hidden="false" customHeight="false" outlineLevel="0" collapsed="false">
      <c r="A79" s="0" t="s">
        <v>10</v>
      </c>
      <c r="B79" s="0" t="s">
        <v>9</v>
      </c>
      <c r="C79" s="0" t="s">
        <v>257</v>
      </c>
      <c r="J79" s="0" t="n">
        <f aca="false">COUNT(D79:I79)</f>
        <v>0</v>
      </c>
    </row>
    <row r="80" customFormat="false" ht="14.25" hidden="false" customHeight="false" outlineLevel="0" collapsed="false">
      <c r="A80" s="0" t="s">
        <v>10</v>
      </c>
      <c r="B80" s="0" t="s">
        <v>9</v>
      </c>
      <c r="C80" s="0" t="s">
        <v>33</v>
      </c>
      <c r="J80" s="0" t="n">
        <f aca="false">COUNT(D80:I80)</f>
        <v>0</v>
      </c>
    </row>
    <row r="81" customFormat="false" ht="14.25" hidden="false" customHeight="false" outlineLevel="0" collapsed="false">
      <c r="A81" s="0" t="s">
        <v>10</v>
      </c>
      <c r="B81" s="0" t="s">
        <v>9</v>
      </c>
      <c r="C81" s="0" t="s">
        <v>56</v>
      </c>
      <c r="J81" s="0" t="n">
        <f aca="false">COUNT(D81:I81)</f>
        <v>0</v>
      </c>
    </row>
    <row r="82" customFormat="false" ht="14.25" hidden="false" customHeight="false" outlineLevel="0" collapsed="false">
      <c r="A82" s="0" t="s">
        <v>10</v>
      </c>
      <c r="B82" s="0" t="s">
        <v>9</v>
      </c>
      <c r="C82" s="0" t="s">
        <v>95</v>
      </c>
      <c r="J82" s="0" t="n">
        <f aca="false">COUNT(D82:I82)</f>
        <v>0</v>
      </c>
    </row>
    <row r="83" customFormat="false" ht="14.25" hidden="false" customHeight="false" outlineLevel="0" collapsed="false">
      <c r="A83" s="0" t="s">
        <v>13</v>
      </c>
      <c r="B83" s="0" t="s">
        <v>316</v>
      </c>
      <c r="C83" s="0" t="s">
        <v>101</v>
      </c>
      <c r="J83" s="0" t="n">
        <f aca="false">COUNT(D83:I83)</f>
        <v>0</v>
      </c>
    </row>
    <row r="84" customFormat="false" ht="14.25" hidden="false" customHeight="false" outlineLevel="0" collapsed="false">
      <c r="A84" s="0" t="s">
        <v>13</v>
      </c>
      <c r="B84" s="0" t="s">
        <v>94</v>
      </c>
      <c r="C84" s="0" t="s">
        <v>94</v>
      </c>
      <c r="J84" s="0" t="n">
        <f aca="false">COUNT(D84:I84)</f>
        <v>0</v>
      </c>
    </row>
    <row r="85" customFormat="false" ht="14.25" hidden="false" customHeight="false" outlineLevel="0" collapsed="false">
      <c r="A85" s="0" t="s">
        <v>13</v>
      </c>
      <c r="B85" s="0" t="s">
        <v>94</v>
      </c>
      <c r="C85" s="0" t="s">
        <v>76</v>
      </c>
      <c r="J85" s="0" t="n">
        <f aca="false">COUNT(D85:I85)</f>
        <v>0</v>
      </c>
    </row>
    <row r="86" customFormat="false" ht="14.25" hidden="false" customHeight="false" outlineLevel="0" collapsed="false">
      <c r="A86" s="0" t="s">
        <v>13</v>
      </c>
      <c r="B86" s="0" t="s">
        <v>12</v>
      </c>
      <c r="C86" s="0" t="s">
        <v>58</v>
      </c>
      <c r="J86" s="0" t="n">
        <f aca="false">COUNT(D86:I86)</f>
        <v>0</v>
      </c>
    </row>
    <row r="87" customFormat="false" ht="14.25" hidden="false" customHeight="false" outlineLevel="0" collapsed="false">
      <c r="A87" s="0" t="s">
        <v>13</v>
      </c>
      <c r="B87" s="0" t="s">
        <v>12</v>
      </c>
      <c r="C87" s="0" t="s">
        <v>57</v>
      </c>
      <c r="J87" s="0" t="n">
        <f aca="false">COUNT(D87:I87)</f>
        <v>0</v>
      </c>
    </row>
    <row r="88" customFormat="false" ht="14.25" hidden="false" customHeight="false" outlineLevel="0" collapsed="false">
      <c r="A88" s="0" t="s">
        <v>13</v>
      </c>
      <c r="B88" s="0" t="s">
        <v>12</v>
      </c>
      <c r="C88" s="0" t="s">
        <v>11</v>
      </c>
      <c r="J88" s="0" t="n">
        <f aca="false">COUNT(D88:I88)</f>
        <v>0</v>
      </c>
    </row>
    <row r="89" customFormat="false" ht="14.25" hidden="false" customHeight="false" outlineLevel="0" collapsed="false">
      <c r="J89" s="0" t="n">
        <f aca="false">COUNT(D89:I89)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2" activeCellId="0" sqref="A11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3.01"/>
    <col collapsed="false" customWidth="true" hidden="false" outlineLevel="0" max="4" min="3" style="0" width="17.09"/>
    <col collapsed="false" customWidth="true" hidden="false" outlineLevel="0" max="5" min="5" style="190" width="5.63"/>
    <col collapsed="false" customWidth="true" hidden="false" outlineLevel="0" max="6" min="6" style="190" width="10.82"/>
    <col collapsed="false" customWidth="true" hidden="false" outlineLevel="0" max="7" min="7" style="190" width="9.63"/>
    <col collapsed="false" customWidth="true" hidden="false" outlineLevel="0" max="8" min="8" style="0" width="13.01"/>
    <col collapsed="false" customWidth="true" hidden="false" outlineLevel="0" max="9" min="9" style="0" width="7.82"/>
    <col collapsed="false" customWidth="true" hidden="false" outlineLevel="0" max="10" min="10" style="0" width="14.01"/>
  </cols>
  <sheetData>
    <row r="1" customFormat="false" ht="14.25" hidden="false" customHeight="false" outlineLevel="0" collapsed="false">
      <c r="A1" s="0" t="s">
        <v>356</v>
      </c>
      <c r="B1" s="189" t="s">
        <v>328</v>
      </c>
      <c r="C1" s="189" t="s">
        <v>310</v>
      </c>
      <c r="D1" s="189" t="s">
        <v>0</v>
      </c>
      <c r="E1" s="208" t="s">
        <v>78</v>
      </c>
      <c r="F1" s="208" t="s">
        <v>81</v>
      </c>
      <c r="G1" s="208" t="s">
        <v>79</v>
      </c>
      <c r="H1" s="188" t="s">
        <v>367</v>
      </c>
      <c r="I1" s="188" t="s">
        <v>368</v>
      </c>
      <c r="J1" s="188" t="s">
        <v>369</v>
      </c>
    </row>
    <row r="2" customFormat="false" ht="14.25" hidden="false" customHeight="false" outlineLevel="0" collapsed="false">
      <c r="A2" s="0" t="s">
        <v>234</v>
      </c>
      <c r="B2" s="0" t="s">
        <v>335</v>
      </c>
      <c r="C2" s="0" t="s">
        <v>82</v>
      </c>
      <c r="D2" s="0" t="s">
        <v>82</v>
      </c>
      <c r="E2" s="190" t="n">
        <v>0</v>
      </c>
      <c r="F2" s="190" t="n">
        <v>0.000508130081300813</v>
      </c>
      <c r="G2" s="190" t="n">
        <v>0</v>
      </c>
      <c r="H2" s="0" t="s">
        <v>371</v>
      </c>
    </row>
    <row r="3" customFormat="false" ht="14.25" hidden="false" customHeight="false" outlineLevel="0" collapsed="false">
      <c r="A3" s="0" t="s">
        <v>389</v>
      </c>
      <c r="B3" s="0" t="s">
        <v>17</v>
      </c>
      <c r="C3" s="0" t="s">
        <v>16</v>
      </c>
      <c r="D3" s="0" t="s">
        <v>83</v>
      </c>
      <c r="E3" s="190" t="n">
        <v>0</v>
      </c>
      <c r="F3" s="190" t="n">
        <v>0.00244498777506112</v>
      </c>
      <c r="G3" s="190" t="n">
        <v>0</v>
      </c>
      <c r="H3" s="0" t="s">
        <v>327</v>
      </c>
    </row>
    <row r="4" customFormat="false" ht="14.25" hidden="false" customHeight="false" outlineLevel="0" collapsed="false">
      <c r="A4" s="0" t="s">
        <v>390</v>
      </c>
      <c r="B4" s="0" t="s">
        <v>17</v>
      </c>
      <c r="C4" s="0" t="s">
        <v>16</v>
      </c>
      <c r="D4" s="0" t="s">
        <v>83</v>
      </c>
      <c r="E4" s="190" t="n">
        <v>0</v>
      </c>
      <c r="F4" s="190" t="n">
        <v>0.000822078684674104</v>
      </c>
      <c r="G4" s="190" t="n">
        <v>0</v>
      </c>
      <c r="H4" s="0" t="s">
        <v>327</v>
      </c>
    </row>
    <row r="5" customFormat="false" ht="14.25" hidden="false" customHeight="false" outlineLevel="0" collapsed="false">
      <c r="A5" s="0" t="s">
        <v>208</v>
      </c>
      <c r="B5" s="0" t="s">
        <v>17</v>
      </c>
      <c r="C5" s="0" t="s">
        <v>16</v>
      </c>
      <c r="D5" s="0" t="s">
        <v>83</v>
      </c>
      <c r="E5" s="190" t="n">
        <v>0</v>
      </c>
      <c r="F5" s="190" t="n">
        <v>2.73276309676714E-005</v>
      </c>
      <c r="G5" s="190" t="n">
        <v>0</v>
      </c>
      <c r="H5" s="0" t="s">
        <v>371</v>
      </c>
    </row>
    <row r="6" customFormat="false" ht="14.25" hidden="false" customHeight="false" outlineLevel="0" collapsed="false">
      <c r="A6" s="0" t="s">
        <v>228</v>
      </c>
      <c r="B6" s="0" t="s">
        <v>17</v>
      </c>
      <c r="C6" s="0" t="s">
        <v>16</v>
      </c>
      <c r="D6" s="0" t="s">
        <v>83</v>
      </c>
      <c r="F6" s="190" t="n">
        <v>5.01907247540655E-005</v>
      </c>
      <c r="G6" s="190" t="n">
        <v>0</v>
      </c>
      <c r="H6" s="0" t="s">
        <v>371</v>
      </c>
    </row>
    <row r="7" customFormat="false" ht="14.25" hidden="false" customHeight="false" outlineLevel="0" collapsed="false">
      <c r="A7" s="0" t="s">
        <v>234</v>
      </c>
      <c r="B7" s="0" t="s">
        <v>17</v>
      </c>
      <c r="C7" s="0" t="s">
        <v>16</v>
      </c>
      <c r="D7" s="0" t="s">
        <v>83</v>
      </c>
      <c r="E7" s="190" t="n">
        <v>0</v>
      </c>
      <c r="F7" s="190" t="n">
        <v>0.000508130081300813</v>
      </c>
      <c r="G7" s="190" t="n">
        <v>0</v>
      </c>
      <c r="H7" s="0" t="s">
        <v>371</v>
      </c>
    </row>
    <row r="8" customFormat="false" ht="14.25" hidden="false" customHeight="false" outlineLevel="0" collapsed="false">
      <c r="A8" s="0" t="s">
        <v>391</v>
      </c>
      <c r="B8" s="0" t="s">
        <v>17</v>
      </c>
      <c r="C8" s="0" t="s">
        <v>16</v>
      </c>
      <c r="D8" s="0" t="s">
        <v>83</v>
      </c>
      <c r="E8" s="190" t="n">
        <v>0</v>
      </c>
      <c r="F8" s="190" t="n">
        <v>0.00120495976989155</v>
      </c>
      <c r="G8" s="190" t="n">
        <v>0</v>
      </c>
      <c r="H8" s="0" t="s">
        <v>371</v>
      </c>
    </row>
    <row r="9" customFormat="false" ht="14.25" hidden="false" customHeight="false" outlineLevel="0" collapsed="false">
      <c r="A9" s="0" t="s">
        <v>389</v>
      </c>
      <c r="B9" s="0" t="s">
        <v>17</v>
      </c>
      <c r="C9" s="0" t="s">
        <v>16</v>
      </c>
      <c r="D9" s="0" t="s">
        <v>114</v>
      </c>
      <c r="E9" s="190" t="n">
        <v>0</v>
      </c>
      <c r="F9" s="190" t="n">
        <v>0</v>
      </c>
      <c r="G9" s="190" t="n">
        <v>0.00729479214304039</v>
      </c>
      <c r="H9" s="0" t="s">
        <v>372</v>
      </c>
    </row>
    <row r="10" customFormat="false" ht="14.25" hidden="false" customHeight="false" outlineLevel="0" collapsed="false">
      <c r="A10" s="0" t="s">
        <v>166</v>
      </c>
      <c r="B10" s="0" t="s">
        <v>17</v>
      </c>
      <c r="C10" s="0" t="s">
        <v>16</v>
      </c>
      <c r="D10" s="0" t="s">
        <v>114</v>
      </c>
      <c r="E10" s="190" t="n">
        <v>0</v>
      </c>
      <c r="F10" s="190" t="n">
        <v>0</v>
      </c>
      <c r="G10" s="190" t="n">
        <v>0.000298866720386044</v>
      </c>
      <c r="H10" s="0" t="s">
        <v>372</v>
      </c>
    </row>
    <row r="11" customFormat="false" ht="14.25" hidden="false" customHeight="false" outlineLevel="0" collapsed="false">
      <c r="A11" s="0" t="s">
        <v>208</v>
      </c>
      <c r="B11" s="0" t="s">
        <v>17</v>
      </c>
      <c r="C11" s="0" t="s">
        <v>16</v>
      </c>
      <c r="D11" s="0" t="s">
        <v>114</v>
      </c>
      <c r="E11" s="190" t="n">
        <v>0.00558659217877095</v>
      </c>
      <c r="F11" s="190" t="n">
        <v>0</v>
      </c>
      <c r="G11" s="190" t="n">
        <v>0</v>
      </c>
      <c r="H11" s="0" t="s">
        <v>374</v>
      </c>
    </row>
    <row r="12" customFormat="false" ht="14.25" hidden="false" customHeight="false" outlineLevel="0" collapsed="false">
      <c r="A12" s="0" t="s">
        <v>389</v>
      </c>
      <c r="B12" s="191" t="s">
        <v>17</v>
      </c>
      <c r="C12" s="191" t="s">
        <v>16</v>
      </c>
      <c r="D12" s="191" t="s">
        <v>14</v>
      </c>
      <c r="E12" s="193" t="n">
        <v>0.00561797752808989</v>
      </c>
      <c r="F12" s="193" t="n">
        <v>0</v>
      </c>
      <c r="G12" s="193" t="n">
        <v>0.00982398804278719</v>
      </c>
      <c r="I12" s="0" t="n">
        <v>2</v>
      </c>
      <c r="J12" s="0" t="n">
        <v>1</v>
      </c>
    </row>
    <row r="13" customFormat="false" ht="14.25" hidden="false" customHeight="false" outlineLevel="0" collapsed="false">
      <c r="A13" s="0" t="s">
        <v>166</v>
      </c>
      <c r="B13" s="0" t="s">
        <v>17</v>
      </c>
      <c r="C13" s="0" t="s">
        <v>16</v>
      </c>
      <c r="D13" s="0" t="s">
        <v>14</v>
      </c>
      <c r="E13" s="190" t="n">
        <v>0</v>
      </c>
      <c r="F13" s="190" t="n">
        <v>0</v>
      </c>
      <c r="G13" s="190" t="n">
        <v>0.00215643833632392</v>
      </c>
      <c r="H13" s="0" t="s">
        <v>372</v>
      </c>
    </row>
    <row r="14" customFormat="false" ht="14.25" hidden="false" customHeight="false" outlineLevel="0" collapsed="false">
      <c r="A14" s="0" t="s">
        <v>195</v>
      </c>
      <c r="B14" s="0" t="s">
        <v>17</v>
      </c>
      <c r="C14" s="0" t="s">
        <v>16</v>
      </c>
      <c r="D14" s="0" t="s">
        <v>14</v>
      </c>
      <c r="E14" s="190" t="n">
        <v>0</v>
      </c>
      <c r="F14" s="190" t="n">
        <v>0</v>
      </c>
      <c r="G14" s="190" t="n">
        <v>0.00743755206880107</v>
      </c>
      <c r="H14" s="0" t="s">
        <v>372</v>
      </c>
    </row>
    <row r="15" customFormat="false" ht="14.25" hidden="false" customHeight="false" outlineLevel="0" collapsed="false">
      <c r="A15" s="0" t="s">
        <v>208</v>
      </c>
      <c r="B15" s="0" t="s">
        <v>17</v>
      </c>
      <c r="C15" s="0" t="s">
        <v>16</v>
      </c>
      <c r="D15" s="0" t="s">
        <v>14</v>
      </c>
      <c r="E15" s="190" t="n">
        <v>0</v>
      </c>
      <c r="F15" s="190" t="n">
        <v>0</v>
      </c>
      <c r="G15" s="190" t="n">
        <v>0.0118254176404875</v>
      </c>
      <c r="H15" s="0" t="s">
        <v>372</v>
      </c>
    </row>
    <row r="16" customFormat="false" ht="14.25" hidden="false" customHeight="false" outlineLevel="0" collapsed="false">
      <c r="A16" s="0" t="s">
        <v>228</v>
      </c>
      <c r="B16" s="0" t="s">
        <v>17</v>
      </c>
      <c r="C16" s="0" t="s">
        <v>16</v>
      </c>
      <c r="D16" s="0" t="s">
        <v>14</v>
      </c>
      <c r="F16" s="190" t="n">
        <v>0</v>
      </c>
      <c r="G16" s="190" t="n">
        <v>0.023273131541963</v>
      </c>
      <c r="H16" s="0" t="s">
        <v>372</v>
      </c>
    </row>
    <row r="17" customFormat="false" ht="14.25" hidden="false" customHeight="false" outlineLevel="0" collapsed="false">
      <c r="A17" s="0" t="s">
        <v>230</v>
      </c>
      <c r="B17" s="0" t="s">
        <v>17</v>
      </c>
      <c r="C17" s="0" t="s">
        <v>16</v>
      </c>
      <c r="D17" s="0" t="s">
        <v>14</v>
      </c>
      <c r="E17" s="190" t="n">
        <v>0</v>
      </c>
      <c r="F17" s="190" t="n">
        <v>0</v>
      </c>
      <c r="G17" s="190" t="n">
        <v>0.00522392411460561</v>
      </c>
      <c r="H17" s="0" t="s">
        <v>372</v>
      </c>
    </row>
    <row r="18" customFormat="false" ht="14.25" hidden="false" customHeight="false" outlineLevel="0" collapsed="false">
      <c r="A18" s="0" t="s">
        <v>234</v>
      </c>
      <c r="B18" s="0" t="s">
        <v>17</v>
      </c>
      <c r="C18" s="0" t="s">
        <v>16</v>
      </c>
      <c r="D18" s="0" t="s">
        <v>14</v>
      </c>
      <c r="E18" s="190" t="n">
        <v>0</v>
      </c>
      <c r="F18" s="190" t="n">
        <v>0</v>
      </c>
      <c r="G18" s="190" t="n">
        <v>0.012512242409706</v>
      </c>
      <c r="H18" s="0" t="s">
        <v>372</v>
      </c>
    </row>
    <row r="19" customFormat="false" ht="14.25" hidden="false" customHeight="false" outlineLevel="0" collapsed="false">
      <c r="A19" s="0" t="s">
        <v>391</v>
      </c>
      <c r="B19" s="0" t="s">
        <v>17</v>
      </c>
      <c r="C19" s="0" t="s">
        <v>16</v>
      </c>
      <c r="D19" s="0" t="s">
        <v>14</v>
      </c>
      <c r="E19" s="190" t="n">
        <v>0</v>
      </c>
      <c r="F19" s="190" t="n">
        <v>0</v>
      </c>
      <c r="G19" s="190" t="n">
        <v>0.00818399386826147</v>
      </c>
      <c r="H19" s="0" t="s">
        <v>372</v>
      </c>
    </row>
    <row r="20" customFormat="false" ht="14.25" hidden="false" customHeight="false" outlineLevel="0" collapsed="false">
      <c r="A20" s="0" t="s">
        <v>389</v>
      </c>
      <c r="B20" s="191" t="s">
        <v>17</v>
      </c>
      <c r="C20" s="191" t="s">
        <v>16</v>
      </c>
      <c r="D20" s="191" t="s">
        <v>21</v>
      </c>
      <c r="E20" s="193" t="n">
        <v>0.0224719101123595</v>
      </c>
      <c r="F20" s="193" t="n">
        <v>0</v>
      </c>
      <c r="G20" s="193" t="n">
        <v>0</v>
      </c>
      <c r="H20" s="0" t="s">
        <v>327</v>
      </c>
    </row>
    <row r="21" customFormat="false" ht="14.25" hidden="false" customHeight="false" outlineLevel="0" collapsed="false">
      <c r="A21" s="0" t="s">
        <v>166</v>
      </c>
      <c r="B21" s="0" t="s">
        <v>17</v>
      </c>
      <c r="C21" s="0" t="s">
        <v>16</v>
      </c>
      <c r="D21" s="0" t="s">
        <v>21</v>
      </c>
      <c r="E21" s="190" t="n">
        <v>0.0821917808219178</v>
      </c>
      <c r="F21" s="190" t="n">
        <v>0</v>
      </c>
      <c r="G21" s="190" t="n">
        <v>0</v>
      </c>
      <c r="I21" s="0" t="n">
        <v>1</v>
      </c>
      <c r="J21" s="0" t="n">
        <v>1</v>
      </c>
    </row>
    <row r="22" customFormat="false" ht="14.25" hidden="false" customHeight="false" outlineLevel="0" collapsed="false">
      <c r="A22" s="0" t="s">
        <v>195</v>
      </c>
      <c r="B22" s="0" t="s">
        <v>17</v>
      </c>
      <c r="C22" s="0" t="s">
        <v>16</v>
      </c>
      <c r="D22" s="0" t="s">
        <v>21</v>
      </c>
      <c r="E22" s="190" t="n">
        <v>0</v>
      </c>
      <c r="F22" s="190" t="n">
        <v>0</v>
      </c>
      <c r="G22" s="190" t="n">
        <v>0.00287726505468585</v>
      </c>
      <c r="H22" s="0" t="s">
        <v>372</v>
      </c>
    </row>
    <row r="23" customFormat="false" ht="14.25" hidden="false" customHeight="false" outlineLevel="0" collapsed="false">
      <c r="A23" s="0" t="s">
        <v>208</v>
      </c>
      <c r="B23" s="0" t="s">
        <v>17</v>
      </c>
      <c r="C23" s="0" t="s">
        <v>16</v>
      </c>
      <c r="D23" s="0" t="s">
        <v>21</v>
      </c>
      <c r="E23" s="190" t="n">
        <v>0.0111731843575419</v>
      </c>
      <c r="F23" s="190" t="n">
        <v>0</v>
      </c>
      <c r="G23" s="190" t="n">
        <v>0</v>
      </c>
      <c r="H23" s="0" t="s">
        <v>374</v>
      </c>
    </row>
    <row r="24" customFormat="false" ht="14.25" hidden="false" customHeight="false" outlineLevel="0" collapsed="false">
      <c r="A24" s="0" t="s">
        <v>234</v>
      </c>
      <c r="B24" s="0" t="s">
        <v>17</v>
      </c>
      <c r="C24" s="0" t="s">
        <v>16</v>
      </c>
      <c r="D24" s="0" t="s">
        <v>21</v>
      </c>
      <c r="E24" s="190" t="n">
        <v>0</v>
      </c>
      <c r="F24" s="190" t="n">
        <v>0</v>
      </c>
      <c r="G24" s="190" t="n">
        <v>0.00154404269353001</v>
      </c>
      <c r="H24" s="0" t="s">
        <v>372</v>
      </c>
    </row>
    <row r="25" customFormat="false" ht="14.25" hidden="false" customHeight="false" outlineLevel="0" collapsed="false">
      <c r="A25" s="0" t="s">
        <v>391</v>
      </c>
      <c r="B25" s="0" t="s">
        <v>17</v>
      </c>
      <c r="C25" s="0" t="s">
        <v>16</v>
      </c>
      <c r="D25" s="0" t="s">
        <v>21</v>
      </c>
      <c r="E25" s="190" t="n">
        <v>0.0735294117647059</v>
      </c>
      <c r="F25" s="190" t="n">
        <v>0</v>
      </c>
      <c r="G25" s="190" t="n">
        <v>0</v>
      </c>
      <c r="I25" s="0" t="n">
        <v>1</v>
      </c>
      <c r="J25" s="0" t="n">
        <v>1</v>
      </c>
    </row>
    <row r="26" customFormat="false" ht="14.25" hidden="false" customHeight="false" outlineLevel="0" collapsed="false">
      <c r="A26" s="0" t="s">
        <v>230</v>
      </c>
      <c r="B26" s="0" t="s">
        <v>17</v>
      </c>
      <c r="C26" s="0" t="s">
        <v>16</v>
      </c>
      <c r="D26" s="0" t="s">
        <v>302</v>
      </c>
      <c r="E26" s="190" t="n">
        <v>0</v>
      </c>
      <c r="F26" s="190" t="n">
        <v>0</v>
      </c>
      <c r="G26" s="190" t="n">
        <v>3.64459821949228E-006</v>
      </c>
      <c r="H26" s="0" t="s">
        <v>372</v>
      </c>
    </row>
    <row r="27" customFormat="false" ht="14.25" hidden="false" customHeight="false" outlineLevel="0" collapsed="false">
      <c r="A27" s="0" t="s">
        <v>166</v>
      </c>
      <c r="B27" s="0" t="s">
        <v>17</v>
      </c>
      <c r="C27" s="0" t="s">
        <v>16</v>
      </c>
      <c r="D27" s="0" t="s">
        <v>264</v>
      </c>
      <c r="E27" s="190" t="n">
        <v>0.0136986301369863</v>
      </c>
      <c r="F27" s="190" t="n">
        <v>0</v>
      </c>
      <c r="G27" s="190" t="n">
        <v>0</v>
      </c>
      <c r="H27" s="0" t="s">
        <v>374</v>
      </c>
    </row>
    <row r="28" customFormat="false" ht="14.25" hidden="false" customHeight="false" outlineLevel="0" collapsed="false">
      <c r="A28" s="0" t="s">
        <v>208</v>
      </c>
      <c r="B28" s="0" t="s">
        <v>17</v>
      </c>
      <c r="C28" s="0" t="s">
        <v>16</v>
      </c>
      <c r="D28" s="0" t="s">
        <v>264</v>
      </c>
      <c r="E28" s="190" t="n">
        <v>0.00558659217877095</v>
      </c>
      <c r="F28" s="190" t="n">
        <v>0</v>
      </c>
      <c r="G28" s="190" t="n">
        <v>0</v>
      </c>
      <c r="H28" s="0" t="s">
        <v>374</v>
      </c>
    </row>
    <row r="29" customFormat="false" ht="14.25" hidden="false" customHeight="false" outlineLevel="0" collapsed="false">
      <c r="A29" s="0" t="s">
        <v>230</v>
      </c>
      <c r="B29" s="0" t="s">
        <v>17</v>
      </c>
      <c r="C29" s="0" t="s">
        <v>16</v>
      </c>
      <c r="D29" s="0" t="s">
        <v>264</v>
      </c>
      <c r="E29" s="190" t="n">
        <v>0.166666666666667</v>
      </c>
      <c r="F29" s="190" t="n">
        <v>0</v>
      </c>
      <c r="G29" s="190" t="n">
        <v>0</v>
      </c>
      <c r="H29" s="0" t="s">
        <v>374</v>
      </c>
    </row>
    <row r="30" customFormat="false" ht="14.25" hidden="false" customHeight="false" outlineLevel="0" collapsed="false">
      <c r="A30" s="0" t="s">
        <v>391</v>
      </c>
      <c r="B30" s="0" t="s">
        <v>17</v>
      </c>
      <c r="C30" s="0" t="s">
        <v>16</v>
      </c>
      <c r="D30" s="0" t="s">
        <v>264</v>
      </c>
      <c r="E30" s="190" t="n">
        <v>0.0294117647058823</v>
      </c>
      <c r="F30" s="190" t="n">
        <v>0</v>
      </c>
      <c r="G30" s="190" t="n">
        <v>0</v>
      </c>
      <c r="H30" s="0" t="s">
        <v>374</v>
      </c>
    </row>
    <row r="31" customFormat="false" ht="14.25" hidden="false" customHeight="false" outlineLevel="0" collapsed="false">
      <c r="A31" s="0" t="s">
        <v>389</v>
      </c>
      <c r="B31" s="0" t="s">
        <v>17</v>
      </c>
      <c r="C31" s="0" t="s">
        <v>16</v>
      </c>
      <c r="D31" s="0" t="s">
        <v>99</v>
      </c>
      <c r="E31" s="190" t="n">
        <v>0</v>
      </c>
      <c r="F31" s="190" t="n">
        <v>0</v>
      </c>
      <c r="G31" s="190" t="n">
        <v>0.0106242958964006</v>
      </c>
      <c r="H31" s="0" t="s">
        <v>372</v>
      </c>
    </row>
    <row r="32" customFormat="false" ht="14.25" hidden="false" customHeight="false" outlineLevel="0" collapsed="false">
      <c r="A32" s="0" t="s">
        <v>166</v>
      </c>
      <c r="B32" s="0" t="s">
        <v>17</v>
      </c>
      <c r="C32" s="0" t="s">
        <v>16</v>
      </c>
      <c r="D32" s="0" t="s">
        <v>99</v>
      </c>
      <c r="E32" s="190" t="n">
        <v>0</v>
      </c>
      <c r="F32" s="190" t="n">
        <v>0</v>
      </c>
      <c r="G32" s="190" t="n">
        <v>0.00644057782431925</v>
      </c>
      <c r="H32" s="0" t="s">
        <v>372</v>
      </c>
    </row>
    <row r="33" customFormat="false" ht="14.25" hidden="false" customHeight="false" outlineLevel="0" collapsed="false">
      <c r="A33" s="0" t="s">
        <v>208</v>
      </c>
      <c r="B33" s="0" t="s">
        <v>17</v>
      </c>
      <c r="C33" s="0" t="s">
        <v>16</v>
      </c>
      <c r="D33" s="0" t="s">
        <v>288</v>
      </c>
      <c r="E33" s="190" t="n">
        <v>0</v>
      </c>
      <c r="F33" s="190" t="n">
        <v>0</v>
      </c>
      <c r="G33" s="190" t="n">
        <v>0.00168062242345753</v>
      </c>
      <c r="H33" s="0" t="s">
        <v>372</v>
      </c>
    </row>
    <row r="34" customFormat="false" ht="14.25" hidden="false" customHeight="false" outlineLevel="0" collapsed="false">
      <c r="A34" s="0" t="s">
        <v>234</v>
      </c>
      <c r="B34" s="0" t="s">
        <v>17</v>
      </c>
      <c r="C34" s="0" t="s">
        <v>16</v>
      </c>
      <c r="D34" s="0" t="s">
        <v>288</v>
      </c>
      <c r="E34" s="190" t="n">
        <v>0</v>
      </c>
      <c r="F34" s="190" t="n">
        <v>0</v>
      </c>
      <c r="G34" s="190" t="n">
        <v>0.0281325578141552</v>
      </c>
      <c r="H34" s="0" t="s">
        <v>327</v>
      </c>
    </row>
    <row r="35" customFormat="false" ht="14.25" hidden="false" customHeight="false" outlineLevel="0" collapsed="false">
      <c r="A35" s="0" t="s">
        <v>166</v>
      </c>
      <c r="B35" s="0" t="s">
        <v>17</v>
      </c>
      <c r="C35" s="0" t="s">
        <v>16</v>
      </c>
      <c r="D35" s="0" t="s">
        <v>18</v>
      </c>
      <c r="E35" s="190" t="n">
        <v>0.0410958904109589</v>
      </c>
      <c r="F35" s="190" t="n">
        <v>0</v>
      </c>
      <c r="G35" s="190" t="n">
        <v>0</v>
      </c>
      <c r="I35" s="0" t="n">
        <v>2</v>
      </c>
    </row>
    <row r="36" customFormat="false" ht="14.25" hidden="false" customHeight="false" outlineLevel="0" collapsed="false">
      <c r="A36" s="0" t="s">
        <v>208</v>
      </c>
      <c r="B36" s="0" t="s">
        <v>17</v>
      </c>
      <c r="C36" s="0" t="s">
        <v>16</v>
      </c>
      <c r="D36" s="0" t="s">
        <v>18</v>
      </c>
      <c r="E36" s="190" t="n">
        <v>0.00558659217877095</v>
      </c>
      <c r="F36" s="190" t="n">
        <v>0</v>
      </c>
      <c r="G36" s="190" t="n">
        <v>0</v>
      </c>
      <c r="H36" s="0" t="s">
        <v>374</v>
      </c>
    </row>
    <row r="37" customFormat="false" ht="14.25" hidden="false" customHeight="false" outlineLevel="0" collapsed="false">
      <c r="A37" s="0" t="s">
        <v>389</v>
      </c>
      <c r="B37" s="0" t="s">
        <v>17</v>
      </c>
      <c r="C37" s="0" t="s">
        <v>16</v>
      </c>
      <c r="D37" s="0" t="s">
        <v>19</v>
      </c>
      <c r="E37" s="190" t="n">
        <v>0</v>
      </c>
      <c r="F37" s="190" t="n">
        <v>0</v>
      </c>
      <c r="G37" s="190" t="n">
        <v>0.0211398391576411</v>
      </c>
      <c r="H37" s="0" t="s">
        <v>327</v>
      </c>
      <c r="I37" s="0" t="n">
        <v>1</v>
      </c>
      <c r="J37" s="0" t="n">
        <v>1</v>
      </c>
    </row>
    <row r="38" customFormat="false" ht="14.25" hidden="false" customHeight="false" outlineLevel="0" collapsed="false">
      <c r="A38" s="0" t="s">
        <v>166</v>
      </c>
      <c r="B38" s="0" t="s">
        <v>17</v>
      </c>
      <c r="C38" s="0" t="s">
        <v>16</v>
      </c>
      <c r="D38" s="0" t="s">
        <v>19</v>
      </c>
      <c r="E38" s="190" t="n">
        <v>0</v>
      </c>
      <c r="F38" s="190" t="n">
        <v>0</v>
      </c>
      <c r="G38" s="190" t="n">
        <v>0.00250358352692617</v>
      </c>
      <c r="H38" s="0" t="s">
        <v>372</v>
      </c>
    </row>
    <row r="39" customFormat="false" ht="14.25" hidden="false" customHeight="false" outlineLevel="0" collapsed="false">
      <c r="A39" s="0" t="s">
        <v>208</v>
      </c>
      <c r="B39" s="0" t="s">
        <v>17</v>
      </c>
      <c r="C39" s="0" t="s">
        <v>16</v>
      </c>
      <c r="D39" s="0" t="s">
        <v>19</v>
      </c>
      <c r="E39" s="190" t="n">
        <v>0</v>
      </c>
      <c r="F39" s="190" t="n">
        <v>0</v>
      </c>
      <c r="G39" s="190" t="n">
        <v>5.81530250331327E-006</v>
      </c>
      <c r="H39" s="0" t="s">
        <v>372</v>
      </c>
    </row>
    <row r="40" customFormat="false" ht="14.25" hidden="false" customHeight="false" outlineLevel="0" collapsed="false">
      <c r="A40" s="0" t="s">
        <v>230</v>
      </c>
      <c r="B40" s="0" t="s">
        <v>17</v>
      </c>
      <c r="C40" s="0" t="s">
        <v>16</v>
      </c>
      <c r="D40" s="0" t="s">
        <v>19</v>
      </c>
      <c r="E40" s="190" t="n">
        <v>0</v>
      </c>
      <c r="F40" s="190" t="n">
        <v>0</v>
      </c>
      <c r="G40" s="190" t="n">
        <v>3.64459821949228E-006</v>
      </c>
      <c r="H40" s="0" t="s">
        <v>372</v>
      </c>
    </row>
    <row r="41" customFormat="false" ht="14.25" hidden="false" customHeight="false" outlineLevel="0" collapsed="false">
      <c r="A41" s="0" t="s">
        <v>391</v>
      </c>
      <c r="B41" s="0" t="s">
        <v>17</v>
      </c>
      <c r="C41" s="0" t="s">
        <v>16</v>
      </c>
      <c r="D41" s="0" t="s">
        <v>19</v>
      </c>
      <c r="E41" s="190" t="n">
        <v>0</v>
      </c>
      <c r="F41" s="190" t="n">
        <v>0</v>
      </c>
      <c r="G41" s="190" t="n">
        <v>0.00211065285287477</v>
      </c>
      <c r="H41" s="0" t="s">
        <v>372</v>
      </c>
    </row>
    <row r="42" customFormat="false" ht="14.25" hidden="false" customHeight="false" outlineLevel="0" collapsed="false">
      <c r="A42" s="0" t="s">
        <v>389</v>
      </c>
      <c r="B42" s="191" t="s">
        <v>17</v>
      </c>
      <c r="C42" s="191" t="s">
        <v>16</v>
      </c>
      <c r="D42" s="191" t="s">
        <v>22</v>
      </c>
      <c r="E42" s="193" t="n">
        <v>0</v>
      </c>
      <c r="F42" s="193" t="n">
        <v>3.54346054356685E-005</v>
      </c>
      <c r="G42" s="193" t="n">
        <v>0.00786086355169375</v>
      </c>
      <c r="I42" s="0" t="n">
        <v>1</v>
      </c>
      <c r="J42" s="0" t="n">
        <v>1</v>
      </c>
    </row>
    <row r="43" customFormat="false" ht="14.25" hidden="false" customHeight="false" outlineLevel="0" collapsed="false">
      <c r="A43" s="0" t="s">
        <v>166</v>
      </c>
      <c r="B43" s="0" t="s">
        <v>17</v>
      </c>
      <c r="C43" s="0" t="s">
        <v>16</v>
      </c>
      <c r="D43" s="0" t="s">
        <v>22</v>
      </c>
      <c r="E43" s="190" t="n">
        <v>0.143835616438356</v>
      </c>
      <c r="F43" s="190" t="n">
        <v>0.0375220199647681</v>
      </c>
      <c r="G43" s="190" t="n">
        <v>0.0160974213549468</v>
      </c>
      <c r="I43" s="0" t="n">
        <v>1</v>
      </c>
      <c r="J43" s="0" t="n">
        <v>1</v>
      </c>
    </row>
    <row r="44" customFormat="false" ht="14.25" hidden="false" customHeight="false" outlineLevel="0" collapsed="false">
      <c r="A44" s="0" t="s">
        <v>195</v>
      </c>
      <c r="B44" s="0" t="s">
        <v>17</v>
      </c>
      <c r="C44" s="0" t="s">
        <v>16</v>
      </c>
      <c r="D44" s="0" t="s">
        <v>22</v>
      </c>
      <c r="E44" s="190" t="n">
        <v>0.0149253731343284</v>
      </c>
      <c r="F44" s="190" t="n">
        <v>0.00252266993931956</v>
      </c>
      <c r="G44" s="190" t="n">
        <v>0.00932736508614975</v>
      </c>
      <c r="I44" s="0" t="n">
        <v>2</v>
      </c>
      <c r="J44" s="0" t="n">
        <v>1</v>
      </c>
    </row>
    <row r="45" customFormat="false" ht="14.25" hidden="false" customHeight="false" outlineLevel="0" collapsed="false">
      <c r="A45" s="0" t="s">
        <v>208</v>
      </c>
      <c r="B45" s="0" t="s">
        <v>17</v>
      </c>
      <c r="C45" s="0" t="s">
        <v>16</v>
      </c>
      <c r="D45" s="0" t="s">
        <v>22</v>
      </c>
      <c r="E45" s="190" t="n">
        <v>0.00558659217877095</v>
      </c>
      <c r="F45" s="190" t="n">
        <v>8.19828929030142E-005</v>
      </c>
      <c r="G45" s="190" t="n">
        <v>0.00709408752379186</v>
      </c>
      <c r="I45" s="0" t="n">
        <v>1</v>
      </c>
      <c r="J45" s="0" t="n">
        <v>1</v>
      </c>
    </row>
    <row r="46" customFormat="false" ht="14.25" hidden="false" customHeight="false" outlineLevel="0" collapsed="false">
      <c r="A46" s="0" t="s">
        <v>228</v>
      </c>
      <c r="B46" s="0" t="s">
        <v>17</v>
      </c>
      <c r="C46" s="0" t="s">
        <v>16</v>
      </c>
      <c r="D46" s="0" t="s">
        <v>22</v>
      </c>
      <c r="F46" s="190" t="n">
        <v>0</v>
      </c>
      <c r="G46" s="190" t="n">
        <v>0.00764583726637719</v>
      </c>
      <c r="H46" s="0" t="s">
        <v>372</v>
      </c>
    </row>
    <row r="47" customFormat="false" ht="14.25" hidden="false" customHeight="false" outlineLevel="0" collapsed="false">
      <c r="A47" s="0" t="s">
        <v>230</v>
      </c>
      <c r="B47" s="0" t="s">
        <v>17</v>
      </c>
      <c r="C47" s="0" t="s">
        <v>16</v>
      </c>
      <c r="D47" s="0" t="s">
        <v>22</v>
      </c>
      <c r="E47" s="190" t="n">
        <v>0</v>
      </c>
      <c r="F47" s="190" t="n">
        <v>0</v>
      </c>
      <c r="G47" s="190" t="n">
        <v>3.64459821949228E-006</v>
      </c>
      <c r="H47" s="0" t="s">
        <v>372</v>
      </c>
    </row>
    <row r="48" customFormat="false" ht="14.25" hidden="false" customHeight="false" outlineLevel="0" collapsed="false">
      <c r="A48" s="0" t="s">
        <v>391</v>
      </c>
      <c r="B48" s="0" t="s">
        <v>17</v>
      </c>
      <c r="C48" s="0" t="s">
        <v>16</v>
      </c>
      <c r="D48" s="0" t="s">
        <v>22</v>
      </c>
      <c r="E48" s="190" t="n">
        <v>0.0294117647058823</v>
      </c>
      <c r="F48" s="190" t="n">
        <v>0.00128269910988456</v>
      </c>
      <c r="G48" s="190" t="n">
        <v>0.00119089207410227</v>
      </c>
      <c r="I48" s="0" t="n">
        <v>1</v>
      </c>
      <c r="J48" s="0" t="n">
        <v>1</v>
      </c>
    </row>
    <row r="49" customFormat="false" ht="14.25" hidden="false" customHeight="false" outlineLevel="0" collapsed="false">
      <c r="A49" s="0" t="s">
        <v>389</v>
      </c>
      <c r="B49" s="0" t="s">
        <v>17</v>
      </c>
      <c r="C49" s="0" t="s">
        <v>16</v>
      </c>
      <c r="D49" s="0" t="s">
        <v>181</v>
      </c>
      <c r="E49" s="190" t="n">
        <v>0</v>
      </c>
      <c r="F49" s="190" t="n">
        <v>0</v>
      </c>
      <c r="G49" s="190" t="n">
        <v>0.00366970430437353</v>
      </c>
      <c r="H49" s="0" t="s">
        <v>372</v>
      </c>
    </row>
    <row r="50" customFormat="false" ht="14.25" hidden="false" customHeight="false" outlineLevel="0" collapsed="false">
      <c r="A50" s="0" t="s">
        <v>195</v>
      </c>
      <c r="B50" s="0" t="s">
        <v>17</v>
      </c>
      <c r="C50" s="0" t="s">
        <v>313</v>
      </c>
      <c r="D50" s="0" t="s">
        <v>275</v>
      </c>
      <c r="E50" s="190" t="n">
        <v>0</v>
      </c>
      <c r="F50" s="190" t="n">
        <v>0</v>
      </c>
      <c r="G50" s="190" t="n">
        <v>0.00267443172036308</v>
      </c>
      <c r="H50" s="0" t="s">
        <v>372</v>
      </c>
    </row>
    <row r="51" customFormat="false" ht="14.25" hidden="false" customHeight="false" outlineLevel="0" collapsed="false">
      <c r="A51" s="0" t="s">
        <v>389</v>
      </c>
      <c r="B51" s="0" t="s">
        <v>38</v>
      </c>
      <c r="C51" s="0" t="s">
        <v>37</v>
      </c>
      <c r="D51" s="0" t="s">
        <v>197</v>
      </c>
      <c r="E51" s="190" t="n">
        <v>0</v>
      </c>
      <c r="F51" s="190" t="n">
        <v>0</v>
      </c>
      <c r="G51" s="190" t="n">
        <v>0.00230332504210679</v>
      </c>
      <c r="H51" s="0" t="s">
        <v>372</v>
      </c>
    </row>
    <row r="52" customFormat="false" ht="14.25" hidden="false" customHeight="false" outlineLevel="0" collapsed="false">
      <c r="A52" s="0" t="s">
        <v>166</v>
      </c>
      <c r="B52" s="0" t="s">
        <v>38</v>
      </c>
      <c r="C52" s="0" t="s">
        <v>37</v>
      </c>
      <c r="D52" s="0" t="s">
        <v>197</v>
      </c>
      <c r="E52" s="190" t="n">
        <v>0</v>
      </c>
      <c r="F52" s="190" t="n">
        <v>0</v>
      </c>
      <c r="G52" s="190" t="n">
        <v>0.0297510325270446</v>
      </c>
      <c r="H52" s="0" t="s">
        <v>327</v>
      </c>
      <c r="I52" s="190" t="n">
        <v>0.03</v>
      </c>
      <c r="J52" s="190" t="n">
        <v>0.01</v>
      </c>
    </row>
    <row r="53" customFormat="false" ht="14.25" hidden="false" customHeight="false" outlineLevel="0" collapsed="false">
      <c r="A53" s="0" t="s">
        <v>195</v>
      </c>
      <c r="B53" s="0" t="s">
        <v>38</v>
      </c>
      <c r="C53" s="0" t="s">
        <v>37</v>
      </c>
      <c r="D53" s="0" t="s">
        <v>197</v>
      </c>
      <c r="E53" s="190" t="n">
        <v>0</v>
      </c>
      <c r="F53" s="190" t="n">
        <v>0</v>
      </c>
      <c r="G53" s="190" t="n">
        <v>0.0441820473699937</v>
      </c>
      <c r="H53" s="0" t="s">
        <v>327</v>
      </c>
      <c r="I53" s="0" t="n">
        <v>3</v>
      </c>
      <c r="J53" s="0" t="n">
        <v>1</v>
      </c>
    </row>
    <row r="54" customFormat="false" ht="14.25" hidden="false" customHeight="false" outlineLevel="0" collapsed="false">
      <c r="A54" s="0" t="s">
        <v>208</v>
      </c>
      <c r="B54" s="0" t="s">
        <v>38</v>
      </c>
      <c r="C54" s="0" t="s">
        <v>37</v>
      </c>
      <c r="D54" s="0" t="s">
        <v>197</v>
      </c>
      <c r="E54" s="190" t="n">
        <v>0</v>
      </c>
      <c r="F54" s="190" t="n">
        <v>0</v>
      </c>
      <c r="G54" s="190" t="n">
        <v>0.0586729130769289</v>
      </c>
      <c r="I54" s="0" t="n">
        <v>3</v>
      </c>
      <c r="J54" s="0" t="s">
        <v>385</v>
      </c>
    </row>
    <row r="55" customFormat="false" ht="14.25" hidden="false" customHeight="false" outlineLevel="0" collapsed="false">
      <c r="A55" s="0" t="s">
        <v>230</v>
      </c>
      <c r="B55" s="0" t="s">
        <v>38</v>
      </c>
      <c r="C55" s="0" t="s">
        <v>37</v>
      </c>
      <c r="D55" s="0" t="s">
        <v>197</v>
      </c>
      <c r="E55" s="190" t="n">
        <v>0</v>
      </c>
      <c r="F55" s="190" t="n">
        <v>0</v>
      </c>
      <c r="G55" s="190" t="n">
        <v>0.0158540022547914</v>
      </c>
    </row>
    <row r="56" customFormat="false" ht="14.25" hidden="false" customHeight="false" outlineLevel="0" collapsed="false">
      <c r="A56" s="0" t="s">
        <v>391</v>
      </c>
      <c r="B56" s="0" t="s">
        <v>38</v>
      </c>
      <c r="C56" s="0" t="s">
        <v>37</v>
      </c>
      <c r="D56" s="0" t="s">
        <v>197</v>
      </c>
      <c r="E56" s="190" t="n">
        <v>0</v>
      </c>
      <c r="F56" s="190" t="n">
        <v>0</v>
      </c>
      <c r="G56" s="190" t="n">
        <v>0.0621933478979503</v>
      </c>
      <c r="I56" s="0" t="n">
        <v>3</v>
      </c>
      <c r="J56" s="0" t="s">
        <v>385</v>
      </c>
    </row>
    <row r="57" customFormat="false" ht="14.25" hidden="false" customHeight="false" outlineLevel="0" collapsed="false">
      <c r="A57" s="0" t="s">
        <v>389</v>
      </c>
      <c r="B57" s="191" t="s">
        <v>38</v>
      </c>
      <c r="C57" s="191" t="s">
        <v>37</v>
      </c>
      <c r="D57" s="191" t="s">
        <v>35</v>
      </c>
      <c r="E57" s="193" t="n">
        <v>0.0224719101123595</v>
      </c>
      <c r="F57" s="193" t="n">
        <v>0</v>
      </c>
      <c r="G57" s="193" t="n">
        <v>0.0335376395658818</v>
      </c>
      <c r="I57" s="0" t="n">
        <v>2</v>
      </c>
      <c r="J57" s="0" t="n">
        <v>1</v>
      </c>
    </row>
    <row r="58" customFormat="false" ht="14.25" hidden="false" customHeight="false" outlineLevel="0" collapsed="false">
      <c r="A58" s="0" t="s">
        <v>166</v>
      </c>
      <c r="B58" s="0" t="s">
        <v>38</v>
      </c>
      <c r="C58" s="0" t="s">
        <v>37</v>
      </c>
      <c r="D58" s="0" t="s">
        <v>35</v>
      </c>
      <c r="E58" s="190" t="n">
        <v>0.143835616438356</v>
      </c>
      <c r="F58" s="190" t="n">
        <v>0</v>
      </c>
      <c r="G58" s="190" t="n">
        <v>0.227716899648602</v>
      </c>
      <c r="I58" s="0" t="n">
        <v>3</v>
      </c>
      <c r="J58" s="0" t="n">
        <v>2</v>
      </c>
    </row>
    <row r="59" customFormat="false" ht="14.25" hidden="false" customHeight="false" outlineLevel="0" collapsed="false">
      <c r="A59" s="0" t="s">
        <v>195</v>
      </c>
      <c r="B59" s="0" t="s">
        <v>38</v>
      </c>
      <c r="C59" s="0" t="s">
        <v>37</v>
      </c>
      <c r="D59" s="0" t="s">
        <v>35</v>
      </c>
      <c r="E59" s="190" t="n">
        <v>0.0298507462686567</v>
      </c>
      <c r="F59" s="190" t="n">
        <v>0</v>
      </c>
      <c r="G59" s="190" t="n">
        <v>0.00262001302091063</v>
      </c>
      <c r="I59" s="0" t="n">
        <v>2</v>
      </c>
      <c r="J59" s="0" t="n">
        <v>1</v>
      </c>
    </row>
    <row r="60" customFormat="false" ht="14.25" hidden="false" customHeight="false" outlineLevel="0" collapsed="false">
      <c r="A60" s="0" t="s">
        <v>208</v>
      </c>
      <c r="B60" s="0" t="s">
        <v>38</v>
      </c>
      <c r="C60" s="0" t="s">
        <v>37</v>
      </c>
      <c r="D60" s="0" t="s">
        <v>35</v>
      </c>
      <c r="E60" s="190" t="n">
        <v>0.357541899441341</v>
      </c>
      <c r="F60" s="190" t="n">
        <v>0</v>
      </c>
      <c r="G60" s="190" t="n">
        <v>0.0716177764493042</v>
      </c>
    </row>
    <row r="61" customFormat="false" ht="14.25" hidden="false" customHeight="false" outlineLevel="0" collapsed="false">
      <c r="A61" s="0" t="s">
        <v>230</v>
      </c>
      <c r="B61" s="0" t="s">
        <v>38</v>
      </c>
      <c r="C61" s="0" t="s">
        <v>37</v>
      </c>
      <c r="D61" s="0" t="s">
        <v>35</v>
      </c>
      <c r="E61" s="190" t="n">
        <v>0.833333333333333</v>
      </c>
      <c r="F61" s="190" t="n">
        <v>0</v>
      </c>
      <c r="G61" s="190" t="n">
        <v>0.0255875092329822</v>
      </c>
      <c r="I61" s="0" t="n">
        <v>3</v>
      </c>
      <c r="J61" s="0" t="n">
        <v>2</v>
      </c>
    </row>
    <row r="62" customFormat="false" ht="14.25" hidden="false" customHeight="false" outlineLevel="0" collapsed="false">
      <c r="A62" s="0" t="s">
        <v>234</v>
      </c>
      <c r="B62" s="0" t="s">
        <v>38</v>
      </c>
      <c r="C62" s="0" t="s">
        <v>37</v>
      </c>
      <c r="D62" s="0" t="s">
        <v>35</v>
      </c>
      <c r="E62" s="190" t="n">
        <v>0.107142857142857</v>
      </c>
      <c r="F62" s="190" t="n">
        <v>0</v>
      </c>
      <c r="G62" s="190" t="n">
        <v>0</v>
      </c>
      <c r="I62" s="0" t="n">
        <v>1</v>
      </c>
      <c r="J62" s="0" t="n">
        <v>1</v>
      </c>
    </row>
    <row r="63" customFormat="false" ht="14.25" hidden="false" customHeight="false" outlineLevel="0" collapsed="false">
      <c r="A63" s="0" t="s">
        <v>391</v>
      </c>
      <c r="B63" s="0" t="s">
        <v>38</v>
      </c>
      <c r="C63" s="0" t="s">
        <v>37</v>
      </c>
      <c r="D63" s="0" t="s">
        <v>35</v>
      </c>
      <c r="E63" s="190" t="n">
        <v>0.25</v>
      </c>
      <c r="F63" s="190" t="n">
        <v>0</v>
      </c>
      <c r="G63" s="190" t="n">
        <v>0.230334377884029</v>
      </c>
      <c r="I63" s="0" t="n">
        <v>3</v>
      </c>
      <c r="J63" s="0" t="n">
        <v>2</v>
      </c>
    </row>
    <row r="64" customFormat="false" ht="14.25" hidden="false" customHeight="false" outlineLevel="0" collapsed="false">
      <c r="A64" s="0" t="s">
        <v>389</v>
      </c>
      <c r="B64" s="164" t="s">
        <v>38</v>
      </c>
      <c r="C64" s="164" t="s">
        <v>37</v>
      </c>
      <c r="D64" s="164" t="s">
        <v>74</v>
      </c>
      <c r="E64" s="194" t="n">
        <v>0.00561797752808989</v>
      </c>
      <c r="F64" s="194" t="n">
        <v>0.00109847276850572</v>
      </c>
      <c r="G64" s="194" t="n">
        <v>0.0208358894850144</v>
      </c>
      <c r="I64" s="0" t="n">
        <v>2</v>
      </c>
      <c r="J64" s="0" t="n">
        <v>1</v>
      </c>
    </row>
    <row r="65" customFormat="false" ht="14.25" hidden="false" customHeight="false" outlineLevel="0" collapsed="false">
      <c r="A65" s="0" t="s">
        <v>166</v>
      </c>
      <c r="B65" s="0" t="s">
        <v>38</v>
      </c>
      <c r="C65" s="0" t="s">
        <v>37</v>
      </c>
      <c r="D65" s="0" t="s">
        <v>74</v>
      </c>
      <c r="E65" s="190" t="n">
        <v>0.424657534246575</v>
      </c>
      <c r="F65" s="190" t="n">
        <v>0.294069289489137</v>
      </c>
      <c r="G65" s="190" t="n">
        <v>0.197445149335654</v>
      </c>
      <c r="I65" s="0" t="n">
        <v>2</v>
      </c>
      <c r="J65" s="0" t="n">
        <v>2</v>
      </c>
    </row>
    <row r="66" customFormat="false" ht="14.25" hidden="false" customHeight="false" outlineLevel="0" collapsed="false">
      <c r="A66" s="0" t="s">
        <v>195</v>
      </c>
      <c r="B66" s="0" t="s">
        <v>38</v>
      </c>
      <c r="C66" s="0" t="s">
        <v>37</v>
      </c>
      <c r="D66" s="0" t="s">
        <v>74</v>
      </c>
      <c r="E66" s="190" t="n">
        <v>0.17910447761194</v>
      </c>
      <c r="F66" s="190" t="n">
        <v>0.074657394150133</v>
      </c>
      <c r="G66" s="190" t="n">
        <v>0.125016572967561</v>
      </c>
      <c r="I66" s="0" t="n">
        <v>2</v>
      </c>
      <c r="J66" s="0" t="n">
        <v>1</v>
      </c>
    </row>
    <row r="67" customFormat="false" ht="14.25" hidden="false" customHeight="false" outlineLevel="0" collapsed="false">
      <c r="A67" s="0" t="s">
        <v>208</v>
      </c>
      <c r="B67" s="0" t="s">
        <v>38</v>
      </c>
      <c r="C67" s="0" t="s">
        <v>37</v>
      </c>
      <c r="D67" s="0" t="s">
        <v>74</v>
      </c>
      <c r="E67" s="190" t="n">
        <v>0.173184357541899</v>
      </c>
      <c r="F67" s="190" t="n">
        <v>0.748066570109037</v>
      </c>
      <c r="G67" s="190" t="n">
        <v>0.201815421135484</v>
      </c>
      <c r="I67" s="0" t="n">
        <v>2</v>
      </c>
      <c r="J67" s="0" t="n">
        <v>2</v>
      </c>
    </row>
    <row r="68" customFormat="false" ht="14.25" hidden="false" customHeight="false" outlineLevel="0" collapsed="false">
      <c r="A68" s="0" t="s">
        <v>228</v>
      </c>
      <c r="B68" s="0" t="s">
        <v>38</v>
      </c>
      <c r="C68" s="0" t="s">
        <v>37</v>
      </c>
      <c r="D68" s="0" t="s">
        <v>74</v>
      </c>
      <c r="E68" s="190" t="n">
        <v>1</v>
      </c>
      <c r="F68" s="190" t="n">
        <v>0.993023489259185</v>
      </c>
      <c r="G68" s="190" t="n">
        <v>0.388799739894699</v>
      </c>
      <c r="H68" s="0" t="s">
        <v>327</v>
      </c>
      <c r="I68" s="0" t="n">
        <v>2</v>
      </c>
      <c r="J68" s="0" t="n">
        <v>1</v>
      </c>
    </row>
    <row r="69" customFormat="false" ht="14.25" hidden="false" customHeight="false" outlineLevel="0" collapsed="false">
      <c r="A69" s="0" t="s">
        <v>230</v>
      </c>
      <c r="B69" s="0" t="s">
        <v>38</v>
      </c>
      <c r="C69" s="0" t="s">
        <v>37</v>
      </c>
      <c r="D69" s="0" t="s">
        <v>74</v>
      </c>
      <c r="E69" s="190" t="n">
        <v>0</v>
      </c>
      <c r="F69" s="190" t="n">
        <v>0.999944582986977</v>
      </c>
      <c r="G69" s="190" t="n">
        <v>0.0856261905687517</v>
      </c>
      <c r="I69" s="0" t="n">
        <v>2</v>
      </c>
      <c r="J69" s="0" t="n">
        <v>2</v>
      </c>
    </row>
    <row r="70" customFormat="false" ht="14.25" hidden="false" customHeight="false" outlineLevel="0" collapsed="false">
      <c r="A70" s="0" t="s">
        <v>234</v>
      </c>
      <c r="B70" s="0" t="s">
        <v>38</v>
      </c>
      <c r="C70" s="0" t="s">
        <v>37</v>
      </c>
      <c r="D70" s="0" t="s">
        <v>74</v>
      </c>
      <c r="E70" s="190" t="n">
        <v>0.107142857142857</v>
      </c>
      <c r="F70" s="190" t="n">
        <v>0.00813008130081301</v>
      </c>
      <c r="G70" s="190" t="n">
        <v>0.0646449201495073</v>
      </c>
      <c r="I70" s="0" t="n">
        <v>2</v>
      </c>
      <c r="J70" s="0" t="n">
        <v>2</v>
      </c>
    </row>
    <row r="71" customFormat="false" ht="14.25" hidden="false" customHeight="false" outlineLevel="0" collapsed="false">
      <c r="A71" s="0" t="s">
        <v>391</v>
      </c>
      <c r="B71" s="0" t="s">
        <v>38</v>
      </c>
      <c r="C71" s="0" t="s">
        <v>37</v>
      </c>
      <c r="D71" s="0" t="s">
        <v>74</v>
      </c>
      <c r="E71" s="190" t="n">
        <v>0.147058823529412</v>
      </c>
      <c r="F71" s="190" t="n">
        <v>0.537295448361643</v>
      </c>
      <c r="G71" s="190" t="n">
        <v>0.315449791176762</v>
      </c>
      <c r="I71" s="0" t="n">
        <v>2</v>
      </c>
      <c r="J71" s="0" t="n">
        <v>2</v>
      </c>
    </row>
    <row r="72" customFormat="false" ht="14.25" hidden="false" customHeight="false" outlineLevel="0" collapsed="false">
      <c r="A72" s="0" t="s">
        <v>166</v>
      </c>
      <c r="B72" s="0" t="s">
        <v>38</v>
      </c>
      <c r="C72" s="0" t="s">
        <v>37</v>
      </c>
      <c r="D72" s="0" t="s">
        <v>248</v>
      </c>
      <c r="E72" s="190" t="n">
        <v>0</v>
      </c>
      <c r="F72" s="190" t="n">
        <v>0</v>
      </c>
      <c r="G72" s="190" t="n">
        <v>0.0013977766614978</v>
      </c>
      <c r="H72" s="0" t="s">
        <v>372</v>
      </c>
    </row>
    <row r="73" customFormat="false" ht="14.25" hidden="false" customHeight="false" outlineLevel="0" collapsed="false">
      <c r="A73" s="0" t="s">
        <v>391</v>
      </c>
      <c r="B73" s="0" t="s">
        <v>38</v>
      </c>
      <c r="C73" s="0" t="s">
        <v>37</v>
      </c>
      <c r="D73" s="0" t="s">
        <v>248</v>
      </c>
      <c r="E73" s="190" t="n">
        <v>0</v>
      </c>
      <c r="F73" s="190" t="n">
        <v>0</v>
      </c>
      <c r="G73" s="190" t="n">
        <v>0.00158716089035346</v>
      </c>
      <c r="H73" s="0" t="s">
        <v>372</v>
      </c>
    </row>
    <row r="74" customFormat="false" ht="14.25" hidden="false" customHeight="false" outlineLevel="0" collapsed="false">
      <c r="A74" s="0" t="s">
        <v>391</v>
      </c>
      <c r="B74" s="0" t="s">
        <v>314</v>
      </c>
      <c r="C74" s="0" t="s">
        <v>317</v>
      </c>
      <c r="D74" s="0" t="s">
        <v>305</v>
      </c>
      <c r="E74" s="190" t="n">
        <v>0.0147058823529412</v>
      </c>
      <c r="F74" s="190" t="n">
        <v>0</v>
      </c>
      <c r="G74" s="190" t="n">
        <v>0</v>
      </c>
      <c r="H74" s="0" t="s">
        <v>374</v>
      </c>
    </row>
    <row r="75" customFormat="false" ht="14.25" hidden="false" customHeight="false" outlineLevel="0" collapsed="false">
      <c r="A75" s="0" t="s">
        <v>389</v>
      </c>
      <c r="B75" s="0" t="s">
        <v>27</v>
      </c>
      <c r="C75" s="0" t="s">
        <v>68</v>
      </c>
      <c r="D75" s="0" t="s">
        <v>200</v>
      </c>
      <c r="E75" s="190" t="n">
        <v>0</v>
      </c>
      <c r="F75" s="190" t="n">
        <v>0</v>
      </c>
      <c r="G75" s="190" t="n">
        <v>0.000685978160240037</v>
      </c>
      <c r="H75" s="0" t="s">
        <v>372</v>
      </c>
    </row>
    <row r="76" customFormat="false" ht="14.25" hidden="false" customHeight="false" outlineLevel="0" collapsed="false">
      <c r="A76" s="0" t="s">
        <v>208</v>
      </c>
      <c r="B76" s="0" t="s">
        <v>27</v>
      </c>
      <c r="C76" s="0" t="s">
        <v>68</v>
      </c>
      <c r="D76" s="0" t="s">
        <v>200</v>
      </c>
      <c r="E76" s="190" t="n">
        <v>0</v>
      </c>
      <c r="F76" s="190" t="n">
        <v>0</v>
      </c>
      <c r="G76" s="190" t="n">
        <v>0.00118399558967458</v>
      </c>
      <c r="H76" s="0" t="s">
        <v>372</v>
      </c>
    </row>
    <row r="77" customFormat="false" ht="14.25" hidden="false" customHeight="false" outlineLevel="0" collapsed="false">
      <c r="A77" s="0" t="s">
        <v>234</v>
      </c>
      <c r="B77" s="0" t="s">
        <v>27</v>
      </c>
      <c r="C77" s="0" t="s">
        <v>68</v>
      </c>
      <c r="D77" s="0" t="s">
        <v>200</v>
      </c>
      <c r="E77" s="190" t="n">
        <v>0</v>
      </c>
      <c r="F77" s="190" t="n">
        <v>0</v>
      </c>
      <c r="G77" s="190" t="n">
        <v>0.0187233914972717</v>
      </c>
      <c r="H77" s="0" t="s">
        <v>327</v>
      </c>
    </row>
    <row r="78" customFormat="false" ht="14.25" hidden="false" customHeight="false" outlineLevel="0" collapsed="false">
      <c r="A78" s="0" t="s">
        <v>230</v>
      </c>
      <c r="B78" s="0" t="s">
        <v>27</v>
      </c>
      <c r="C78" s="0" t="s">
        <v>68</v>
      </c>
      <c r="D78" s="0" t="s">
        <v>299</v>
      </c>
      <c r="E78" s="190" t="n">
        <v>0</v>
      </c>
      <c r="F78" s="190" t="n">
        <v>0</v>
      </c>
      <c r="G78" s="190" t="n">
        <v>1.70081250242973E-005</v>
      </c>
      <c r="H78" s="0" t="s">
        <v>372</v>
      </c>
    </row>
    <row r="79" customFormat="false" ht="14.25" hidden="false" customHeight="false" outlineLevel="0" collapsed="false">
      <c r="A79" s="0" t="s">
        <v>208</v>
      </c>
      <c r="B79" s="0" t="s">
        <v>27</v>
      </c>
      <c r="C79" s="0" t="s">
        <v>68</v>
      </c>
      <c r="D79" s="0" t="s">
        <v>291</v>
      </c>
      <c r="E79" s="190" t="n">
        <v>0</v>
      </c>
      <c r="F79" s="190" t="n">
        <v>0</v>
      </c>
      <c r="G79" s="190" t="n">
        <v>0.000780995126194972</v>
      </c>
      <c r="H79" s="0" t="s">
        <v>372</v>
      </c>
    </row>
    <row r="80" customFormat="false" ht="14.25" hidden="false" customHeight="false" outlineLevel="0" collapsed="false">
      <c r="A80" s="0" t="s">
        <v>166</v>
      </c>
      <c r="B80" s="0" t="s">
        <v>27</v>
      </c>
      <c r="C80" s="0" t="s">
        <v>321</v>
      </c>
      <c r="D80" s="0" t="s">
        <v>220</v>
      </c>
      <c r="E80" s="190" t="n">
        <v>0.0205479452054794</v>
      </c>
      <c r="F80" s="190" t="n">
        <v>0</v>
      </c>
      <c r="G80" s="190" t="n">
        <v>0</v>
      </c>
      <c r="H80" s="0" t="s">
        <v>374</v>
      </c>
    </row>
    <row r="81" customFormat="false" ht="14.25" hidden="false" customHeight="false" outlineLevel="0" collapsed="false">
      <c r="A81" s="0" t="s">
        <v>166</v>
      </c>
      <c r="B81" s="0" t="s">
        <v>338</v>
      </c>
      <c r="C81" s="0" t="s">
        <v>315</v>
      </c>
      <c r="D81" s="0" t="s">
        <v>212</v>
      </c>
      <c r="E81" s="190" t="n">
        <v>0</v>
      </c>
      <c r="F81" s="190" t="n">
        <v>0</v>
      </c>
      <c r="G81" s="190" t="n">
        <v>0.00640494371535014</v>
      </c>
      <c r="H81" s="0" t="s">
        <v>372</v>
      </c>
    </row>
    <row r="82" customFormat="false" ht="14.25" hidden="false" customHeight="false" outlineLevel="0" collapsed="false">
      <c r="A82" s="0" t="s">
        <v>195</v>
      </c>
      <c r="B82" s="0" t="s">
        <v>338</v>
      </c>
      <c r="C82" s="0" t="s">
        <v>315</v>
      </c>
      <c r="D82" s="0" t="s">
        <v>212</v>
      </c>
      <c r="E82" s="190" t="n">
        <v>0</v>
      </c>
      <c r="F82" s="190" t="n">
        <v>0</v>
      </c>
      <c r="G82" s="190" t="n">
        <v>0.00118335935536598</v>
      </c>
      <c r="H82" s="0" t="s">
        <v>372</v>
      </c>
    </row>
    <row r="83" customFormat="false" ht="14.25" hidden="false" customHeight="false" outlineLevel="0" collapsed="false">
      <c r="A83" s="0" t="s">
        <v>208</v>
      </c>
      <c r="B83" s="0" t="s">
        <v>317</v>
      </c>
      <c r="C83" s="0" t="s">
        <v>314</v>
      </c>
      <c r="D83" s="0" t="s">
        <v>283</v>
      </c>
      <c r="E83" s="190" t="n">
        <v>0.00558659217877095</v>
      </c>
      <c r="F83" s="190" t="n">
        <v>0</v>
      </c>
      <c r="G83" s="190" t="n">
        <v>0</v>
      </c>
      <c r="H83" s="0" t="s">
        <v>374</v>
      </c>
    </row>
    <row r="84" customFormat="false" ht="14.25" hidden="false" customHeight="false" outlineLevel="0" collapsed="false">
      <c r="A84" s="0" t="s">
        <v>166</v>
      </c>
      <c r="B84" s="0" t="s">
        <v>30</v>
      </c>
      <c r="C84" s="0" t="s">
        <v>70</v>
      </c>
      <c r="D84" s="0" t="s">
        <v>90</v>
      </c>
      <c r="E84" s="190" t="n">
        <v>0</v>
      </c>
      <c r="F84" s="190" t="n">
        <v>0.00387551379917792</v>
      </c>
      <c r="G84" s="190" t="n">
        <v>0</v>
      </c>
      <c r="H84" s="0" t="s">
        <v>371</v>
      </c>
    </row>
    <row r="85" customFormat="false" ht="14.25" hidden="false" customHeight="false" outlineLevel="0" collapsed="false">
      <c r="A85" s="0" t="s">
        <v>195</v>
      </c>
      <c r="B85" s="0" t="s">
        <v>30</v>
      </c>
      <c r="C85" s="0" t="s">
        <v>70</v>
      </c>
      <c r="D85" s="0" t="s">
        <v>90</v>
      </c>
      <c r="E85" s="190" t="n">
        <v>0</v>
      </c>
      <c r="F85" s="190" t="n">
        <v>0.000136360537260517</v>
      </c>
      <c r="G85" s="190" t="n">
        <v>0</v>
      </c>
    </row>
    <row r="86" customFormat="false" ht="14.25" hidden="false" customHeight="false" outlineLevel="0" collapsed="false">
      <c r="A86" s="0" t="s">
        <v>228</v>
      </c>
      <c r="B86" s="0" t="s">
        <v>30</v>
      </c>
      <c r="C86" s="0" t="s">
        <v>70</v>
      </c>
      <c r="D86" s="0" t="s">
        <v>90</v>
      </c>
      <c r="F86" s="190" t="n">
        <v>0.000200762899016262</v>
      </c>
      <c r="G86" s="190" t="n">
        <v>0</v>
      </c>
      <c r="H86" s="0" t="s">
        <v>371</v>
      </c>
    </row>
    <row r="87" customFormat="false" ht="14.25" hidden="false" customHeight="false" outlineLevel="0" collapsed="false">
      <c r="A87" s="0" t="s">
        <v>230</v>
      </c>
      <c r="B87" s="0" t="s">
        <v>30</v>
      </c>
      <c r="C87" s="0" t="s">
        <v>70</v>
      </c>
      <c r="D87" s="0" t="s">
        <v>90</v>
      </c>
      <c r="E87" s="190" t="n">
        <v>0</v>
      </c>
      <c r="F87" s="190" t="n">
        <v>5.54170130229981E-005</v>
      </c>
      <c r="G87" s="190" t="n">
        <v>0</v>
      </c>
      <c r="H87" s="0" t="s">
        <v>371</v>
      </c>
    </row>
    <row r="88" customFormat="false" ht="14.25" hidden="false" customHeight="false" outlineLevel="0" collapsed="false">
      <c r="A88" s="0" t="s">
        <v>166</v>
      </c>
      <c r="B88" s="0" t="s">
        <v>30</v>
      </c>
      <c r="C88" s="0" t="s">
        <v>70</v>
      </c>
      <c r="D88" s="0" t="s">
        <v>239</v>
      </c>
      <c r="E88" s="190" t="n">
        <v>0</v>
      </c>
      <c r="F88" s="190" t="n">
        <v>0</v>
      </c>
      <c r="G88" s="190" t="n">
        <v>0.0088613982594462</v>
      </c>
      <c r="H88" s="0" t="s">
        <v>372</v>
      </c>
    </row>
    <row r="89" customFormat="false" ht="14.25" hidden="false" customHeight="false" outlineLevel="0" collapsed="false">
      <c r="A89" s="0" t="s">
        <v>166</v>
      </c>
      <c r="B89" s="0" t="s">
        <v>30</v>
      </c>
      <c r="C89" s="0" t="s">
        <v>70</v>
      </c>
      <c r="D89" s="0" t="s">
        <v>232</v>
      </c>
      <c r="E89" s="190" t="n">
        <v>0</v>
      </c>
      <c r="F89" s="190" t="n">
        <v>0</v>
      </c>
      <c r="G89" s="190" t="n">
        <v>0.102367599169151</v>
      </c>
      <c r="I89" s="0" t="n">
        <v>1</v>
      </c>
      <c r="J89" s="0" t="n">
        <v>1</v>
      </c>
    </row>
    <row r="90" customFormat="false" ht="14.25" hidden="false" customHeight="false" outlineLevel="0" collapsed="false">
      <c r="A90" s="0" t="s">
        <v>195</v>
      </c>
      <c r="B90" s="0" t="s">
        <v>30</v>
      </c>
      <c r="C90" s="0" t="s">
        <v>323</v>
      </c>
      <c r="D90" s="0" t="s">
        <v>278</v>
      </c>
      <c r="E90" s="190" t="n">
        <v>0</v>
      </c>
      <c r="F90" s="190" t="n">
        <v>0</v>
      </c>
      <c r="G90" s="190" t="n">
        <v>0.00267245285856481</v>
      </c>
      <c r="H90" s="0" t="s">
        <v>372</v>
      </c>
    </row>
    <row r="91" customFormat="false" ht="14.25" hidden="false" customHeight="false" outlineLevel="0" collapsed="false">
      <c r="A91" s="0" t="s">
        <v>166</v>
      </c>
      <c r="B91" s="0" t="s">
        <v>30</v>
      </c>
      <c r="C91" s="0" t="s">
        <v>29</v>
      </c>
      <c r="D91" s="0" t="s">
        <v>261</v>
      </c>
      <c r="E91" s="190" t="n">
        <v>0.0205479452054794</v>
      </c>
      <c r="F91" s="190" t="n">
        <v>0</v>
      </c>
      <c r="G91" s="190" t="n">
        <v>0</v>
      </c>
      <c r="H91" s="0" t="s">
        <v>374</v>
      </c>
    </row>
    <row r="92" customFormat="false" ht="14.25" hidden="false" customHeight="false" outlineLevel="0" collapsed="false">
      <c r="A92" s="0" t="s">
        <v>389</v>
      </c>
      <c r="B92" s="0" t="s">
        <v>5</v>
      </c>
      <c r="C92" s="0" t="s">
        <v>4</v>
      </c>
      <c r="D92" s="0" t="s">
        <v>31</v>
      </c>
      <c r="E92" s="190" t="n">
        <v>0.0393258426966292</v>
      </c>
      <c r="F92" s="190" t="n">
        <v>0</v>
      </c>
      <c r="G92" s="190" t="n">
        <v>0</v>
      </c>
      <c r="H92" s="0" t="s">
        <v>327</v>
      </c>
    </row>
    <row r="93" customFormat="false" ht="14.25" hidden="false" customHeight="false" outlineLevel="0" collapsed="false">
      <c r="A93" s="0" t="s">
        <v>166</v>
      </c>
      <c r="B93" s="0" t="s">
        <v>5</v>
      </c>
      <c r="C93" s="0" t="s">
        <v>4</v>
      </c>
      <c r="D93" s="0" t="s">
        <v>31</v>
      </c>
      <c r="E93" s="190" t="n">
        <v>0</v>
      </c>
      <c r="F93" s="190" t="n">
        <v>0</v>
      </c>
      <c r="G93" s="190" t="n">
        <v>0.0138904055736344</v>
      </c>
      <c r="H93" s="0" t="s">
        <v>372</v>
      </c>
    </row>
    <row r="94" customFormat="false" ht="14.25" hidden="false" customHeight="false" outlineLevel="0" collapsed="false">
      <c r="A94" s="0" t="s">
        <v>195</v>
      </c>
      <c r="B94" s="0" t="s">
        <v>5</v>
      </c>
      <c r="C94" s="0" t="s">
        <v>4</v>
      </c>
      <c r="D94" s="0" t="s">
        <v>31</v>
      </c>
      <c r="E94" s="190" t="n">
        <v>0.0895522388059701</v>
      </c>
      <c r="F94" s="190" t="n">
        <v>0</v>
      </c>
      <c r="G94" s="190" t="n">
        <v>0</v>
      </c>
      <c r="I94" s="0" t="n">
        <v>1</v>
      </c>
      <c r="J94" s="0" t="n">
        <v>1</v>
      </c>
    </row>
    <row r="95" customFormat="false" ht="14.25" hidden="false" customHeight="false" outlineLevel="0" collapsed="false">
      <c r="A95" s="0" t="s">
        <v>234</v>
      </c>
      <c r="B95" s="0" t="s">
        <v>5</v>
      </c>
      <c r="C95" s="0" t="s">
        <v>4</v>
      </c>
      <c r="D95" s="0" t="s">
        <v>31</v>
      </c>
      <c r="E95" s="190" t="n">
        <v>0.0357142857142857</v>
      </c>
      <c r="F95" s="190" t="n">
        <v>0</v>
      </c>
      <c r="G95" s="190" t="n">
        <v>0</v>
      </c>
      <c r="H95" s="0" t="s">
        <v>374</v>
      </c>
    </row>
    <row r="96" customFormat="false" ht="14.25" hidden="false" customHeight="false" outlineLevel="0" collapsed="false">
      <c r="A96" s="0" t="s">
        <v>391</v>
      </c>
      <c r="B96" s="0" t="s">
        <v>5</v>
      </c>
      <c r="C96" s="0" t="s">
        <v>4</v>
      </c>
      <c r="D96" s="0" t="s">
        <v>31</v>
      </c>
      <c r="E96" s="190" t="n">
        <v>0</v>
      </c>
      <c r="F96" s="190" t="n">
        <v>0</v>
      </c>
      <c r="G96" s="190" t="n">
        <v>0.00385423564438002</v>
      </c>
      <c r="I96" s="0" t="n">
        <v>1</v>
      </c>
      <c r="J96" s="0" t="n">
        <v>1</v>
      </c>
    </row>
    <row r="97" customFormat="false" ht="14.25" hidden="false" customHeight="false" outlineLevel="0" collapsed="false">
      <c r="A97" s="0" t="s">
        <v>389</v>
      </c>
      <c r="B97" s="191" t="s">
        <v>5</v>
      </c>
      <c r="C97" s="191" t="s">
        <v>4</v>
      </c>
      <c r="D97" s="191" t="s">
        <v>6</v>
      </c>
      <c r="E97" s="193" t="n">
        <v>0.0337078651685393</v>
      </c>
      <c r="F97" s="193" t="n">
        <v>0</v>
      </c>
      <c r="G97" s="193" t="n">
        <v>0.00519781825482694</v>
      </c>
      <c r="I97" s="0" t="n">
        <v>1</v>
      </c>
      <c r="J97" s="0" t="n">
        <v>1</v>
      </c>
    </row>
    <row r="98" customFormat="false" ht="14.25" hidden="false" customHeight="false" outlineLevel="0" collapsed="false">
      <c r="A98" s="0" t="s">
        <v>166</v>
      </c>
      <c r="B98" s="0" t="s">
        <v>5</v>
      </c>
      <c r="C98" s="0" t="s">
        <v>4</v>
      </c>
      <c r="D98" s="0" t="s">
        <v>6</v>
      </c>
      <c r="E98" s="190" t="n">
        <v>0.0547945205479452</v>
      </c>
      <c r="F98" s="190" t="n">
        <v>0.0573693482090429</v>
      </c>
      <c r="G98" s="190" t="n">
        <v>0.259615174612881</v>
      </c>
      <c r="I98" s="0" t="n">
        <v>2</v>
      </c>
      <c r="J98" s="0" t="n">
        <v>1</v>
      </c>
    </row>
    <row r="99" customFormat="false" ht="14.25" hidden="false" customHeight="false" outlineLevel="0" collapsed="false">
      <c r="A99" s="0" t="s">
        <v>195</v>
      </c>
      <c r="B99" s="0" t="s">
        <v>5</v>
      </c>
      <c r="C99" s="0" t="s">
        <v>4</v>
      </c>
      <c r="D99" s="0" t="s">
        <v>6</v>
      </c>
      <c r="E99" s="190" t="n">
        <v>0.0298507462686567</v>
      </c>
      <c r="F99" s="190" t="n">
        <v>0.00122724483534465</v>
      </c>
      <c r="G99" s="190" t="n">
        <v>0.0524141124508006</v>
      </c>
      <c r="I99" s="0" t="n">
        <v>2</v>
      </c>
      <c r="J99" s="0" t="n">
        <v>2</v>
      </c>
    </row>
    <row r="100" customFormat="false" ht="14.25" hidden="false" customHeight="false" outlineLevel="0" collapsed="false">
      <c r="A100" s="0" t="s">
        <v>208</v>
      </c>
      <c r="B100" s="0" t="s">
        <v>5</v>
      </c>
      <c r="C100" s="0" t="s">
        <v>4</v>
      </c>
      <c r="D100" s="0" t="s">
        <v>6</v>
      </c>
      <c r="E100" s="190" t="n">
        <v>0.0335195530726257</v>
      </c>
      <c r="F100" s="190" t="n">
        <v>0.0198125324515618</v>
      </c>
      <c r="G100" s="190" t="n">
        <v>0.157426635597444</v>
      </c>
      <c r="I100" s="0" t="n">
        <v>2</v>
      </c>
      <c r="J100" s="0" t="n">
        <v>1</v>
      </c>
    </row>
    <row r="101" customFormat="false" ht="14.25" hidden="false" customHeight="false" outlineLevel="0" collapsed="false">
      <c r="A101" s="0" t="s">
        <v>228</v>
      </c>
      <c r="B101" s="0" t="s">
        <v>5</v>
      </c>
      <c r="C101" s="0" t="s">
        <v>4</v>
      </c>
      <c r="D101" s="0" t="s">
        <v>6</v>
      </c>
      <c r="F101" s="190" t="n">
        <v>5.01907247540655E-005</v>
      </c>
      <c r="G101" s="190" t="n">
        <v>0.0409456086254274</v>
      </c>
    </row>
    <row r="102" customFormat="false" ht="14.25" hidden="false" customHeight="false" outlineLevel="0" collapsed="false">
      <c r="A102" s="0" t="s">
        <v>230</v>
      </c>
      <c r="B102" s="0" t="s">
        <v>5</v>
      </c>
      <c r="C102" s="0" t="s">
        <v>4</v>
      </c>
      <c r="D102" s="0" t="s">
        <v>6</v>
      </c>
      <c r="E102" s="190" t="n">
        <v>0</v>
      </c>
      <c r="F102" s="190" t="n">
        <v>0</v>
      </c>
      <c r="G102" s="190" t="n">
        <v>0.0198630602962329</v>
      </c>
      <c r="H102" s="0" t="s">
        <v>327</v>
      </c>
    </row>
    <row r="103" customFormat="false" ht="14.25" hidden="false" customHeight="false" outlineLevel="0" collapsed="false">
      <c r="A103" s="0" t="s">
        <v>234</v>
      </c>
      <c r="B103" s="0" t="s">
        <v>5</v>
      </c>
      <c r="C103" s="0" t="s">
        <v>4</v>
      </c>
      <c r="D103" s="0" t="s">
        <v>6</v>
      </c>
      <c r="E103" s="190" t="n">
        <v>0.0357142857142857</v>
      </c>
      <c r="F103" s="190" t="n">
        <v>0.134146341463415</v>
      </c>
      <c r="G103" s="190" t="n">
        <v>0.364718874297935</v>
      </c>
      <c r="I103" s="0" t="n">
        <v>2</v>
      </c>
      <c r="J103" s="0" t="n">
        <v>1</v>
      </c>
    </row>
    <row r="104" customFormat="false" ht="14.25" hidden="false" customHeight="false" outlineLevel="0" collapsed="false">
      <c r="A104" s="0" t="s">
        <v>391</v>
      </c>
      <c r="B104" s="0" t="s">
        <v>5</v>
      </c>
      <c r="C104" s="0" t="s">
        <v>4</v>
      </c>
      <c r="D104" s="0" t="s">
        <v>6</v>
      </c>
      <c r="E104" s="190" t="n">
        <v>0.279411764705882</v>
      </c>
      <c r="F104" s="190" t="n">
        <v>0</v>
      </c>
      <c r="G104" s="190" t="n">
        <v>0.293651877844923</v>
      </c>
      <c r="I104" s="0" t="n">
        <v>2</v>
      </c>
      <c r="J104" s="0" t="n">
        <v>1</v>
      </c>
    </row>
    <row r="105" customFormat="false" ht="14.25" hidden="false" customHeight="false" outlineLevel="0" collapsed="false">
      <c r="A105" s="0" t="s">
        <v>389</v>
      </c>
      <c r="B105" s="191" t="s">
        <v>5</v>
      </c>
      <c r="C105" s="191" t="s">
        <v>4</v>
      </c>
      <c r="D105" s="191" t="s">
        <v>32</v>
      </c>
      <c r="E105" s="193" t="n">
        <v>0.0674157303370787</v>
      </c>
      <c r="F105" s="193" t="n">
        <v>0</v>
      </c>
      <c r="G105" s="193" t="n">
        <v>0.00976264040244052</v>
      </c>
      <c r="I105" s="0" t="n">
        <v>1</v>
      </c>
      <c r="J105" s="0" t="n">
        <v>1</v>
      </c>
    </row>
    <row r="106" customFormat="false" ht="14.25" hidden="false" customHeight="false" outlineLevel="0" collapsed="false">
      <c r="A106" s="0" t="s">
        <v>195</v>
      </c>
      <c r="B106" s="0" t="s">
        <v>5</v>
      </c>
      <c r="C106" s="0" t="s">
        <v>4</v>
      </c>
      <c r="D106" s="0" t="s">
        <v>32</v>
      </c>
      <c r="E106" s="190" t="n">
        <v>0.0149253731343284</v>
      </c>
      <c r="F106" s="190" t="n">
        <v>0</v>
      </c>
      <c r="G106" s="190" t="n">
        <v>0</v>
      </c>
      <c r="H106" s="0" t="s">
        <v>374</v>
      </c>
    </row>
    <row r="107" customFormat="false" ht="14.25" hidden="false" customHeight="false" outlineLevel="0" collapsed="false">
      <c r="A107" s="0" t="s">
        <v>208</v>
      </c>
      <c r="B107" s="0" t="s">
        <v>5</v>
      </c>
      <c r="C107" s="0" t="s">
        <v>4</v>
      </c>
      <c r="D107" s="0" t="s">
        <v>32</v>
      </c>
      <c r="E107" s="190" t="n">
        <v>0.0782122905027933</v>
      </c>
      <c r="F107" s="190" t="n">
        <v>0</v>
      </c>
      <c r="G107" s="190" t="n">
        <v>0.00968364172851726</v>
      </c>
      <c r="I107" s="0" t="n">
        <v>1</v>
      </c>
      <c r="J107" s="0" t="n">
        <v>1</v>
      </c>
    </row>
    <row r="108" customFormat="false" ht="14.25" hidden="false" customHeight="false" outlineLevel="0" collapsed="false">
      <c r="A108" s="0" t="s">
        <v>234</v>
      </c>
      <c r="B108" s="0" t="s">
        <v>5</v>
      </c>
      <c r="C108" s="0" t="s">
        <v>4</v>
      </c>
      <c r="D108" s="0" t="s">
        <v>32</v>
      </c>
      <c r="E108" s="190" t="n">
        <v>0</v>
      </c>
      <c r="F108" s="190" t="n">
        <v>0</v>
      </c>
      <c r="G108" s="190" t="n">
        <v>0.00181887229917451</v>
      </c>
      <c r="I108" s="0" t="n">
        <v>1</v>
      </c>
      <c r="J108" s="0" t="n">
        <v>1</v>
      </c>
    </row>
    <row r="109" customFormat="false" ht="14.25" hidden="false" customHeight="false" outlineLevel="0" collapsed="false">
      <c r="A109" s="0" t="s">
        <v>391</v>
      </c>
      <c r="B109" s="0" t="s">
        <v>5</v>
      </c>
      <c r="C109" s="0" t="s">
        <v>4</v>
      </c>
      <c r="D109" s="0" t="s">
        <v>32</v>
      </c>
      <c r="E109" s="190" t="n">
        <v>0.0147058823529412</v>
      </c>
      <c r="F109" s="190" t="n">
        <v>0</v>
      </c>
      <c r="G109" s="190" t="n">
        <v>0</v>
      </c>
      <c r="I109" s="0" t="n">
        <v>1</v>
      </c>
      <c r="J109" s="0" t="n">
        <v>1</v>
      </c>
    </row>
    <row r="110" customFormat="false" ht="14.25" hidden="false" customHeight="false" outlineLevel="0" collapsed="false">
      <c r="A110" s="0" t="s">
        <v>389</v>
      </c>
      <c r="B110" s="0" t="s">
        <v>5</v>
      </c>
      <c r="C110" s="0" t="s">
        <v>4</v>
      </c>
      <c r="D110" s="0" t="s">
        <v>85</v>
      </c>
      <c r="E110" s="190" t="n">
        <v>0</v>
      </c>
      <c r="F110" s="196" t="n">
        <v>0.0582190567308033</v>
      </c>
      <c r="G110" s="190" t="n">
        <v>0</v>
      </c>
      <c r="H110" s="0" t="s">
        <v>327</v>
      </c>
    </row>
    <row r="111" customFormat="false" ht="14.25" hidden="false" customHeight="false" outlineLevel="0" collapsed="false">
      <c r="A111" s="0" t="s">
        <v>195</v>
      </c>
      <c r="B111" s="0" t="s">
        <v>5</v>
      </c>
      <c r="C111" s="0" t="s">
        <v>4</v>
      </c>
      <c r="D111" s="0" t="s">
        <v>85</v>
      </c>
      <c r="E111" s="190" t="n">
        <v>0</v>
      </c>
      <c r="F111" s="190" t="n">
        <v>6.81802686302584E-005</v>
      </c>
      <c r="G111" s="190" t="n">
        <v>0</v>
      </c>
    </row>
    <row r="112" customFormat="false" ht="14.25" hidden="false" customHeight="false" outlineLevel="0" collapsed="false">
      <c r="A112" s="0" t="s">
        <v>208</v>
      </c>
      <c r="B112" s="0" t="s">
        <v>5</v>
      </c>
      <c r="C112" s="0" t="s">
        <v>4</v>
      </c>
      <c r="D112" s="0" t="s">
        <v>85</v>
      </c>
      <c r="E112" s="190" t="n">
        <v>0</v>
      </c>
      <c r="F112" s="190" t="n">
        <v>8.19828929030142E-005</v>
      </c>
      <c r="G112" s="190" t="n">
        <v>0</v>
      </c>
      <c r="H112" s="0" t="s">
        <v>327</v>
      </c>
    </row>
    <row r="113" customFormat="false" ht="14.25" hidden="false" customHeight="false" outlineLevel="0" collapsed="false">
      <c r="A113" s="0" t="s">
        <v>234</v>
      </c>
      <c r="B113" s="0" t="s">
        <v>5</v>
      </c>
      <c r="C113" s="0" t="s">
        <v>4</v>
      </c>
      <c r="D113" s="0" t="s">
        <v>85</v>
      </c>
      <c r="E113" s="190" t="n">
        <v>0</v>
      </c>
      <c r="F113" s="190" t="n">
        <v>0.85619918699187</v>
      </c>
      <c r="G113" s="190" t="n">
        <v>0</v>
      </c>
    </row>
    <row r="114" customFormat="false" ht="14.25" hidden="false" customHeight="false" outlineLevel="0" collapsed="false">
      <c r="A114" s="0" t="s">
        <v>391</v>
      </c>
      <c r="B114" s="0" t="s">
        <v>5</v>
      </c>
      <c r="C114" s="0" t="s">
        <v>4</v>
      </c>
      <c r="D114" s="0" t="s">
        <v>85</v>
      </c>
      <c r="E114" s="190" t="n">
        <v>0</v>
      </c>
      <c r="F114" s="190" t="n">
        <v>0.235239242818828</v>
      </c>
      <c r="G114" s="190" t="n">
        <v>0</v>
      </c>
    </row>
    <row r="115" customFormat="false" ht="14.25" hidden="false" customHeight="false" outlineLevel="0" collapsed="false">
      <c r="A115" s="0" t="s">
        <v>389</v>
      </c>
      <c r="B115" s="0" t="s">
        <v>334</v>
      </c>
      <c r="C115" s="0" t="s">
        <v>318</v>
      </c>
      <c r="D115" s="0" t="s">
        <v>152</v>
      </c>
      <c r="E115" s="190" t="n">
        <v>0.0617977528089888</v>
      </c>
      <c r="F115" s="190" t="n">
        <v>0</v>
      </c>
      <c r="G115" s="190" t="n">
        <v>0</v>
      </c>
      <c r="I115" s="0" t="n">
        <v>1</v>
      </c>
      <c r="J115" s="0" t="n">
        <v>1</v>
      </c>
    </row>
    <row r="116" customFormat="false" ht="14.25" hidden="false" customHeight="false" outlineLevel="0" collapsed="false">
      <c r="A116" s="0" t="s">
        <v>166</v>
      </c>
      <c r="B116" s="0" t="s">
        <v>334</v>
      </c>
      <c r="C116" s="0" t="s">
        <v>318</v>
      </c>
      <c r="D116" s="0" t="s">
        <v>152</v>
      </c>
      <c r="E116" s="190" t="n">
        <v>0.0205479452054794</v>
      </c>
      <c r="F116" s="190" t="n">
        <v>0</v>
      </c>
      <c r="G116" s="190" t="n">
        <v>0</v>
      </c>
      <c r="H116" s="0" t="s">
        <v>374</v>
      </c>
    </row>
    <row r="117" customFormat="false" ht="14.25" hidden="false" customHeight="false" outlineLevel="0" collapsed="false">
      <c r="A117" s="0" t="s">
        <v>208</v>
      </c>
      <c r="B117" s="0" t="s">
        <v>334</v>
      </c>
      <c r="C117" s="0" t="s">
        <v>318</v>
      </c>
      <c r="D117" s="0" t="s">
        <v>152</v>
      </c>
      <c r="E117" s="190" t="n">
        <v>0.00558659217877095</v>
      </c>
      <c r="F117" s="190" t="n">
        <v>0</v>
      </c>
      <c r="G117" s="190" t="n">
        <v>0</v>
      </c>
      <c r="H117" s="0" t="s">
        <v>374</v>
      </c>
    </row>
    <row r="118" customFormat="false" ht="14.25" hidden="false" customHeight="false" outlineLevel="0" collapsed="false">
      <c r="A118" s="0" t="s">
        <v>234</v>
      </c>
      <c r="B118" s="0" t="s">
        <v>334</v>
      </c>
      <c r="C118" s="0" t="s">
        <v>318</v>
      </c>
      <c r="D118" s="0" t="s">
        <v>152</v>
      </c>
      <c r="E118" s="190" t="n">
        <v>0.321428571428571</v>
      </c>
      <c r="F118" s="190" t="n">
        <v>0</v>
      </c>
      <c r="G118" s="190" t="n">
        <v>0</v>
      </c>
    </row>
    <row r="119" customFormat="false" ht="14.25" hidden="false" customHeight="false" outlineLevel="0" collapsed="false">
      <c r="A119" s="0" t="s">
        <v>391</v>
      </c>
      <c r="B119" s="0" t="s">
        <v>334</v>
      </c>
      <c r="C119" s="0" t="s">
        <v>318</v>
      </c>
      <c r="D119" s="0" t="s">
        <v>152</v>
      </c>
      <c r="E119" s="190" t="n">
        <v>0.161764705882353</v>
      </c>
      <c r="F119" s="190" t="n">
        <v>0</v>
      </c>
      <c r="G119" s="190" t="n">
        <v>0</v>
      </c>
      <c r="I119" s="0" t="n">
        <v>1</v>
      </c>
      <c r="J119" s="0" t="n">
        <v>1</v>
      </c>
    </row>
    <row r="120" customFormat="false" ht="14.25" hidden="false" customHeight="false" outlineLevel="0" collapsed="false">
      <c r="A120" s="0" t="s">
        <v>208</v>
      </c>
      <c r="B120" s="0" t="s">
        <v>73</v>
      </c>
      <c r="C120" s="0" t="s">
        <v>72</v>
      </c>
      <c r="D120" s="0" t="s">
        <v>91</v>
      </c>
      <c r="E120" s="190" t="n">
        <v>0</v>
      </c>
      <c r="F120" s="190" t="n">
        <v>0.00377121307353865</v>
      </c>
      <c r="G120" s="190" t="n">
        <v>0</v>
      </c>
      <c r="H120" s="0" t="s">
        <v>371</v>
      </c>
    </row>
    <row r="121" customFormat="false" ht="14.25" hidden="false" customHeight="false" outlineLevel="0" collapsed="false">
      <c r="A121" s="0" t="s">
        <v>228</v>
      </c>
      <c r="B121" s="0" t="s">
        <v>73</v>
      </c>
      <c r="C121" s="0" t="s">
        <v>72</v>
      </c>
      <c r="D121" s="0" t="s">
        <v>91</v>
      </c>
      <c r="F121" s="190" t="n">
        <v>0.000652479421802851</v>
      </c>
      <c r="G121" s="190" t="n">
        <v>0</v>
      </c>
      <c r="H121" s="0" t="s">
        <v>371</v>
      </c>
    </row>
    <row r="122" customFormat="false" ht="14.25" hidden="false" customHeight="false" outlineLevel="0" collapsed="false">
      <c r="A122" s="0" t="s">
        <v>389</v>
      </c>
      <c r="B122" s="191" t="s">
        <v>44</v>
      </c>
      <c r="C122" s="191" t="s">
        <v>43</v>
      </c>
      <c r="D122" s="191" t="s">
        <v>121</v>
      </c>
      <c r="E122" s="193" t="n">
        <v>0.00561797752808989</v>
      </c>
      <c r="F122" s="193" t="n">
        <v>0</v>
      </c>
      <c r="G122" s="193" t="n">
        <v>0.0284876133537082</v>
      </c>
      <c r="I122" s="0" t="n">
        <v>2</v>
      </c>
      <c r="J122" s="0" t="n">
        <v>1</v>
      </c>
    </row>
    <row r="123" customFormat="false" ht="14.25" hidden="false" customHeight="false" outlineLevel="0" collapsed="false">
      <c r="A123" s="0" t="s">
        <v>195</v>
      </c>
      <c r="B123" s="0" t="s">
        <v>44</v>
      </c>
      <c r="C123" s="0" t="s">
        <v>43</v>
      </c>
      <c r="D123" s="0" t="s">
        <v>121</v>
      </c>
      <c r="E123" s="190" t="n">
        <v>0</v>
      </c>
      <c r="F123" s="190" t="n">
        <v>0</v>
      </c>
      <c r="G123" s="190" t="n">
        <v>0.0499672498372386</v>
      </c>
      <c r="H123" s="0" t="s">
        <v>327</v>
      </c>
      <c r="I123" s="0" t="n">
        <v>1</v>
      </c>
      <c r="J123" s="0" t="n">
        <v>1</v>
      </c>
    </row>
    <row r="124" customFormat="false" ht="14.25" hidden="false" customHeight="false" outlineLevel="0" collapsed="false">
      <c r="A124" s="0" t="s">
        <v>230</v>
      </c>
      <c r="B124" s="0" t="s">
        <v>44</v>
      </c>
      <c r="C124" s="0" t="s">
        <v>43</v>
      </c>
      <c r="D124" s="0" t="s">
        <v>121</v>
      </c>
      <c r="E124" s="190" t="n">
        <v>0</v>
      </c>
      <c r="F124" s="190" t="n">
        <v>0</v>
      </c>
      <c r="G124" s="190" t="n">
        <v>3.64459821949228E-006</v>
      </c>
      <c r="H124" s="0" t="s">
        <v>372</v>
      </c>
    </row>
    <row r="125" customFormat="false" ht="14.25" hidden="false" customHeight="false" outlineLevel="0" collapsed="false">
      <c r="A125" s="0" t="s">
        <v>389</v>
      </c>
      <c r="B125" s="191" t="s">
        <v>44</v>
      </c>
      <c r="C125" s="191" t="s">
        <v>46</v>
      </c>
      <c r="D125" s="191" t="s">
        <v>75</v>
      </c>
      <c r="E125" s="193" t="n">
        <v>0.0168539325842697</v>
      </c>
      <c r="F125" s="193" t="n">
        <v>0.122391127174799</v>
      </c>
      <c r="G125" s="193" t="n">
        <v>0</v>
      </c>
      <c r="I125" s="0" t="n">
        <v>2</v>
      </c>
      <c r="J125" s="0" t="n">
        <v>1</v>
      </c>
    </row>
    <row r="126" customFormat="false" ht="14.25" hidden="false" customHeight="false" outlineLevel="0" collapsed="false">
      <c r="A126" s="0" t="s">
        <v>195</v>
      </c>
      <c r="B126" s="0" t="s">
        <v>44</v>
      </c>
      <c r="C126" s="0" t="s">
        <v>46</v>
      </c>
      <c r="D126" s="0" t="s">
        <v>75</v>
      </c>
      <c r="E126" s="190" t="n">
        <v>0.0149253731343284</v>
      </c>
      <c r="F126" s="190" t="n">
        <v>0</v>
      </c>
      <c r="G126" s="190" t="n">
        <v>0</v>
      </c>
      <c r="H126" s="0" t="s">
        <v>374</v>
      </c>
    </row>
    <row r="127" customFormat="false" ht="14.25" hidden="false" customHeight="false" outlineLevel="0" collapsed="false">
      <c r="A127" s="0" t="s">
        <v>389</v>
      </c>
      <c r="B127" s="0" t="s">
        <v>330</v>
      </c>
      <c r="C127" s="0" t="s">
        <v>319</v>
      </c>
      <c r="D127" s="0" t="s">
        <v>160</v>
      </c>
      <c r="E127" s="190" t="n">
        <v>0.00561797752808989</v>
      </c>
      <c r="F127" s="190" t="n">
        <v>0</v>
      </c>
      <c r="G127" s="190" t="n">
        <v>0</v>
      </c>
      <c r="H127" s="0" t="s">
        <v>374</v>
      </c>
    </row>
    <row r="128" customFormat="false" ht="14.25" hidden="false" customHeight="false" outlineLevel="0" collapsed="false">
      <c r="A128" s="0" t="s">
        <v>166</v>
      </c>
      <c r="B128" s="158" t="s">
        <v>330</v>
      </c>
      <c r="C128" s="158" t="s">
        <v>319</v>
      </c>
      <c r="D128" s="0" t="s">
        <v>223</v>
      </c>
      <c r="E128" s="190" t="n">
        <v>0.0136986301369863</v>
      </c>
      <c r="F128" s="190" t="n">
        <v>0</v>
      </c>
      <c r="G128" s="190" t="n">
        <v>0</v>
      </c>
      <c r="H128" s="0" t="s">
        <v>374</v>
      </c>
    </row>
    <row r="129" customFormat="false" ht="14.25" hidden="false" customHeight="false" outlineLevel="0" collapsed="false">
      <c r="A129" s="0" t="s">
        <v>195</v>
      </c>
      <c r="B129" s="158" t="s">
        <v>330</v>
      </c>
      <c r="C129" s="158" t="s">
        <v>319</v>
      </c>
      <c r="D129" s="0" t="s">
        <v>223</v>
      </c>
      <c r="E129" s="190" t="n">
        <v>0.0298507462686567</v>
      </c>
      <c r="F129" s="190" t="n">
        <v>0</v>
      </c>
      <c r="G129" s="190" t="n">
        <v>0</v>
      </c>
      <c r="H129" s="0" t="s">
        <v>374</v>
      </c>
    </row>
    <row r="130" customFormat="false" ht="14.25" hidden="false" customHeight="false" outlineLevel="0" collapsed="false">
      <c r="A130" s="0" t="s">
        <v>208</v>
      </c>
      <c r="B130" s="158" t="s">
        <v>330</v>
      </c>
      <c r="C130" s="158" t="s">
        <v>319</v>
      </c>
      <c r="D130" s="0" t="s">
        <v>223</v>
      </c>
      <c r="E130" s="190" t="n">
        <v>0.00558659217877095</v>
      </c>
      <c r="F130" s="190" t="n">
        <v>0</v>
      </c>
      <c r="G130" s="190" t="n">
        <v>0</v>
      </c>
      <c r="H130" s="0" t="s">
        <v>374</v>
      </c>
    </row>
    <row r="131" customFormat="false" ht="14.25" hidden="false" customHeight="false" outlineLevel="0" collapsed="false">
      <c r="A131" s="0" t="s">
        <v>389</v>
      </c>
      <c r="B131" s="191" t="s">
        <v>63</v>
      </c>
      <c r="C131" s="191" t="s">
        <v>320</v>
      </c>
      <c r="D131" s="191" t="s">
        <v>168</v>
      </c>
      <c r="E131" s="193" t="n">
        <v>0.0112359550561798</v>
      </c>
      <c r="F131" s="193" t="n">
        <v>0</v>
      </c>
      <c r="G131" s="193" t="n">
        <v>0</v>
      </c>
      <c r="H131" s="0" t="s">
        <v>327</v>
      </c>
    </row>
    <row r="132" customFormat="false" ht="14.25" hidden="false" customHeight="false" outlineLevel="0" collapsed="false">
      <c r="A132" s="0" t="s">
        <v>166</v>
      </c>
      <c r="B132" s="0" t="s">
        <v>63</v>
      </c>
      <c r="C132" s="0" t="s">
        <v>62</v>
      </c>
      <c r="D132" s="0" t="s">
        <v>392</v>
      </c>
      <c r="E132" s="190" t="n">
        <v>0</v>
      </c>
      <c r="F132" s="190" t="n">
        <v>0</v>
      </c>
      <c r="G132" s="190" t="n">
        <v>0.0712440787031024</v>
      </c>
      <c r="H132" s="0" t="s">
        <v>372</v>
      </c>
    </row>
    <row r="133" customFormat="false" ht="14.25" hidden="false" customHeight="false" outlineLevel="0" collapsed="false">
      <c r="A133" s="0" t="s">
        <v>195</v>
      </c>
      <c r="B133" s="0" t="s">
        <v>63</v>
      </c>
      <c r="C133" s="0" t="s">
        <v>62</v>
      </c>
      <c r="D133" s="0" t="s">
        <v>392</v>
      </c>
      <c r="E133" s="190" t="n">
        <v>0</v>
      </c>
      <c r="F133" s="190" t="n">
        <v>0</v>
      </c>
      <c r="G133" s="190" t="n">
        <v>0.00298907074628815</v>
      </c>
      <c r="H133" s="0" t="s">
        <v>372</v>
      </c>
    </row>
    <row r="134" customFormat="false" ht="14.25" hidden="false" customHeight="false" outlineLevel="0" collapsed="false">
      <c r="A134" s="0" t="s">
        <v>208</v>
      </c>
      <c r="B134" s="0" t="s">
        <v>63</v>
      </c>
      <c r="C134" s="0" t="s">
        <v>62</v>
      </c>
      <c r="D134" s="0" t="s">
        <v>392</v>
      </c>
      <c r="E134" s="190" t="n">
        <v>0</v>
      </c>
      <c r="F134" s="190" t="n">
        <v>0</v>
      </c>
      <c r="G134" s="190" t="n">
        <v>0.00146313010983362</v>
      </c>
      <c r="H134" s="0" t="s">
        <v>372</v>
      </c>
    </row>
    <row r="135" customFormat="false" ht="14.25" hidden="false" customHeight="false" outlineLevel="0" collapsed="false">
      <c r="A135" s="0" t="s">
        <v>230</v>
      </c>
      <c r="B135" s="0" t="s">
        <v>63</v>
      </c>
      <c r="C135" s="0" t="s">
        <v>62</v>
      </c>
      <c r="D135" s="0" t="s">
        <v>392</v>
      </c>
      <c r="E135" s="190" t="n">
        <v>0</v>
      </c>
      <c r="F135" s="190" t="n">
        <v>0</v>
      </c>
      <c r="G135" s="190" t="n">
        <v>0.847813727014734</v>
      </c>
      <c r="I135" s="0" t="n">
        <v>1</v>
      </c>
      <c r="J135" s="0" t="n">
        <v>1</v>
      </c>
    </row>
    <row r="136" customFormat="false" ht="14.25" hidden="false" customHeight="false" outlineLevel="0" collapsed="false">
      <c r="A136" s="0" t="s">
        <v>391</v>
      </c>
      <c r="B136" s="0" t="s">
        <v>63</v>
      </c>
      <c r="C136" s="0" t="s">
        <v>62</v>
      </c>
      <c r="D136" s="0" t="s">
        <v>392</v>
      </c>
      <c r="E136" s="190" t="n">
        <v>0</v>
      </c>
      <c r="F136" s="190" t="n">
        <v>0</v>
      </c>
      <c r="G136" s="190" t="n">
        <v>0.00305439832315722</v>
      </c>
      <c r="H136" s="0" t="s">
        <v>372</v>
      </c>
    </row>
    <row r="137" customFormat="false" ht="14.25" hidden="false" customHeight="false" outlineLevel="0" collapsed="false">
      <c r="A137" s="0" t="s">
        <v>389</v>
      </c>
      <c r="B137" s="0" t="s">
        <v>63</v>
      </c>
      <c r="C137" s="0" t="s">
        <v>62</v>
      </c>
      <c r="D137" s="0" t="s">
        <v>392</v>
      </c>
      <c r="E137" s="190" t="n">
        <v>0</v>
      </c>
      <c r="F137" s="190" t="n">
        <v>0.000177173027178342</v>
      </c>
      <c r="G137" s="190" t="n">
        <v>0</v>
      </c>
      <c r="H137" s="0" t="s">
        <v>371</v>
      </c>
    </row>
    <row r="138" customFormat="false" ht="14.25" hidden="false" customHeight="false" outlineLevel="0" collapsed="false">
      <c r="A138" s="0" t="s">
        <v>166</v>
      </c>
      <c r="B138" s="0" t="s">
        <v>63</v>
      </c>
      <c r="C138" s="0" t="s">
        <v>62</v>
      </c>
      <c r="D138" s="0" t="s">
        <v>392</v>
      </c>
      <c r="E138" s="190" t="n">
        <v>0.0136986301369863</v>
      </c>
      <c r="F138" s="190" t="n">
        <v>0.000411039342337052</v>
      </c>
      <c r="G138" s="190" t="n">
        <v>0</v>
      </c>
      <c r="I138" s="0" t="n">
        <v>1</v>
      </c>
      <c r="J138" s="0" t="n">
        <v>1</v>
      </c>
    </row>
    <row r="139" customFormat="false" ht="14.25" hidden="false" customHeight="false" outlineLevel="0" collapsed="false">
      <c r="A139" s="0" t="s">
        <v>208</v>
      </c>
      <c r="B139" s="0" t="s">
        <v>63</v>
      </c>
      <c r="C139" s="0" t="s">
        <v>62</v>
      </c>
      <c r="D139" s="0" t="s">
        <v>392</v>
      </c>
      <c r="E139" s="190" t="n">
        <v>0</v>
      </c>
      <c r="F139" s="190" t="n">
        <v>0.000136638154838357</v>
      </c>
      <c r="G139" s="190" t="n">
        <v>0</v>
      </c>
      <c r="H139" s="0" t="s">
        <v>371</v>
      </c>
    </row>
    <row r="140" customFormat="false" ht="14.25" hidden="false" customHeight="false" outlineLevel="0" collapsed="false">
      <c r="A140" s="0" t="s">
        <v>234</v>
      </c>
      <c r="B140" s="0" t="s">
        <v>63</v>
      </c>
      <c r="C140" s="0" t="s">
        <v>62</v>
      </c>
      <c r="D140" s="0" t="s">
        <v>392</v>
      </c>
      <c r="E140" s="190" t="n">
        <v>0</v>
      </c>
      <c r="F140" s="190" t="n">
        <v>0.000508130081300813</v>
      </c>
      <c r="G140" s="190" t="n">
        <v>0</v>
      </c>
      <c r="H140" s="0" t="s">
        <v>371</v>
      </c>
    </row>
    <row r="141" customFormat="false" ht="14.25" hidden="false" customHeight="false" outlineLevel="0" collapsed="false">
      <c r="A141" s="0" t="s">
        <v>391</v>
      </c>
      <c r="B141" s="0" t="s">
        <v>63</v>
      </c>
      <c r="C141" s="0" t="s">
        <v>62</v>
      </c>
      <c r="D141" s="0" t="s">
        <v>392</v>
      </c>
      <c r="E141" s="190" t="n">
        <v>0</v>
      </c>
      <c r="F141" s="190" t="n">
        <v>0.000155478679986007</v>
      </c>
      <c r="G141" s="190" t="n">
        <v>0</v>
      </c>
      <c r="H141" s="0" t="s">
        <v>371</v>
      </c>
    </row>
    <row r="142" customFormat="false" ht="14.25" hidden="false" customHeight="false" outlineLevel="0" collapsed="false">
      <c r="A142" s="0" t="s">
        <v>389</v>
      </c>
      <c r="B142" s="0" t="s">
        <v>63</v>
      </c>
      <c r="C142" s="0" t="s">
        <v>324</v>
      </c>
      <c r="D142" s="0" t="s">
        <v>188</v>
      </c>
      <c r="E142" s="190" t="n">
        <v>0</v>
      </c>
      <c r="F142" s="190" t="n">
        <v>0</v>
      </c>
      <c r="G142" s="190" t="n">
        <v>0.00214716741213345</v>
      </c>
      <c r="H142" s="0" t="s">
        <v>372</v>
      </c>
    </row>
    <row r="143" customFormat="false" ht="14.25" hidden="false" customHeight="false" outlineLevel="0" collapsed="false">
      <c r="A143" s="0" t="s">
        <v>195</v>
      </c>
      <c r="B143" s="0" t="s">
        <v>63</v>
      </c>
      <c r="C143" s="0" t="s">
        <v>324</v>
      </c>
      <c r="D143" s="0" t="s">
        <v>188</v>
      </c>
      <c r="E143" s="190" t="n">
        <v>0</v>
      </c>
      <c r="F143" s="190" t="n">
        <v>0</v>
      </c>
      <c r="G143" s="190" t="n">
        <v>0.00375587969311811</v>
      </c>
      <c r="H143" s="0" t="s">
        <v>372</v>
      </c>
    </row>
    <row r="144" customFormat="false" ht="14.25" hidden="false" customHeight="false" outlineLevel="0" collapsed="false">
      <c r="A144" s="0" t="s">
        <v>208</v>
      </c>
      <c r="B144" s="0" t="s">
        <v>63</v>
      </c>
      <c r="C144" s="0" t="s">
        <v>324</v>
      </c>
      <c r="D144" s="0" t="s">
        <v>188</v>
      </c>
      <c r="E144" s="190" t="n">
        <v>0</v>
      </c>
      <c r="F144" s="190" t="n">
        <v>0</v>
      </c>
      <c r="G144" s="190" t="n">
        <v>0.00514130894317926</v>
      </c>
      <c r="H144" s="0" t="s">
        <v>372</v>
      </c>
    </row>
    <row r="145" customFormat="false" ht="14.25" hidden="false" customHeight="false" outlineLevel="0" collapsed="false">
      <c r="A145" s="0" t="s">
        <v>234</v>
      </c>
      <c r="B145" s="0" t="s">
        <v>63</v>
      </c>
      <c r="C145" s="0" t="s">
        <v>324</v>
      </c>
      <c r="D145" s="0" t="s">
        <v>188</v>
      </c>
      <c r="E145" s="190" t="n">
        <v>0</v>
      </c>
      <c r="F145" s="190" t="n">
        <v>0</v>
      </c>
      <c r="G145" s="190" t="n">
        <v>0.0364224181007775</v>
      </c>
      <c r="H145" s="0" t="s">
        <v>327</v>
      </c>
    </row>
    <row r="146" customFormat="false" ht="14.25" hidden="false" customHeight="false" outlineLevel="0" collapsed="false">
      <c r="A146" s="0" t="s">
        <v>391</v>
      </c>
      <c r="B146" s="0" t="s">
        <v>63</v>
      </c>
      <c r="C146" s="0" t="s">
        <v>324</v>
      </c>
      <c r="D146" s="0" t="s">
        <v>188</v>
      </c>
      <c r="E146" s="190" t="n">
        <v>0</v>
      </c>
      <c r="F146" s="190" t="n">
        <v>0</v>
      </c>
      <c r="G146" s="190" t="n">
        <v>0.0114323553488469</v>
      </c>
      <c r="H146" s="0" t="s">
        <v>372</v>
      </c>
    </row>
    <row r="147" customFormat="false" ht="14.25" hidden="false" customHeight="false" outlineLevel="0" collapsed="false">
      <c r="A147" s="0" t="s">
        <v>166</v>
      </c>
      <c r="B147" s="0" t="s">
        <v>66</v>
      </c>
      <c r="C147" s="0" t="s">
        <v>65</v>
      </c>
      <c r="D147" s="0" t="s">
        <v>245</v>
      </c>
      <c r="E147" s="190" t="n">
        <v>0</v>
      </c>
      <c r="F147" s="190" t="n">
        <v>0</v>
      </c>
      <c r="G147" s="190" t="n">
        <v>0.00238633581354395</v>
      </c>
      <c r="H147" s="0" t="s">
        <v>372</v>
      </c>
    </row>
    <row r="148" customFormat="false" ht="14.25" hidden="false" customHeight="false" outlineLevel="0" collapsed="false">
      <c r="A148" s="0" t="s">
        <v>389</v>
      </c>
      <c r="B148" s="0" t="s">
        <v>66</v>
      </c>
      <c r="C148" s="0" t="s">
        <v>65</v>
      </c>
      <c r="D148" s="0" t="s">
        <v>64</v>
      </c>
      <c r="E148" s="190" t="n">
        <v>0</v>
      </c>
      <c r="F148" s="190" t="n">
        <v>0</v>
      </c>
      <c r="G148" s="190" t="n">
        <v>0.0550567186820296</v>
      </c>
      <c r="H148" s="0" t="s">
        <v>327</v>
      </c>
      <c r="I148" s="0" t="n">
        <v>1</v>
      </c>
      <c r="J148" s="0" t="n">
        <v>1</v>
      </c>
    </row>
    <row r="149" customFormat="false" ht="14.25" hidden="false" customHeight="false" outlineLevel="0" collapsed="false">
      <c r="A149" s="0" t="s">
        <v>166</v>
      </c>
      <c r="B149" s="0" t="s">
        <v>66</v>
      </c>
      <c r="C149" s="0" t="s">
        <v>65</v>
      </c>
      <c r="D149" s="0" t="s">
        <v>64</v>
      </c>
      <c r="E149" s="190" t="n">
        <v>0</v>
      </c>
      <c r="F149" s="190" t="n">
        <v>0</v>
      </c>
      <c r="G149" s="190" t="n">
        <v>0.0358019341274758</v>
      </c>
      <c r="H149" s="0" t="s">
        <v>327</v>
      </c>
      <c r="I149" s="190" t="n">
        <v>0.01</v>
      </c>
      <c r="J149" s="190" t="n">
        <v>0.01</v>
      </c>
    </row>
    <row r="150" customFormat="false" ht="14.25" hidden="false" customHeight="false" outlineLevel="0" collapsed="false">
      <c r="A150" s="0" t="s">
        <v>208</v>
      </c>
      <c r="B150" s="0" t="s">
        <v>66</v>
      </c>
      <c r="C150" s="0" t="s">
        <v>65</v>
      </c>
      <c r="D150" s="0" t="s">
        <v>64</v>
      </c>
      <c r="E150" s="190" t="n">
        <v>0</v>
      </c>
      <c r="F150" s="190" t="n">
        <v>0</v>
      </c>
      <c r="G150" s="190" t="n">
        <v>0.00189578861608013</v>
      </c>
      <c r="H150" s="0" t="s">
        <v>372</v>
      </c>
    </row>
    <row r="151" customFormat="false" ht="14.25" hidden="false" customHeight="false" outlineLevel="0" collapsed="false">
      <c r="A151" s="0" t="s">
        <v>228</v>
      </c>
      <c r="B151" s="0" t="s">
        <v>66</v>
      </c>
      <c r="C151" s="0" t="s">
        <v>65</v>
      </c>
      <c r="D151" s="0" t="s">
        <v>64</v>
      </c>
      <c r="F151" s="190" t="n">
        <v>0</v>
      </c>
      <c r="G151" s="190" t="n">
        <v>0.0353082457575567</v>
      </c>
      <c r="I151" s="0" t="n">
        <v>1</v>
      </c>
      <c r="J151" s="0" t="n">
        <v>1</v>
      </c>
    </row>
    <row r="152" customFormat="false" ht="14.25" hidden="false" customHeight="false" outlineLevel="0" collapsed="false">
      <c r="A152" s="0" t="s">
        <v>195</v>
      </c>
      <c r="B152" s="0" t="s">
        <v>66</v>
      </c>
      <c r="C152" s="0" t="s">
        <v>65</v>
      </c>
      <c r="D152" s="0" t="s">
        <v>89</v>
      </c>
      <c r="E152" s="190" t="n">
        <v>0</v>
      </c>
      <c r="F152" s="190" t="n">
        <v>0.000136360537260517</v>
      </c>
      <c r="G152" s="190" t="n">
        <v>0</v>
      </c>
      <c r="H152" s="0" t="s">
        <v>371</v>
      </c>
    </row>
    <row r="153" customFormat="false" ht="14.25" hidden="false" customHeight="false" outlineLevel="0" collapsed="false">
      <c r="A153" s="0" t="s">
        <v>389</v>
      </c>
      <c r="B153" s="0" t="s">
        <v>337</v>
      </c>
      <c r="C153" s="0" t="s">
        <v>322</v>
      </c>
      <c r="D153" s="0" t="s">
        <v>88</v>
      </c>
      <c r="E153" s="190" t="n">
        <v>0</v>
      </c>
      <c r="F153" s="190" t="n">
        <v>0.000744126714149038</v>
      </c>
      <c r="G153" s="190" t="n">
        <v>0</v>
      </c>
      <c r="H153" s="0" t="s">
        <v>371</v>
      </c>
    </row>
    <row r="154" customFormat="false" ht="14.25" hidden="false" customHeight="false" outlineLevel="0" collapsed="false">
      <c r="A154" s="0" t="s">
        <v>166</v>
      </c>
      <c r="B154" s="0" t="s">
        <v>337</v>
      </c>
      <c r="C154" s="0" t="s">
        <v>322</v>
      </c>
      <c r="D154" s="0" t="s">
        <v>88</v>
      </c>
      <c r="E154" s="190" t="n">
        <v>0</v>
      </c>
      <c r="F154" s="190" t="n">
        <v>0.000176159718144451</v>
      </c>
      <c r="G154" s="190" t="n">
        <v>0</v>
      </c>
      <c r="H154" s="0" t="s">
        <v>371</v>
      </c>
    </row>
    <row r="155" customFormat="false" ht="14.25" hidden="false" customHeight="false" outlineLevel="0" collapsed="false">
      <c r="A155" s="0" t="s">
        <v>208</v>
      </c>
      <c r="B155" s="0" t="s">
        <v>337</v>
      </c>
      <c r="C155" s="0" t="s">
        <v>322</v>
      </c>
      <c r="D155" s="0" t="s">
        <v>88</v>
      </c>
      <c r="E155" s="190" t="n">
        <v>0</v>
      </c>
      <c r="F155" s="190" t="n">
        <v>8.19828929030142E-005</v>
      </c>
      <c r="G155" s="190" t="n">
        <v>0</v>
      </c>
      <c r="H155" s="0" t="s">
        <v>371</v>
      </c>
    </row>
    <row r="156" customFormat="false" ht="14.25" hidden="false" customHeight="false" outlineLevel="0" collapsed="false">
      <c r="A156" s="0" t="s">
        <v>391</v>
      </c>
      <c r="B156" s="0" t="s">
        <v>337</v>
      </c>
      <c r="C156" s="0" t="s">
        <v>322</v>
      </c>
      <c r="D156" s="0" t="s">
        <v>88</v>
      </c>
      <c r="E156" s="190" t="n">
        <v>0</v>
      </c>
      <c r="F156" s="190" t="n">
        <v>7.77393399930035E-005</v>
      </c>
      <c r="G156" s="190" t="n">
        <v>0</v>
      </c>
      <c r="H156" s="0" t="s">
        <v>371</v>
      </c>
    </row>
    <row r="157" customFormat="false" ht="14.25" hidden="false" customHeight="false" outlineLevel="0" collapsed="false">
      <c r="A157" s="0" t="s">
        <v>389</v>
      </c>
      <c r="B157" s="191" t="s">
        <v>52</v>
      </c>
      <c r="C157" s="191" t="s">
        <v>54</v>
      </c>
      <c r="D157" s="191" t="s">
        <v>191</v>
      </c>
      <c r="E157" s="193" t="n">
        <v>0.0112359550561798</v>
      </c>
      <c r="F157" s="193" t="n">
        <v>0</v>
      </c>
      <c r="G157" s="193" t="n">
        <v>0</v>
      </c>
      <c r="H157" s="0" t="s">
        <v>327</v>
      </c>
    </row>
    <row r="158" customFormat="false" ht="14.25" hidden="false" customHeight="false" outlineLevel="0" collapsed="false">
      <c r="A158" s="0" t="s">
        <v>208</v>
      </c>
      <c r="B158" s="0" t="s">
        <v>52</v>
      </c>
      <c r="C158" s="0" t="s">
        <v>54</v>
      </c>
      <c r="D158" s="0" t="s">
        <v>191</v>
      </c>
      <c r="E158" s="190" t="n">
        <v>0.0391061452513966</v>
      </c>
      <c r="F158" s="190" t="n">
        <v>0</v>
      </c>
      <c r="G158" s="190" t="n">
        <v>0</v>
      </c>
    </row>
    <row r="159" customFormat="false" ht="14.25" hidden="false" customHeight="false" outlineLevel="0" collapsed="false">
      <c r="A159" s="0" t="s">
        <v>389</v>
      </c>
      <c r="B159" s="191" t="s">
        <v>52</v>
      </c>
      <c r="C159" s="191" t="s">
        <v>54</v>
      </c>
      <c r="D159" s="191" t="s">
        <v>55</v>
      </c>
      <c r="E159" s="193" t="n">
        <v>0.00561797752808989</v>
      </c>
      <c r="F159" s="193" t="n">
        <v>0</v>
      </c>
      <c r="G159" s="193" t="n">
        <v>0.00434731687729357</v>
      </c>
      <c r="I159" s="0" t="n">
        <v>2</v>
      </c>
      <c r="J159" s="0" t="n">
        <v>1</v>
      </c>
    </row>
    <row r="160" customFormat="false" ht="14.25" hidden="false" customHeight="false" outlineLevel="0" collapsed="false">
      <c r="A160" s="0" t="s">
        <v>195</v>
      </c>
      <c r="B160" s="0" t="s">
        <v>52</v>
      </c>
      <c r="C160" s="0" t="s">
        <v>54</v>
      </c>
      <c r="D160" s="0" t="s">
        <v>55</v>
      </c>
      <c r="E160" s="190" t="n">
        <v>0</v>
      </c>
      <c r="F160" s="190" t="n">
        <v>0</v>
      </c>
      <c r="G160" s="190" t="n">
        <v>0.00383008701055327</v>
      </c>
      <c r="H160" s="0" t="s">
        <v>372</v>
      </c>
    </row>
    <row r="161" customFormat="false" ht="14.25" hidden="false" customHeight="false" outlineLevel="0" collapsed="false">
      <c r="A161" s="0" t="s">
        <v>208</v>
      </c>
      <c r="B161" s="0" t="s">
        <v>52</v>
      </c>
      <c r="C161" s="0" t="s">
        <v>54</v>
      </c>
      <c r="D161" s="0" t="s">
        <v>55</v>
      </c>
      <c r="E161" s="190" t="n">
        <v>0</v>
      </c>
      <c r="F161" s="190" t="n">
        <v>0</v>
      </c>
      <c r="G161" s="190" t="n">
        <v>0.207678990649575</v>
      </c>
      <c r="I161" s="0" t="n">
        <v>1</v>
      </c>
      <c r="J161" s="0" t="n">
        <v>1</v>
      </c>
    </row>
    <row r="162" customFormat="false" ht="14.25" hidden="false" customHeight="false" outlineLevel="0" collapsed="false">
      <c r="A162" s="0" t="s">
        <v>234</v>
      </c>
      <c r="B162" s="0" t="s">
        <v>52</v>
      </c>
      <c r="C162" s="0" t="s">
        <v>54</v>
      </c>
      <c r="D162" s="0" t="s">
        <v>55</v>
      </c>
      <c r="E162" s="190" t="n">
        <v>0</v>
      </c>
      <c r="F162" s="190" t="n">
        <v>0</v>
      </c>
      <c r="G162" s="190" t="n">
        <v>0.00215866162978953</v>
      </c>
      <c r="H162" s="0" t="s">
        <v>372</v>
      </c>
    </row>
    <row r="163" customFormat="false" ht="14.25" hidden="false" customHeight="false" outlineLevel="0" collapsed="false">
      <c r="A163" s="0" t="s">
        <v>391</v>
      </c>
      <c r="B163" s="0" t="s">
        <v>52</v>
      </c>
      <c r="C163" s="0" t="s">
        <v>54</v>
      </c>
      <c r="D163" s="0" t="s">
        <v>55</v>
      </c>
      <c r="E163" s="190" t="n">
        <v>0</v>
      </c>
      <c r="F163" s="190" t="n">
        <v>0</v>
      </c>
      <c r="G163" s="190" t="n">
        <v>0.00211795254159519</v>
      </c>
      <c r="H163" s="0" t="s">
        <v>372</v>
      </c>
    </row>
    <row r="164" customFormat="false" ht="14.25" hidden="false" customHeight="false" outlineLevel="0" collapsed="false">
      <c r="A164" s="0" t="s">
        <v>389</v>
      </c>
      <c r="B164" s="0" t="s">
        <v>52</v>
      </c>
      <c r="C164" s="0" t="s">
        <v>54</v>
      </c>
      <c r="D164" s="0" t="s">
        <v>178</v>
      </c>
      <c r="E164" s="190" t="n">
        <v>0</v>
      </c>
      <c r="F164" s="190" t="n">
        <v>0</v>
      </c>
      <c r="G164" s="190" t="n">
        <v>0.00863049758513379</v>
      </c>
      <c r="H164" s="0" t="s">
        <v>372</v>
      </c>
    </row>
    <row r="165" customFormat="false" ht="14.25" hidden="false" customHeight="false" outlineLevel="0" collapsed="false">
      <c r="A165" s="0" t="s">
        <v>195</v>
      </c>
      <c r="B165" s="0" t="s">
        <v>52</v>
      </c>
      <c r="C165" s="0" t="s">
        <v>54</v>
      </c>
      <c r="D165" s="0" t="s">
        <v>178</v>
      </c>
      <c r="E165" s="190" t="n">
        <v>0</v>
      </c>
      <c r="F165" s="190" t="n">
        <v>0</v>
      </c>
      <c r="G165" s="190" t="n">
        <v>0.00650155043821895</v>
      </c>
      <c r="H165" s="0" t="s">
        <v>372</v>
      </c>
    </row>
    <row r="166" customFormat="false" ht="14.25" hidden="false" customHeight="false" outlineLevel="0" collapsed="false">
      <c r="A166" s="0" t="s">
        <v>208</v>
      </c>
      <c r="B166" s="0" t="s">
        <v>52</v>
      </c>
      <c r="C166" s="0" t="s">
        <v>54</v>
      </c>
      <c r="D166" s="0" t="s">
        <v>178</v>
      </c>
      <c r="E166" s="190" t="n">
        <v>0</v>
      </c>
      <c r="F166" s="190" t="n">
        <v>0</v>
      </c>
      <c r="G166" s="190" t="n">
        <v>0.00214468356322193</v>
      </c>
      <c r="H166" s="0" t="s">
        <v>372</v>
      </c>
    </row>
    <row r="167" customFormat="false" ht="14.25" hidden="false" customHeight="false" outlineLevel="0" collapsed="false">
      <c r="A167" s="0" t="s">
        <v>234</v>
      </c>
      <c r="B167" s="0" t="s">
        <v>52</v>
      </c>
      <c r="C167" s="0" t="s">
        <v>54</v>
      </c>
      <c r="D167" s="0" t="s">
        <v>178</v>
      </c>
      <c r="E167" s="190" t="n">
        <v>0</v>
      </c>
      <c r="F167" s="190" t="n">
        <v>0</v>
      </c>
      <c r="G167" s="190" t="n">
        <v>0.00345285922727909</v>
      </c>
      <c r="H167" s="0" t="s">
        <v>372</v>
      </c>
    </row>
    <row r="168" customFormat="false" ht="14.25" hidden="false" customHeight="false" outlineLevel="0" collapsed="false">
      <c r="A168" s="0" t="s">
        <v>389</v>
      </c>
      <c r="B168" s="164" t="s">
        <v>52</v>
      </c>
      <c r="C168" s="164" t="s">
        <v>54</v>
      </c>
      <c r="D168" s="164" t="s">
        <v>53</v>
      </c>
      <c r="E168" s="194" t="n">
        <v>0.685393258426966</v>
      </c>
      <c r="F168" s="194" t="n">
        <v>0</v>
      </c>
      <c r="G168" s="194" t="n">
        <v>0.745722396350373</v>
      </c>
      <c r="I168" s="0" t="n">
        <v>3</v>
      </c>
      <c r="J168" s="0" t="n">
        <v>2</v>
      </c>
    </row>
    <row r="169" customFormat="false" ht="14.25" hidden="false" customHeight="false" outlineLevel="0" collapsed="false">
      <c r="A169" s="0" t="s">
        <v>195</v>
      </c>
      <c r="B169" s="0" t="s">
        <v>52</v>
      </c>
      <c r="C169" s="0" t="s">
        <v>54</v>
      </c>
      <c r="D169" s="0" t="s">
        <v>53</v>
      </c>
      <c r="E169" s="190" t="n">
        <v>0.597014925373134</v>
      </c>
      <c r="F169" s="190" t="n">
        <v>0</v>
      </c>
      <c r="G169" s="190" t="n">
        <v>0.664198036573324</v>
      </c>
      <c r="H169" s="0" t="s">
        <v>327</v>
      </c>
      <c r="I169" s="0" t="n">
        <v>3</v>
      </c>
      <c r="J169" s="0" t="n">
        <v>2</v>
      </c>
    </row>
    <row r="170" customFormat="false" ht="14.25" hidden="false" customHeight="false" outlineLevel="0" collapsed="false">
      <c r="A170" s="0" t="s">
        <v>208</v>
      </c>
      <c r="B170" s="0" t="s">
        <v>52</v>
      </c>
      <c r="C170" s="0" t="s">
        <v>54</v>
      </c>
      <c r="D170" s="0" t="s">
        <v>53</v>
      </c>
      <c r="E170" s="190" t="n">
        <v>0.251396648044693</v>
      </c>
      <c r="F170" s="190" t="n">
        <v>0</v>
      </c>
      <c r="G170" s="190" t="n">
        <v>0.246182690054263</v>
      </c>
      <c r="I170" s="0" t="n">
        <v>3</v>
      </c>
      <c r="J170" s="0" t="n">
        <v>2</v>
      </c>
    </row>
    <row r="171" customFormat="false" ht="14.25" hidden="false" customHeight="false" outlineLevel="0" collapsed="false">
      <c r="A171" s="0" t="s">
        <v>228</v>
      </c>
      <c r="B171" s="0" t="s">
        <v>52</v>
      </c>
      <c r="C171" s="0" t="s">
        <v>54</v>
      </c>
      <c r="D171" s="0" t="s">
        <v>53</v>
      </c>
      <c r="F171" s="190" t="n">
        <v>0</v>
      </c>
      <c r="G171" s="190" t="n">
        <v>0.504027436913976</v>
      </c>
      <c r="I171" s="0" t="n">
        <v>3</v>
      </c>
      <c r="J171" s="0" t="n">
        <v>2</v>
      </c>
    </row>
    <row r="172" customFormat="false" ht="14.25" hidden="false" customHeight="false" outlineLevel="0" collapsed="false">
      <c r="A172" s="0" t="s">
        <v>234</v>
      </c>
      <c r="B172" s="0" t="s">
        <v>52</v>
      </c>
      <c r="C172" s="0" t="s">
        <v>54</v>
      </c>
      <c r="D172" s="0" t="s">
        <v>53</v>
      </c>
      <c r="E172" s="190" t="n">
        <v>0.392857142857143</v>
      </c>
      <c r="F172" s="190" t="n">
        <v>0</v>
      </c>
      <c r="G172" s="190" t="n">
        <v>0.455242749495313</v>
      </c>
      <c r="I172" s="0" t="n">
        <v>3</v>
      </c>
      <c r="J172" s="0" t="n">
        <v>2</v>
      </c>
    </row>
    <row r="173" customFormat="false" ht="14.25" hidden="false" customHeight="false" outlineLevel="0" collapsed="false">
      <c r="A173" s="0" t="s">
        <v>391</v>
      </c>
      <c r="B173" s="0" t="s">
        <v>52</v>
      </c>
      <c r="C173" s="0" t="s">
        <v>54</v>
      </c>
      <c r="D173" s="0" t="s">
        <v>53</v>
      </c>
      <c r="E173" s="190" t="n">
        <v>0</v>
      </c>
      <c r="F173" s="190" t="n">
        <v>0</v>
      </c>
      <c r="G173" s="190" t="n">
        <v>0.0648389636527642</v>
      </c>
      <c r="H173" s="0" t="s">
        <v>327</v>
      </c>
      <c r="I173" s="0" t="n">
        <v>2</v>
      </c>
      <c r="J173" s="0" t="n">
        <v>2</v>
      </c>
    </row>
    <row r="174" customFormat="false" ht="14.25" hidden="false" customHeight="false" outlineLevel="0" collapsed="false">
      <c r="A174" s="0" t="s">
        <v>389</v>
      </c>
      <c r="B174" s="0" t="s">
        <v>52</v>
      </c>
      <c r="C174" s="0" t="s">
        <v>54</v>
      </c>
      <c r="D174" s="0" t="s">
        <v>181</v>
      </c>
      <c r="E174" s="190" t="n">
        <v>0</v>
      </c>
      <c r="F174" s="190" t="n">
        <v>0</v>
      </c>
      <c r="G174" s="190" t="n">
        <v>0.00523685766232028</v>
      </c>
      <c r="H174" s="0" t="s">
        <v>372</v>
      </c>
    </row>
    <row r="175" customFormat="false" ht="14.25" hidden="false" customHeight="false" outlineLevel="0" collapsed="false">
      <c r="A175" s="0" t="s">
        <v>195</v>
      </c>
      <c r="B175" s="0" t="s">
        <v>52</v>
      </c>
      <c r="C175" s="0" t="s">
        <v>54</v>
      </c>
      <c r="D175" s="0" t="s">
        <v>181</v>
      </c>
      <c r="E175" s="190" t="n">
        <v>0</v>
      </c>
      <c r="F175" s="190" t="n">
        <v>0</v>
      </c>
      <c r="G175" s="190" t="n">
        <v>0.00683597808212672</v>
      </c>
      <c r="H175" s="0" t="s">
        <v>372</v>
      </c>
    </row>
    <row r="176" customFormat="false" ht="14.25" hidden="false" customHeight="false" outlineLevel="0" collapsed="false">
      <c r="A176" s="0" t="s">
        <v>208</v>
      </c>
      <c r="B176" s="0" t="s">
        <v>52</v>
      </c>
      <c r="C176" s="0" t="s">
        <v>54</v>
      </c>
      <c r="D176" s="0" t="s">
        <v>181</v>
      </c>
      <c r="E176" s="190" t="n">
        <v>0.00558659217877095</v>
      </c>
      <c r="F176" s="190" t="n">
        <v>0</v>
      </c>
      <c r="G176" s="190" t="n">
        <v>0.00760408955333243</v>
      </c>
      <c r="I176" s="0" t="n">
        <v>3</v>
      </c>
      <c r="J176" s="0" t="n">
        <v>2</v>
      </c>
    </row>
    <row r="177" customFormat="false" ht="14.25" hidden="false" customHeight="false" outlineLevel="0" collapsed="false">
      <c r="A177" s="0" t="s">
        <v>389</v>
      </c>
      <c r="B177" s="0" t="s">
        <v>52</v>
      </c>
      <c r="C177" s="0" t="s">
        <v>54</v>
      </c>
      <c r="D177" s="0" t="s">
        <v>175</v>
      </c>
      <c r="E177" s="190" t="n">
        <v>0</v>
      </c>
      <c r="F177" s="190" t="n">
        <v>0</v>
      </c>
      <c r="G177" s="190" t="n">
        <v>0.0111513278975606</v>
      </c>
      <c r="H177" s="0" t="s">
        <v>372</v>
      </c>
    </row>
    <row r="178" customFormat="false" ht="14.25" hidden="false" customHeight="false" outlineLevel="0" collapsed="false">
      <c r="A178" s="0" t="s">
        <v>195</v>
      </c>
      <c r="B178" s="0" t="s">
        <v>52</v>
      </c>
      <c r="C178" s="0" t="s">
        <v>54</v>
      </c>
      <c r="D178" s="0" t="s">
        <v>175</v>
      </c>
      <c r="E178" s="190" t="n">
        <v>0</v>
      </c>
      <c r="F178" s="190" t="n">
        <v>0</v>
      </c>
      <c r="G178" s="190" t="n">
        <v>0.0101268252526512</v>
      </c>
      <c r="H178" s="0" t="s">
        <v>372</v>
      </c>
    </row>
    <row r="179" customFormat="false" ht="14.25" hidden="false" customHeight="false" outlineLevel="0" collapsed="false">
      <c r="A179" s="0" t="s">
        <v>208</v>
      </c>
      <c r="B179" s="0" t="s">
        <v>52</v>
      </c>
      <c r="C179" s="0" t="s">
        <v>54</v>
      </c>
      <c r="D179" s="0" t="s">
        <v>175</v>
      </c>
      <c r="E179" s="190" t="n">
        <v>0</v>
      </c>
      <c r="F179" s="190" t="n">
        <v>0</v>
      </c>
      <c r="G179" s="190" t="n">
        <v>0.0033321683343985</v>
      </c>
      <c r="H179" s="0" t="s">
        <v>372</v>
      </c>
    </row>
    <row r="180" customFormat="false" ht="14.25" hidden="false" customHeight="false" outlineLevel="0" collapsed="false">
      <c r="A180" s="0" t="s">
        <v>234</v>
      </c>
      <c r="B180" s="0" t="s">
        <v>52</v>
      </c>
      <c r="C180" s="0" t="s">
        <v>54</v>
      </c>
      <c r="D180" s="0" t="s">
        <v>175</v>
      </c>
      <c r="E180" s="190" t="n">
        <v>0</v>
      </c>
      <c r="F180" s="190" t="n">
        <v>0</v>
      </c>
      <c r="G180" s="190" t="n">
        <v>0.00418240690771722</v>
      </c>
      <c r="H180" s="0" t="s">
        <v>372</v>
      </c>
    </row>
    <row r="181" customFormat="false" ht="14.25" hidden="false" customHeight="false" outlineLevel="0" collapsed="false">
      <c r="A181" s="0" t="s">
        <v>389</v>
      </c>
      <c r="B181" s="0" t="s">
        <v>10</v>
      </c>
      <c r="C181" s="0" t="s">
        <v>9</v>
      </c>
      <c r="D181" s="0" t="s">
        <v>34</v>
      </c>
      <c r="E181" s="190" t="n">
        <v>0</v>
      </c>
      <c r="F181" s="190" t="n">
        <v>0</v>
      </c>
      <c r="G181" s="190" t="n">
        <v>0.00593677846809365</v>
      </c>
      <c r="H181" s="0" t="s">
        <v>372</v>
      </c>
    </row>
    <row r="182" customFormat="false" ht="14.25" hidden="false" customHeight="false" outlineLevel="0" collapsed="false">
      <c r="A182" s="0" t="s">
        <v>195</v>
      </c>
      <c r="B182" s="0" t="s">
        <v>10</v>
      </c>
      <c r="C182" s="0" t="s">
        <v>9</v>
      </c>
      <c r="D182" s="0" t="s">
        <v>34</v>
      </c>
      <c r="E182" s="190" t="n">
        <v>0</v>
      </c>
      <c r="F182" s="190" t="n">
        <v>0</v>
      </c>
      <c r="G182" s="190" t="n">
        <v>0.00042050813213256</v>
      </c>
      <c r="H182" s="0" t="s">
        <v>372</v>
      </c>
    </row>
    <row r="183" customFormat="false" ht="14.25" hidden="false" customHeight="false" outlineLevel="0" collapsed="false">
      <c r="A183" s="0" t="s">
        <v>208</v>
      </c>
      <c r="B183" s="0" t="s">
        <v>10</v>
      </c>
      <c r="C183" s="0" t="s">
        <v>9</v>
      </c>
      <c r="D183" s="0" t="s">
        <v>34</v>
      </c>
      <c r="E183" s="190" t="n">
        <v>0</v>
      </c>
      <c r="F183" s="190" t="n">
        <v>0</v>
      </c>
      <c r="G183" s="190" t="n">
        <v>0.00124040402395672</v>
      </c>
      <c r="H183" s="0" t="s">
        <v>372</v>
      </c>
    </row>
    <row r="184" customFormat="false" ht="14.25" hidden="false" customHeight="false" outlineLevel="0" collapsed="false">
      <c r="A184" s="0" t="s">
        <v>234</v>
      </c>
      <c r="B184" s="0" t="s">
        <v>10</v>
      </c>
      <c r="C184" s="0" t="s">
        <v>9</v>
      </c>
      <c r="D184" s="0" t="s">
        <v>34</v>
      </c>
      <c r="E184" s="190" t="n">
        <v>0</v>
      </c>
      <c r="F184" s="190" t="n">
        <v>0</v>
      </c>
      <c r="G184" s="190" t="n">
        <v>0.00140912634166817</v>
      </c>
      <c r="H184" s="0" t="s">
        <v>372</v>
      </c>
    </row>
    <row r="185" customFormat="false" ht="14.25" hidden="false" customHeight="false" outlineLevel="0" collapsed="false">
      <c r="A185" s="0" t="s">
        <v>166</v>
      </c>
      <c r="B185" s="0" t="s">
        <v>10</v>
      </c>
      <c r="C185" s="0" t="s">
        <v>9</v>
      </c>
      <c r="D185" s="0" t="s">
        <v>8</v>
      </c>
      <c r="E185" s="190" t="n">
        <v>0.00684931506849315</v>
      </c>
      <c r="F185" s="190" t="n">
        <v>0</v>
      </c>
      <c r="G185" s="190" t="n">
        <v>0.00130007023367929</v>
      </c>
      <c r="I185" s="0" t="n">
        <v>2</v>
      </c>
      <c r="J185" s="0" t="n">
        <v>1</v>
      </c>
    </row>
    <row r="186" customFormat="false" ht="14.25" hidden="false" customHeight="false" outlineLevel="0" collapsed="false">
      <c r="A186" s="0" t="s">
        <v>208</v>
      </c>
      <c r="B186" s="0" t="s">
        <v>10</v>
      </c>
      <c r="C186" s="0" t="s">
        <v>9</v>
      </c>
      <c r="D186" s="0" t="s">
        <v>286</v>
      </c>
      <c r="E186" s="190" t="n">
        <v>0</v>
      </c>
      <c r="F186" s="190" t="n">
        <v>0</v>
      </c>
      <c r="G186" s="190" t="n">
        <v>0.000917073204772503</v>
      </c>
      <c r="H186" s="0" t="s">
        <v>372</v>
      </c>
    </row>
    <row r="187" customFormat="false" ht="14.25" hidden="false" customHeight="false" outlineLevel="0" collapsed="false">
      <c r="A187" s="0" t="s">
        <v>389</v>
      </c>
      <c r="B187" s="0" t="s">
        <v>10</v>
      </c>
      <c r="C187" s="0" t="s">
        <v>9</v>
      </c>
      <c r="D187" s="0" t="s">
        <v>203</v>
      </c>
      <c r="E187" s="190" t="n">
        <v>0</v>
      </c>
      <c r="F187" s="190" t="n">
        <v>0</v>
      </c>
      <c r="G187" s="190" t="n">
        <v>0.000546551704906696</v>
      </c>
      <c r="H187" s="0" t="s">
        <v>371</v>
      </c>
    </row>
    <row r="188" customFormat="false" ht="14.25" hidden="false" customHeight="false" outlineLevel="0" collapsed="false">
      <c r="A188" s="0" t="s">
        <v>166</v>
      </c>
      <c r="B188" s="0" t="s">
        <v>10</v>
      </c>
      <c r="C188" s="0" t="s">
        <v>9</v>
      </c>
      <c r="D188" s="0" t="s">
        <v>203</v>
      </c>
      <c r="E188" s="190" t="n">
        <v>0</v>
      </c>
      <c r="F188" s="190" t="n">
        <v>0</v>
      </c>
      <c r="G188" s="190" t="n">
        <v>0.00947867298578199</v>
      </c>
      <c r="H188" s="0" t="s">
        <v>372</v>
      </c>
    </row>
    <row r="189" customFormat="false" ht="14.25" hidden="false" customHeight="false" outlineLevel="0" collapsed="false">
      <c r="A189" s="0" t="s">
        <v>166</v>
      </c>
      <c r="B189" s="0" t="s">
        <v>10</v>
      </c>
      <c r="C189" s="0" t="s">
        <v>9</v>
      </c>
      <c r="D189" s="0" t="s">
        <v>257</v>
      </c>
      <c r="E189" s="190" t="n">
        <v>0</v>
      </c>
      <c r="F189" s="190" t="n">
        <v>0</v>
      </c>
      <c r="G189" s="190" t="n">
        <v>0.00484164087025391</v>
      </c>
      <c r="H189" s="0" t="s">
        <v>372</v>
      </c>
    </row>
    <row r="190" customFormat="false" ht="14.25" hidden="false" customHeight="false" outlineLevel="0" collapsed="false">
      <c r="A190" s="0" t="s">
        <v>195</v>
      </c>
      <c r="B190" s="0" t="s">
        <v>10</v>
      </c>
      <c r="C190" s="0" t="s">
        <v>9</v>
      </c>
      <c r="D190" s="0" t="s">
        <v>33</v>
      </c>
      <c r="E190" s="190" t="n">
        <v>0</v>
      </c>
      <c r="F190" s="190" t="n">
        <v>0</v>
      </c>
      <c r="G190" s="190" t="n">
        <v>0.000492736587769447</v>
      </c>
      <c r="H190" s="0" t="s">
        <v>372</v>
      </c>
    </row>
    <row r="191" customFormat="false" ht="14.25" hidden="false" customHeight="false" outlineLevel="0" collapsed="false">
      <c r="A191" s="0" t="s">
        <v>208</v>
      </c>
      <c r="B191" s="0" t="s">
        <v>10</v>
      </c>
      <c r="C191" s="0" t="s">
        <v>9</v>
      </c>
      <c r="D191" s="0" t="s">
        <v>33</v>
      </c>
      <c r="E191" s="190" t="n">
        <v>0.0111731843575419</v>
      </c>
      <c r="F191" s="190" t="n">
        <v>0</v>
      </c>
      <c r="G191" s="190" t="n">
        <v>0</v>
      </c>
      <c r="H191" s="0" t="s">
        <v>327</v>
      </c>
    </row>
    <row r="192" customFormat="false" ht="14.25" hidden="false" customHeight="false" outlineLevel="0" collapsed="false">
      <c r="A192" s="0" t="s">
        <v>166</v>
      </c>
      <c r="B192" s="0" t="s">
        <v>10</v>
      </c>
      <c r="C192" s="0" t="s">
        <v>9</v>
      </c>
      <c r="D192" s="0" t="s">
        <v>95</v>
      </c>
      <c r="E192" s="190" t="n">
        <v>0</v>
      </c>
      <c r="F192" s="190" t="n">
        <v>0.0354081033470346</v>
      </c>
      <c r="G192" s="190" t="n">
        <v>0</v>
      </c>
      <c r="H192" s="0" t="s">
        <v>371</v>
      </c>
    </row>
    <row r="193" customFormat="false" ht="14.25" hidden="false" customHeight="false" outlineLevel="0" collapsed="false">
      <c r="A193" s="0" t="s">
        <v>208</v>
      </c>
      <c r="B193" s="0" t="s">
        <v>10</v>
      </c>
      <c r="C193" s="0" t="s">
        <v>9</v>
      </c>
      <c r="D193" s="0" t="s">
        <v>95</v>
      </c>
      <c r="E193" s="190" t="n">
        <v>0</v>
      </c>
      <c r="F193" s="190" t="n">
        <v>0.0347060913289427</v>
      </c>
      <c r="G193" s="190" t="n">
        <v>0</v>
      </c>
      <c r="H193" s="0" t="s">
        <v>327</v>
      </c>
    </row>
    <row r="194" customFormat="false" ht="14.25" hidden="false" customHeight="false" outlineLevel="0" collapsed="false">
      <c r="A194" s="0" t="s">
        <v>228</v>
      </c>
      <c r="B194" s="0" t="s">
        <v>10</v>
      </c>
      <c r="C194" s="0" t="s">
        <v>9</v>
      </c>
      <c r="D194" s="0" t="s">
        <v>95</v>
      </c>
      <c r="F194" s="190" t="n">
        <v>5.01907247540655E-005</v>
      </c>
      <c r="G194" s="190" t="n">
        <v>0</v>
      </c>
      <c r="H194" s="0" t="s">
        <v>371</v>
      </c>
    </row>
    <row r="195" customFormat="false" ht="14.25" hidden="false" customHeight="false" outlineLevel="0" collapsed="false">
      <c r="A195" s="0" t="s">
        <v>208</v>
      </c>
      <c r="B195" s="0" t="s">
        <v>13</v>
      </c>
      <c r="C195" s="0" t="s">
        <v>316</v>
      </c>
      <c r="D195" s="0" t="s">
        <v>101</v>
      </c>
      <c r="E195" s="190" t="n">
        <v>0</v>
      </c>
      <c r="F195" s="190" t="n">
        <v>0</v>
      </c>
      <c r="G195" s="190" t="n">
        <v>0.000612351353598887</v>
      </c>
      <c r="H195" s="0" t="s">
        <v>372</v>
      </c>
    </row>
    <row r="196" customFormat="false" ht="14.25" hidden="false" customHeight="false" outlineLevel="0" collapsed="false">
      <c r="A196" s="0" t="s">
        <v>166</v>
      </c>
      <c r="B196" s="0" t="s">
        <v>13</v>
      </c>
      <c r="C196" s="0" t="s">
        <v>94</v>
      </c>
      <c r="D196" s="0" t="s">
        <v>94</v>
      </c>
      <c r="E196" s="190" t="n">
        <v>0</v>
      </c>
      <c r="F196" s="190" t="n">
        <v>0.00270111567821491</v>
      </c>
      <c r="G196" s="190" t="n">
        <v>0</v>
      </c>
      <c r="H196" s="0" t="s">
        <v>371</v>
      </c>
    </row>
    <row r="197" customFormat="false" ht="14.25" hidden="false" customHeight="false" outlineLevel="0" collapsed="false">
      <c r="A197" s="0" t="s">
        <v>195</v>
      </c>
      <c r="B197" s="0" t="s">
        <v>13</v>
      </c>
      <c r="C197" s="0" t="s">
        <v>12</v>
      </c>
      <c r="D197" s="0" t="s">
        <v>58</v>
      </c>
      <c r="E197" s="190" t="n">
        <v>0</v>
      </c>
      <c r="F197" s="190" t="n">
        <v>0</v>
      </c>
      <c r="G197" s="190" t="n">
        <v>0.00047690569338328</v>
      </c>
      <c r="H197" s="0" t="s">
        <v>372</v>
      </c>
    </row>
    <row r="198" customFormat="false" ht="14.25" hidden="false" customHeight="false" outlineLevel="0" collapsed="false">
      <c r="A198" s="0" t="s">
        <v>234</v>
      </c>
      <c r="B198" s="0" t="s">
        <v>13</v>
      </c>
      <c r="C198" s="0" t="s">
        <v>12</v>
      </c>
      <c r="D198" s="0" t="s">
        <v>58</v>
      </c>
      <c r="E198" s="190" t="n">
        <v>0</v>
      </c>
      <c r="F198" s="190" t="n">
        <v>0</v>
      </c>
      <c r="G198" s="190" t="n">
        <v>0.00503687713617557</v>
      </c>
      <c r="H198" s="0" t="s">
        <v>372</v>
      </c>
    </row>
    <row r="199" customFormat="false" ht="14.25" hidden="false" customHeight="false" outlineLevel="0" collapsed="false">
      <c r="A199" s="0" t="s">
        <v>166</v>
      </c>
      <c r="B199" s="0" t="s">
        <v>96</v>
      </c>
      <c r="C199" s="0" t="s">
        <v>376</v>
      </c>
      <c r="D199" s="0" t="s">
        <v>87</v>
      </c>
      <c r="E199" s="190" t="n">
        <v>0</v>
      </c>
      <c r="F199" s="190" t="n">
        <v>0.557251908396947</v>
      </c>
      <c r="G199" s="190" t="n">
        <v>0</v>
      </c>
    </row>
    <row r="200" customFormat="false" ht="14.25" hidden="false" customHeight="false" outlineLevel="0" collapsed="false">
      <c r="A200" s="0" t="s">
        <v>389</v>
      </c>
      <c r="B200" s="0" t="s">
        <v>96</v>
      </c>
      <c r="C200" s="0" t="s">
        <v>96</v>
      </c>
      <c r="D200" s="0" t="s">
        <v>87</v>
      </c>
      <c r="E200" s="190" t="n">
        <v>0</v>
      </c>
      <c r="F200" s="196" t="n">
        <v>0.814358102122533</v>
      </c>
      <c r="G200" s="190" t="n">
        <v>0</v>
      </c>
    </row>
    <row r="201" customFormat="false" ht="14.25" hidden="false" customHeight="false" outlineLevel="0" collapsed="false">
      <c r="A201" s="0" t="s">
        <v>195</v>
      </c>
      <c r="B201" s="0" t="s">
        <v>96</v>
      </c>
      <c r="C201" s="0" t="s">
        <v>96</v>
      </c>
      <c r="D201" s="0" t="s">
        <v>87</v>
      </c>
      <c r="E201" s="190" t="n">
        <v>0</v>
      </c>
      <c r="F201" s="190" t="n">
        <v>0.920365446239858</v>
      </c>
      <c r="G201" s="190" t="n">
        <v>0</v>
      </c>
    </row>
    <row r="202" customFormat="false" ht="14.25" hidden="false" customHeight="false" outlineLevel="0" collapsed="false">
      <c r="A202" s="0" t="s">
        <v>208</v>
      </c>
      <c r="B202" s="0" t="s">
        <v>96</v>
      </c>
      <c r="C202" s="0" t="s">
        <v>96</v>
      </c>
      <c r="D202" s="0" t="s">
        <v>87</v>
      </c>
      <c r="E202" s="190" t="n">
        <v>0</v>
      </c>
      <c r="F202" s="190" t="n">
        <v>0.192195228595633</v>
      </c>
      <c r="G202" s="190" t="n">
        <v>0</v>
      </c>
    </row>
    <row r="203" customFormat="false" ht="14.25" hidden="false" customHeight="false" outlineLevel="0" collapsed="false">
      <c r="A203" s="0" t="s">
        <v>228</v>
      </c>
      <c r="B203" s="0" t="s">
        <v>96</v>
      </c>
      <c r="C203" s="0" t="s">
        <v>96</v>
      </c>
      <c r="D203" s="0" t="s">
        <v>87</v>
      </c>
      <c r="F203" s="190" t="n">
        <v>0.00587231479622566</v>
      </c>
      <c r="G203" s="190" t="n">
        <v>0</v>
      </c>
    </row>
    <row r="204" customFormat="false" ht="14.25" hidden="false" customHeight="false" outlineLevel="0" collapsed="false">
      <c r="A204" s="0" t="s">
        <v>391</v>
      </c>
      <c r="B204" s="0" t="s">
        <v>96</v>
      </c>
      <c r="C204" s="0" t="s">
        <v>96</v>
      </c>
      <c r="D204" s="0" t="s">
        <v>87</v>
      </c>
      <c r="E204" s="190" t="n">
        <v>0</v>
      </c>
      <c r="F204" s="190" t="n">
        <v>0.22388929917985</v>
      </c>
      <c r="G204" s="190" t="n">
        <v>0</v>
      </c>
    </row>
    <row r="205" customFormat="false" ht="14.25" hidden="false" customHeight="false" outlineLevel="0" collapsed="false">
      <c r="A205" s="0" t="s">
        <v>389</v>
      </c>
      <c r="B205" s="0" t="s">
        <v>96</v>
      </c>
      <c r="C205" s="0" t="s">
        <v>96</v>
      </c>
      <c r="D205" s="0" t="s">
        <v>96</v>
      </c>
      <c r="E205" s="190" t="n">
        <v>0</v>
      </c>
      <c r="F205" s="190" t="n">
        <v>0.000531519081535027</v>
      </c>
      <c r="G205" s="190" t="n">
        <v>0</v>
      </c>
      <c r="H205" s="0" t="s">
        <v>371</v>
      </c>
    </row>
    <row r="206" customFormat="false" ht="14.25" hidden="false" customHeight="false" outlineLevel="0" collapsed="false">
      <c r="A206" s="0" t="s">
        <v>166</v>
      </c>
      <c r="B206" s="0" t="s">
        <v>96</v>
      </c>
      <c r="C206" s="0" t="s">
        <v>96</v>
      </c>
      <c r="D206" s="0" t="s">
        <v>96</v>
      </c>
      <c r="E206" s="190" t="n">
        <v>0</v>
      </c>
      <c r="F206" s="190" t="n">
        <v>0.0103934233705226</v>
      </c>
      <c r="G206" s="190" t="n">
        <v>0</v>
      </c>
      <c r="H206" s="0" t="s">
        <v>371</v>
      </c>
    </row>
    <row r="207" customFormat="false" ht="14.25" hidden="false" customHeight="false" outlineLevel="0" collapsed="false">
      <c r="A207" s="0" t="s">
        <v>195</v>
      </c>
      <c r="B207" s="0" t="s">
        <v>96</v>
      </c>
      <c r="C207" s="0" t="s">
        <v>96</v>
      </c>
      <c r="D207" s="0" t="s">
        <v>96</v>
      </c>
      <c r="E207" s="190" t="n">
        <v>0</v>
      </c>
      <c r="F207" s="190" t="n">
        <v>0.000886343492193359</v>
      </c>
      <c r="G207" s="190" t="n">
        <v>0</v>
      </c>
      <c r="H207" s="0" t="s">
        <v>371</v>
      </c>
    </row>
    <row r="208" customFormat="false" ht="14.25" hidden="false" customHeight="false" outlineLevel="0" collapsed="false">
      <c r="A208" s="0" t="s">
        <v>208</v>
      </c>
      <c r="B208" s="0" t="s">
        <v>96</v>
      </c>
      <c r="C208" s="0" t="s">
        <v>96</v>
      </c>
      <c r="D208" s="0" t="s">
        <v>96</v>
      </c>
      <c r="E208" s="190" t="n">
        <v>0</v>
      </c>
      <c r="F208" s="190" t="n">
        <v>0.00103844997677151</v>
      </c>
      <c r="G208" s="190" t="n">
        <v>0</v>
      </c>
      <c r="H208" s="0" t="s">
        <v>371</v>
      </c>
    </row>
    <row r="209" customFormat="false" ht="14.25" hidden="false" customHeight="false" outlineLevel="0" collapsed="false">
      <c r="A209" s="0" t="s">
        <v>228</v>
      </c>
      <c r="B209" s="0" t="s">
        <v>96</v>
      </c>
      <c r="C209" s="0" t="s">
        <v>96</v>
      </c>
      <c r="D209" s="0" t="s">
        <v>96</v>
      </c>
      <c r="F209" s="190" t="n">
        <v>0.000100381449508131</v>
      </c>
      <c r="G209" s="190" t="n">
        <v>0</v>
      </c>
      <c r="H209" s="0" t="s">
        <v>371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8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5" activeCellId="0" sqref="A13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3.01"/>
    <col collapsed="false" customWidth="true" hidden="false" outlineLevel="0" max="4" min="3" style="0" width="17.09"/>
    <col collapsed="false" customWidth="true" hidden="false" outlineLevel="0" max="5" min="5" style="190" width="5.63"/>
    <col collapsed="false" customWidth="true" hidden="false" outlineLevel="0" max="6" min="6" style="190" width="10.82"/>
    <col collapsed="false" customWidth="true" hidden="false" outlineLevel="0" max="8" min="7" style="190" width="9.63"/>
    <col collapsed="false" customWidth="true" hidden="false" outlineLevel="0" max="9" min="9" style="0" width="13.01"/>
    <col collapsed="false" customWidth="true" hidden="false" outlineLevel="0" max="10" min="10" style="0" width="7.82"/>
    <col collapsed="false" customWidth="true" hidden="false" outlineLevel="0" max="11" min="11" style="0" width="14.01"/>
  </cols>
  <sheetData>
    <row r="1" customFormat="false" ht="14.25" hidden="false" customHeight="false" outlineLevel="0" collapsed="false">
      <c r="A1" s="0" t="s">
        <v>356</v>
      </c>
      <c r="B1" s="189" t="s">
        <v>328</v>
      </c>
      <c r="C1" s="189" t="s">
        <v>310</v>
      </c>
      <c r="D1" s="189" t="s">
        <v>0</v>
      </c>
      <c r="E1" s="208" t="s">
        <v>78</v>
      </c>
      <c r="F1" s="208" t="s">
        <v>81</v>
      </c>
      <c r="G1" s="208" t="s">
        <v>79</v>
      </c>
      <c r="H1" s="209" t="s">
        <v>106</v>
      </c>
      <c r="I1" s="188" t="s">
        <v>362</v>
      </c>
      <c r="J1" s="188" t="s">
        <v>368</v>
      </c>
      <c r="K1" s="188" t="s">
        <v>369</v>
      </c>
    </row>
    <row r="2" customFormat="false" ht="14.25" hidden="false" customHeight="false" outlineLevel="0" collapsed="false">
      <c r="A2" s="210" t="s">
        <v>208</v>
      </c>
      <c r="B2" s="210" t="s">
        <v>17</v>
      </c>
      <c r="C2" s="210" t="s">
        <v>16</v>
      </c>
      <c r="D2" s="210" t="s">
        <v>114</v>
      </c>
      <c r="E2" s="211" t="n">
        <v>0.00558659217877095</v>
      </c>
      <c r="F2" s="211"/>
      <c r="G2" s="211"/>
      <c r="H2" s="212" t="n">
        <f aca="false">COUNT(E2:G2)</f>
        <v>1</v>
      </c>
      <c r="I2" s="210" t="s">
        <v>374</v>
      </c>
      <c r="J2" s="210"/>
      <c r="K2" s="210"/>
    </row>
    <row r="3" customFormat="false" ht="14.25" hidden="false" customHeight="false" outlineLevel="0" collapsed="false">
      <c r="A3" s="210" t="s">
        <v>208</v>
      </c>
      <c r="B3" s="210" t="s">
        <v>17</v>
      </c>
      <c r="C3" s="210" t="s">
        <v>16</v>
      </c>
      <c r="D3" s="210" t="s">
        <v>264</v>
      </c>
      <c r="E3" s="211" t="n">
        <v>0.00558659217877095</v>
      </c>
      <c r="F3" s="211"/>
      <c r="G3" s="211"/>
      <c r="H3" s="212" t="n">
        <f aca="false">COUNT(E3:G3)</f>
        <v>1</v>
      </c>
      <c r="I3" s="210" t="s">
        <v>374</v>
      </c>
      <c r="J3" s="210"/>
      <c r="K3" s="210"/>
    </row>
    <row r="4" customFormat="false" ht="14.25" hidden="false" customHeight="false" outlineLevel="0" collapsed="false">
      <c r="A4" s="210" t="s">
        <v>208</v>
      </c>
      <c r="B4" s="210" t="s">
        <v>17</v>
      </c>
      <c r="C4" s="210" t="s">
        <v>16</v>
      </c>
      <c r="D4" s="210" t="s">
        <v>18</v>
      </c>
      <c r="E4" s="211" t="n">
        <v>0.00558659217877095</v>
      </c>
      <c r="F4" s="211"/>
      <c r="G4" s="211"/>
      <c r="H4" s="212" t="n">
        <f aca="false">COUNT(E4:G4)</f>
        <v>1</v>
      </c>
      <c r="I4" s="210" t="s">
        <v>374</v>
      </c>
      <c r="J4" s="210"/>
      <c r="K4" s="210"/>
    </row>
    <row r="5" customFormat="false" ht="14.25" hidden="false" customHeight="false" outlineLevel="0" collapsed="false">
      <c r="A5" s="210" t="s">
        <v>208</v>
      </c>
      <c r="B5" s="210" t="s">
        <v>317</v>
      </c>
      <c r="C5" s="210" t="s">
        <v>314</v>
      </c>
      <c r="D5" s="210" t="s">
        <v>283</v>
      </c>
      <c r="E5" s="211" t="n">
        <v>0.00558659217877095</v>
      </c>
      <c r="F5" s="211"/>
      <c r="G5" s="211"/>
      <c r="H5" s="212" t="n">
        <f aca="false">COUNT(E5:G5)</f>
        <v>1</v>
      </c>
      <c r="I5" s="210" t="s">
        <v>374</v>
      </c>
      <c r="J5" s="210"/>
      <c r="K5" s="210"/>
    </row>
    <row r="6" customFormat="false" ht="14.25" hidden="false" customHeight="false" outlineLevel="0" collapsed="false">
      <c r="A6" s="210" t="s">
        <v>208</v>
      </c>
      <c r="B6" s="210" t="s">
        <v>334</v>
      </c>
      <c r="C6" s="210" t="s">
        <v>318</v>
      </c>
      <c r="D6" s="210" t="s">
        <v>152</v>
      </c>
      <c r="E6" s="211" t="n">
        <v>0.00558659217877095</v>
      </c>
      <c r="F6" s="211"/>
      <c r="G6" s="211"/>
      <c r="H6" s="212" t="n">
        <f aca="false">COUNT(E6:G6)</f>
        <v>1</v>
      </c>
      <c r="I6" s="210" t="s">
        <v>374</v>
      </c>
      <c r="J6" s="210"/>
      <c r="K6" s="210"/>
    </row>
    <row r="7" customFormat="false" ht="14.25" hidden="false" customHeight="false" outlineLevel="0" collapsed="false">
      <c r="A7" s="210" t="s">
        <v>208</v>
      </c>
      <c r="B7" s="210" t="s">
        <v>330</v>
      </c>
      <c r="C7" s="210" t="s">
        <v>319</v>
      </c>
      <c r="D7" s="210" t="s">
        <v>223</v>
      </c>
      <c r="E7" s="211" t="n">
        <v>0.00558659217877095</v>
      </c>
      <c r="F7" s="211"/>
      <c r="G7" s="211"/>
      <c r="H7" s="212" t="n">
        <f aca="false">COUNT(E7:G7)</f>
        <v>1</v>
      </c>
      <c r="I7" s="210" t="s">
        <v>374</v>
      </c>
      <c r="J7" s="210"/>
      <c r="K7" s="210"/>
    </row>
    <row r="8" customFormat="false" ht="14.25" hidden="false" customHeight="false" outlineLevel="0" collapsed="false">
      <c r="A8" s="210" t="s">
        <v>389</v>
      </c>
      <c r="B8" s="210" t="s">
        <v>330</v>
      </c>
      <c r="C8" s="210" t="s">
        <v>319</v>
      </c>
      <c r="D8" s="210" t="s">
        <v>160</v>
      </c>
      <c r="E8" s="211" t="n">
        <v>0.00561797752808989</v>
      </c>
      <c r="F8" s="211"/>
      <c r="G8" s="211"/>
      <c r="H8" s="212" t="n">
        <f aca="false">COUNT(E8:G8)</f>
        <v>1</v>
      </c>
      <c r="I8" s="210" t="s">
        <v>374</v>
      </c>
      <c r="J8" s="210"/>
      <c r="K8" s="210"/>
    </row>
    <row r="9" customFormat="false" ht="14.25" hidden="false" customHeight="false" outlineLevel="0" collapsed="false">
      <c r="A9" s="210" t="s">
        <v>208</v>
      </c>
      <c r="B9" s="210" t="s">
        <v>17</v>
      </c>
      <c r="C9" s="210" t="s">
        <v>16</v>
      </c>
      <c r="D9" s="210" t="s">
        <v>21</v>
      </c>
      <c r="E9" s="211" t="n">
        <v>0.0111731843575419</v>
      </c>
      <c r="F9" s="211"/>
      <c r="G9" s="211"/>
      <c r="H9" s="212" t="n">
        <f aca="false">COUNT(E9:G9)</f>
        <v>1</v>
      </c>
      <c r="I9" s="210" t="s">
        <v>374</v>
      </c>
      <c r="J9" s="210"/>
      <c r="K9" s="210"/>
    </row>
    <row r="10" customFormat="false" ht="14.25" hidden="false" customHeight="false" outlineLevel="0" collapsed="false">
      <c r="A10" s="210" t="s">
        <v>389</v>
      </c>
      <c r="B10" s="210" t="s">
        <v>63</v>
      </c>
      <c r="C10" s="210" t="s">
        <v>320</v>
      </c>
      <c r="D10" s="210" t="s">
        <v>168</v>
      </c>
      <c r="E10" s="211" t="n">
        <v>0.0112359550561798</v>
      </c>
      <c r="F10" s="211"/>
      <c r="G10" s="211"/>
      <c r="H10" s="212" t="n">
        <f aca="false">COUNT(E10:G10)</f>
        <v>1</v>
      </c>
      <c r="I10" s="210" t="s">
        <v>374</v>
      </c>
      <c r="J10" s="210"/>
      <c r="K10" s="210"/>
    </row>
    <row r="11" customFormat="false" ht="14.25" hidden="false" customHeight="false" outlineLevel="0" collapsed="false">
      <c r="A11" s="210" t="s">
        <v>389</v>
      </c>
      <c r="B11" s="210" t="s">
        <v>52</v>
      </c>
      <c r="C11" s="210" t="s">
        <v>54</v>
      </c>
      <c r="D11" s="210" t="s">
        <v>191</v>
      </c>
      <c r="E11" s="211" t="n">
        <v>0.0112359550561798</v>
      </c>
      <c r="F11" s="211"/>
      <c r="G11" s="211"/>
      <c r="H11" s="212" t="n">
        <f aca="false">COUNT(E11:G11)</f>
        <v>1</v>
      </c>
      <c r="I11" s="210" t="s">
        <v>374</v>
      </c>
      <c r="J11" s="210"/>
      <c r="K11" s="210"/>
    </row>
    <row r="12" customFormat="false" ht="14.25" hidden="false" customHeight="false" outlineLevel="0" collapsed="false">
      <c r="A12" s="210" t="s">
        <v>166</v>
      </c>
      <c r="B12" s="210" t="s">
        <v>17</v>
      </c>
      <c r="C12" s="210" t="s">
        <v>16</v>
      </c>
      <c r="D12" s="210" t="s">
        <v>264</v>
      </c>
      <c r="E12" s="211" t="n">
        <v>0.0136986301369863</v>
      </c>
      <c r="F12" s="211"/>
      <c r="G12" s="211"/>
      <c r="H12" s="212" t="n">
        <f aca="false">COUNT(E12:G12)</f>
        <v>1</v>
      </c>
      <c r="I12" s="210" t="s">
        <v>374</v>
      </c>
      <c r="J12" s="210"/>
      <c r="K12" s="210"/>
    </row>
    <row r="13" customFormat="false" ht="14.25" hidden="false" customHeight="false" outlineLevel="0" collapsed="false">
      <c r="A13" s="210" t="s">
        <v>166</v>
      </c>
      <c r="B13" s="210" t="s">
        <v>330</v>
      </c>
      <c r="C13" s="210" t="s">
        <v>319</v>
      </c>
      <c r="D13" s="210" t="s">
        <v>223</v>
      </c>
      <c r="E13" s="211" t="n">
        <v>0.0136986301369863</v>
      </c>
      <c r="F13" s="211"/>
      <c r="G13" s="211"/>
      <c r="H13" s="212" t="n">
        <f aca="false">COUNT(E13:G13)</f>
        <v>1</v>
      </c>
      <c r="I13" s="210" t="s">
        <v>374</v>
      </c>
      <c r="J13" s="210"/>
      <c r="K13" s="210"/>
    </row>
    <row r="14" customFormat="false" ht="14.25" hidden="false" customHeight="false" outlineLevel="0" collapsed="false">
      <c r="A14" s="210" t="s">
        <v>391</v>
      </c>
      <c r="B14" s="210" t="s">
        <v>314</v>
      </c>
      <c r="C14" s="210" t="s">
        <v>317</v>
      </c>
      <c r="D14" s="210" t="s">
        <v>305</v>
      </c>
      <c r="E14" s="211" t="n">
        <v>0.0147058823529412</v>
      </c>
      <c r="F14" s="211"/>
      <c r="G14" s="211"/>
      <c r="H14" s="212" t="n">
        <f aca="false">COUNT(E14:G14)</f>
        <v>1</v>
      </c>
      <c r="I14" s="210" t="s">
        <v>374</v>
      </c>
      <c r="J14" s="210"/>
      <c r="K14" s="210"/>
    </row>
    <row r="15" customFormat="false" ht="14.25" hidden="false" customHeight="false" outlineLevel="0" collapsed="false">
      <c r="A15" s="210" t="s">
        <v>391</v>
      </c>
      <c r="B15" s="210" t="s">
        <v>5</v>
      </c>
      <c r="C15" s="210" t="s">
        <v>4</v>
      </c>
      <c r="D15" s="210" t="s">
        <v>32</v>
      </c>
      <c r="E15" s="211" t="n">
        <v>0.0147058823529412</v>
      </c>
      <c r="F15" s="211"/>
      <c r="G15" s="211"/>
      <c r="H15" s="212" t="n">
        <f aca="false">COUNT(E15:G15)</f>
        <v>1</v>
      </c>
      <c r="I15" s="210"/>
      <c r="J15" s="210" t="n">
        <v>1</v>
      </c>
      <c r="K15" s="210" t="n">
        <v>1</v>
      </c>
    </row>
    <row r="16" customFormat="false" ht="14.25" hidden="false" customHeight="false" outlineLevel="0" collapsed="false">
      <c r="A16" s="210" t="s">
        <v>195</v>
      </c>
      <c r="B16" s="210" t="s">
        <v>5</v>
      </c>
      <c r="C16" s="210" t="s">
        <v>4</v>
      </c>
      <c r="D16" s="210" t="s">
        <v>32</v>
      </c>
      <c r="E16" s="211" t="n">
        <v>0.0149253731343284</v>
      </c>
      <c r="F16" s="211"/>
      <c r="G16" s="211"/>
      <c r="H16" s="212" t="n">
        <f aca="false">COUNT(E16:G16)</f>
        <v>1</v>
      </c>
      <c r="I16" s="210" t="s">
        <v>374</v>
      </c>
      <c r="J16" s="210"/>
      <c r="K16" s="210"/>
    </row>
    <row r="17" customFormat="false" ht="14.25" hidden="false" customHeight="false" outlineLevel="0" collapsed="false">
      <c r="A17" s="210" t="s">
        <v>195</v>
      </c>
      <c r="B17" s="210" t="s">
        <v>44</v>
      </c>
      <c r="C17" s="210" t="s">
        <v>46</v>
      </c>
      <c r="D17" s="210" t="s">
        <v>75</v>
      </c>
      <c r="E17" s="211" t="n">
        <v>0.0149253731343284</v>
      </c>
      <c r="F17" s="211"/>
      <c r="G17" s="211"/>
      <c r="H17" s="212" t="n">
        <f aca="false">COUNT(E17:G17)</f>
        <v>1</v>
      </c>
      <c r="I17" s="210" t="s">
        <v>374</v>
      </c>
      <c r="J17" s="210"/>
      <c r="K17" s="210"/>
    </row>
    <row r="18" customFormat="false" ht="14.25" hidden="false" customHeight="false" outlineLevel="0" collapsed="false">
      <c r="A18" s="210" t="s">
        <v>166</v>
      </c>
      <c r="B18" s="210" t="s">
        <v>27</v>
      </c>
      <c r="C18" s="210" t="s">
        <v>321</v>
      </c>
      <c r="D18" s="210" t="s">
        <v>220</v>
      </c>
      <c r="E18" s="211" t="n">
        <v>0.0205479452054794</v>
      </c>
      <c r="F18" s="211"/>
      <c r="G18" s="211"/>
      <c r="H18" s="212" t="n">
        <f aca="false">COUNT(E18:G18)</f>
        <v>1</v>
      </c>
      <c r="I18" s="210" t="s">
        <v>374</v>
      </c>
      <c r="J18" s="210"/>
      <c r="K18" s="210"/>
    </row>
    <row r="19" customFormat="false" ht="14.25" hidden="false" customHeight="false" outlineLevel="0" collapsed="false">
      <c r="A19" s="210" t="s">
        <v>166</v>
      </c>
      <c r="B19" s="210" t="s">
        <v>30</v>
      </c>
      <c r="C19" s="210" t="s">
        <v>29</v>
      </c>
      <c r="D19" s="210" t="s">
        <v>261</v>
      </c>
      <c r="E19" s="211" t="n">
        <v>0.0205479452054794</v>
      </c>
      <c r="F19" s="211"/>
      <c r="G19" s="211"/>
      <c r="H19" s="212" t="n">
        <f aca="false">COUNT(E19:G19)</f>
        <v>1</v>
      </c>
      <c r="I19" s="210" t="s">
        <v>374</v>
      </c>
      <c r="J19" s="210"/>
      <c r="K19" s="210"/>
    </row>
    <row r="20" customFormat="false" ht="14.25" hidden="false" customHeight="false" outlineLevel="0" collapsed="false">
      <c r="A20" s="210" t="s">
        <v>166</v>
      </c>
      <c r="B20" s="210" t="s">
        <v>334</v>
      </c>
      <c r="C20" s="210" t="s">
        <v>318</v>
      </c>
      <c r="D20" s="210" t="s">
        <v>152</v>
      </c>
      <c r="E20" s="211" t="n">
        <v>0.0205479452054794</v>
      </c>
      <c r="F20" s="211"/>
      <c r="G20" s="211"/>
      <c r="H20" s="212" t="n">
        <f aca="false">COUNT(E20:G20)</f>
        <v>1</v>
      </c>
      <c r="I20" s="210" t="s">
        <v>374</v>
      </c>
      <c r="J20" s="210"/>
      <c r="K20" s="210"/>
    </row>
    <row r="21" customFormat="false" ht="14.25" hidden="false" customHeight="false" outlineLevel="0" collapsed="false">
      <c r="A21" s="210" t="s">
        <v>195</v>
      </c>
      <c r="B21" s="210" t="s">
        <v>330</v>
      </c>
      <c r="C21" s="210" t="s">
        <v>319</v>
      </c>
      <c r="D21" s="210" t="s">
        <v>223</v>
      </c>
      <c r="E21" s="211" t="n">
        <v>0.0298507462686567</v>
      </c>
      <c r="F21" s="211"/>
      <c r="G21" s="211"/>
      <c r="H21" s="212" t="n">
        <f aca="false">COUNT(E21:G21)</f>
        <v>1</v>
      </c>
      <c r="I21" s="210" t="s">
        <v>374</v>
      </c>
      <c r="J21" s="210"/>
      <c r="K21" s="210"/>
    </row>
    <row r="22" customFormat="false" ht="14.25" hidden="false" customHeight="false" outlineLevel="0" collapsed="false">
      <c r="A22" s="210" t="s">
        <v>208</v>
      </c>
      <c r="B22" s="210" t="s">
        <v>52</v>
      </c>
      <c r="C22" s="210" t="s">
        <v>54</v>
      </c>
      <c r="D22" s="210" t="s">
        <v>191</v>
      </c>
      <c r="E22" s="211" t="n">
        <v>0.0391061452513966</v>
      </c>
      <c r="F22" s="211"/>
      <c r="G22" s="211"/>
      <c r="H22" s="212" t="n">
        <f aca="false">COUNT(E22:G22)</f>
        <v>1</v>
      </c>
      <c r="I22" s="210"/>
      <c r="J22" s="210"/>
      <c r="K22" s="210"/>
    </row>
    <row r="23" customFormat="false" ht="14.25" hidden="false" customHeight="false" outlineLevel="0" collapsed="false">
      <c r="A23" s="210" t="s">
        <v>389</v>
      </c>
      <c r="B23" s="210" t="s">
        <v>5</v>
      </c>
      <c r="C23" s="210" t="s">
        <v>4</v>
      </c>
      <c r="D23" s="210" t="s">
        <v>31</v>
      </c>
      <c r="E23" s="211" t="n">
        <v>0.0393258426966292</v>
      </c>
      <c r="F23" s="211"/>
      <c r="G23" s="211"/>
      <c r="H23" s="212" t="n">
        <f aca="false">COUNT(E23:G23)</f>
        <v>1</v>
      </c>
      <c r="I23" s="210"/>
      <c r="J23" s="210"/>
      <c r="K23" s="210"/>
    </row>
    <row r="24" customFormat="false" ht="14.25" hidden="false" customHeight="false" outlineLevel="0" collapsed="false">
      <c r="A24" s="210" t="s">
        <v>166</v>
      </c>
      <c r="B24" s="210" t="s">
        <v>17</v>
      </c>
      <c r="C24" s="210" t="s">
        <v>16</v>
      </c>
      <c r="D24" s="210" t="s">
        <v>18</v>
      </c>
      <c r="E24" s="211" t="n">
        <v>0.0410958904109589</v>
      </c>
      <c r="F24" s="211"/>
      <c r="G24" s="211"/>
      <c r="H24" s="212" t="n">
        <f aca="false">COUNT(E24:G24)</f>
        <v>1</v>
      </c>
      <c r="I24" s="210"/>
      <c r="J24" s="210" t="n">
        <v>2</v>
      </c>
      <c r="K24" s="210"/>
    </row>
    <row r="25" customFormat="false" ht="14.25" hidden="false" customHeight="false" outlineLevel="0" collapsed="false">
      <c r="A25" s="210" t="s">
        <v>389</v>
      </c>
      <c r="B25" s="210" t="s">
        <v>334</v>
      </c>
      <c r="C25" s="210" t="s">
        <v>318</v>
      </c>
      <c r="D25" s="210" t="s">
        <v>152</v>
      </c>
      <c r="E25" s="211" t="n">
        <v>0.0617977528089888</v>
      </c>
      <c r="F25" s="211"/>
      <c r="G25" s="211"/>
      <c r="H25" s="212" t="n">
        <f aca="false">COUNT(E25:G25)</f>
        <v>1</v>
      </c>
      <c r="I25" s="210"/>
      <c r="J25" s="210" t="n">
        <v>1</v>
      </c>
      <c r="K25" s="210" t="n">
        <v>1</v>
      </c>
    </row>
    <row r="26" customFormat="false" ht="14.25" hidden="false" customHeight="false" outlineLevel="0" collapsed="false">
      <c r="A26" s="210" t="s">
        <v>195</v>
      </c>
      <c r="B26" s="210" t="s">
        <v>5</v>
      </c>
      <c r="C26" s="210" t="s">
        <v>4</v>
      </c>
      <c r="D26" s="210" t="s">
        <v>31</v>
      </c>
      <c r="E26" s="211" t="n">
        <v>0.0895522388059701</v>
      </c>
      <c r="F26" s="211"/>
      <c r="G26" s="211"/>
      <c r="H26" s="212" t="n">
        <f aca="false">COUNT(E26:G26)</f>
        <v>1</v>
      </c>
      <c r="I26" s="210"/>
      <c r="J26" s="210" t="n">
        <v>1</v>
      </c>
      <c r="K26" s="210" t="n">
        <v>1</v>
      </c>
    </row>
    <row r="27" customFormat="false" ht="14.25" hidden="false" customHeight="false" outlineLevel="0" collapsed="false">
      <c r="A27" s="210" t="s">
        <v>234</v>
      </c>
      <c r="B27" s="210" t="s">
        <v>38</v>
      </c>
      <c r="C27" s="210" t="s">
        <v>37</v>
      </c>
      <c r="D27" s="210" t="s">
        <v>35</v>
      </c>
      <c r="E27" s="211" t="n">
        <v>0.107142857142857</v>
      </c>
      <c r="F27" s="211"/>
      <c r="G27" s="211"/>
      <c r="H27" s="212" t="n">
        <f aca="false">COUNT(E27:G27)</f>
        <v>1</v>
      </c>
      <c r="I27" s="210"/>
      <c r="J27" s="210" t="n">
        <v>1</v>
      </c>
      <c r="K27" s="210" t="n">
        <v>1</v>
      </c>
    </row>
    <row r="28" customFormat="false" ht="14.25" hidden="false" customHeight="false" outlineLevel="0" collapsed="false">
      <c r="A28" s="210" t="s">
        <v>391</v>
      </c>
      <c r="B28" s="210" t="s">
        <v>334</v>
      </c>
      <c r="C28" s="210" t="s">
        <v>318</v>
      </c>
      <c r="D28" s="210" t="s">
        <v>152</v>
      </c>
      <c r="E28" s="211" t="n">
        <v>0.161764705882353</v>
      </c>
      <c r="F28" s="211"/>
      <c r="G28" s="211"/>
      <c r="H28" s="212" t="n">
        <f aca="false">COUNT(E28:G28)</f>
        <v>1</v>
      </c>
      <c r="I28" s="210"/>
      <c r="J28" s="210" t="n">
        <v>1</v>
      </c>
      <c r="K28" s="210" t="n">
        <v>1</v>
      </c>
    </row>
    <row r="29" customFormat="false" ht="14.25" hidden="false" customHeight="false" outlineLevel="0" collapsed="false">
      <c r="A29" s="210" t="s">
        <v>230</v>
      </c>
      <c r="B29" s="210" t="s">
        <v>17</v>
      </c>
      <c r="C29" s="210" t="s">
        <v>16</v>
      </c>
      <c r="D29" s="210" t="s">
        <v>264</v>
      </c>
      <c r="E29" s="211" t="n">
        <v>0.166666666666667</v>
      </c>
      <c r="F29" s="211"/>
      <c r="G29" s="211"/>
      <c r="H29" s="212" t="n">
        <f aca="false">COUNT(E29:G29)</f>
        <v>1</v>
      </c>
      <c r="I29" s="210"/>
      <c r="J29" s="210"/>
      <c r="K29" s="210"/>
    </row>
    <row r="30" customFormat="false" ht="14.25" hidden="false" customHeight="false" outlineLevel="0" collapsed="false">
      <c r="A30" s="210" t="s">
        <v>234</v>
      </c>
      <c r="B30" s="210" t="s">
        <v>334</v>
      </c>
      <c r="C30" s="210" t="s">
        <v>318</v>
      </c>
      <c r="D30" s="210" t="s">
        <v>152</v>
      </c>
      <c r="E30" s="211" t="n">
        <v>0.321428571428571</v>
      </c>
      <c r="F30" s="211"/>
      <c r="G30" s="211"/>
      <c r="H30" s="212" t="n">
        <f aca="false">COUNT(E30:G30)</f>
        <v>1</v>
      </c>
      <c r="I30" s="210"/>
      <c r="J30" s="210"/>
      <c r="K30" s="210"/>
    </row>
    <row r="31" customFormat="false" ht="14.25" hidden="false" customHeight="false" outlineLevel="0" collapsed="false">
      <c r="A31" s="0" t="s">
        <v>234</v>
      </c>
      <c r="B31" s="0" t="s">
        <v>335</v>
      </c>
      <c r="C31" s="0" t="s">
        <v>82</v>
      </c>
      <c r="D31" s="0" t="s">
        <v>82</v>
      </c>
      <c r="F31" s="190" t="n">
        <v>0.000508130081300813</v>
      </c>
      <c r="H31" s="213" t="n">
        <f aca="false">COUNT(E31:G31)</f>
        <v>1</v>
      </c>
      <c r="I31" s="0" t="s">
        <v>371</v>
      </c>
    </row>
    <row r="32" customFormat="false" ht="14.25" hidden="false" customHeight="false" outlineLevel="0" collapsed="false">
      <c r="A32" s="0" t="s">
        <v>228</v>
      </c>
      <c r="B32" s="0" t="s">
        <v>10</v>
      </c>
      <c r="C32" s="0" t="s">
        <v>9</v>
      </c>
      <c r="D32" s="214" t="s">
        <v>95</v>
      </c>
      <c r="F32" s="190" t="n">
        <v>5.01907247540655E-005</v>
      </c>
      <c r="H32" s="213" t="n">
        <f aca="false">COUNT(E32:G32)</f>
        <v>1</v>
      </c>
      <c r="I32" s="0" t="s">
        <v>371</v>
      </c>
    </row>
    <row r="33" customFormat="false" ht="14.25" hidden="false" customHeight="false" outlineLevel="0" collapsed="false">
      <c r="A33" s="0" t="s">
        <v>230</v>
      </c>
      <c r="B33" s="0" t="s">
        <v>30</v>
      </c>
      <c r="C33" s="0" t="s">
        <v>70</v>
      </c>
      <c r="D33" s="214" t="s">
        <v>90</v>
      </c>
      <c r="F33" s="190" t="n">
        <v>5.54170130229981E-005</v>
      </c>
      <c r="H33" s="213" t="n">
        <f aca="false">COUNT(E33:G33)</f>
        <v>1</v>
      </c>
      <c r="I33" s="0" t="s">
        <v>371</v>
      </c>
    </row>
    <row r="34" customFormat="false" ht="14.25" hidden="false" customHeight="false" outlineLevel="0" collapsed="false">
      <c r="A34" s="0" t="s">
        <v>391</v>
      </c>
      <c r="B34" s="0" t="s">
        <v>337</v>
      </c>
      <c r="C34" s="0" t="s">
        <v>322</v>
      </c>
      <c r="D34" s="0" t="s">
        <v>88</v>
      </c>
      <c r="F34" s="190" t="n">
        <v>7.77393399930035E-005</v>
      </c>
      <c r="H34" s="213" t="n">
        <f aca="false">COUNT(E34:G34)</f>
        <v>1</v>
      </c>
      <c r="I34" s="0" t="s">
        <v>371</v>
      </c>
    </row>
    <row r="35" customFormat="false" ht="14.25" hidden="false" customHeight="false" outlineLevel="0" collapsed="false">
      <c r="A35" s="0" t="s">
        <v>208</v>
      </c>
      <c r="B35" s="0" t="s">
        <v>337</v>
      </c>
      <c r="C35" s="0" t="s">
        <v>322</v>
      </c>
      <c r="D35" s="0" t="s">
        <v>88</v>
      </c>
      <c r="F35" s="190" t="n">
        <v>8.19828929030142E-005</v>
      </c>
      <c r="H35" s="213" t="n">
        <f aca="false">COUNT(E35:G35)</f>
        <v>1</v>
      </c>
      <c r="I35" s="0" t="s">
        <v>371</v>
      </c>
    </row>
    <row r="36" customFormat="false" ht="14.25" hidden="false" customHeight="false" outlineLevel="0" collapsed="false">
      <c r="A36" s="0" t="s">
        <v>166</v>
      </c>
      <c r="B36" s="0" t="s">
        <v>337</v>
      </c>
      <c r="C36" s="0" t="s">
        <v>322</v>
      </c>
      <c r="D36" s="0" t="s">
        <v>88</v>
      </c>
      <c r="F36" s="190" t="n">
        <v>0.000176159718144451</v>
      </c>
      <c r="H36" s="213" t="n">
        <f aca="false">COUNT(E36:G36)</f>
        <v>1</v>
      </c>
      <c r="I36" s="0" t="s">
        <v>371</v>
      </c>
    </row>
    <row r="37" customFormat="false" ht="14.25" hidden="false" customHeight="false" outlineLevel="0" collapsed="false">
      <c r="A37" s="0" t="s">
        <v>389</v>
      </c>
      <c r="B37" s="0" t="s">
        <v>337</v>
      </c>
      <c r="C37" s="0" t="s">
        <v>322</v>
      </c>
      <c r="D37" s="0" t="s">
        <v>88</v>
      </c>
      <c r="F37" s="190" t="n">
        <v>0.000744126714149038</v>
      </c>
      <c r="H37" s="213" t="n">
        <f aca="false">COUNT(E37:G37)</f>
        <v>1</v>
      </c>
      <c r="I37" s="0" t="s">
        <v>371</v>
      </c>
    </row>
    <row r="38" customFormat="false" ht="14.25" hidden="false" customHeight="false" outlineLevel="0" collapsed="false">
      <c r="A38" s="0" t="s">
        <v>228</v>
      </c>
      <c r="B38" s="0" t="s">
        <v>30</v>
      </c>
      <c r="C38" s="0" t="s">
        <v>70</v>
      </c>
      <c r="D38" s="214" t="s">
        <v>90</v>
      </c>
      <c r="F38" s="190" t="n">
        <v>0.000200762899016262</v>
      </c>
      <c r="H38" s="213" t="n">
        <f aca="false">COUNT(E38:G38)</f>
        <v>1</v>
      </c>
      <c r="I38" s="0" t="s">
        <v>371</v>
      </c>
    </row>
    <row r="39" customFormat="false" ht="14.25" hidden="false" customHeight="false" outlineLevel="0" collapsed="false">
      <c r="A39" s="0" t="s">
        <v>228</v>
      </c>
      <c r="B39" s="0" t="s">
        <v>73</v>
      </c>
      <c r="C39" s="0" t="s">
        <v>72</v>
      </c>
      <c r="D39" s="0" t="s">
        <v>91</v>
      </c>
      <c r="F39" s="190" t="n">
        <v>0.000652479421802851</v>
      </c>
      <c r="H39" s="213" t="n">
        <f aca="false">COUNT(E39:G39)</f>
        <v>1</v>
      </c>
      <c r="I39" s="0" t="s">
        <v>371</v>
      </c>
    </row>
    <row r="40" customFormat="false" ht="14.25" hidden="false" customHeight="false" outlineLevel="0" collapsed="false">
      <c r="A40" s="0" t="s">
        <v>208</v>
      </c>
      <c r="B40" s="0" t="s">
        <v>73</v>
      </c>
      <c r="C40" s="0" t="s">
        <v>72</v>
      </c>
      <c r="D40" s="0" t="s">
        <v>91</v>
      </c>
      <c r="F40" s="190" t="n">
        <v>0.00377121307353865</v>
      </c>
      <c r="H40" s="213" t="n">
        <f aca="false">COUNT(E40:G40)</f>
        <v>1</v>
      </c>
      <c r="I40" s="0" t="s">
        <v>371</v>
      </c>
    </row>
    <row r="41" customFormat="false" ht="14.25" hidden="false" customHeight="false" outlineLevel="0" collapsed="false">
      <c r="A41" s="0" t="s">
        <v>166</v>
      </c>
      <c r="B41" s="0" t="s">
        <v>13</v>
      </c>
      <c r="C41" s="0" t="s">
        <v>94</v>
      </c>
      <c r="D41" s="214" t="s">
        <v>94</v>
      </c>
      <c r="F41" s="190" t="n">
        <v>0.00270111567821491</v>
      </c>
      <c r="H41" s="213" t="n">
        <f aca="false">COUNT(E41:G41)</f>
        <v>1</v>
      </c>
      <c r="I41" s="0" t="s">
        <v>371</v>
      </c>
    </row>
    <row r="42" customFormat="false" ht="14.25" hidden="false" customHeight="false" outlineLevel="0" collapsed="false">
      <c r="A42" s="0" t="s">
        <v>195</v>
      </c>
      <c r="B42" s="0" t="s">
        <v>66</v>
      </c>
      <c r="C42" s="0" t="s">
        <v>65</v>
      </c>
      <c r="D42" s="0" t="s">
        <v>89</v>
      </c>
      <c r="F42" s="190" t="n">
        <v>0.000136360537260517</v>
      </c>
      <c r="H42" s="213" t="n">
        <f aca="false">COUNT(E42:G42)</f>
        <v>1</v>
      </c>
      <c r="I42" s="0" t="s">
        <v>371</v>
      </c>
    </row>
    <row r="43" customFormat="false" ht="14.25" hidden="false" customHeight="false" outlineLevel="0" collapsed="false">
      <c r="A43" s="0" t="s">
        <v>389</v>
      </c>
      <c r="B43" s="0" t="s">
        <v>63</v>
      </c>
      <c r="C43" s="0" t="s">
        <v>62</v>
      </c>
      <c r="D43" s="215" t="s">
        <v>392</v>
      </c>
      <c r="F43" s="190" t="n">
        <v>0.000177173027178342</v>
      </c>
      <c r="H43" s="213" t="n">
        <f aca="false">COUNT(E43:G43)</f>
        <v>1</v>
      </c>
      <c r="I43" s="0" t="s">
        <v>371</v>
      </c>
    </row>
    <row r="44" customFormat="false" ht="14.25" hidden="false" customHeight="false" outlineLevel="0" collapsed="false">
      <c r="A44" s="0" t="s">
        <v>234</v>
      </c>
      <c r="B44" s="0" t="s">
        <v>63</v>
      </c>
      <c r="C44" s="0" t="s">
        <v>62</v>
      </c>
      <c r="D44" s="215" t="s">
        <v>392</v>
      </c>
      <c r="F44" s="190" t="n">
        <v>0.000508130081300813</v>
      </c>
      <c r="H44" s="213" t="n">
        <f aca="false">COUNT(E44:G44)</f>
        <v>1</v>
      </c>
      <c r="I44" s="0" t="s">
        <v>371</v>
      </c>
    </row>
    <row r="45" customFormat="false" ht="14.25" hidden="false" customHeight="false" outlineLevel="0" collapsed="false">
      <c r="A45" s="215" t="s">
        <v>389</v>
      </c>
      <c r="B45" s="215" t="s">
        <v>17</v>
      </c>
      <c r="C45" s="215" t="s">
        <v>16</v>
      </c>
      <c r="D45" s="215" t="s">
        <v>114</v>
      </c>
      <c r="E45" s="216"/>
      <c r="F45" s="216"/>
      <c r="G45" s="216" t="n">
        <v>0.00729479214304039</v>
      </c>
      <c r="H45" s="217" t="n">
        <f aca="false">COUNT(E45:G45)</f>
        <v>1</v>
      </c>
      <c r="I45" s="215" t="s">
        <v>372</v>
      </c>
      <c r="J45" s="215"/>
      <c r="K45" s="215"/>
    </row>
    <row r="46" customFormat="false" ht="14.25" hidden="false" customHeight="false" outlineLevel="0" collapsed="false">
      <c r="A46" s="215" t="s">
        <v>166</v>
      </c>
      <c r="B46" s="215" t="s">
        <v>17</v>
      </c>
      <c r="C46" s="215" t="s">
        <v>16</v>
      </c>
      <c r="D46" s="215" t="s">
        <v>114</v>
      </c>
      <c r="E46" s="216"/>
      <c r="F46" s="216"/>
      <c r="G46" s="216" t="n">
        <v>0.000298866720386044</v>
      </c>
      <c r="H46" s="217" t="n">
        <f aca="false">COUNT(E46:G46)</f>
        <v>1</v>
      </c>
      <c r="I46" s="215" t="s">
        <v>372</v>
      </c>
      <c r="J46" s="215"/>
      <c r="K46" s="215"/>
    </row>
    <row r="47" customFormat="false" ht="14.25" hidden="false" customHeight="false" outlineLevel="0" collapsed="false">
      <c r="A47" s="215" t="s">
        <v>166</v>
      </c>
      <c r="B47" s="215" t="s">
        <v>17</v>
      </c>
      <c r="C47" s="215" t="s">
        <v>16</v>
      </c>
      <c r="D47" s="215" t="s">
        <v>14</v>
      </c>
      <c r="E47" s="216"/>
      <c r="F47" s="216"/>
      <c r="G47" s="216" t="n">
        <v>0.00215643833632392</v>
      </c>
      <c r="H47" s="217" t="n">
        <f aca="false">COUNT(E47:G47)</f>
        <v>1</v>
      </c>
      <c r="I47" s="215" t="s">
        <v>372</v>
      </c>
      <c r="J47" s="215"/>
      <c r="K47" s="215"/>
    </row>
    <row r="48" customFormat="false" ht="14.25" hidden="false" customHeight="false" outlineLevel="0" collapsed="false">
      <c r="A48" s="215" t="s">
        <v>195</v>
      </c>
      <c r="B48" s="215" t="s">
        <v>17</v>
      </c>
      <c r="C48" s="215" t="s">
        <v>16</v>
      </c>
      <c r="D48" s="215" t="s">
        <v>14</v>
      </c>
      <c r="E48" s="216"/>
      <c r="F48" s="216"/>
      <c r="G48" s="216" t="n">
        <v>0.00743755206880107</v>
      </c>
      <c r="H48" s="217" t="n">
        <f aca="false">COUNT(E48:G48)</f>
        <v>1</v>
      </c>
      <c r="I48" s="215" t="s">
        <v>372</v>
      </c>
      <c r="J48" s="215"/>
      <c r="K48" s="215"/>
    </row>
    <row r="49" customFormat="false" ht="14.25" hidden="false" customHeight="false" outlineLevel="0" collapsed="false">
      <c r="A49" s="215" t="s">
        <v>230</v>
      </c>
      <c r="B49" s="215" t="s">
        <v>17</v>
      </c>
      <c r="C49" s="215" t="s">
        <v>16</v>
      </c>
      <c r="D49" s="215" t="s">
        <v>14</v>
      </c>
      <c r="E49" s="216"/>
      <c r="F49" s="216"/>
      <c r="G49" s="216" t="n">
        <v>0.00522392411460561</v>
      </c>
      <c r="H49" s="217" t="n">
        <f aca="false">COUNT(E49:G49)</f>
        <v>1</v>
      </c>
      <c r="I49" s="215" t="s">
        <v>372</v>
      </c>
      <c r="J49" s="215"/>
      <c r="K49" s="215"/>
    </row>
    <row r="50" customFormat="false" ht="14.25" hidden="false" customHeight="false" outlineLevel="0" collapsed="false">
      <c r="A50" s="215" t="s">
        <v>234</v>
      </c>
      <c r="B50" s="215" t="s">
        <v>17</v>
      </c>
      <c r="C50" s="215" t="s">
        <v>16</v>
      </c>
      <c r="D50" s="215" t="s">
        <v>14</v>
      </c>
      <c r="E50" s="216"/>
      <c r="F50" s="216"/>
      <c r="G50" s="216" t="n">
        <v>0.012512242409706</v>
      </c>
      <c r="H50" s="217" t="n">
        <f aca="false">COUNT(E50:G50)</f>
        <v>1</v>
      </c>
      <c r="I50" s="215" t="s">
        <v>372</v>
      </c>
      <c r="J50" s="215"/>
      <c r="K50" s="215"/>
    </row>
    <row r="51" customFormat="false" ht="14.25" hidden="false" customHeight="false" outlineLevel="0" collapsed="false">
      <c r="A51" s="215" t="s">
        <v>391</v>
      </c>
      <c r="B51" s="215" t="s">
        <v>17</v>
      </c>
      <c r="C51" s="215" t="s">
        <v>16</v>
      </c>
      <c r="D51" s="215" t="s">
        <v>14</v>
      </c>
      <c r="E51" s="216"/>
      <c r="F51" s="216"/>
      <c r="G51" s="216" t="n">
        <v>0.00818399386826147</v>
      </c>
      <c r="H51" s="217" t="n">
        <f aca="false">COUNT(E51:G51)</f>
        <v>1</v>
      </c>
      <c r="I51" s="215" t="s">
        <v>372</v>
      </c>
      <c r="J51" s="215"/>
      <c r="K51" s="215"/>
    </row>
    <row r="52" customFormat="false" ht="14.25" hidden="false" customHeight="false" outlineLevel="0" collapsed="false">
      <c r="A52" s="215" t="s">
        <v>195</v>
      </c>
      <c r="B52" s="215" t="s">
        <v>17</v>
      </c>
      <c r="C52" s="215" t="s">
        <v>16</v>
      </c>
      <c r="D52" s="215" t="s">
        <v>21</v>
      </c>
      <c r="E52" s="216"/>
      <c r="F52" s="216"/>
      <c r="G52" s="216" t="n">
        <v>0.00287726505468585</v>
      </c>
      <c r="H52" s="217" t="n">
        <f aca="false">COUNT(E52:G52)</f>
        <v>1</v>
      </c>
      <c r="I52" s="215" t="s">
        <v>372</v>
      </c>
      <c r="J52" s="215"/>
      <c r="K52" s="215"/>
    </row>
    <row r="53" customFormat="false" ht="14.25" hidden="false" customHeight="false" outlineLevel="0" collapsed="false">
      <c r="A53" s="215" t="s">
        <v>234</v>
      </c>
      <c r="B53" s="215" t="s">
        <v>17</v>
      </c>
      <c r="C53" s="215" t="s">
        <v>16</v>
      </c>
      <c r="D53" s="215" t="s">
        <v>21</v>
      </c>
      <c r="E53" s="216"/>
      <c r="F53" s="216"/>
      <c r="G53" s="216" t="n">
        <v>0.00154404269353001</v>
      </c>
      <c r="H53" s="217" t="n">
        <f aca="false">COUNT(E53:G53)</f>
        <v>1</v>
      </c>
      <c r="I53" s="215" t="s">
        <v>372</v>
      </c>
      <c r="J53" s="215"/>
      <c r="K53" s="215"/>
    </row>
    <row r="54" customFormat="false" ht="14.25" hidden="false" customHeight="false" outlineLevel="0" collapsed="false">
      <c r="A54" s="215" t="s">
        <v>230</v>
      </c>
      <c r="B54" s="215" t="s">
        <v>17</v>
      </c>
      <c r="C54" s="215" t="s">
        <v>16</v>
      </c>
      <c r="D54" s="215" t="s">
        <v>302</v>
      </c>
      <c r="E54" s="216"/>
      <c r="F54" s="216"/>
      <c r="G54" s="216" t="n">
        <v>3.64459821949228E-006</v>
      </c>
      <c r="H54" s="217" t="n">
        <f aca="false">COUNT(E54:G54)</f>
        <v>1</v>
      </c>
      <c r="I54" s="215" t="s">
        <v>372</v>
      </c>
      <c r="J54" s="215"/>
      <c r="K54" s="215"/>
    </row>
    <row r="55" customFormat="false" ht="14.25" hidden="false" customHeight="false" outlineLevel="0" collapsed="false">
      <c r="A55" s="215" t="s">
        <v>389</v>
      </c>
      <c r="B55" s="215" t="s">
        <v>17</v>
      </c>
      <c r="C55" s="215" t="s">
        <v>16</v>
      </c>
      <c r="D55" s="215" t="s">
        <v>99</v>
      </c>
      <c r="E55" s="216"/>
      <c r="F55" s="216"/>
      <c r="G55" s="216" t="n">
        <v>0.0106242958964006</v>
      </c>
      <c r="H55" s="217" t="n">
        <f aca="false">COUNT(E55:G55)</f>
        <v>1</v>
      </c>
      <c r="I55" s="215" t="s">
        <v>372</v>
      </c>
      <c r="J55" s="215"/>
      <c r="K55" s="215"/>
    </row>
    <row r="56" customFormat="false" ht="14.25" hidden="false" customHeight="false" outlineLevel="0" collapsed="false">
      <c r="A56" s="215" t="s">
        <v>166</v>
      </c>
      <c r="B56" s="215" t="s">
        <v>17</v>
      </c>
      <c r="C56" s="215" t="s">
        <v>16</v>
      </c>
      <c r="D56" s="215" t="s">
        <v>99</v>
      </c>
      <c r="E56" s="216"/>
      <c r="F56" s="216"/>
      <c r="G56" s="216" t="n">
        <v>0.00644057782431925</v>
      </c>
      <c r="H56" s="217" t="n">
        <f aca="false">COUNT(E56:G56)</f>
        <v>1</v>
      </c>
      <c r="I56" s="215" t="s">
        <v>372</v>
      </c>
      <c r="J56" s="215"/>
      <c r="K56" s="215"/>
    </row>
    <row r="57" customFormat="false" ht="14.25" hidden="false" customHeight="false" outlineLevel="0" collapsed="false">
      <c r="A57" s="215" t="s">
        <v>208</v>
      </c>
      <c r="B57" s="215" t="s">
        <v>17</v>
      </c>
      <c r="C57" s="215" t="s">
        <v>16</v>
      </c>
      <c r="D57" s="215" t="s">
        <v>288</v>
      </c>
      <c r="E57" s="216"/>
      <c r="F57" s="216"/>
      <c r="G57" s="216" t="n">
        <v>0.00168062242345753</v>
      </c>
      <c r="H57" s="217" t="n">
        <f aca="false">COUNT(E57:G57)</f>
        <v>1</v>
      </c>
      <c r="I57" s="215" t="s">
        <v>372</v>
      </c>
      <c r="J57" s="215"/>
      <c r="K57" s="215"/>
    </row>
    <row r="58" customFormat="false" ht="14.25" hidden="false" customHeight="false" outlineLevel="0" collapsed="false">
      <c r="A58" s="215" t="s">
        <v>389</v>
      </c>
      <c r="B58" s="215" t="s">
        <v>17</v>
      </c>
      <c r="C58" s="215" t="s">
        <v>16</v>
      </c>
      <c r="D58" s="215" t="s">
        <v>19</v>
      </c>
      <c r="E58" s="216"/>
      <c r="F58" s="216"/>
      <c r="G58" s="216" t="n">
        <v>0.0211398391576411</v>
      </c>
      <c r="H58" s="217" t="n">
        <f aca="false">COUNT(E58:G58)</f>
        <v>1</v>
      </c>
      <c r="I58" s="215"/>
      <c r="J58" s="215"/>
      <c r="K58" s="215"/>
    </row>
    <row r="59" customFormat="false" ht="14.25" hidden="false" customHeight="false" outlineLevel="0" collapsed="false">
      <c r="A59" s="215" t="s">
        <v>166</v>
      </c>
      <c r="B59" s="215" t="s">
        <v>17</v>
      </c>
      <c r="C59" s="215" t="s">
        <v>16</v>
      </c>
      <c r="D59" s="215" t="s">
        <v>19</v>
      </c>
      <c r="E59" s="216"/>
      <c r="F59" s="216"/>
      <c r="G59" s="216" t="n">
        <v>0.00250358352692617</v>
      </c>
      <c r="H59" s="217" t="n">
        <f aca="false">COUNT(E59:G59)</f>
        <v>1</v>
      </c>
      <c r="I59" s="215" t="s">
        <v>372</v>
      </c>
      <c r="J59" s="215"/>
      <c r="K59" s="215"/>
    </row>
    <row r="60" customFormat="false" ht="14.25" hidden="false" customHeight="false" outlineLevel="0" collapsed="false">
      <c r="A60" s="215" t="s">
        <v>208</v>
      </c>
      <c r="B60" s="215" t="s">
        <v>17</v>
      </c>
      <c r="C60" s="215" t="s">
        <v>16</v>
      </c>
      <c r="D60" s="215" t="s">
        <v>19</v>
      </c>
      <c r="E60" s="216"/>
      <c r="F60" s="216"/>
      <c r="G60" s="216" t="n">
        <v>5.81530250331327E-006</v>
      </c>
      <c r="H60" s="217" t="n">
        <f aca="false">COUNT(E60:G60)</f>
        <v>1</v>
      </c>
      <c r="I60" s="215" t="s">
        <v>372</v>
      </c>
      <c r="J60" s="215"/>
      <c r="K60" s="215"/>
    </row>
    <row r="61" customFormat="false" ht="14.25" hidden="false" customHeight="false" outlineLevel="0" collapsed="false">
      <c r="A61" s="215" t="s">
        <v>230</v>
      </c>
      <c r="B61" s="215" t="s">
        <v>17</v>
      </c>
      <c r="C61" s="215" t="s">
        <v>16</v>
      </c>
      <c r="D61" s="215" t="s">
        <v>19</v>
      </c>
      <c r="E61" s="216"/>
      <c r="F61" s="216"/>
      <c r="G61" s="216" t="n">
        <v>3.64459821949228E-006</v>
      </c>
      <c r="H61" s="217" t="n">
        <f aca="false">COUNT(E61:G61)</f>
        <v>1</v>
      </c>
      <c r="I61" s="215" t="s">
        <v>372</v>
      </c>
      <c r="J61" s="215"/>
      <c r="K61" s="215"/>
    </row>
    <row r="62" customFormat="false" ht="14.25" hidden="false" customHeight="false" outlineLevel="0" collapsed="false">
      <c r="A62" s="215" t="s">
        <v>391</v>
      </c>
      <c r="B62" s="215" t="s">
        <v>17</v>
      </c>
      <c r="C62" s="215" t="s">
        <v>16</v>
      </c>
      <c r="D62" s="215" t="s">
        <v>19</v>
      </c>
      <c r="E62" s="216"/>
      <c r="F62" s="216"/>
      <c r="G62" s="216" t="n">
        <v>0.00211065285287477</v>
      </c>
      <c r="H62" s="217" t="n">
        <f aca="false">COUNT(E62:G62)</f>
        <v>1</v>
      </c>
      <c r="I62" s="215" t="s">
        <v>372</v>
      </c>
      <c r="J62" s="215"/>
      <c r="K62" s="215"/>
    </row>
    <row r="63" customFormat="false" ht="14.25" hidden="false" customHeight="false" outlineLevel="0" collapsed="false">
      <c r="A63" s="215" t="s">
        <v>228</v>
      </c>
      <c r="B63" s="215" t="s">
        <v>17</v>
      </c>
      <c r="C63" s="215" t="s">
        <v>16</v>
      </c>
      <c r="D63" s="215" t="s">
        <v>22</v>
      </c>
      <c r="E63" s="216"/>
      <c r="F63" s="216"/>
      <c r="G63" s="216" t="n">
        <v>0.00764583726637719</v>
      </c>
      <c r="H63" s="217" t="n">
        <f aca="false">COUNT(E63:G63)</f>
        <v>1</v>
      </c>
      <c r="I63" s="215" t="s">
        <v>372</v>
      </c>
      <c r="J63" s="215"/>
      <c r="K63" s="215"/>
    </row>
    <row r="64" customFormat="false" ht="14.25" hidden="false" customHeight="false" outlineLevel="0" collapsed="false">
      <c r="A64" s="215" t="s">
        <v>230</v>
      </c>
      <c r="B64" s="215" t="s">
        <v>17</v>
      </c>
      <c r="C64" s="215" t="s">
        <v>16</v>
      </c>
      <c r="D64" s="215" t="s">
        <v>22</v>
      </c>
      <c r="E64" s="216"/>
      <c r="F64" s="216"/>
      <c r="G64" s="216" t="n">
        <v>3.64459821949228E-006</v>
      </c>
      <c r="H64" s="217" t="n">
        <f aca="false">COUNT(E64:G64)</f>
        <v>1</v>
      </c>
      <c r="I64" s="215" t="s">
        <v>372</v>
      </c>
      <c r="J64" s="215"/>
      <c r="K64" s="215"/>
    </row>
    <row r="65" customFormat="false" ht="14.25" hidden="false" customHeight="false" outlineLevel="0" collapsed="false">
      <c r="A65" s="215" t="s">
        <v>389</v>
      </c>
      <c r="B65" s="215" t="s">
        <v>17</v>
      </c>
      <c r="C65" s="215" t="s">
        <v>16</v>
      </c>
      <c r="D65" s="215" t="s">
        <v>181</v>
      </c>
      <c r="E65" s="216"/>
      <c r="F65" s="216"/>
      <c r="G65" s="216" t="n">
        <v>0.00366970430437353</v>
      </c>
      <c r="H65" s="217" t="n">
        <f aca="false">COUNT(E65:G65)</f>
        <v>1</v>
      </c>
      <c r="I65" s="215" t="s">
        <v>372</v>
      </c>
      <c r="J65" s="215"/>
      <c r="K65" s="215"/>
    </row>
    <row r="66" customFormat="false" ht="14.25" hidden="false" customHeight="false" outlineLevel="0" collapsed="false">
      <c r="A66" s="215" t="s">
        <v>195</v>
      </c>
      <c r="B66" s="215" t="s">
        <v>17</v>
      </c>
      <c r="C66" s="215" t="s">
        <v>313</v>
      </c>
      <c r="D66" s="215" t="s">
        <v>275</v>
      </c>
      <c r="E66" s="216"/>
      <c r="F66" s="216"/>
      <c r="G66" s="216" t="n">
        <v>0.00267443172036308</v>
      </c>
      <c r="H66" s="217" t="n">
        <f aca="false">COUNT(E66:G66)</f>
        <v>1</v>
      </c>
      <c r="I66" s="215" t="s">
        <v>372</v>
      </c>
      <c r="J66" s="215"/>
      <c r="K66" s="215"/>
    </row>
    <row r="67" customFormat="false" ht="14.25" hidden="false" customHeight="false" outlineLevel="0" collapsed="false">
      <c r="A67" s="215" t="s">
        <v>389</v>
      </c>
      <c r="B67" s="215" t="s">
        <v>38</v>
      </c>
      <c r="C67" s="215" t="s">
        <v>37</v>
      </c>
      <c r="D67" s="215" t="s">
        <v>197</v>
      </c>
      <c r="E67" s="216"/>
      <c r="F67" s="216"/>
      <c r="G67" s="216" t="n">
        <v>0.00230332504210679</v>
      </c>
      <c r="H67" s="217" t="n">
        <f aca="false">COUNT(E67:G67)</f>
        <v>1</v>
      </c>
      <c r="I67" s="215" t="s">
        <v>372</v>
      </c>
      <c r="J67" s="215"/>
      <c r="K67" s="215"/>
    </row>
    <row r="68" customFormat="false" ht="14.25" hidden="false" customHeight="false" outlineLevel="0" collapsed="false">
      <c r="A68" s="215" t="s">
        <v>166</v>
      </c>
      <c r="B68" s="215" t="s">
        <v>38</v>
      </c>
      <c r="C68" s="215" t="s">
        <v>37</v>
      </c>
      <c r="D68" s="215" t="s">
        <v>197</v>
      </c>
      <c r="E68" s="216"/>
      <c r="F68" s="216"/>
      <c r="G68" s="216" t="n">
        <v>0.0297510325270446</v>
      </c>
      <c r="H68" s="217" t="n">
        <f aca="false">COUNT(E68:G68)</f>
        <v>1</v>
      </c>
      <c r="I68" s="215"/>
      <c r="J68" s="215"/>
      <c r="K68" s="215"/>
    </row>
    <row r="69" customFormat="false" ht="14.25" hidden="false" customHeight="false" outlineLevel="0" collapsed="false">
      <c r="A69" s="215" t="s">
        <v>195</v>
      </c>
      <c r="B69" s="215" t="s">
        <v>38</v>
      </c>
      <c r="C69" s="215" t="s">
        <v>37</v>
      </c>
      <c r="D69" s="215" t="s">
        <v>197</v>
      </c>
      <c r="E69" s="216"/>
      <c r="F69" s="216"/>
      <c r="G69" s="216" t="n">
        <v>0.0441820473699937</v>
      </c>
      <c r="H69" s="217" t="n">
        <f aca="false">COUNT(E69:G69)</f>
        <v>1</v>
      </c>
      <c r="I69" s="215"/>
      <c r="J69" s="215" t="n">
        <v>3</v>
      </c>
      <c r="K69" s="215" t="n">
        <v>1</v>
      </c>
    </row>
    <row r="70" customFormat="false" ht="14.25" hidden="false" customHeight="false" outlineLevel="0" collapsed="false">
      <c r="A70" s="215" t="s">
        <v>208</v>
      </c>
      <c r="B70" s="215" t="s">
        <v>38</v>
      </c>
      <c r="C70" s="215" t="s">
        <v>37</v>
      </c>
      <c r="D70" s="215" t="s">
        <v>197</v>
      </c>
      <c r="E70" s="216"/>
      <c r="F70" s="216"/>
      <c r="G70" s="216" t="n">
        <v>0.0586729130769289</v>
      </c>
      <c r="H70" s="217" t="n">
        <f aca="false">COUNT(E70:G70)</f>
        <v>1</v>
      </c>
      <c r="I70" s="215"/>
      <c r="J70" s="215" t="n">
        <v>3</v>
      </c>
      <c r="K70" s="215" t="s">
        <v>385</v>
      </c>
    </row>
    <row r="71" customFormat="false" ht="14.25" hidden="false" customHeight="false" outlineLevel="0" collapsed="false">
      <c r="A71" s="215" t="s">
        <v>230</v>
      </c>
      <c r="B71" s="215" t="s">
        <v>38</v>
      </c>
      <c r="C71" s="215" t="s">
        <v>38</v>
      </c>
      <c r="D71" s="215" t="s">
        <v>38</v>
      </c>
      <c r="E71" s="216"/>
      <c r="F71" s="216"/>
      <c r="G71" s="216" t="n">
        <v>0.0158540022547914</v>
      </c>
      <c r="H71" s="217" t="n">
        <f aca="false">COUNT(E71:G71)</f>
        <v>1</v>
      </c>
      <c r="I71" s="215"/>
      <c r="J71" s="215"/>
      <c r="K71" s="215"/>
    </row>
    <row r="72" customFormat="false" ht="14.25" hidden="false" customHeight="false" outlineLevel="0" collapsed="false">
      <c r="A72" s="215" t="s">
        <v>391</v>
      </c>
      <c r="B72" s="215" t="s">
        <v>38</v>
      </c>
      <c r="C72" s="215" t="s">
        <v>37</v>
      </c>
      <c r="D72" s="215" t="s">
        <v>197</v>
      </c>
      <c r="E72" s="216"/>
      <c r="F72" s="216"/>
      <c r="G72" s="216" t="n">
        <v>0.0621933478979503</v>
      </c>
      <c r="H72" s="217" t="n">
        <f aca="false">COUNT(E72:G72)</f>
        <v>1</v>
      </c>
      <c r="I72" s="215"/>
      <c r="J72" s="215" t="n">
        <v>3</v>
      </c>
      <c r="K72" s="215" t="s">
        <v>385</v>
      </c>
    </row>
    <row r="73" customFormat="false" ht="14.25" hidden="false" customHeight="false" outlineLevel="0" collapsed="false">
      <c r="A73" s="215" t="s">
        <v>166</v>
      </c>
      <c r="B73" s="215" t="s">
        <v>38</v>
      </c>
      <c r="C73" s="215" t="s">
        <v>37</v>
      </c>
      <c r="D73" s="215" t="s">
        <v>248</v>
      </c>
      <c r="E73" s="216"/>
      <c r="F73" s="216"/>
      <c r="G73" s="216" t="n">
        <v>0.0013977766614978</v>
      </c>
      <c r="H73" s="217" t="n">
        <f aca="false">COUNT(E73:G73)</f>
        <v>1</v>
      </c>
      <c r="I73" s="215" t="s">
        <v>372</v>
      </c>
      <c r="J73" s="215"/>
      <c r="K73" s="215"/>
    </row>
    <row r="74" customFormat="false" ht="14.25" hidden="false" customHeight="false" outlineLevel="0" collapsed="false">
      <c r="A74" s="215" t="s">
        <v>391</v>
      </c>
      <c r="B74" s="215" t="s">
        <v>38</v>
      </c>
      <c r="C74" s="215" t="s">
        <v>37</v>
      </c>
      <c r="D74" s="215" t="s">
        <v>248</v>
      </c>
      <c r="E74" s="216"/>
      <c r="F74" s="216"/>
      <c r="G74" s="216" t="n">
        <v>0.00158716089035346</v>
      </c>
      <c r="H74" s="217" t="n">
        <f aca="false">COUNT(E74:G74)</f>
        <v>1</v>
      </c>
      <c r="I74" s="215" t="s">
        <v>372</v>
      </c>
      <c r="J74" s="215"/>
      <c r="K74" s="215"/>
    </row>
    <row r="75" customFormat="false" ht="14.25" hidden="false" customHeight="false" outlineLevel="0" collapsed="false">
      <c r="A75" s="215" t="s">
        <v>389</v>
      </c>
      <c r="B75" s="215" t="s">
        <v>27</v>
      </c>
      <c r="C75" s="215" t="s">
        <v>68</v>
      </c>
      <c r="D75" s="215" t="s">
        <v>200</v>
      </c>
      <c r="E75" s="216"/>
      <c r="F75" s="216"/>
      <c r="G75" s="216" t="n">
        <v>0.000685978160240037</v>
      </c>
      <c r="H75" s="217" t="n">
        <f aca="false">COUNT(E75:G75)</f>
        <v>1</v>
      </c>
      <c r="I75" s="215" t="s">
        <v>372</v>
      </c>
      <c r="J75" s="215"/>
      <c r="K75" s="215"/>
    </row>
    <row r="76" customFormat="false" ht="14.25" hidden="false" customHeight="false" outlineLevel="0" collapsed="false">
      <c r="A76" s="215" t="s">
        <v>208</v>
      </c>
      <c r="B76" s="215" t="s">
        <v>27</v>
      </c>
      <c r="C76" s="215" t="s">
        <v>68</v>
      </c>
      <c r="D76" s="215" t="s">
        <v>200</v>
      </c>
      <c r="E76" s="216"/>
      <c r="F76" s="216"/>
      <c r="G76" s="216" t="n">
        <v>0.00118399558967458</v>
      </c>
      <c r="H76" s="217" t="n">
        <f aca="false">COUNT(E76:G76)</f>
        <v>1</v>
      </c>
      <c r="I76" s="215" t="s">
        <v>372</v>
      </c>
      <c r="J76" s="215"/>
      <c r="K76" s="215"/>
    </row>
    <row r="77" customFormat="false" ht="14.25" hidden="false" customHeight="false" outlineLevel="0" collapsed="false">
      <c r="A77" s="215" t="s">
        <v>234</v>
      </c>
      <c r="B77" s="215" t="s">
        <v>27</v>
      </c>
      <c r="C77" s="215" t="s">
        <v>68</v>
      </c>
      <c r="D77" s="215" t="s">
        <v>200</v>
      </c>
      <c r="E77" s="216"/>
      <c r="F77" s="216"/>
      <c r="G77" s="216" t="n">
        <v>0.0187233914972717</v>
      </c>
      <c r="H77" s="217" t="n">
        <f aca="false">COUNT(E77:G77)</f>
        <v>1</v>
      </c>
      <c r="I77" s="215"/>
      <c r="J77" s="215"/>
      <c r="K77" s="215"/>
    </row>
    <row r="78" customFormat="false" ht="14.25" hidden="false" customHeight="false" outlineLevel="0" collapsed="false">
      <c r="A78" s="215" t="s">
        <v>230</v>
      </c>
      <c r="B78" s="215" t="s">
        <v>27</v>
      </c>
      <c r="C78" s="215" t="s">
        <v>68</v>
      </c>
      <c r="D78" s="215" t="s">
        <v>299</v>
      </c>
      <c r="E78" s="216"/>
      <c r="F78" s="216"/>
      <c r="G78" s="216" t="n">
        <v>1.70081250242973E-005</v>
      </c>
      <c r="H78" s="217" t="n">
        <f aca="false">COUNT(E78:G78)</f>
        <v>1</v>
      </c>
      <c r="I78" s="215" t="s">
        <v>372</v>
      </c>
      <c r="J78" s="215"/>
      <c r="K78" s="215"/>
    </row>
    <row r="79" customFormat="false" ht="14.25" hidden="false" customHeight="false" outlineLevel="0" collapsed="false">
      <c r="A79" s="215" t="s">
        <v>208</v>
      </c>
      <c r="B79" s="215" t="s">
        <v>27</v>
      </c>
      <c r="C79" s="215" t="s">
        <v>68</v>
      </c>
      <c r="D79" s="215" t="s">
        <v>291</v>
      </c>
      <c r="E79" s="216"/>
      <c r="F79" s="216"/>
      <c r="G79" s="216" t="n">
        <v>0.000780995126194972</v>
      </c>
      <c r="H79" s="217" t="n">
        <f aca="false">COUNT(E79:G79)</f>
        <v>1</v>
      </c>
      <c r="I79" s="215" t="s">
        <v>372</v>
      </c>
      <c r="J79" s="215"/>
      <c r="K79" s="215"/>
    </row>
    <row r="80" customFormat="false" ht="14.25" hidden="false" customHeight="false" outlineLevel="0" collapsed="false">
      <c r="A80" s="215" t="s">
        <v>166</v>
      </c>
      <c r="B80" s="215" t="s">
        <v>338</v>
      </c>
      <c r="C80" s="215" t="s">
        <v>315</v>
      </c>
      <c r="D80" s="215" t="s">
        <v>212</v>
      </c>
      <c r="E80" s="216"/>
      <c r="F80" s="216"/>
      <c r="G80" s="216" t="n">
        <v>0.00640494371535014</v>
      </c>
      <c r="H80" s="217" t="n">
        <f aca="false">COUNT(E80:G80)</f>
        <v>1</v>
      </c>
      <c r="I80" s="215" t="s">
        <v>372</v>
      </c>
      <c r="J80" s="215"/>
      <c r="K80" s="215"/>
    </row>
    <row r="81" customFormat="false" ht="14.25" hidden="false" customHeight="false" outlineLevel="0" collapsed="false">
      <c r="A81" s="215" t="s">
        <v>195</v>
      </c>
      <c r="B81" s="215" t="s">
        <v>338</v>
      </c>
      <c r="C81" s="215" t="s">
        <v>315</v>
      </c>
      <c r="D81" s="215" t="s">
        <v>212</v>
      </c>
      <c r="E81" s="216"/>
      <c r="F81" s="216"/>
      <c r="G81" s="216" t="n">
        <v>0.00118335935536598</v>
      </c>
      <c r="H81" s="217" t="n">
        <f aca="false">COUNT(E81:G81)</f>
        <v>1</v>
      </c>
      <c r="I81" s="215" t="s">
        <v>372</v>
      </c>
      <c r="J81" s="215"/>
      <c r="K81" s="215"/>
    </row>
    <row r="82" customFormat="false" ht="14.25" hidden="false" customHeight="false" outlineLevel="0" collapsed="false">
      <c r="A82" s="215" t="s">
        <v>166</v>
      </c>
      <c r="B82" s="215" t="s">
        <v>30</v>
      </c>
      <c r="C82" s="215" t="s">
        <v>70</v>
      </c>
      <c r="D82" s="215" t="s">
        <v>239</v>
      </c>
      <c r="E82" s="216"/>
      <c r="F82" s="216"/>
      <c r="G82" s="216" t="n">
        <v>0.0088613982594462</v>
      </c>
      <c r="H82" s="217" t="n">
        <f aca="false">COUNT(E82:G82)</f>
        <v>1</v>
      </c>
      <c r="I82" s="215" t="s">
        <v>372</v>
      </c>
      <c r="J82" s="215"/>
      <c r="K82" s="215"/>
    </row>
    <row r="83" customFormat="false" ht="14.25" hidden="false" customHeight="false" outlineLevel="0" collapsed="false">
      <c r="A83" s="215" t="s">
        <v>166</v>
      </c>
      <c r="B83" s="215" t="s">
        <v>5</v>
      </c>
      <c r="C83" s="215" t="s">
        <v>4</v>
      </c>
      <c r="D83" s="215" t="s">
        <v>31</v>
      </c>
      <c r="E83" s="216"/>
      <c r="F83" s="216"/>
      <c r="G83" s="216" t="n">
        <v>0.0138904055736344</v>
      </c>
      <c r="H83" s="217" t="n">
        <f aca="false">COUNT(E83:G83)</f>
        <v>1</v>
      </c>
      <c r="I83" s="215" t="s">
        <v>372</v>
      </c>
      <c r="J83" s="215"/>
      <c r="K83" s="215"/>
    </row>
    <row r="84" customFormat="false" ht="14.25" hidden="false" customHeight="false" outlineLevel="0" collapsed="false">
      <c r="A84" s="215" t="s">
        <v>391</v>
      </c>
      <c r="B84" s="215" t="s">
        <v>5</v>
      </c>
      <c r="C84" s="215" t="s">
        <v>4</v>
      </c>
      <c r="D84" s="215" t="s">
        <v>31</v>
      </c>
      <c r="E84" s="216"/>
      <c r="F84" s="216"/>
      <c r="G84" s="216" t="n">
        <v>0.00385423564438002</v>
      </c>
      <c r="H84" s="217" t="n">
        <f aca="false">COUNT(E84:G84)</f>
        <v>1</v>
      </c>
      <c r="I84" s="215"/>
      <c r="J84" s="215" t="n">
        <v>1</v>
      </c>
      <c r="K84" s="215" t="n">
        <v>1</v>
      </c>
    </row>
    <row r="85" customFormat="false" ht="14.25" hidden="false" customHeight="false" outlineLevel="0" collapsed="false">
      <c r="A85" s="215" t="s">
        <v>230</v>
      </c>
      <c r="B85" s="215" t="s">
        <v>5</v>
      </c>
      <c r="C85" s="215" t="s">
        <v>4</v>
      </c>
      <c r="D85" s="215" t="s">
        <v>6</v>
      </c>
      <c r="E85" s="216"/>
      <c r="F85" s="216"/>
      <c r="G85" s="216" t="n">
        <v>0.0198630602962329</v>
      </c>
      <c r="H85" s="217" t="n">
        <f aca="false">COUNT(E85:G85)</f>
        <v>1</v>
      </c>
      <c r="I85" s="215"/>
      <c r="J85" s="215"/>
      <c r="K85" s="215"/>
    </row>
    <row r="86" customFormat="false" ht="14.25" hidden="false" customHeight="false" outlineLevel="0" collapsed="false">
      <c r="A86" s="215" t="s">
        <v>234</v>
      </c>
      <c r="B86" s="215" t="s">
        <v>5</v>
      </c>
      <c r="C86" s="215" t="s">
        <v>4</v>
      </c>
      <c r="D86" s="215" t="s">
        <v>32</v>
      </c>
      <c r="E86" s="216"/>
      <c r="F86" s="216"/>
      <c r="G86" s="216" t="n">
        <v>0.00181887229917451</v>
      </c>
      <c r="H86" s="217" t="n">
        <f aca="false">COUNT(E86:G86)</f>
        <v>1</v>
      </c>
      <c r="I86" s="215"/>
      <c r="J86" s="215" t="n">
        <v>1</v>
      </c>
      <c r="K86" s="215" t="n">
        <v>1</v>
      </c>
    </row>
    <row r="87" customFormat="false" ht="14.25" hidden="false" customHeight="false" outlineLevel="0" collapsed="false">
      <c r="A87" s="215" t="s">
        <v>195</v>
      </c>
      <c r="B87" s="215" t="s">
        <v>44</v>
      </c>
      <c r="C87" s="215" t="s">
        <v>43</v>
      </c>
      <c r="D87" s="215" t="s">
        <v>121</v>
      </c>
      <c r="E87" s="216"/>
      <c r="F87" s="216"/>
      <c r="G87" s="216" t="n">
        <v>0.0499672498372386</v>
      </c>
      <c r="H87" s="217" t="n">
        <f aca="false">COUNT(E87:G87)</f>
        <v>1</v>
      </c>
      <c r="I87" s="215"/>
      <c r="J87" s="215" t="n">
        <v>1</v>
      </c>
      <c r="K87" s="215" t="n">
        <v>1</v>
      </c>
    </row>
    <row r="88" customFormat="false" ht="14.25" hidden="false" customHeight="false" outlineLevel="0" collapsed="false">
      <c r="A88" s="215" t="s">
        <v>230</v>
      </c>
      <c r="B88" s="215" t="s">
        <v>44</v>
      </c>
      <c r="C88" s="215" t="s">
        <v>43</v>
      </c>
      <c r="D88" s="215" t="s">
        <v>121</v>
      </c>
      <c r="E88" s="216"/>
      <c r="F88" s="216"/>
      <c r="G88" s="216" t="n">
        <v>3.64459821949228E-006</v>
      </c>
      <c r="H88" s="217" t="n">
        <f aca="false">COUNT(E88:G88)</f>
        <v>1</v>
      </c>
      <c r="I88" s="215" t="s">
        <v>372</v>
      </c>
      <c r="J88" s="215"/>
      <c r="K88" s="215"/>
    </row>
    <row r="89" customFormat="false" ht="14.25" hidden="false" customHeight="false" outlineLevel="0" collapsed="false">
      <c r="A89" s="215" t="s">
        <v>195</v>
      </c>
      <c r="B89" s="215" t="s">
        <v>63</v>
      </c>
      <c r="C89" s="215" t="s">
        <v>62</v>
      </c>
      <c r="D89" s="215" t="s">
        <v>392</v>
      </c>
      <c r="E89" s="216"/>
      <c r="F89" s="216"/>
      <c r="G89" s="216" t="n">
        <v>0.00298907074628815</v>
      </c>
      <c r="H89" s="217" t="n">
        <f aca="false">COUNT(E89:G89)</f>
        <v>1</v>
      </c>
      <c r="I89" s="215" t="s">
        <v>372</v>
      </c>
      <c r="J89" s="215"/>
      <c r="K89" s="215"/>
    </row>
    <row r="90" customFormat="false" ht="14.25" hidden="false" customHeight="false" outlineLevel="0" collapsed="false">
      <c r="A90" s="215" t="s">
        <v>230</v>
      </c>
      <c r="B90" s="215" t="s">
        <v>63</v>
      </c>
      <c r="C90" s="215" t="s">
        <v>62</v>
      </c>
      <c r="D90" s="215" t="s">
        <v>392</v>
      </c>
      <c r="E90" s="216"/>
      <c r="F90" s="216"/>
      <c r="G90" s="216" t="n">
        <v>0.847813727014734</v>
      </c>
      <c r="H90" s="217" t="n">
        <f aca="false">COUNT(E90:G90)</f>
        <v>1</v>
      </c>
      <c r="I90" s="215"/>
      <c r="J90" s="215" t="n">
        <v>1</v>
      </c>
      <c r="K90" s="215" t="n">
        <v>1</v>
      </c>
    </row>
    <row r="91" customFormat="false" ht="14.25" hidden="false" customHeight="false" outlineLevel="0" collapsed="false">
      <c r="A91" s="215" t="s">
        <v>389</v>
      </c>
      <c r="B91" s="215" t="s">
        <v>63</v>
      </c>
      <c r="C91" s="215" t="s">
        <v>324</v>
      </c>
      <c r="D91" s="215" t="s">
        <v>188</v>
      </c>
      <c r="E91" s="216"/>
      <c r="F91" s="216"/>
      <c r="G91" s="216" t="n">
        <v>0.00214716741213345</v>
      </c>
      <c r="H91" s="217" t="n">
        <f aca="false">COUNT(E91:G91)</f>
        <v>1</v>
      </c>
      <c r="I91" s="215" t="s">
        <v>372</v>
      </c>
      <c r="J91" s="215"/>
      <c r="K91" s="215"/>
    </row>
    <row r="92" customFormat="false" ht="14.25" hidden="false" customHeight="false" outlineLevel="0" collapsed="false">
      <c r="A92" s="215" t="s">
        <v>195</v>
      </c>
      <c r="B92" s="215" t="s">
        <v>63</v>
      </c>
      <c r="C92" s="215" t="s">
        <v>324</v>
      </c>
      <c r="D92" s="215" t="s">
        <v>188</v>
      </c>
      <c r="E92" s="216"/>
      <c r="F92" s="216"/>
      <c r="G92" s="216" t="n">
        <v>0.00375587969311811</v>
      </c>
      <c r="H92" s="217" t="n">
        <f aca="false">COUNT(E92:G92)</f>
        <v>1</v>
      </c>
      <c r="I92" s="215" t="s">
        <v>372</v>
      </c>
      <c r="J92" s="215"/>
      <c r="K92" s="215"/>
    </row>
    <row r="93" customFormat="false" ht="14.25" hidden="false" customHeight="false" outlineLevel="0" collapsed="false">
      <c r="A93" s="215" t="s">
        <v>208</v>
      </c>
      <c r="B93" s="215" t="s">
        <v>63</v>
      </c>
      <c r="C93" s="215" t="s">
        <v>324</v>
      </c>
      <c r="D93" s="215" t="s">
        <v>188</v>
      </c>
      <c r="E93" s="216"/>
      <c r="F93" s="216"/>
      <c r="G93" s="216" t="n">
        <v>0.00514130894317926</v>
      </c>
      <c r="H93" s="217" t="n">
        <f aca="false">COUNT(E93:G93)</f>
        <v>1</v>
      </c>
      <c r="I93" s="215" t="s">
        <v>372</v>
      </c>
      <c r="J93" s="215"/>
      <c r="K93" s="215"/>
    </row>
    <row r="94" customFormat="false" ht="14.25" hidden="false" customHeight="false" outlineLevel="0" collapsed="false">
      <c r="A94" s="215" t="s">
        <v>234</v>
      </c>
      <c r="B94" s="215" t="s">
        <v>63</v>
      </c>
      <c r="C94" s="215" t="s">
        <v>324</v>
      </c>
      <c r="D94" s="215" t="s">
        <v>188</v>
      </c>
      <c r="E94" s="216"/>
      <c r="F94" s="216"/>
      <c r="G94" s="216" t="n">
        <v>0.0364224181007775</v>
      </c>
      <c r="H94" s="217" t="n">
        <f aca="false">COUNT(E94:G94)</f>
        <v>1</v>
      </c>
      <c r="I94" s="215"/>
      <c r="J94" s="215"/>
      <c r="K94" s="215"/>
    </row>
    <row r="95" customFormat="false" ht="14.25" hidden="false" customHeight="false" outlineLevel="0" collapsed="false">
      <c r="A95" s="215" t="s">
        <v>391</v>
      </c>
      <c r="B95" s="215" t="s">
        <v>63</v>
      </c>
      <c r="C95" s="215" t="s">
        <v>324</v>
      </c>
      <c r="D95" s="215" t="s">
        <v>188</v>
      </c>
      <c r="E95" s="216"/>
      <c r="F95" s="216"/>
      <c r="G95" s="216" t="n">
        <v>0.0114323553488469</v>
      </c>
      <c r="H95" s="217" t="n">
        <f aca="false">COUNT(E95:G95)</f>
        <v>1</v>
      </c>
      <c r="I95" s="215" t="s">
        <v>372</v>
      </c>
      <c r="J95" s="215"/>
      <c r="K95" s="215"/>
    </row>
    <row r="96" customFormat="false" ht="14.25" hidden="false" customHeight="false" outlineLevel="0" collapsed="false">
      <c r="A96" s="215" t="s">
        <v>166</v>
      </c>
      <c r="B96" s="215" t="s">
        <v>66</v>
      </c>
      <c r="C96" s="215" t="s">
        <v>65</v>
      </c>
      <c r="D96" s="215" t="s">
        <v>245</v>
      </c>
      <c r="E96" s="216"/>
      <c r="F96" s="216"/>
      <c r="G96" s="216" t="n">
        <v>0.00238633581354395</v>
      </c>
      <c r="H96" s="217" t="n">
        <f aca="false">COUNT(E96:G96)</f>
        <v>1</v>
      </c>
      <c r="I96" s="215" t="s">
        <v>372</v>
      </c>
      <c r="J96" s="215"/>
      <c r="K96" s="215"/>
    </row>
    <row r="97" customFormat="false" ht="14.25" hidden="false" customHeight="false" outlineLevel="0" collapsed="false">
      <c r="A97" s="215" t="s">
        <v>389</v>
      </c>
      <c r="B97" s="215" t="s">
        <v>66</v>
      </c>
      <c r="C97" s="215" t="s">
        <v>65</v>
      </c>
      <c r="D97" s="215" t="s">
        <v>64</v>
      </c>
      <c r="E97" s="216"/>
      <c r="F97" s="216"/>
      <c r="G97" s="216" t="n">
        <v>0.0550567186820296</v>
      </c>
      <c r="H97" s="217" t="n">
        <f aca="false">COUNT(E97:G97)</f>
        <v>1</v>
      </c>
      <c r="I97" s="215"/>
      <c r="J97" s="215"/>
      <c r="K97" s="215"/>
    </row>
    <row r="98" customFormat="false" ht="14.25" hidden="false" customHeight="false" outlineLevel="0" collapsed="false">
      <c r="A98" s="215" t="s">
        <v>166</v>
      </c>
      <c r="B98" s="215" t="s">
        <v>66</v>
      </c>
      <c r="C98" s="215" t="s">
        <v>65</v>
      </c>
      <c r="D98" s="215" t="s">
        <v>64</v>
      </c>
      <c r="E98" s="216"/>
      <c r="F98" s="216"/>
      <c r="G98" s="216" t="n">
        <v>0.0358019341274758</v>
      </c>
      <c r="H98" s="217" t="n">
        <f aca="false">COUNT(E98:G98)</f>
        <v>1</v>
      </c>
      <c r="I98" s="215"/>
      <c r="J98" s="215"/>
      <c r="K98" s="215"/>
    </row>
    <row r="99" customFormat="false" ht="14.25" hidden="false" customHeight="false" outlineLevel="0" collapsed="false">
      <c r="A99" s="215" t="s">
        <v>208</v>
      </c>
      <c r="B99" s="215" t="s">
        <v>66</v>
      </c>
      <c r="C99" s="215" t="s">
        <v>65</v>
      </c>
      <c r="D99" s="215" t="s">
        <v>64</v>
      </c>
      <c r="E99" s="216"/>
      <c r="F99" s="216"/>
      <c r="G99" s="216" t="n">
        <v>0.00189578861608013</v>
      </c>
      <c r="H99" s="217" t="n">
        <f aca="false">COUNT(E99:G99)</f>
        <v>1</v>
      </c>
      <c r="I99" s="215" t="s">
        <v>372</v>
      </c>
      <c r="J99" s="215"/>
      <c r="K99" s="215"/>
    </row>
    <row r="100" customFormat="false" ht="14.25" hidden="false" customHeight="false" outlineLevel="0" collapsed="false">
      <c r="A100" s="215" t="s">
        <v>228</v>
      </c>
      <c r="B100" s="215" t="s">
        <v>66</v>
      </c>
      <c r="C100" s="215" t="s">
        <v>65</v>
      </c>
      <c r="D100" s="215" t="s">
        <v>64</v>
      </c>
      <c r="E100" s="216"/>
      <c r="F100" s="216"/>
      <c r="G100" s="216" t="n">
        <v>0.0353082457575567</v>
      </c>
      <c r="H100" s="217" t="n">
        <f aca="false">COUNT(E100:G100)</f>
        <v>1</v>
      </c>
      <c r="I100" s="215"/>
      <c r="J100" s="215" t="n">
        <v>1</v>
      </c>
      <c r="K100" s="215" t="n">
        <v>1</v>
      </c>
    </row>
    <row r="101" customFormat="false" ht="14.25" hidden="false" customHeight="false" outlineLevel="0" collapsed="false">
      <c r="A101" s="215" t="s">
        <v>195</v>
      </c>
      <c r="B101" s="215" t="s">
        <v>52</v>
      </c>
      <c r="C101" s="215" t="s">
        <v>54</v>
      </c>
      <c r="D101" s="215" t="s">
        <v>55</v>
      </c>
      <c r="E101" s="216"/>
      <c r="F101" s="216"/>
      <c r="G101" s="216" t="n">
        <v>0.00383008701055327</v>
      </c>
      <c r="H101" s="217" t="n">
        <f aca="false">COUNT(E101:G101)</f>
        <v>1</v>
      </c>
      <c r="I101" s="215" t="s">
        <v>372</v>
      </c>
      <c r="J101" s="215"/>
      <c r="K101" s="215"/>
    </row>
    <row r="102" customFormat="false" ht="14.25" hidden="false" customHeight="false" outlineLevel="0" collapsed="false">
      <c r="A102" s="215" t="s">
        <v>208</v>
      </c>
      <c r="B102" s="215" t="s">
        <v>52</v>
      </c>
      <c r="C102" s="215" t="s">
        <v>54</v>
      </c>
      <c r="D102" s="215" t="s">
        <v>55</v>
      </c>
      <c r="E102" s="216"/>
      <c r="F102" s="216"/>
      <c r="G102" s="216" t="n">
        <v>0.207678990649575</v>
      </c>
      <c r="H102" s="217" t="n">
        <f aca="false">COUNT(E102:G102)</f>
        <v>1</v>
      </c>
      <c r="I102" s="215"/>
      <c r="J102" s="215" t="n">
        <v>1</v>
      </c>
      <c r="K102" s="215" t="n">
        <v>1</v>
      </c>
    </row>
    <row r="103" customFormat="false" ht="14.25" hidden="false" customHeight="false" outlineLevel="0" collapsed="false">
      <c r="A103" s="215" t="s">
        <v>234</v>
      </c>
      <c r="B103" s="215" t="s">
        <v>52</v>
      </c>
      <c r="C103" s="215" t="s">
        <v>54</v>
      </c>
      <c r="D103" s="215" t="s">
        <v>55</v>
      </c>
      <c r="E103" s="216"/>
      <c r="F103" s="216"/>
      <c r="G103" s="216" t="n">
        <v>0.00215866162978953</v>
      </c>
      <c r="H103" s="217" t="n">
        <f aca="false">COUNT(E103:G103)</f>
        <v>1</v>
      </c>
      <c r="I103" s="215" t="s">
        <v>372</v>
      </c>
      <c r="J103" s="215"/>
      <c r="K103" s="215"/>
    </row>
    <row r="104" customFormat="false" ht="14.25" hidden="false" customHeight="false" outlineLevel="0" collapsed="false">
      <c r="A104" s="215" t="s">
        <v>391</v>
      </c>
      <c r="B104" s="215" t="s">
        <v>52</v>
      </c>
      <c r="C104" s="215" t="s">
        <v>54</v>
      </c>
      <c r="D104" s="215" t="s">
        <v>55</v>
      </c>
      <c r="E104" s="216"/>
      <c r="F104" s="216"/>
      <c r="G104" s="216" t="n">
        <v>0.00211795254159519</v>
      </c>
      <c r="H104" s="217" t="n">
        <f aca="false">COUNT(E104:G104)</f>
        <v>1</v>
      </c>
      <c r="I104" s="215" t="s">
        <v>372</v>
      </c>
      <c r="J104" s="215"/>
      <c r="K104" s="215"/>
    </row>
    <row r="105" customFormat="false" ht="14.25" hidden="false" customHeight="false" outlineLevel="0" collapsed="false">
      <c r="A105" s="215" t="s">
        <v>389</v>
      </c>
      <c r="B105" s="215" t="s">
        <v>52</v>
      </c>
      <c r="C105" s="215" t="s">
        <v>54</v>
      </c>
      <c r="D105" s="215" t="s">
        <v>178</v>
      </c>
      <c r="E105" s="216"/>
      <c r="F105" s="216"/>
      <c r="G105" s="216" t="n">
        <v>0.00863049758513379</v>
      </c>
      <c r="H105" s="217" t="n">
        <f aca="false">COUNT(E105:G105)</f>
        <v>1</v>
      </c>
      <c r="I105" s="215" t="s">
        <v>372</v>
      </c>
      <c r="J105" s="215"/>
      <c r="K105" s="215"/>
    </row>
    <row r="106" customFormat="false" ht="14.25" hidden="false" customHeight="false" outlineLevel="0" collapsed="false">
      <c r="A106" s="215" t="s">
        <v>195</v>
      </c>
      <c r="B106" s="215" t="s">
        <v>52</v>
      </c>
      <c r="C106" s="215" t="s">
        <v>54</v>
      </c>
      <c r="D106" s="215" t="s">
        <v>178</v>
      </c>
      <c r="E106" s="216"/>
      <c r="F106" s="216"/>
      <c r="G106" s="216" t="n">
        <v>0.00650155043821895</v>
      </c>
      <c r="H106" s="217" t="n">
        <f aca="false">COUNT(E106:G106)</f>
        <v>1</v>
      </c>
      <c r="I106" s="215" t="s">
        <v>372</v>
      </c>
      <c r="J106" s="215"/>
      <c r="K106" s="215"/>
    </row>
    <row r="107" customFormat="false" ht="14.25" hidden="false" customHeight="false" outlineLevel="0" collapsed="false">
      <c r="A107" s="215" t="s">
        <v>208</v>
      </c>
      <c r="B107" s="215" t="s">
        <v>52</v>
      </c>
      <c r="C107" s="215" t="s">
        <v>54</v>
      </c>
      <c r="D107" s="215" t="s">
        <v>178</v>
      </c>
      <c r="E107" s="216"/>
      <c r="F107" s="216"/>
      <c r="G107" s="216" t="n">
        <v>0.00214468356322193</v>
      </c>
      <c r="H107" s="217" t="n">
        <f aca="false">COUNT(E107:G107)</f>
        <v>1</v>
      </c>
      <c r="I107" s="215" t="s">
        <v>372</v>
      </c>
      <c r="J107" s="215"/>
      <c r="K107" s="215"/>
    </row>
    <row r="108" customFormat="false" ht="14.25" hidden="false" customHeight="false" outlineLevel="0" collapsed="false">
      <c r="A108" s="215" t="s">
        <v>234</v>
      </c>
      <c r="B108" s="215" t="s">
        <v>52</v>
      </c>
      <c r="C108" s="215" t="s">
        <v>54</v>
      </c>
      <c r="D108" s="215" t="s">
        <v>178</v>
      </c>
      <c r="E108" s="216"/>
      <c r="F108" s="216"/>
      <c r="G108" s="216" t="n">
        <v>0.00345285922727909</v>
      </c>
      <c r="H108" s="217" t="n">
        <f aca="false">COUNT(E108:G108)</f>
        <v>1</v>
      </c>
      <c r="I108" s="215" t="s">
        <v>372</v>
      </c>
      <c r="J108" s="215"/>
      <c r="K108" s="215"/>
    </row>
    <row r="109" customFormat="false" ht="14.25" hidden="false" customHeight="false" outlineLevel="0" collapsed="false">
      <c r="A109" s="215" t="s">
        <v>391</v>
      </c>
      <c r="B109" s="215" t="s">
        <v>52</v>
      </c>
      <c r="C109" s="215" t="s">
        <v>54</v>
      </c>
      <c r="D109" s="215" t="s">
        <v>53</v>
      </c>
      <c r="E109" s="216"/>
      <c r="F109" s="216"/>
      <c r="G109" s="216" t="n">
        <v>0.0648389636527642</v>
      </c>
      <c r="H109" s="217" t="n">
        <f aca="false">COUNT(E109:G109)</f>
        <v>1</v>
      </c>
      <c r="I109" s="215"/>
      <c r="J109" s="215" t="n">
        <v>2</v>
      </c>
      <c r="K109" s="215" t="n">
        <v>2</v>
      </c>
    </row>
    <row r="110" customFormat="false" ht="14.25" hidden="false" customHeight="false" outlineLevel="0" collapsed="false">
      <c r="A110" s="215" t="s">
        <v>389</v>
      </c>
      <c r="B110" s="215" t="s">
        <v>52</v>
      </c>
      <c r="C110" s="215" t="s">
        <v>54</v>
      </c>
      <c r="D110" s="215" t="s">
        <v>181</v>
      </c>
      <c r="E110" s="216"/>
      <c r="F110" s="216"/>
      <c r="G110" s="216" t="n">
        <v>0.00523685766232028</v>
      </c>
      <c r="H110" s="217" t="n">
        <f aca="false">COUNT(E110:G110)</f>
        <v>1</v>
      </c>
      <c r="I110" s="215" t="s">
        <v>372</v>
      </c>
      <c r="J110" s="215"/>
      <c r="K110" s="215"/>
    </row>
    <row r="111" customFormat="false" ht="14.25" hidden="false" customHeight="false" outlineLevel="0" collapsed="false">
      <c r="A111" s="215" t="s">
        <v>195</v>
      </c>
      <c r="B111" s="215" t="s">
        <v>52</v>
      </c>
      <c r="C111" s="215" t="s">
        <v>54</v>
      </c>
      <c r="D111" s="215" t="s">
        <v>181</v>
      </c>
      <c r="E111" s="216"/>
      <c r="F111" s="216"/>
      <c r="G111" s="216" t="n">
        <v>0.00683597808212672</v>
      </c>
      <c r="H111" s="217" t="n">
        <f aca="false">COUNT(E111:G111)</f>
        <v>1</v>
      </c>
      <c r="I111" s="215" t="s">
        <v>372</v>
      </c>
      <c r="J111" s="215"/>
      <c r="K111" s="215"/>
    </row>
    <row r="112" customFormat="false" ht="14.25" hidden="false" customHeight="false" outlineLevel="0" collapsed="false">
      <c r="A112" s="215" t="s">
        <v>389</v>
      </c>
      <c r="B112" s="215" t="s">
        <v>52</v>
      </c>
      <c r="C112" s="215" t="s">
        <v>54</v>
      </c>
      <c r="D112" s="215" t="s">
        <v>175</v>
      </c>
      <c r="E112" s="216"/>
      <c r="F112" s="216"/>
      <c r="G112" s="216" t="n">
        <v>0.0111513278975606</v>
      </c>
      <c r="H112" s="217" t="n">
        <f aca="false">COUNT(E112:G112)</f>
        <v>1</v>
      </c>
      <c r="I112" s="215" t="s">
        <v>372</v>
      </c>
      <c r="J112" s="215"/>
      <c r="K112" s="215"/>
    </row>
    <row r="113" customFormat="false" ht="14.25" hidden="false" customHeight="false" outlineLevel="0" collapsed="false">
      <c r="A113" s="215" t="s">
        <v>195</v>
      </c>
      <c r="B113" s="215" t="s">
        <v>52</v>
      </c>
      <c r="C113" s="215" t="s">
        <v>54</v>
      </c>
      <c r="D113" s="215" t="s">
        <v>175</v>
      </c>
      <c r="E113" s="216"/>
      <c r="F113" s="216"/>
      <c r="G113" s="216" t="n">
        <v>0.0101268252526512</v>
      </c>
      <c r="H113" s="217" t="n">
        <f aca="false">COUNT(E113:G113)</f>
        <v>1</v>
      </c>
      <c r="I113" s="215" t="s">
        <v>372</v>
      </c>
      <c r="J113" s="215"/>
      <c r="K113" s="215"/>
    </row>
    <row r="114" customFormat="false" ht="14.25" hidden="false" customHeight="false" outlineLevel="0" collapsed="false">
      <c r="A114" s="215" t="s">
        <v>208</v>
      </c>
      <c r="B114" s="215" t="s">
        <v>52</v>
      </c>
      <c r="C114" s="215" t="s">
        <v>54</v>
      </c>
      <c r="D114" s="215" t="s">
        <v>175</v>
      </c>
      <c r="E114" s="216"/>
      <c r="F114" s="216"/>
      <c r="G114" s="216" t="n">
        <v>0.0033321683343985</v>
      </c>
      <c r="H114" s="217" t="n">
        <f aca="false">COUNT(E114:G114)</f>
        <v>1</v>
      </c>
      <c r="I114" s="215" t="s">
        <v>372</v>
      </c>
      <c r="J114" s="215"/>
      <c r="K114" s="215"/>
    </row>
    <row r="115" customFormat="false" ht="14.25" hidden="false" customHeight="false" outlineLevel="0" collapsed="false">
      <c r="A115" s="215" t="s">
        <v>234</v>
      </c>
      <c r="B115" s="215" t="s">
        <v>52</v>
      </c>
      <c r="C115" s="215" t="s">
        <v>54</v>
      </c>
      <c r="D115" s="215" t="s">
        <v>175</v>
      </c>
      <c r="E115" s="216"/>
      <c r="F115" s="216"/>
      <c r="G115" s="216" t="n">
        <v>0.00418240690771722</v>
      </c>
      <c r="H115" s="217" t="n">
        <f aca="false">COUNT(E115:G115)</f>
        <v>1</v>
      </c>
      <c r="I115" s="215" t="s">
        <v>372</v>
      </c>
      <c r="J115" s="215"/>
      <c r="K115" s="215"/>
    </row>
    <row r="116" customFormat="false" ht="14.25" hidden="false" customHeight="false" outlineLevel="0" collapsed="false">
      <c r="A116" s="215" t="s">
        <v>389</v>
      </c>
      <c r="B116" s="215" t="s">
        <v>10</v>
      </c>
      <c r="C116" s="215" t="s">
        <v>9</v>
      </c>
      <c r="D116" s="215" t="s">
        <v>34</v>
      </c>
      <c r="E116" s="216"/>
      <c r="F116" s="216"/>
      <c r="G116" s="216" t="n">
        <v>0.00593677846809365</v>
      </c>
      <c r="H116" s="217" t="n">
        <f aca="false">COUNT(E116:G116)</f>
        <v>1</v>
      </c>
      <c r="I116" s="215" t="s">
        <v>372</v>
      </c>
      <c r="J116" s="215"/>
      <c r="K116" s="215"/>
    </row>
    <row r="117" customFormat="false" ht="14.25" hidden="false" customHeight="false" outlineLevel="0" collapsed="false">
      <c r="A117" s="215" t="s">
        <v>195</v>
      </c>
      <c r="B117" s="215" t="s">
        <v>10</v>
      </c>
      <c r="C117" s="215" t="s">
        <v>9</v>
      </c>
      <c r="D117" s="215" t="s">
        <v>34</v>
      </c>
      <c r="E117" s="216"/>
      <c r="F117" s="216"/>
      <c r="G117" s="216" t="n">
        <v>0.00042050813213256</v>
      </c>
      <c r="H117" s="217" t="n">
        <f aca="false">COUNT(E117:G117)</f>
        <v>1</v>
      </c>
      <c r="I117" s="215" t="s">
        <v>372</v>
      </c>
      <c r="J117" s="215"/>
      <c r="K117" s="215"/>
    </row>
    <row r="118" customFormat="false" ht="14.25" hidden="false" customHeight="false" outlineLevel="0" collapsed="false">
      <c r="A118" s="215" t="s">
        <v>208</v>
      </c>
      <c r="B118" s="215" t="s">
        <v>10</v>
      </c>
      <c r="C118" s="215" t="s">
        <v>9</v>
      </c>
      <c r="D118" s="215" t="s">
        <v>34</v>
      </c>
      <c r="E118" s="216"/>
      <c r="F118" s="216"/>
      <c r="G118" s="216" t="n">
        <v>0.00124040402395672</v>
      </c>
      <c r="H118" s="217" t="n">
        <f aca="false">COUNT(E118:G118)</f>
        <v>1</v>
      </c>
      <c r="I118" s="215" t="s">
        <v>372</v>
      </c>
      <c r="J118" s="215"/>
      <c r="K118" s="215"/>
    </row>
    <row r="119" customFormat="false" ht="14.25" hidden="false" customHeight="false" outlineLevel="0" collapsed="false">
      <c r="A119" s="215" t="s">
        <v>234</v>
      </c>
      <c r="B119" s="215" t="s">
        <v>10</v>
      </c>
      <c r="C119" s="215" t="s">
        <v>9</v>
      </c>
      <c r="D119" s="215" t="s">
        <v>34</v>
      </c>
      <c r="E119" s="216"/>
      <c r="F119" s="216"/>
      <c r="G119" s="216" t="n">
        <v>0.00140912634166817</v>
      </c>
      <c r="H119" s="217" t="n">
        <f aca="false">COUNT(E119:G119)</f>
        <v>1</v>
      </c>
      <c r="I119" s="215" t="s">
        <v>372</v>
      </c>
      <c r="J119" s="215"/>
      <c r="K119" s="215"/>
    </row>
    <row r="120" customFormat="false" ht="14.25" hidden="false" customHeight="false" outlineLevel="0" collapsed="false">
      <c r="A120" s="215" t="s">
        <v>208</v>
      </c>
      <c r="B120" s="215" t="s">
        <v>10</v>
      </c>
      <c r="C120" s="215" t="s">
        <v>9</v>
      </c>
      <c r="D120" s="215" t="s">
        <v>286</v>
      </c>
      <c r="E120" s="216"/>
      <c r="F120" s="216"/>
      <c r="G120" s="216" t="n">
        <v>0.000917073204772503</v>
      </c>
      <c r="H120" s="217" t="n">
        <f aca="false">COUNT(E120:G120)</f>
        <v>1</v>
      </c>
      <c r="I120" s="215" t="s">
        <v>372</v>
      </c>
      <c r="J120" s="215"/>
      <c r="K120" s="215"/>
    </row>
    <row r="121" customFormat="false" ht="14.25" hidden="false" customHeight="false" outlineLevel="0" collapsed="false">
      <c r="A121" s="215" t="s">
        <v>389</v>
      </c>
      <c r="B121" s="215" t="s">
        <v>10</v>
      </c>
      <c r="C121" s="215" t="s">
        <v>9</v>
      </c>
      <c r="D121" s="215" t="s">
        <v>203</v>
      </c>
      <c r="E121" s="216"/>
      <c r="F121" s="216"/>
      <c r="G121" s="216" t="n">
        <v>0.000546551704906696</v>
      </c>
      <c r="H121" s="217" t="n">
        <f aca="false">COUNT(E121:G121)</f>
        <v>1</v>
      </c>
      <c r="I121" s="215" t="s">
        <v>372</v>
      </c>
      <c r="J121" s="215"/>
      <c r="K121" s="215"/>
    </row>
    <row r="122" customFormat="false" ht="14.25" hidden="false" customHeight="false" outlineLevel="0" collapsed="false">
      <c r="A122" s="215" t="s">
        <v>166</v>
      </c>
      <c r="B122" s="215" t="s">
        <v>10</v>
      </c>
      <c r="C122" s="215" t="s">
        <v>9</v>
      </c>
      <c r="D122" s="215" t="s">
        <v>203</v>
      </c>
      <c r="E122" s="216"/>
      <c r="F122" s="216"/>
      <c r="G122" s="216" t="n">
        <v>0.00947867298578199</v>
      </c>
      <c r="H122" s="217" t="n">
        <f aca="false">COUNT(E122:G122)</f>
        <v>1</v>
      </c>
      <c r="I122" s="215" t="s">
        <v>372</v>
      </c>
      <c r="J122" s="215"/>
      <c r="K122" s="215"/>
    </row>
    <row r="123" customFormat="false" ht="14.25" hidden="false" customHeight="false" outlineLevel="0" collapsed="false">
      <c r="A123" s="215" t="s">
        <v>166</v>
      </c>
      <c r="B123" s="215" t="s">
        <v>10</v>
      </c>
      <c r="C123" s="215" t="s">
        <v>9</v>
      </c>
      <c r="D123" s="215" t="s">
        <v>257</v>
      </c>
      <c r="E123" s="216"/>
      <c r="F123" s="216"/>
      <c r="G123" s="216" t="n">
        <v>0.00484164087025391</v>
      </c>
      <c r="H123" s="217" t="n">
        <f aca="false">COUNT(E123:G123)</f>
        <v>1</v>
      </c>
      <c r="I123" s="215" t="s">
        <v>372</v>
      </c>
      <c r="J123" s="215"/>
      <c r="K123" s="215"/>
    </row>
    <row r="124" customFormat="false" ht="14.25" hidden="false" customHeight="false" outlineLevel="0" collapsed="false">
      <c r="A124" s="215" t="s">
        <v>195</v>
      </c>
      <c r="B124" s="215" t="s">
        <v>10</v>
      </c>
      <c r="C124" s="215" t="s">
        <v>9</v>
      </c>
      <c r="D124" s="215" t="s">
        <v>33</v>
      </c>
      <c r="E124" s="216"/>
      <c r="F124" s="216"/>
      <c r="G124" s="216" t="n">
        <v>0.000492736587769447</v>
      </c>
      <c r="H124" s="217" t="n">
        <f aca="false">COUNT(E124:G124)</f>
        <v>1</v>
      </c>
      <c r="I124" s="215" t="s">
        <v>372</v>
      </c>
      <c r="J124" s="215"/>
      <c r="K124" s="215"/>
    </row>
    <row r="125" customFormat="false" ht="14.25" hidden="false" customHeight="false" outlineLevel="0" collapsed="false">
      <c r="A125" s="215" t="s">
        <v>208</v>
      </c>
      <c r="B125" s="215" t="s">
        <v>13</v>
      </c>
      <c r="C125" s="215" t="s">
        <v>316</v>
      </c>
      <c r="D125" s="215" t="s">
        <v>101</v>
      </c>
      <c r="E125" s="216"/>
      <c r="F125" s="216"/>
      <c r="G125" s="216" t="n">
        <v>0.000612351353598887</v>
      </c>
      <c r="H125" s="217" t="n">
        <f aca="false">COUNT(E125:G125)</f>
        <v>1</v>
      </c>
      <c r="I125" s="215" t="s">
        <v>372</v>
      </c>
      <c r="J125" s="215"/>
      <c r="K125" s="215"/>
    </row>
    <row r="126" customFormat="false" ht="14.25" hidden="false" customHeight="false" outlineLevel="0" collapsed="false">
      <c r="A126" s="215" t="s">
        <v>195</v>
      </c>
      <c r="B126" s="215" t="s">
        <v>13</v>
      </c>
      <c r="C126" s="215" t="s">
        <v>12</v>
      </c>
      <c r="D126" s="215" t="s">
        <v>58</v>
      </c>
      <c r="E126" s="216"/>
      <c r="F126" s="216"/>
      <c r="G126" s="216" t="n">
        <v>0.00047690569338328</v>
      </c>
      <c r="H126" s="217" t="n">
        <f aca="false">COUNT(E126:G126)</f>
        <v>1</v>
      </c>
      <c r="I126" s="215" t="s">
        <v>372</v>
      </c>
      <c r="J126" s="215"/>
      <c r="K126" s="215"/>
    </row>
    <row r="127" customFormat="false" ht="14.25" hidden="false" customHeight="false" outlineLevel="0" collapsed="false">
      <c r="A127" s="215" t="s">
        <v>234</v>
      </c>
      <c r="B127" s="215" t="s">
        <v>13</v>
      </c>
      <c r="C127" s="215" t="s">
        <v>12</v>
      </c>
      <c r="D127" s="215" t="s">
        <v>58</v>
      </c>
      <c r="E127" s="216"/>
      <c r="F127" s="216"/>
      <c r="G127" s="216" t="n">
        <v>0.00503687713617557</v>
      </c>
      <c r="H127" s="217" t="n">
        <f aca="false">COUNT(E127:G127)</f>
        <v>1</v>
      </c>
      <c r="I127" s="215" t="s">
        <v>372</v>
      </c>
      <c r="J127" s="215"/>
      <c r="K127" s="215"/>
    </row>
    <row r="128" customFormat="false" ht="14.25" hidden="false" customHeight="false" outlineLevel="0" collapsed="false">
      <c r="A128" s="0" t="s">
        <v>166</v>
      </c>
      <c r="B128" s="0" t="s">
        <v>17</v>
      </c>
      <c r="C128" s="0" t="s">
        <v>16</v>
      </c>
      <c r="D128" s="0" t="s">
        <v>21</v>
      </c>
      <c r="E128" s="190" t="n">
        <v>0.0821917808219178</v>
      </c>
      <c r="F128" s="218" t="n">
        <v>0.000822078684674104</v>
      </c>
      <c r="H128" s="213" t="n">
        <f aca="false">COUNT(E128:G128)</f>
        <v>2</v>
      </c>
      <c r="J128" s="0" t="n">
        <v>1</v>
      </c>
      <c r="K128" s="0" t="n">
        <v>1</v>
      </c>
    </row>
    <row r="129" customFormat="false" ht="14.25" hidden="false" customHeight="false" outlineLevel="0" collapsed="false">
      <c r="A129" s="0" t="s">
        <v>391</v>
      </c>
      <c r="B129" s="0" t="s">
        <v>17</v>
      </c>
      <c r="C129" s="0" t="s">
        <v>16</v>
      </c>
      <c r="D129" s="0" t="s">
        <v>264</v>
      </c>
      <c r="E129" s="190" t="n">
        <v>0.0294117647058823</v>
      </c>
      <c r="F129" s="218" t="n">
        <v>0.00120495976989155</v>
      </c>
      <c r="H129" s="213" t="n">
        <f aca="false">COUNT(E129:G129)</f>
        <v>2</v>
      </c>
      <c r="K129" s="0" t="n">
        <v>1</v>
      </c>
    </row>
    <row r="130" customFormat="false" ht="14.25" hidden="false" customHeight="false" outlineLevel="0" collapsed="false">
      <c r="A130" s="0" t="s">
        <v>391</v>
      </c>
      <c r="B130" s="0" t="s">
        <v>17</v>
      </c>
      <c r="C130" s="0" t="s">
        <v>16</v>
      </c>
      <c r="D130" s="0" t="s">
        <v>21</v>
      </c>
      <c r="E130" s="190" t="n">
        <v>0.0735294117647059</v>
      </c>
      <c r="F130" s="218" t="n">
        <v>0.00120495976989155</v>
      </c>
      <c r="H130" s="213" t="n">
        <f aca="false">COUNT(E130:G130)</f>
        <v>2</v>
      </c>
      <c r="J130" s="0" t="n">
        <v>1</v>
      </c>
      <c r="K130" s="0" t="n">
        <v>2</v>
      </c>
    </row>
    <row r="131" customFormat="false" ht="14.25" hidden="false" customHeight="false" outlineLevel="0" collapsed="false">
      <c r="A131" s="0" t="s">
        <v>389</v>
      </c>
      <c r="B131" s="0" t="s">
        <v>17</v>
      </c>
      <c r="C131" s="0" t="s">
        <v>16</v>
      </c>
      <c r="D131" s="0" t="s">
        <v>21</v>
      </c>
      <c r="E131" s="190" t="n">
        <v>0.0224719101123595</v>
      </c>
      <c r="F131" s="218" t="n">
        <v>0.00244498777506112</v>
      </c>
      <c r="H131" s="213" t="n">
        <f aca="false">COUNT(E131:G131)</f>
        <v>2</v>
      </c>
    </row>
    <row r="132" customFormat="false" ht="14.25" hidden="false" customHeight="false" outlineLevel="0" collapsed="false">
      <c r="A132" s="0" t="s">
        <v>208</v>
      </c>
      <c r="B132" s="0" t="s">
        <v>10</v>
      </c>
      <c r="C132" s="0" t="s">
        <v>9</v>
      </c>
      <c r="D132" s="0" t="s">
        <v>33</v>
      </c>
      <c r="E132" s="190" t="n">
        <v>0.0111731843575419</v>
      </c>
      <c r="F132" s="218" t="n">
        <v>0.0347060913289427</v>
      </c>
      <c r="H132" s="213" t="n">
        <f aca="false">COUNT(E132:G132)</f>
        <v>2</v>
      </c>
      <c r="K132" s="0" t="n">
        <v>1</v>
      </c>
    </row>
    <row r="133" customFormat="false" ht="14.25" hidden="false" customHeight="false" outlineLevel="0" collapsed="false">
      <c r="A133" s="0" t="s">
        <v>389</v>
      </c>
      <c r="B133" s="191" t="s">
        <v>44</v>
      </c>
      <c r="C133" s="191" t="s">
        <v>46</v>
      </c>
      <c r="D133" s="191" t="s">
        <v>75</v>
      </c>
      <c r="E133" s="193" t="n">
        <v>0.0168539325842697</v>
      </c>
      <c r="F133" s="193" t="n">
        <v>0.122391127174799</v>
      </c>
      <c r="G133" s="193"/>
      <c r="H133" s="213" t="n">
        <f aca="false">COUNT(E133:G133)</f>
        <v>2</v>
      </c>
      <c r="J133" s="0" t="n">
        <v>2</v>
      </c>
      <c r="K133" s="0" t="n">
        <v>1</v>
      </c>
    </row>
    <row r="134" customFormat="false" ht="14.25" hidden="false" customHeight="false" outlineLevel="0" collapsed="false">
      <c r="A134" s="0" t="s">
        <v>234</v>
      </c>
      <c r="B134" s="0" t="s">
        <v>5</v>
      </c>
      <c r="C134" s="0" t="s">
        <v>4</v>
      </c>
      <c r="D134" s="0" t="s">
        <v>31</v>
      </c>
      <c r="E134" s="190" t="n">
        <v>0.0357142857142857</v>
      </c>
      <c r="F134" s="218" t="n">
        <v>0.85619918699187</v>
      </c>
      <c r="H134" s="213" t="n">
        <f aca="false">COUNT(E134:G134)</f>
        <v>2</v>
      </c>
    </row>
    <row r="135" customFormat="false" ht="14.25" hidden="false" customHeight="false" outlineLevel="0" collapsed="false">
      <c r="A135" s="0" t="s">
        <v>208</v>
      </c>
      <c r="B135" s="0" t="s">
        <v>52</v>
      </c>
      <c r="C135" s="0" t="s">
        <v>54</v>
      </c>
      <c r="D135" s="0" t="s">
        <v>181</v>
      </c>
      <c r="E135" s="190" t="n">
        <v>0.00558659217877095</v>
      </c>
      <c r="G135" s="190" t="n">
        <v>0.00760408955333243</v>
      </c>
      <c r="H135" s="213" t="n">
        <f aca="false">COUNT(E135:G135)</f>
        <v>2</v>
      </c>
      <c r="J135" s="0" t="n">
        <v>3</v>
      </c>
    </row>
    <row r="136" customFormat="false" ht="14.25" hidden="false" customHeight="false" outlineLevel="0" collapsed="false">
      <c r="A136" s="0" t="s">
        <v>389</v>
      </c>
      <c r="B136" s="191" t="s">
        <v>44</v>
      </c>
      <c r="C136" s="191" t="s">
        <v>43</v>
      </c>
      <c r="D136" s="191" t="s">
        <v>121</v>
      </c>
      <c r="E136" s="193" t="n">
        <v>0.00561797752808989</v>
      </c>
      <c r="F136" s="193"/>
      <c r="G136" s="193" t="n">
        <v>0.0284876133537082</v>
      </c>
      <c r="H136" s="213" t="n">
        <f aca="false">COUNT(E136:G136)</f>
        <v>2</v>
      </c>
      <c r="J136" s="0" t="n">
        <v>2</v>
      </c>
    </row>
    <row r="137" customFormat="false" ht="14.25" hidden="false" customHeight="false" outlineLevel="0" collapsed="false">
      <c r="A137" s="0" t="s">
        <v>389</v>
      </c>
      <c r="B137" s="191" t="s">
        <v>52</v>
      </c>
      <c r="C137" s="191" t="s">
        <v>54</v>
      </c>
      <c r="D137" s="191" t="s">
        <v>55</v>
      </c>
      <c r="E137" s="193" t="n">
        <v>0.00561797752808989</v>
      </c>
      <c r="F137" s="193"/>
      <c r="G137" s="193" t="n">
        <v>0.00434731687729357</v>
      </c>
      <c r="H137" s="213" t="n">
        <f aca="false">COUNT(E137:G137)</f>
        <v>2</v>
      </c>
      <c r="J137" s="0" t="n">
        <v>2</v>
      </c>
    </row>
    <row r="138" customFormat="false" ht="14.25" hidden="false" customHeight="false" outlineLevel="0" collapsed="false">
      <c r="A138" s="0" t="s">
        <v>389</v>
      </c>
      <c r="B138" s="191" t="s">
        <v>38</v>
      </c>
      <c r="C138" s="191" t="s">
        <v>37</v>
      </c>
      <c r="D138" s="191" t="s">
        <v>35</v>
      </c>
      <c r="E138" s="193" t="n">
        <v>0.0224719101123595</v>
      </c>
      <c r="F138" s="193"/>
      <c r="G138" s="193" t="n">
        <v>0.0335376395658818</v>
      </c>
      <c r="H138" s="213" t="n">
        <f aca="false">COUNT(E138:G138)</f>
        <v>2</v>
      </c>
      <c r="J138" s="0" t="n">
        <v>2</v>
      </c>
    </row>
    <row r="139" customFormat="false" ht="14.25" hidden="false" customHeight="false" outlineLevel="0" collapsed="false">
      <c r="A139" s="0" t="s">
        <v>195</v>
      </c>
      <c r="B139" s="0" t="s">
        <v>38</v>
      </c>
      <c r="C139" s="0" t="s">
        <v>37</v>
      </c>
      <c r="D139" s="0" t="s">
        <v>35</v>
      </c>
      <c r="E139" s="190" t="n">
        <v>0.0298507462686567</v>
      </c>
      <c r="G139" s="190" t="n">
        <v>0.00262001302091063</v>
      </c>
      <c r="H139" s="213" t="n">
        <f aca="false">COUNT(E139:G139)</f>
        <v>2</v>
      </c>
      <c r="J139" s="0" t="n">
        <v>2</v>
      </c>
      <c r="K139" s="0" t="n">
        <v>1</v>
      </c>
    </row>
    <row r="140" customFormat="false" ht="14.25" hidden="false" customHeight="false" outlineLevel="0" collapsed="false">
      <c r="A140" s="0" t="s">
        <v>389</v>
      </c>
      <c r="B140" s="191" t="s">
        <v>5</v>
      </c>
      <c r="C140" s="191" t="s">
        <v>4</v>
      </c>
      <c r="D140" s="191" t="s">
        <v>6</v>
      </c>
      <c r="E140" s="193" t="n">
        <v>0.0337078651685393</v>
      </c>
      <c r="F140" s="193"/>
      <c r="G140" s="193" t="n">
        <v>0.00519781825482694</v>
      </c>
      <c r="H140" s="213" t="n">
        <f aca="false">COUNT(E140:G140)</f>
        <v>2</v>
      </c>
      <c r="J140" s="0" t="n">
        <v>1</v>
      </c>
      <c r="K140" s="0" t="n">
        <v>1</v>
      </c>
    </row>
    <row r="141" customFormat="false" ht="14.25" hidden="false" customHeight="false" outlineLevel="0" collapsed="false">
      <c r="A141" s="0" t="s">
        <v>208</v>
      </c>
      <c r="B141" s="0" t="s">
        <v>5</v>
      </c>
      <c r="C141" s="0" t="s">
        <v>4</v>
      </c>
      <c r="D141" s="0" t="s">
        <v>32</v>
      </c>
      <c r="E141" s="190" t="n">
        <v>0.0782122905027933</v>
      </c>
      <c r="G141" s="190" t="n">
        <v>0.00968364172851726</v>
      </c>
      <c r="H141" s="213" t="n">
        <f aca="false">COUNT(E141:G141)</f>
        <v>2</v>
      </c>
      <c r="J141" s="0" t="n">
        <v>1</v>
      </c>
      <c r="K141" s="0" t="n">
        <v>2</v>
      </c>
    </row>
    <row r="142" customFormat="false" ht="14.25" hidden="false" customHeight="false" outlineLevel="0" collapsed="false">
      <c r="A142" s="0" t="s">
        <v>208</v>
      </c>
      <c r="B142" s="0" t="s">
        <v>38</v>
      </c>
      <c r="C142" s="0" t="s">
        <v>37</v>
      </c>
      <c r="D142" s="0" t="s">
        <v>35</v>
      </c>
      <c r="E142" s="190" t="n">
        <v>0.357541899441341</v>
      </c>
      <c r="G142" s="190" t="n">
        <v>0.0716177764493042</v>
      </c>
      <c r="H142" s="213" t="n">
        <f aca="false">COUNT(E142:G142)</f>
        <v>2</v>
      </c>
    </row>
    <row r="143" customFormat="false" ht="14.25" hidden="false" customHeight="false" outlineLevel="0" collapsed="false">
      <c r="A143" s="0" t="s">
        <v>234</v>
      </c>
      <c r="B143" s="0" t="s">
        <v>52</v>
      </c>
      <c r="C143" s="0" t="s">
        <v>54</v>
      </c>
      <c r="D143" s="0" t="s">
        <v>53</v>
      </c>
      <c r="E143" s="190" t="n">
        <v>0.392857142857143</v>
      </c>
      <c r="G143" s="190" t="n">
        <v>0.455242749495313</v>
      </c>
      <c r="H143" s="213" t="n">
        <f aca="false">COUNT(E143:G143)</f>
        <v>2</v>
      </c>
      <c r="J143" s="0" t="n">
        <v>3</v>
      </c>
    </row>
    <row r="144" customFormat="false" ht="14.25" hidden="false" customHeight="false" outlineLevel="0" collapsed="false">
      <c r="A144" s="0" t="s">
        <v>230</v>
      </c>
      <c r="B144" s="0" t="s">
        <v>38</v>
      </c>
      <c r="C144" s="0" t="s">
        <v>37</v>
      </c>
      <c r="D144" s="0" t="s">
        <v>35</v>
      </c>
      <c r="E144" s="190" t="n">
        <v>0.833333333333333</v>
      </c>
      <c r="G144" s="190" t="n">
        <v>0.0255875092329822</v>
      </c>
      <c r="H144" s="213" t="n">
        <f aca="false">COUNT(E144:G144)</f>
        <v>2</v>
      </c>
      <c r="J144" s="0" t="n">
        <v>3</v>
      </c>
      <c r="K144" s="0" t="n">
        <v>1</v>
      </c>
    </row>
    <row r="145" customFormat="false" ht="14.25" hidden="false" customHeight="false" outlineLevel="0" collapsed="false">
      <c r="A145" s="0" t="s">
        <v>208</v>
      </c>
      <c r="B145" s="0" t="s">
        <v>17</v>
      </c>
      <c r="C145" s="0" t="s">
        <v>16</v>
      </c>
      <c r="D145" s="0" t="s">
        <v>14</v>
      </c>
      <c r="F145" s="218" t="n">
        <v>2.73276309676714E-005</v>
      </c>
      <c r="G145" s="190" t="n">
        <v>0.0118254176404875</v>
      </c>
      <c r="H145" s="213" t="n">
        <f aca="false">COUNT(E145:G145)</f>
        <v>2</v>
      </c>
    </row>
    <row r="146" customFormat="false" ht="14.25" hidden="false" customHeight="false" outlineLevel="0" collapsed="false">
      <c r="A146" s="0" t="s">
        <v>228</v>
      </c>
      <c r="B146" s="0" t="s">
        <v>17</v>
      </c>
      <c r="C146" s="0" t="s">
        <v>16</v>
      </c>
      <c r="D146" s="0" t="s">
        <v>14</v>
      </c>
      <c r="F146" s="218" t="n">
        <v>5.01907247540655E-005</v>
      </c>
      <c r="G146" s="190" t="n">
        <v>0.023273131541963</v>
      </c>
      <c r="H146" s="213" t="n">
        <f aca="false">COUNT(E146:G146)</f>
        <v>2</v>
      </c>
      <c r="K146" s="0" t="n">
        <v>1</v>
      </c>
    </row>
    <row r="147" customFormat="false" ht="14.25" hidden="false" customHeight="false" outlineLevel="0" collapsed="false">
      <c r="A147" s="0" t="s">
        <v>234</v>
      </c>
      <c r="B147" s="0" t="s">
        <v>17</v>
      </c>
      <c r="C147" s="0" t="s">
        <v>16</v>
      </c>
      <c r="D147" s="0" t="s">
        <v>288</v>
      </c>
      <c r="F147" s="218" t="n">
        <v>0.000508130081300813</v>
      </c>
      <c r="G147" s="190" t="n">
        <v>0.0281325578141552</v>
      </c>
      <c r="H147" s="213" t="n">
        <f aca="false">COUNT(E147:G147)</f>
        <v>2</v>
      </c>
      <c r="K147" s="0" t="n">
        <v>1</v>
      </c>
    </row>
    <row r="148" customFormat="false" ht="14.25" hidden="false" customHeight="false" outlineLevel="0" collapsed="false">
      <c r="A148" s="0" t="s">
        <v>389</v>
      </c>
      <c r="B148" s="191" t="s">
        <v>17</v>
      </c>
      <c r="C148" s="191" t="s">
        <v>16</v>
      </c>
      <c r="D148" s="191" t="s">
        <v>22</v>
      </c>
      <c r="E148" s="193"/>
      <c r="F148" s="193" t="n">
        <v>3.54346054356685E-005</v>
      </c>
      <c r="G148" s="193" t="n">
        <v>0.00786086355169375</v>
      </c>
      <c r="H148" s="213" t="n">
        <f aca="false">COUNT(E148:G148)</f>
        <v>2</v>
      </c>
      <c r="J148" s="0" t="n">
        <v>1</v>
      </c>
      <c r="K148" s="0" t="n">
        <v>1</v>
      </c>
    </row>
    <row r="149" customFormat="false" ht="14.25" hidden="false" customHeight="false" outlineLevel="0" collapsed="false">
      <c r="A149" s="0" t="s">
        <v>230</v>
      </c>
      <c r="B149" s="0" t="s">
        <v>38</v>
      </c>
      <c r="C149" s="0" t="s">
        <v>37</v>
      </c>
      <c r="D149" s="0" t="s">
        <v>74</v>
      </c>
      <c r="F149" s="190" t="n">
        <v>0.999944582986977</v>
      </c>
      <c r="G149" s="190" t="n">
        <v>0.0856261905687517</v>
      </c>
      <c r="H149" s="213" t="n">
        <f aca="false">COUNT(E149:G149)</f>
        <v>2</v>
      </c>
      <c r="J149" s="0" t="n">
        <v>2</v>
      </c>
    </row>
    <row r="150" customFormat="false" ht="14.25" hidden="false" customHeight="false" outlineLevel="0" collapsed="false">
      <c r="A150" s="0" t="s">
        <v>166</v>
      </c>
      <c r="B150" s="0" t="s">
        <v>30</v>
      </c>
      <c r="C150" s="0" t="s">
        <v>70</v>
      </c>
      <c r="D150" s="0" t="s">
        <v>232</v>
      </c>
      <c r="F150" s="190" t="n">
        <v>0.00387551379917792</v>
      </c>
      <c r="G150" s="190" t="n">
        <v>0.102367599169151</v>
      </c>
      <c r="H150" s="213" t="n">
        <f aca="false">COUNT(E150:G150)</f>
        <v>2</v>
      </c>
      <c r="J150" s="0" t="n">
        <v>1</v>
      </c>
    </row>
    <row r="151" customFormat="false" ht="14.25" hidden="false" customHeight="false" outlineLevel="0" collapsed="false">
      <c r="A151" s="0" t="s">
        <v>195</v>
      </c>
      <c r="B151" s="0" t="s">
        <v>30</v>
      </c>
      <c r="C151" s="0" t="s">
        <v>323</v>
      </c>
      <c r="D151" s="0" t="s">
        <v>278</v>
      </c>
      <c r="F151" s="190" t="n">
        <v>0.000136360537260517</v>
      </c>
      <c r="G151" s="190" t="n">
        <v>0.00267245285856481</v>
      </c>
      <c r="H151" s="213" t="n">
        <f aca="false">COUNT(E151:G151)</f>
        <v>2</v>
      </c>
      <c r="K151" s="0" t="n">
        <v>1</v>
      </c>
    </row>
    <row r="152" customFormat="false" ht="14.25" hidden="false" customHeight="false" outlineLevel="0" collapsed="false">
      <c r="A152" s="0" t="s">
        <v>228</v>
      </c>
      <c r="B152" s="0" t="s">
        <v>5</v>
      </c>
      <c r="C152" s="0" t="s">
        <v>4</v>
      </c>
      <c r="D152" s="0" t="s">
        <v>6</v>
      </c>
      <c r="F152" s="190" t="n">
        <v>5.01907247540655E-005</v>
      </c>
      <c r="G152" s="190" t="n">
        <v>0.0409456086254274</v>
      </c>
      <c r="H152" s="213" t="n">
        <f aca="false">COUNT(E152:G152)</f>
        <v>2</v>
      </c>
      <c r="K152" s="0" t="n">
        <v>2</v>
      </c>
    </row>
    <row r="153" customFormat="false" ht="14.25" hidden="false" customHeight="false" outlineLevel="0" collapsed="false">
      <c r="A153" s="0" t="s">
        <v>208</v>
      </c>
      <c r="B153" s="0" t="s">
        <v>63</v>
      </c>
      <c r="C153" s="0" t="s">
        <v>62</v>
      </c>
      <c r="D153" s="0" t="s">
        <v>392</v>
      </c>
      <c r="F153" s="190" t="n">
        <v>0.000136638154838357</v>
      </c>
      <c r="G153" s="190" t="n">
        <v>0.00146313010983362</v>
      </c>
      <c r="H153" s="213" t="n">
        <f aca="false">COUNT(E153:G153)</f>
        <v>2</v>
      </c>
      <c r="I153" s="0" t="s">
        <v>327</v>
      </c>
      <c r="K153" s="0" t="n">
        <v>2</v>
      </c>
    </row>
    <row r="154" customFormat="false" ht="14.25" hidden="false" customHeight="false" outlineLevel="0" collapsed="false">
      <c r="A154" s="0" t="s">
        <v>391</v>
      </c>
      <c r="B154" s="0" t="s">
        <v>63</v>
      </c>
      <c r="C154" s="0" t="s">
        <v>62</v>
      </c>
      <c r="D154" s="0" t="s">
        <v>392</v>
      </c>
      <c r="F154" s="190" t="n">
        <v>0.000155478679986007</v>
      </c>
      <c r="G154" s="190" t="n">
        <v>0.00305439832315722</v>
      </c>
      <c r="H154" s="213" t="n">
        <f aca="false">COUNT(E154:G154)</f>
        <v>2</v>
      </c>
      <c r="I154" s="0" t="s">
        <v>327</v>
      </c>
      <c r="K154" s="0" t="n">
        <v>2</v>
      </c>
    </row>
    <row r="155" customFormat="false" ht="14.25" hidden="false" customHeight="false" outlineLevel="0" collapsed="false">
      <c r="A155" s="0" t="s">
        <v>228</v>
      </c>
      <c r="B155" s="0" t="s">
        <v>52</v>
      </c>
      <c r="C155" s="0" t="s">
        <v>54</v>
      </c>
      <c r="D155" s="0" t="s">
        <v>53</v>
      </c>
      <c r="F155" s="218" t="n">
        <v>0.00587231479622566</v>
      </c>
      <c r="G155" s="190" t="n">
        <v>0.504027436913976</v>
      </c>
      <c r="H155" s="213" t="n">
        <f aca="false">COUNT(E155:G155)</f>
        <v>2</v>
      </c>
      <c r="J155" s="0" t="n">
        <v>3</v>
      </c>
    </row>
    <row r="156" customFormat="false" ht="14.25" hidden="false" customHeight="false" outlineLevel="0" collapsed="false">
      <c r="A156" s="0" t="s">
        <v>389</v>
      </c>
      <c r="B156" s="191" t="s">
        <v>17</v>
      </c>
      <c r="C156" s="191" t="s">
        <v>16</v>
      </c>
      <c r="D156" s="191" t="s">
        <v>14</v>
      </c>
      <c r="E156" s="193" t="n">
        <v>0.00561797752808989</v>
      </c>
      <c r="F156" s="218" t="n">
        <v>0.00244498777506112</v>
      </c>
      <c r="G156" s="193" t="n">
        <v>0.00982398804278719</v>
      </c>
      <c r="H156" s="213" t="n">
        <f aca="false">COUNT(E156:G156)</f>
        <v>3</v>
      </c>
      <c r="J156" s="0" t="n">
        <v>2</v>
      </c>
      <c r="K156" s="0" t="n">
        <v>1</v>
      </c>
    </row>
    <row r="157" customFormat="false" ht="14.25" hidden="false" customHeight="false" outlineLevel="0" collapsed="false">
      <c r="A157" s="0" t="s">
        <v>166</v>
      </c>
      <c r="B157" s="0" t="s">
        <v>17</v>
      </c>
      <c r="C157" s="0" t="s">
        <v>16</v>
      </c>
      <c r="D157" s="0" t="s">
        <v>22</v>
      </c>
      <c r="E157" s="190" t="n">
        <v>0.143835616438356</v>
      </c>
      <c r="F157" s="190" t="n">
        <v>0.0375220199647681</v>
      </c>
      <c r="G157" s="190" t="n">
        <v>0.0160974213549468</v>
      </c>
      <c r="H157" s="213" t="n">
        <f aca="false">COUNT(E157:G157)</f>
        <v>3</v>
      </c>
      <c r="J157" s="0" t="n">
        <v>1</v>
      </c>
      <c r="K157" s="0" t="n">
        <v>1</v>
      </c>
    </row>
    <row r="158" customFormat="false" ht="14.25" hidden="false" customHeight="false" outlineLevel="0" collapsed="false">
      <c r="A158" s="0" t="s">
        <v>195</v>
      </c>
      <c r="B158" s="0" t="s">
        <v>17</v>
      </c>
      <c r="C158" s="0" t="s">
        <v>16</v>
      </c>
      <c r="D158" s="0" t="s">
        <v>22</v>
      </c>
      <c r="E158" s="190" t="n">
        <v>0.0149253731343284</v>
      </c>
      <c r="F158" s="190" t="n">
        <v>0.00252266993931956</v>
      </c>
      <c r="G158" s="190" t="n">
        <v>0.00932736508614975</v>
      </c>
      <c r="H158" s="213" t="n">
        <f aca="false">COUNT(E158:G158)</f>
        <v>3</v>
      </c>
      <c r="J158" s="0" t="n">
        <v>2</v>
      </c>
      <c r="K158" s="0" t="n">
        <v>1</v>
      </c>
    </row>
    <row r="159" customFormat="false" ht="14.25" hidden="false" customHeight="false" outlineLevel="0" collapsed="false">
      <c r="A159" s="0" t="s">
        <v>208</v>
      </c>
      <c r="B159" s="0" t="s">
        <v>17</v>
      </c>
      <c r="C159" s="0" t="s">
        <v>16</v>
      </c>
      <c r="D159" s="0" t="s">
        <v>22</v>
      </c>
      <c r="E159" s="190" t="n">
        <v>0.00558659217877095</v>
      </c>
      <c r="F159" s="190" t="n">
        <v>8.19828929030142E-005</v>
      </c>
      <c r="G159" s="190" t="n">
        <v>0.00709408752379186</v>
      </c>
      <c r="H159" s="213" t="n">
        <f aca="false">COUNT(E159:G159)</f>
        <v>3</v>
      </c>
      <c r="J159" s="0" t="n">
        <v>1</v>
      </c>
      <c r="K159" s="0" t="n">
        <v>1</v>
      </c>
    </row>
    <row r="160" customFormat="false" ht="14.25" hidden="false" customHeight="false" outlineLevel="0" collapsed="false">
      <c r="A160" s="0" t="s">
        <v>391</v>
      </c>
      <c r="B160" s="0" t="s">
        <v>17</v>
      </c>
      <c r="C160" s="0" t="s">
        <v>16</v>
      </c>
      <c r="D160" s="0" t="s">
        <v>22</v>
      </c>
      <c r="E160" s="190" t="n">
        <v>0.0294117647058823</v>
      </c>
      <c r="F160" s="190" t="n">
        <v>0.00128269910988456</v>
      </c>
      <c r="G160" s="190" t="n">
        <v>0.00119089207410227</v>
      </c>
      <c r="H160" s="213" t="n">
        <f aca="false">COUNT(E160:G160)</f>
        <v>3</v>
      </c>
      <c r="J160" s="0" t="n">
        <v>1</v>
      </c>
      <c r="K160" s="0" t="n">
        <v>1</v>
      </c>
    </row>
    <row r="161" customFormat="false" ht="14.25" hidden="false" customHeight="false" outlineLevel="0" collapsed="false">
      <c r="A161" s="0" t="s">
        <v>166</v>
      </c>
      <c r="B161" s="0" t="s">
        <v>38</v>
      </c>
      <c r="C161" s="0" t="s">
        <v>37</v>
      </c>
      <c r="D161" s="0" t="s">
        <v>35</v>
      </c>
      <c r="E161" s="190" t="n">
        <v>0.143835616438356</v>
      </c>
      <c r="F161" s="218" t="n">
        <v>0.557251908396947</v>
      </c>
      <c r="G161" s="190" t="n">
        <v>0.227716899648602</v>
      </c>
      <c r="H161" s="213" t="n">
        <f aca="false">COUNT(E161:G161)</f>
        <v>3</v>
      </c>
      <c r="J161" s="0" t="n">
        <v>3</v>
      </c>
      <c r="K161" s="0" t="n">
        <v>2</v>
      </c>
    </row>
    <row r="162" customFormat="false" ht="14.25" hidden="false" customHeight="false" outlineLevel="0" collapsed="false">
      <c r="A162" s="0" t="s">
        <v>391</v>
      </c>
      <c r="B162" s="0" t="s">
        <v>38</v>
      </c>
      <c r="C162" s="0" t="s">
        <v>37</v>
      </c>
      <c r="D162" s="0" t="s">
        <v>35</v>
      </c>
      <c r="E162" s="190" t="n">
        <v>0.25</v>
      </c>
      <c r="F162" s="218" t="n">
        <v>0.22388929917985</v>
      </c>
      <c r="G162" s="190" t="n">
        <v>0.230334377884029</v>
      </c>
      <c r="H162" s="213" t="n">
        <f aca="false">COUNT(E162:G162)</f>
        <v>3</v>
      </c>
      <c r="J162" s="0" t="n">
        <v>3</v>
      </c>
      <c r="K162" s="0" t="n">
        <v>2</v>
      </c>
    </row>
    <row r="163" customFormat="false" ht="14.25" hidden="false" customHeight="false" outlineLevel="0" collapsed="false">
      <c r="A163" s="0" t="s">
        <v>389</v>
      </c>
      <c r="B163" s="164" t="s">
        <v>38</v>
      </c>
      <c r="C163" s="164" t="s">
        <v>37</v>
      </c>
      <c r="D163" s="164" t="s">
        <v>74</v>
      </c>
      <c r="E163" s="194" t="n">
        <v>0.00561797752808989</v>
      </c>
      <c r="F163" s="194" t="n">
        <v>0.00109847276850572</v>
      </c>
      <c r="G163" s="194" t="n">
        <v>0.0208358894850144</v>
      </c>
      <c r="H163" s="213" t="n">
        <f aca="false">COUNT(E163:G163)</f>
        <v>3</v>
      </c>
      <c r="J163" s="0" t="n">
        <v>2</v>
      </c>
      <c r="K163" s="0" t="n">
        <v>1</v>
      </c>
    </row>
    <row r="164" customFormat="false" ht="14.25" hidden="false" customHeight="false" outlineLevel="0" collapsed="false">
      <c r="A164" s="0" t="s">
        <v>166</v>
      </c>
      <c r="B164" s="0" t="s">
        <v>38</v>
      </c>
      <c r="C164" s="0" t="s">
        <v>37</v>
      </c>
      <c r="D164" s="0" t="s">
        <v>74</v>
      </c>
      <c r="E164" s="190" t="n">
        <v>0.424657534246575</v>
      </c>
      <c r="F164" s="190" t="n">
        <v>0.294069289489137</v>
      </c>
      <c r="G164" s="190" t="n">
        <v>0.197445149335654</v>
      </c>
      <c r="H164" s="213" t="n">
        <f aca="false">COUNT(E164:G164)</f>
        <v>3</v>
      </c>
      <c r="J164" s="0" t="n">
        <v>2</v>
      </c>
      <c r="K164" s="0" t="n">
        <v>2</v>
      </c>
    </row>
    <row r="165" customFormat="false" ht="14.25" hidden="false" customHeight="false" outlineLevel="0" collapsed="false">
      <c r="A165" s="0" t="s">
        <v>195</v>
      </c>
      <c r="B165" s="0" t="s">
        <v>38</v>
      </c>
      <c r="C165" s="0" t="s">
        <v>37</v>
      </c>
      <c r="D165" s="0" t="s">
        <v>74</v>
      </c>
      <c r="E165" s="190" t="n">
        <v>0.17910447761194</v>
      </c>
      <c r="F165" s="190" t="n">
        <v>0.074657394150133</v>
      </c>
      <c r="G165" s="190" t="n">
        <v>0.125016572967561</v>
      </c>
      <c r="H165" s="213" t="n">
        <f aca="false">COUNT(E165:G165)</f>
        <v>3</v>
      </c>
      <c r="J165" s="0" t="n">
        <v>2</v>
      </c>
      <c r="K165" s="0" t="n">
        <v>1</v>
      </c>
    </row>
    <row r="166" customFormat="false" ht="14.25" hidden="false" customHeight="false" outlineLevel="0" collapsed="false">
      <c r="A166" s="0" t="s">
        <v>208</v>
      </c>
      <c r="B166" s="0" t="s">
        <v>38</v>
      </c>
      <c r="C166" s="0" t="s">
        <v>37</v>
      </c>
      <c r="D166" s="0" t="s">
        <v>74</v>
      </c>
      <c r="E166" s="190" t="n">
        <v>0.173184357541899</v>
      </c>
      <c r="F166" s="190" t="n">
        <v>0.748066570109037</v>
      </c>
      <c r="G166" s="190" t="n">
        <v>0.201815421135484</v>
      </c>
      <c r="H166" s="213" t="n">
        <f aca="false">COUNT(E166:G166)</f>
        <v>3</v>
      </c>
      <c r="J166" s="0" t="n">
        <v>2</v>
      </c>
      <c r="K166" s="0" t="n">
        <v>2</v>
      </c>
    </row>
    <row r="167" customFormat="false" ht="14.25" hidden="false" customHeight="false" outlineLevel="0" collapsed="false">
      <c r="A167" s="0" t="s">
        <v>228</v>
      </c>
      <c r="B167" s="0" t="s">
        <v>38</v>
      </c>
      <c r="C167" s="0" t="s">
        <v>37</v>
      </c>
      <c r="D167" s="0" t="s">
        <v>74</v>
      </c>
      <c r="E167" s="190" t="n">
        <v>1</v>
      </c>
      <c r="F167" s="190" t="n">
        <v>0.993023489259185</v>
      </c>
      <c r="G167" s="190" t="n">
        <v>0.388799739894699</v>
      </c>
      <c r="H167" s="213" t="n">
        <f aca="false">COUNT(E167:G167)</f>
        <v>3</v>
      </c>
      <c r="J167" s="0" t="n">
        <v>2</v>
      </c>
      <c r="K167" s="0" t="n">
        <v>1</v>
      </c>
    </row>
    <row r="168" customFormat="false" ht="14.25" hidden="false" customHeight="false" outlineLevel="0" collapsed="false">
      <c r="A168" s="0" t="s">
        <v>234</v>
      </c>
      <c r="B168" s="0" t="s">
        <v>38</v>
      </c>
      <c r="C168" s="0" t="s">
        <v>37</v>
      </c>
      <c r="D168" s="0" t="s">
        <v>74</v>
      </c>
      <c r="E168" s="190" t="n">
        <v>0.107142857142857</v>
      </c>
      <c r="F168" s="190" t="n">
        <v>0.00813008130081301</v>
      </c>
      <c r="G168" s="190" t="n">
        <v>0.0646449201495073</v>
      </c>
      <c r="H168" s="213" t="n">
        <f aca="false">COUNT(E168:G168)</f>
        <v>3</v>
      </c>
      <c r="J168" s="0" t="n">
        <v>2</v>
      </c>
      <c r="K168" s="0" t="n">
        <v>2</v>
      </c>
    </row>
    <row r="169" customFormat="false" ht="14.25" hidden="false" customHeight="false" outlineLevel="0" collapsed="false">
      <c r="A169" s="0" t="s">
        <v>391</v>
      </c>
      <c r="B169" s="0" t="s">
        <v>38</v>
      </c>
      <c r="C169" s="0" t="s">
        <v>37</v>
      </c>
      <c r="D169" s="0" t="s">
        <v>74</v>
      </c>
      <c r="E169" s="190" t="n">
        <v>0.147058823529412</v>
      </c>
      <c r="F169" s="190" t="n">
        <v>0.537295448361643</v>
      </c>
      <c r="G169" s="190" t="n">
        <v>0.315449791176762</v>
      </c>
      <c r="H169" s="213" t="n">
        <f aca="false">COUNT(E169:G169)</f>
        <v>3</v>
      </c>
      <c r="J169" s="0" t="n">
        <v>2</v>
      </c>
      <c r="K169" s="0" t="n">
        <v>2</v>
      </c>
    </row>
    <row r="170" customFormat="false" ht="14.25" hidden="false" customHeight="false" outlineLevel="0" collapsed="false">
      <c r="A170" s="0" t="s">
        <v>166</v>
      </c>
      <c r="B170" s="0" t="s">
        <v>5</v>
      </c>
      <c r="C170" s="0" t="s">
        <v>4</v>
      </c>
      <c r="D170" s="0" t="s">
        <v>6</v>
      </c>
      <c r="E170" s="190" t="n">
        <v>0.0547945205479452</v>
      </c>
      <c r="F170" s="190" t="n">
        <v>0.0573693482090429</v>
      </c>
      <c r="G170" s="190" t="n">
        <v>0.259615174612881</v>
      </c>
      <c r="H170" s="213" t="n">
        <f aca="false">COUNT(E170:G170)</f>
        <v>3</v>
      </c>
      <c r="J170" s="0" t="n">
        <v>2</v>
      </c>
      <c r="K170" s="0" t="n">
        <v>1</v>
      </c>
    </row>
    <row r="171" customFormat="false" ht="14.25" hidden="false" customHeight="false" outlineLevel="0" collapsed="false">
      <c r="A171" s="0" t="s">
        <v>195</v>
      </c>
      <c r="B171" s="0" t="s">
        <v>5</v>
      </c>
      <c r="C171" s="0" t="s">
        <v>4</v>
      </c>
      <c r="D171" s="0" t="s">
        <v>6</v>
      </c>
      <c r="E171" s="190" t="n">
        <v>0.0298507462686567</v>
      </c>
      <c r="F171" s="190" t="n">
        <v>0.00122724483534465</v>
      </c>
      <c r="G171" s="190" t="n">
        <v>0.0524141124508006</v>
      </c>
      <c r="H171" s="213" t="n">
        <f aca="false">COUNT(E171:G171)</f>
        <v>3</v>
      </c>
      <c r="J171" s="0" t="n">
        <v>2</v>
      </c>
      <c r="K171" s="0" t="n">
        <v>2</v>
      </c>
    </row>
    <row r="172" customFormat="false" ht="14.25" hidden="false" customHeight="false" outlineLevel="0" collapsed="false">
      <c r="A172" s="0" t="s">
        <v>208</v>
      </c>
      <c r="B172" s="0" t="s">
        <v>5</v>
      </c>
      <c r="C172" s="0" t="s">
        <v>4</v>
      </c>
      <c r="D172" s="0" t="s">
        <v>6</v>
      </c>
      <c r="E172" s="190" t="n">
        <v>0.0335195530726257</v>
      </c>
      <c r="F172" s="190" t="n">
        <v>0.0198125324515618</v>
      </c>
      <c r="G172" s="190" t="n">
        <v>0.157426635597444</v>
      </c>
      <c r="H172" s="213" t="n">
        <f aca="false">COUNT(E172:G172)</f>
        <v>3</v>
      </c>
      <c r="J172" s="0" t="n">
        <v>2</v>
      </c>
      <c r="K172" s="0" t="n">
        <v>1</v>
      </c>
    </row>
    <row r="173" customFormat="false" ht="14.25" hidden="false" customHeight="false" outlineLevel="0" collapsed="false">
      <c r="A173" s="0" t="s">
        <v>234</v>
      </c>
      <c r="B173" s="0" t="s">
        <v>5</v>
      </c>
      <c r="C173" s="0" t="s">
        <v>4</v>
      </c>
      <c r="D173" s="0" t="s">
        <v>6</v>
      </c>
      <c r="E173" s="190" t="n">
        <v>0.0357142857142857</v>
      </c>
      <c r="F173" s="190" t="n">
        <v>0.134146341463415</v>
      </c>
      <c r="G173" s="190" t="n">
        <v>0.364718874297935</v>
      </c>
      <c r="H173" s="213" t="n">
        <f aca="false">COUNT(E173:G173)</f>
        <v>3</v>
      </c>
      <c r="J173" s="0" t="n">
        <v>2</v>
      </c>
      <c r="K173" s="0" t="n">
        <v>1</v>
      </c>
    </row>
    <row r="174" customFormat="false" ht="14.25" hidden="false" customHeight="false" outlineLevel="0" collapsed="false">
      <c r="A174" s="0" t="s">
        <v>391</v>
      </c>
      <c r="B174" s="0" t="s">
        <v>5</v>
      </c>
      <c r="C174" s="0" t="s">
        <v>4</v>
      </c>
      <c r="D174" s="0" t="s">
        <v>6</v>
      </c>
      <c r="E174" s="190" t="n">
        <v>0.279411764705882</v>
      </c>
      <c r="F174" s="218" t="n">
        <v>0.235239242818828</v>
      </c>
      <c r="G174" s="190" t="n">
        <v>0.293651877844923</v>
      </c>
      <c r="H174" s="213" t="n">
        <f aca="false">COUNT(E174:G174)</f>
        <v>3</v>
      </c>
      <c r="J174" s="0" t="n">
        <v>2</v>
      </c>
      <c r="K174" s="0" t="n">
        <v>1</v>
      </c>
    </row>
    <row r="175" customFormat="false" ht="14.25" hidden="false" customHeight="false" outlineLevel="0" collapsed="false">
      <c r="A175" s="0" t="s">
        <v>389</v>
      </c>
      <c r="B175" s="191" t="s">
        <v>5</v>
      </c>
      <c r="C175" s="191" t="s">
        <v>4</v>
      </c>
      <c r="D175" s="191" t="s">
        <v>32</v>
      </c>
      <c r="E175" s="193" t="n">
        <v>0.0674157303370787</v>
      </c>
      <c r="F175" s="219" t="n">
        <v>0.0582190567308033</v>
      </c>
      <c r="G175" s="193" t="n">
        <v>0.00976264040244052</v>
      </c>
      <c r="H175" s="213" t="n">
        <f aca="false">COUNT(E175:G175)</f>
        <v>3</v>
      </c>
      <c r="J175" s="0" t="n">
        <v>1</v>
      </c>
      <c r="K175" s="0" t="n">
        <v>1</v>
      </c>
    </row>
    <row r="176" customFormat="false" ht="14.25" hidden="false" customHeight="false" outlineLevel="0" collapsed="false">
      <c r="A176" s="0" t="s">
        <v>166</v>
      </c>
      <c r="B176" s="0" t="s">
        <v>63</v>
      </c>
      <c r="C176" s="0" t="s">
        <v>62</v>
      </c>
      <c r="D176" s="215" t="s">
        <v>392</v>
      </c>
      <c r="E176" s="190" t="n">
        <v>0.0136986301369863</v>
      </c>
      <c r="F176" s="190" t="n">
        <v>0.000411039342337052</v>
      </c>
      <c r="G176" s="216" t="n">
        <v>0.0712440787031024</v>
      </c>
      <c r="H176" s="213" t="n">
        <f aca="false">COUNT(E176:G176)</f>
        <v>3</v>
      </c>
      <c r="J176" s="0" t="n">
        <v>1</v>
      </c>
      <c r="K176" s="0" t="n">
        <v>1</v>
      </c>
    </row>
    <row r="177" customFormat="false" ht="14.25" hidden="false" customHeight="false" outlineLevel="0" collapsed="false">
      <c r="A177" s="0" t="s">
        <v>389</v>
      </c>
      <c r="B177" s="164" t="s">
        <v>52</v>
      </c>
      <c r="C177" s="164" t="s">
        <v>54</v>
      </c>
      <c r="D177" s="164" t="s">
        <v>53</v>
      </c>
      <c r="E177" s="194" t="n">
        <v>0.685393258426966</v>
      </c>
      <c r="F177" s="219" t="n">
        <v>0.814358102122533</v>
      </c>
      <c r="G177" s="194" t="n">
        <v>0.745722396350373</v>
      </c>
      <c r="H177" s="213" t="n">
        <f aca="false">COUNT(E177:G177)</f>
        <v>3</v>
      </c>
      <c r="J177" s="0" t="n">
        <v>3</v>
      </c>
      <c r="K177" s="0" t="n">
        <v>2</v>
      </c>
    </row>
    <row r="178" customFormat="false" ht="14.25" hidden="false" customHeight="false" outlineLevel="0" collapsed="false">
      <c r="A178" s="0" t="s">
        <v>195</v>
      </c>
      <c r="B178" s="0" t="s">
        <v>52</v>
      </c>
      <c r="C178" s="0" t="s">
        <v>54</v>
      </c>
      <c r="D178" s="0" t="s">
        <v>53</v>
      </c>
      <c r="E178" s="190" t="n">
        <v>0.597014925373134</v>
      </c>
      <c r="F178" s="218" t="n">
        <v>0.920365446239858</v>
      </c>
      <c r="G178" s="190" t="n">
        <v>0.664198036573324</v>
      </c>
      <c r="H178" s="213" t="n">
        <f aca="false">COUNT(E178:G178)</f>
        <v>3</v>
      </c>
      <c r="J178" s="0" t="n">
        <v>3</v>
      </c>
      <c r="K178" s="0" t="n">
        <v>2</v>
      </c>
    </row>
    <row r="179" customFormat="false" ht="14.25" hidden="false" customHeight="false" outlineLevel="0" collapsed="false">
      <c r="A179" s="0" t="s">
        <v>208</v>
      </c>
      <c r="B179" s="0" t="s">
        <v>52</v>
      </c>
      <c r="C179" s="0" t="s">
        <v>54</v>
      </c>
      <c r="D179" s="0" t="s">
        <v>53</v>
      </c>
      <c r="E179" s="190" t="n">
        <v>0.251396648044693</v>
      </c>
      <c r="F179" s="218" t="n">
        <v>0.192195228595633</v>
      </c>
      <c r="G179" s="190" t="n">
        <v>0.246182690054263</v>
      </c>
      <c r="H179" s="213" t="n">
        <f aca="false">COUNT(E179:G179)</f>
        <v>3</v>
      </c>
      <c r="J179" s="0" t="n">
        <v>3</v>
      </c>
      <c r="K179" s="0" t="n">
        <v>2</v>
      </c>
    </row>
    <row r="180" customFormat="false" ht="14.25" hidden="false" customHeight="false" outlineLevel="0" collapsed="false">
      <c r="A180" s="0" t="s">
        <v>166</v>
      </c>
      <c r="B180" s="0" t="s">
        <v>10</v>
      </c>
      <c r="C180" s="0" t="s">
        <v>9</v>
      </c>
      <c r="D180" s="0" t="s">
        <v>8</v>
      </c>
      <c r="E180" s="190" t="n">
        <v>0.00684931506849315</v>
      </c>
      <c r="F180" s="218" t="n">
        <v>0.0354081033470346</v>
      </c>
      <c r="G180" s="190" t="n">
        <v>0.00130007023367929</v>
      </c>
      <c r="H180" s="213" t="n">
        <f aca="false">COUNT(E180:G180)</f>
        <v>3</v>
      </c>
      <c r="J180" s="0" t="n">
        <v>2</v>
      </c>
      <c r="K18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190" width="16.82"/>
    <col collapsed="false" customWidth="true" hidden="false" outlineLevel="0" max="3" min="3" style="190" width="14.17"/>
    <col collapsed="false" customWidth="true" hidden="false" outlineLevel="0" max="4" min="4" style="190" width="19.91"/>
    <col collapsed="false" customWidth="true" hidden="false" outlineLevel="0" max="5" min="5" style="0" width="18.73"/>
    <col collapsed="false" customWidth="true" hidden="false" outlineLevel="0" max="6" min="6" style="0" width="19.91"/>
    <col collapsed="false" customWidth="true" hidden="false" outlineLevel="0" max="7" min="7" style="0" width="10.73"/>
    <col collapsed="false" customWidth="true" hidden="false" outlineLevel="0" max="8" min="8" style="0" width="11.82"/>
    <col collapsed="false" customWidth="true" hidden="false" outlineLevel="0" max="9" min="9" style="0" width="6.91"/>
    <col collapsed="false" customWidth="true" hidden="false" outlineLevel="0" max="10" min="10" style="0" width="19.36"/>
    <col collapsed="false" customWidth="true" hidden="false" outlineLevel="0" max="13" min="11" style="0" width="11.82"/>
    <col collapsed="false" customWidth="true" hidden="false" outlineLevel="0" max="14" min="14" style="0" width="6.91"/>
    <col collapsed="false" customWidth="true" hidden="false" outlineLevel="0" max="15" min="15" style="0" width="20.54"/>
    <col collapsed="false" customWidth="true" hidden="false" outlineLevel="0" max="16" min="16" style="0" width="3.27"/>
    <col collapsed="false" customWidth="true" hidden="false" outlineLevel="0" max="17" min="17" style="0" width="3.82"/>
    <col collapsed="false" customWidth="true" hidden="false" outlineLevel="0" max="18" min="18" style="0" width="6.01"/>
    <col collapsed="false" customWidth="true" hidden="false" outlineLevel="0" max="19" min="19" style="0" width="6.91"/>
    <col collapsed="false" customWidth="true" hidden="false" outlineLevel="0" max="20" min="20" style="0" width="19.64"/>
    <col collapsed="false" customWidth="true" hidden="false" outlineLevel="0" max="21" min="21" style="0" width="25.36"/>
    <col collapsed="false" customWidth="true" hidden="false" outlineLevel="0" max="22" min="22" style="0" width="24.09"/>
    <col collapsed="false" customWidth="true" hidden="false" outlineLevel="0" max="23" min="23" style="0" width="25.36"/>
    <col collapsed="false" customWidth="true" hidden="false" outlineLevel="0" max="24" min="24" style="0" width="14.81"/>
    <col collapsed="false" customWidth="true" hidden="false" outlineLevel="0" max="25" min="25" style="0" width="20.54"/>
    <col collapsed="false" customWidth="true" hidden="false" outlineLevel="0" max="26" min="26" style="0" width="19.36"/>
    <col collapsed="false" customWidth="true" hidden="false" outlineLevel="0" max="27" min="27" style="0" width="20.54"/>
    <col collapsed="false" customWidth="true" hidden="false" outlineLevel="0" max="28" min="28" style="0" width="14.81"/>
    <col collapsed="false" customWidth="true" hidden="false" outlineLevel="0" max="29" min="29" style="0" width="20.54"/>
    <col collapsed="false" customWidth="true" hidden="false" outlineLevel="0" max="30" min="30" style="0" width="19.36"/>
    <col collapsed="false" customWidth="true" hidden="false" outlineLevel="0" max="31" min="31" style="0" width="20.54"/>
    <col collapsed="false" customWidth="true" hidden="false" outlineLevel="0" max="32" min="32" style="0" width="14.81"/>
    <col collapsed="false" customWidth="true" hidden="false" outlineLevel="0" max="33" min="33" style="0" width="20.54"/>
    <col collapsed="false" customWidth="true" hidden="false" outlineLevel="0" max="34" min="34" style="0" width="19.36"/>
    <col collapsed="false" customWidth="true" hidden="false" outlineLevel="0" max="35" min="35" style="0" width="20.54"/>
    <col collapsed="false" customWidth="true" hidden="false" outlineLevel="0" max="36" min="36" style="0" width="14.81"/>
    <col collapsed="false" customWidth="true" hidden="false" outlineLevel="0" max="37" min="37" style="0" width="20.54"/>
    <col collapsed="false" customWidth="true" hidden="false" outlineLevel="0" max="38" min="38" style="0" width="19.36"/>
    <col collapsed="false" customWidth="true" hidden="false" outlineLevel="0" max="39" min="39" style="0" width="20.54"/>
    <col collapsed="false" customWidth="true" hidden="false" outlineLevel="0" max="40" min="40" style="0" width="14.81"/>
    <col collapsed="false" customWidth="true" hidden="false" outlineLevel="0" max="41" min="41" style="0" width="20.54"/>
    <col collapsed="false" customWidth="true" hidden="false" outlineLevel="0" max="42" min="42" style="0" width="19.36"/>
    <col collapsed="false" customWidth="true" hidden="false" outlineLevel="0" max="43" min="43" style="0" width="20.54"/>
    <col collapsed="false" customWidth="true" hidden="false" outlineLevel="0" max="44" min="44" style="0" width="14.81"/>
    <col collapsed="false" customWidth="true" hidden="false" outlineLevel="0" max="45" min="45" style="0" width="20.54"/>
    <col collapsed="false" customWidth="true" hidden="false" outlineLevel="0" max="46" min="46" style="0" width="19.36"/>
    <col collapsed="false" customWidth="true" hidden="false" outlineLevel="0" max="47" min="47" style="0" width="20.54"/>
    <col collapsed="false" customWidth="true" hidden="false" outlineLevel="0" max="48" min="48" style="0" width="14.81"/>
    <col collapsed="false" customWidth="true" hidden="false" outlineLevel="0" max="49" min="49" style="0" width="20.54"/>
    <col collapsed="false" customWidth="true" hidden="false" outlineLevel="0" max="50" min="50" style="0" width="19.36"/>
    <col collapsed="false" customWidth="true" hidden="false" outlineLevel="0" max="51" min="51" style="0" width="20.54"/>
    <col collapsed="false" customWidth="true" hidden="false" outlineLevel="0" max="52" min="52" style="0" width="14.81"/>
    <col collapsed="false" customWidth="true" hidden="false" outlineLevel="0" max="53" min="53" style="0" width="20.54"/>
    <col collapsed="false" customWidth="true" hidden="false" outlineLevel="0" max="54" min="54" style="0" width="19.36"/>
    <col collapsed="false" customWidth="true" hidden="false" outlineLevel="0" max="55" min="55" style="0" width="20.54"/>
    <col collapsed="false" customWidth="true" hidden="false" outlineLevel="0" max="56" min="56" style="0" width="14.81"/>
    <col collapsed="false" customWidth="true" hidden="false" outlineLevel="0" max="57" min="57" style="0" width="20.54"/>
    <col collapsed="false" customWidth="true" hidden="false" outlineLevel="0" max="58" min="58" style="0" width="19.36"/>
    <col collapsed="false" customWidth="true" hidden="false" outlineLevel="0" max="59" min="59" style="0" width="20.54"/>
    <col collapsed="false" customWidth="true" hidden="false" outlineLevel="0" max="60" min="60" style="0" width="14.81"/>
    <col collapsed="false" customWidth="true" hidden="false" outlineLevel="0" max="61" min="61" style="0" width="20.54"/>
    <col collapsed="false" customWidth="true" hidden="false" outlineLevel="0" max="62" min="62" style="0" width="19.36"/>
    <col collapsed="false" customWidth="true" hidden="false" outlineLevel="0" max="63" min="63" style="0" width="20.54"/>
    <col collapsed="false" customWidth="true" hidden="false" outlineLevel="0" max="64" min="64" style="0" width="14.81"/>
    <col collapsed="false" customWidth="true" hidden="false" outlineLevel="0" max="65" min="65" style="0" width="20.54"/>
    <col collapsed="false" customWidth="true" hidden="false" outlineLevel="0" max="66" min="66" style="0" width="19.36"/>
    <col collapsed="false" customWidth="true" hidden="false" outlineLevel="0" max="67" min="67" style="0" width="20.54"/>
    <col collapsed="false" customWidth="true" hidden="false" outlineLevel="0" max="68" min="68" style="0" width="14.81"/>
    <col collapsed="false" customWidth="true" hidden="false" outlineLevel="0" max="69" min="69" style="0" width="20.54"/>
    <col collapsed="false" customWidth="true" hidden="false" outlineLevel="0" max="70" min="70" style="0" width="19.36"/>
    <col collapsed="false" customWidth="true" hidden="false" outlineLevel="0" max="71" min="71" style="0" width="20.54"/>
    <col collapsed="false" customWidth="true" hidden="false" outlineLevel="0" max="72" min="72" style="0" width="14.81"/>
    <col collapsed="false" customWidth="true" hidden="false" outlineLevel="0" max="73" min="73" style="0" width="20.54"/>
    <col collapsed="false" customWidth="true" hidden="false" outlineLevel="0" max="74" min="74" style="0" width="19.36"/>
    <col collapsed="false" customWidth="true" hidden="false" outlineLevel="0" max="75" min="75" style="0" width="20.54"/>
    <col collapsed="false" customWidth="true" hidden="false" outlineLevel="0" max="76" min="76" style="0" width="14.81"/>
    <col collapsed="false" customWidth="true" hidden="false" outlineLevel="0" max="77" min="77" style="0" width="20.54"/>
    <col collapsed="false" customWidth="true" hidden="false" outlineLevel="0" max="78" min="78" style="0" width="19.36"/>
    <col collapsed="false" customWidth="true" hidden="false" outlineLevel="0" max="79" min="79" style="0" width="20.54"/>
    <col collapsed="false" customWidth="true" hidden="false" outlineLevel="0" max="80" min="80" style="0" width="14.81"/>
    <col collapsed="false" customWidth="true" hidden="false" outlineLevel="0" max="81" min="81" style="0" width="20.54"/>
    <col collapsed="false" customWidth="true" hidden="false" outlineLevel="0" max="82" min="82" style="0" width="19.36"/>
    <col collapsed="false" customWidth="true" hidden="false" outlineLevel="0" max="83" min="83" style="0" width="20.54"/>
    <col collapsed="false" customWidth="true" hidden="false" outlineLevel="0" max="84" min="84" style="0" width="14.81"/>
    <col collapsed="false" customWidth="true" hidden="false" outlineLevel="0" max="85" min="85" style="0" width="20.54"/>
    <col collapsed="false" customWidth="true" hidden="false" outlineLevel="0" max="86" min="86" style="0" width="19.36"/>
    <col collapsed="false" customWidth="true" hidden="false" outlineLevel="0" max="87" min="87" style="0" width="20.54"/>
    <col collapsed="false" customWidth="true" hidden="false" outlineLevel="0" max="88" min="88" style="0" width="14.81"/>
    <col collapsed="false" customWidth="true" hidden="false" outlineLevel="0" max="89" min="89" style="0" width="20.54"/>
    <col collapsed="false" customWidth="true" hidden="false" outlineLevel="0" max="90" min="90" style="0" width="19.36"/>
    <col collapsed="false" customWidth="true" hidden="false" outlineLevel="0" max="91" min="91" style="0" width="20.54"/>
    <col collapsed="false" customWidth="true" hidden="false" outlineLevel="0" max="92" min="92" style="0" width="14.81"/>
    <col collapsed="false" customWidth="true" hidden="false" outlineLevel="0" max="93" min="93" style="0" width="20.54"/>
    <col collapsed="false" customWidth="true" hidden="false" outlineLevel="0" max="94" min="94" style="0" width="19.36"/>
    <col collapsed="false" customWidth="true" hidden="false" outlineLevel="0" max="95" min="95" style="0" width="20.54"/>
    <col collapsed="false" customWidth="true" hidden="false" outlineLevel="0" max="96" min="96" style="0" width="14.81"/>
    <col collapsed="false" customWidth="true" hidden="false" outlineLevel="0" max="97" min="97" style="0" width="20.54"/>
    <col collapsed="false" customWidth="true" hidden="false" outlineLevel="0" max="98" min="98" style="0" width="19.36"/>
    <col collapsed="false" customWidth="true" hidden="false" outlineLevel="0" max="99" min="99" style="0" width="20.54"/>
    <col collapsed="false" customWidth="true" hidden="false" outlineLevel="0" max="100" min="100" style="0" width="17.45"/>
    <col collapsed="false" customWidth="true" hidden="false" outlineLevel="0" max="101" min="101" style="0" width="20.54"/>
    <col collapsed="false" customWidth="true" hidden="false" outlineLevel="0" max="102" min="102" style="0" width="19.36"/>
    <col collapsed="false" customWidth="true" hidden="false" outlineLevel="0" max="103" min="103" style="0" width="20.54"/>
    <col collapsed="false" customWidth="true" hidden="false" outlineLevel="0" max="104" min="104" style="0" width="14.81"/>
    <col collapsed="false" customWidth="true" hidden="false" outlineLevel="0" max="105" min="105" style="0" width="20.54"/>
    <col collapsed="false" customWidth="true" hidden="false" outlineLevel="0" max="106" min="106" style="0" width="19.36"/>
    <col collapsed="false" customWidth="true" hidden="false" outlineLevel="0" max="107" min="107" style="0" width="20.54"/>
    <col collapsed="false" customWidth="true" hidden="false" outlineLevel="0" max="108" min="108" style="0" width="14.81"/>
    <col collapsed="false" customWidth="true" hidden="false" outlineLevel="0" max="109" min="109" style="0" width="20.54"/>
    <col collapsed="false" customWidth="true" hidden="false" outlineLevel="0" max="110" min="110" style="0" width="19.36"/>
    <col collapsed="false" customWidth="true" hidden="false" outlineLevel="0" max="111" min="111" style="0" width="20.54"/>
    <col collapsed="false" customWidth="true" hidden="false" outlineLevel="0" max="112" min="112" style="0" width="14.81"/>
    <col collapsed="false" customWidth="true" hidden="false" outlineLevel="0" max="113" min="113" style="0" width="20.54"/>
    <col collapsed="false" customWidth="true" hidden="false" outlineLevel="0" max="114" min="114" style="0" width="19.36"/>
    <col collapsed="false" customWidth="true" hidden="false" outlineLevel="0" max="115" min="115" style="0" width="20.54"/>
    <col collapsed="false" customWidth="true" hidden="false" outlineLevel="0" max="116" min="116" style="0" width="14.81"/>
    <col collapsed="false" customWidth="true" hidden="false" outlineLevel="0" max="117" min="117" style="0" width="20.54"/>
    <col collapsed="false" customWidth="true" hidden="false" outlineLevel="0" max="118" min="118" style="0" width="19.36"/>
    <col collapsed="false" customWidth="true" hidden="false" outlineLevel="0" max="119" min="119" style="0" width="20.54"/>
    <col collapsed="false" customWidth="true" hidden="false" outlineLevel="0" max="120" min="120" style="0" width="14.81"/>
    <col collapsed="false" customWidth="true" hidden="false" outlineLevel="0" max="121" min="121" style="0" width="20.54"/>
    <col collapsed="false" customWidth="true" hidden="false" outlineLevel="0" max="122" min="122" style="0" width="19.36"/>
    <col collapsed="false" customWidth="true" hidden="false" outlineLevel="0" max="123" min="123" style="0" width="20.54"/>
    <col collapsed="false" customWidth="true" hidden="false" outlineLevel="0" max="124" min="124" style="0" width="14.81"/>
    <col collapsed="false" customWidth="true" hidden="false" outlineLevel="0" max="125" min="125" style="0" width="20.54"/>
    <col collapsed="false" customWidth="true" hidden="false" outlineLevel="0" max="126" min="126" style="0" width="19.36"/>
    <col collapsed="false" customWidth="true" hidden="false" outlineLevel="0" max="127" min="127" style="0" width="20.54"/>
    <col collapsed="false" customWidth="true" hidden="false" outlineLevel="0" max="128" min="128" style="0" width="14.81"/>
    <col collapsed="false" customWidth="true" hidden="false" outlineLevel="0" max="129" min="129" style="0" width="20.54"/>
    <col collapsed="false" customWidth="true" hidden="false" outlineLevel="0" max="130" min="130" style="0" width="19.36"/>
    <col collapsed="false" customWidth="true" hidden="false" outlineLevel="0" max="131" min="131" style="0" width="20.54"/>
    <col collapsed="false" customWidth="true" hidden="false" outlineLevel="0" max="132" min="132" style="0" width="14.81"/>
    <col collapsed="false" customWidth="true" hidden="false" outlineLevel="0" max="133" min="133" style="0" width="20.54"/>
    <col collapsed="false" customWidth="true" hidden="false" outlineLevel="0" max="134" min="134" style="0" width="19.36"/>
    <col collapsed="false" customWidth="true" hidden="false" outlineLevel="0" max="135" min="135" style="0" width="20.54"/>
    <col collapsed="false" customWidth="true" hidden="false" outlineLevel="0" max="136" min="136" style="0" width="14.81"/>
    <col collapsed="false" customWidth="true" hidden="false" outlineLevel="0" max="137" min="137" style="0" width="20.54"/>
    <col collapsed="false" customWidth="true" hidden="false" outlineLevel="0" max="138" min="138" style="0" width="19.36"/>
    <col collapsed="false" customWidth="true" hidden="false" outlineLevel="0" max="139" min="139" style="0" width="20.54"/>
    <col collapsed="false" customWidth="true" hidden="false" outlineLevel="0" max="140" min="140" style="0" width="14.81"/>
    <col collapsed="false" customWidth="true" hidden="false" outlineLevel="0" max="141" min="141" style="0" width="20.54"/>
    <col collapsed="false" customWidth="true" hidden="false" outlineLevel="0" max="142" min="142" style="0" width="19.36"/>
    <col collapsed="false" customWidth="true" hidden="false" outlineLevel="0" max="143" min="143" style="0" width="20.54"/>
    <col collapsed="false" customWidth="true" hidden="false" outlineLevel="0" max="144" min="144" style="0" width="14.81"/>
    <col collapsed="false" customWidth="true" hidden="false" outlineLevel="0" max="145" min="145" style="0" width="20.54"/>
    <col collapsed="false" customWidth="true" hidden="false" outlineLevel="0" max="146" min="146" style="0" width="19.36"/>
    <col collapsed="false" customWidth="true" hidden="false" outlineLevel="0" max="147" min="147" style="0" width="20.54"/>
    <col collapsed="false" customWidth="true" hidden="false" outlineLevel="0" max="148" min="148" style="0" width="14.81"/>
    <col collapsed="false" customWidth="true" hidden="false" outlineLevel="0" max="149" min="149" style="0" width="20.54"/>
    <col collapsed="false" customWidth="true" hidden="false" outlineLevel="0" max="150" min="150" style="0" width="19.36"/>
    <col collapsed="false" customWidth="true" hidden="false" outlineLevel="0" max="151" min="151" style="0" width="20.54"/>
    <col collapsed="false" customWidth="true" hidden="false" outlineLevel="0" max="152" min="152" style="0" width="14.81"/>
    <col collapsed="false" customWidth="true" hidden="false" outlineLevel="0" max="153" min="153" style="0" width="20.54"/>
    <col collapsed="false" customWidth="true" hidden="false" outlineLevel="0" max="154" min="154" style="0" width="19.36"/>
    <col collapsed="false" customWidth="true" hidden="false" outlineLevel="0" max="155" min="155" style="0" width="20.54"/>
    <col collapsed="false" customWidth="true" hidden="false" outlineLevel="0" max="156" min="156" style="0" width="14.81"/>
    <col collapsed="false" customWidth="true" hidden="false" outlineLevel="0" max="157" min="157" style="0" width="20.54"/>
    <col collapsed="false" customWidth="true" hidden="false" outlineLevel="0" max="158" min="158" style="0" width="19.36"/>
    <col collapsed="false" customWidth="true" hidden="false" outlineLevel="0" max="159" min="159" style="0" width="20.54"/>
    <col collapsed="false" customWidth="true" hidden="false" outlineLevel="0" max="160" min="160" style="0" width="14.81"/>
    <col collapsed="false" customWidth="true" hidden="false" outlineLevel="0" max="161" min="161" style="0" width="20.54"/>
    <col collapsed="false" customWidth="true" hidden="false" outlineLevel="0" max="162" min="162" style="0" width="19.36"/>
    <col collapsed="false" customWidth="true" hidden="false" outlineLevel="0" max="163" min="163" style="0" width="20.54"/>
    <col collapsed="false" customWidth="true" hidden="false" outlineLevel="0" max="164" min="164" style="0" width="14.81"/>
    <col collapsed="false" customWidth="true" hidden="false" outlineLevel="0" max="165" min="165" style="0" width="20.54"/>
    <col collapsed="false" customWidth="true" hidden="false" outlineLevel="0" max="166" min="166" style="0" width="19.36"/>
    <col collapsed="false" customWidth="true" hidden="false" outlineLevel="0" max="167" min="167" style="0" width="20.54"/>
    <col collapsed="false" customWidth="true" hidden="false" outlineLevel="0" max="168" min="168" style="0" width="14.81"/>
    <col collapsed="false" customWidth="true" hidden="false" outlineLevel="0" max="169" min="169" style="0" width="20.54"/>
    <col collapsed="false" customWidth="true" hidden="false" outlineLevel="0" max="170" min="170" style="0" width="19.36"/>
    <col collapsed="false" customWidth="true" hidden="false" outlineLevel="0" max="171" min="171" style="0" width="20.54"/>
    <col collapsed="false" customWidth="true" hidden="false" outlineLevel="0" max="172" min="172" style="0" width="14.81"/>
    <col collapsed="false" customWidth="true" hidden="false" outlineLevel="0" max="173" min="173" style="0" width="20.54"/>
    <col collapsed="false" customWidth="true" hidden="false" outlineLevel="0" max="174" min="174" style="0" width="19.36"/>
    <col collapsed="false" customWidth="true" hidden="false" outlineLevel="0" max="175" min="175" style="0" width="20.54"/>
    <col collapsed="false" customWidth="true" hidden="false" outlineLevel="0" max="176" min="176" style="0" width="14.81"/>
    <col collapsed="false" customWidth="true" hidden="false" outlineLevel="0" max="177" min="177" style="0" width="20.54"/>
    <col collapsed="false" customWidth="true" hidden="false" outlineLevel="0" max="178" min="178" style="0" width="19.36"/>
    <col collapsed="false" customWidth="true" hidden="false" outlineLevel="0" max="179" min="179" style="0" width="20.54"/>
    <col collapsed="false" customWidth="true" hidden="false" outlineLevel="0" max="180" min="180" style="0" width="14.81"/>
    <col collapsed="false" customWidth="true" hidden="false" outlineLevel="0" max="181" min="181" style="0" width="20.54"/>
    <col collapsed="false" customWidth="true" hidden="false" outlineLevel="0" max="182" min="182" style="0" width="19.36"/>
    <col collapsed="false" customWidth="true" hidden="false" outlineLevel="0" max="183" min="183" style="0" width="20.54"/>
    <col collapsed="false" customWidth="true" hidden="false" outlineLevel="0" max="184" min="184" style="0" width="14.81"/>
    <col collapsed="false" customWidth="true" hidden="false" outlineLevel="0" max="185" min="185" style="0" width="20.54"/>
    <col collapsed="false" customWidth="true" hidden="false" outlineLevel="0" max="186" min="186" style="0" width="19.36"/>
    <col collapsed="false" customWidth="true" hidden="false" outlineLevel="0" max="187" min="187" style="0" width="20.54"/>
    <col collapsed="false" customWidth="true" hidden="false" outlineLevel="0" max="188" min="188" style="0" width="17.45"/>
    <col collapsed="false" customWidth="true" hidden="false" outlineLevel="0" max="189" min="189" style="0" width="20.54"/>
    <col collapsed="false" customWidth="true" hidden="false" outlineLevel="0" max="190" min="190" style="0" width="19.36"/>
    <col collapsed="false" customWidth="true" hidden="false" outlineLevel="0" max="191" min="191" style="0" width="20.54"/>
    <col collapsed="false" customWidth="true" hidden="false" outlineLevel="0" max="192" min="192" style="0" width="14.81"/>
    <col collapsed="false" customWidth="true" hidden="false" outlineLevel="0" max="193" min="193" style="0" width="20.54"/>
    <col collapsed="false" customWidth="true" hidden="false" outlineLevel="0" max="194" min="194" style="0" width="19.36"/>
    <col collapsed="false" customWidth="true" hidden="false" outlineLevel="0" max="195" min="195" style="0" width="20.54"/>
    <col collapsed="false" customWidth="true" hidden="false" outlineLevel="0" max="196" min="196" style="0" width="14.81"/>
    <col collapsed="false" customWidth="true" hidden="false" outlineLevel="0" max="197" min="197" style="0" width="20.54"/>
    <col collapsed="false" customWidth="true" hidden="false" outlineLevel="0" max="198" min="198" style="0" width="19.36"/>
    <col collapsed="false" customWidth="true" hidden="false" outlineLevel="0" max="199" min="199" style="0" width="20.54"/>
    <col collapsed="false" customWidth="true" hidden="false" outlineLevel="0" max="200" min="200" style="0" width="14.81"/>
    <col collapsed="false" customWidth="true" hidden="false" outlineLevel="0" max="201" min="201" style="0" width="20.54"/>
    <col collapsed="false" customWidth="true" hidden="false" outlineLevel="0" max="202" min="202" style="0" width="19.36"/>
    <col collapsed="false" customWidth="true" hidden="false" outlineLevel="0" max="203" min="203" style="0" width="20.54"/>
    <col collapsed="false" customWidth="true" hidden="false" outlineLevel="0" max="204" min="204" style="0" width="14.81"/>
    <col collapsed="false" customWidth="true" hidden="false" outlineLevel="0" max="205" min="205" style="0" width="20.54"/>
    <col collapsed="false" customWidth="true" hidden="false" outlineLevel="0" max="206" min="206" style="0" width="19.36"/>
    <col collapsed="false" customWidth="true" hidden="false" outlineLevel="0" max="207" min="207" style="0" width="20.54"/>
    <col collapsed="false" customWidth="true" hidden="false" outlineLevel="0" max="208" min="208" style="0" width="14.81"/>
    <col collapsed="false" customWidth="true" hidden="false" outlineLevel="0" max="209" min="209" style="0" width="20.54"/>
    <col collapsed="false" customWidth="true" hidden="false" outlineLevel="0" max="210" min="210" style="0" width="19.36"/>
    <col collapsed="false" customWidth="true" hidden="false" outlineLevel="0" max="211" min="211" style="0" width="20.54"/>
    <col collapsed="false" customWidth="true" hidden="false" outlineLevel="0" max="212" min="212" style="0" width="14.81"/>
    <col collapsed="false" customWidth="true" hidden="false" outlineLevel="0" max="213" min="213" style="0" width="20.54"/>
    <col collapsed="false" customWidth="true" hidden="false" outlineLevel="0" max="214" min="214" style="0" width="19.36"/>
    <col collapsed="false" customWidth="true" hidden="false" outlineLevel="0" max="215" min="215" style="0" width="20.54"/>
    <col collapsed="false" customWidth="true" hidden="false" outlineLevel="0" max="216" min="216" style="0" width="15.36"/>
    <col collapsed="false" customWidth="true" hidden="false" outlineLevel="0" max="217" min="217" style="0" width="20.54"/>
    <col collapsed="false" customWidth="true" hidden="false" outlineLevel="0" max="218" min="218" style="0" width="19.36"/>
    <col collapsed="false" customWidth="true" hidden="false" outlineLevel="0" max="219" min="219" style="0" width="20.54"/>
    <col collapsed="false" customWidth="true" hidden="false" outlineLevel="0" max="220" min="220" style="0" width="14.81"/>
    <col collapsed="false" customWidth="true" hidden="false" outlineLevel="0" max="221" min="221" style="0" width="20.54"/>
    <col collapsed="false" customWidth="true" hidden="false" outlineLevel="0" max="222" min="222" style="0" width="19.36"/>
    <col collapsed="false" customWidth="true" hidden="false" outlineLevel="0" max="223" min="223" style="0" width="20.54"/>
    <col collapsed="false" customWidth="true" hidden="false" outlineLevel="0" max="224" min="224" style="0" width="14.81"/>
    <col collapsed="false" customWidth="true" hidden="false" outlineLevel="0" max="225" min="225" style="0" width="20.54"/>
    <col collapsed="false" customWidth="true" hidden="false" outlineLevel="0" max="226" min="226" style="0" width="19.36"/>
    <col collapsed="false" customWidth="true" hidden="false" outlineLevel="0" max="227" min="227" style="0" width="20.54"/>
    <col collapsed="false" customWidth="true" hidden="false" outlineLevel="0" max="228" min="228" style="0" width="14.81"/>
    <col collapsed="false" customWidth="true" hidden="false" outlineLevel="0" max="229" min="229" style="0" width="20.54"/>
    <col collapsed="false" customWidth="true" hidden="false" outlineLevel="0" max="230" min="230" style="0" width="19.36"/>
    <col collapsed="false" customWidth="true" hidden="false" outlineLevel="0" max="231" min="231" style="0" width="20.54"/>
    <col collapsed="false" customWidth="true" hidden="false" outlineLevel="0" max="232" min="232" style="0" width="14.81"/>
    <col collapsed="false" customWidth="true" hidden="false" outlineLevel="0" max="233" min="233" style="0" width="20.54"/>
    <col collapsed="false" customWidth="true" hidden="false" outlineLevel="0" max="234" min="234" style="0" width="19.36"/>
    <col collapsed="false" customWidth="true" hidden="false" outlineLevel="0" max="235" min="235" style="0" width="20.54"/>
    <col collapsed="false" customWidth="true" hidden="false" outlineLevel="0" max="236" min="236" style="0" width="14.81"/>
    <col collapsed="false" customWidth="true" hidden="false" outlineLevel="0" max="237" min="237" style="0" width="20.54"/>
    <col collapsed="false" customWidth="true" hidden="false" outlineLevel="0" max="238" min="238" style="0" width="19.36"/>
    <col collapsed="false" customWidth="true" hidden="false" outlineLevel="0" max="239" min="239" style="0" width="20.54"/>
    <col collapsed="false" customWidth="true" hidden="false" outlineLevel="0" max="240" min="240" style="0" width="14.81"/>
    <col collapsed="false" customWidth="true" hidden="false" outlineLevel="0" max="241" min="241" style="0" width="20.54"/>
    <col collapsed="false" customWidth="true" hidden="false" outlineLevel="0" max="242" min="242" style="0" width="19.36"/>
    <col collapsed="false" customWidth="true" hidden="false" outlineLevel="0" max="243" min="243" style="0" width="20.54"/>
    <col collapsed="false" customWidth="true" hidden="false" outlineLevel="0" max="244" min="244" style="0" width="14.81"/>
    <col collapsed="false" customWidth="true" hidden="false" outlineLevel="0" max="245" min="245" style="0" width="20.54"/>
    <col collapsed="false" customWidth="true" hidden="false" outlineLevel="0" max="246" min="246" style="0" width="19.36"/>
    <col collapsed="false" customWidth="true" hidden="false" outlineLevel="0" max="247" min="247" style="0" width="20.54"/>
    <col collapsed="false" customWidth="true" hidden="false" outlineLevel="0" max="248" min="248" style="0" width="14.81"/>
    <col collapsed="false" customWidth="true" hidden="false" outlineLevel="0" max="249" min="249" style="0" width="20.54"/>
    <col collapsed="false" customWidth="true" hidden="false" outlineLevel="0" max="250" min="250" style="0" width="19.36"/>
    <col collapsed="false" customWidth="true" hidden="false" outlineLevel="0" max="251" min="251" style="0" width="20.54"/>
    <col collapsed="false" customWidth="true" hidden="false" outlineLevel="0" max="252" min="252" style="0" width="19.64"/>
    <col collapsed="false" customWidth="true" hidden="false" outlineLevel="0" max="253" min="253" style="0" width="25.36"/>
    <col collapsed="false" customWidth="true" hidden="false" outlineLevel="0" max="254" min="254" style="0" width="24.09"/>
    <col collapsed="false" customWidth="true" hidden="false" outlineLevel="0" max="255" min="255" style="0" width="25.36"/>
  </cols>
  <sheetData>
    <row r="3" customFormat="false" ht="14.25" hidden="false" customHeight="false" outlineLevel="0" collapsed="false">
      <c r="A3" s="48"/>
      <c r="B3" s="50"/>
      <c r="C3" s="26" t="s">
        <v>393</v>
      </c>
      <c r="D3" s="51"/>
      <c r="E3" s="51"/>
      <c r="F3" s="52"/>
    </row>
    <row r="4" customFormat="false" ht="14.25" hidden="false" customHeight="false" outlineLevel="0" collapsed="false">
      <c r="A4" s="53" t="s">
        <v>310</v>
      </c>
      <c r="B4" s="54" t="s">
        <v>0</v>
      </c>
      <c r="C4" s="55" t="s">
        <v>394</v>
      </c>
      <c r="D4" s="56" t="s">
        <v>395</v>
      </c>
      <c r="E4" s="56" t="s">
        <v>396</v>
      </c>
      <c r="F4" s="141" t="s">
        <v>397</v>
      </c>
    </row>
    <row r="5" customFormat="false" ht="14.25" hidden="false" customHeight="false" outlineLevel="0" collapsed="false">
      <c r="A5" s="43" t="s">
        <v>82</v>
      </c>
      <c r="B5" s="31" t="s">
        <v>82</v>
      </c>
      <c r="C5" s="58"/>
      <c r="D5" s="220" t="n">
        <v>0.000508130081300813</v>
      </c>
      <c r="E5" s="59"/>
      <c r="F5" s="221" t="n">
        <v>1</v>
      </c>
    </row>
    <row r="6" customFormat="false" ht="14.25" hidden="false" customHeight="false" outlineLevel="0" collapsed="false">
      <c r="A6" s="28" t="s">
        <v>16</v>
      </c>
      <c r="B6" s="29" t="s">
        <v>114</v>
      </c>
      <c r="C6" s="222" t="n">
        <v>0.00558659217877095</v>
      </c>
      <c r="D6" s="62"/>
      <c r="E6" s="223" t="n">
        <v>0.00379682943171322</v>
      </c>
      <c r="F6" s="224" t="n">
        <v>3</v>
      </c>
    </row>
    <row r="7" customFormat="false" ht="14.25" hidden="false" customHeight="false" outlineLevel="0" collapsed="false">
      <c r="A7" s="33"/>
      <c r="B7" s="34" t="s">
        <v>14</v>
      </c>
      <c r="C7" s="225" t="n">
        <v>0.00561797752808989</v>
      </c>
      <c r="D7" s="226" t="n">
        <v>0.00084083537692762</v>
      </c>
      <c r="E7" s="226" t="n">
        <v>0.010054586002867</v>
      </c>
      <c r="F7" s="227" t="n">
        <v>5</v>
      </c>
    </row>
    <row r="8" customFormat="false" ht="14.25" hidden="false" customHeight="false" outlineLevel="0" collapsed="false">
      <c r="A8" s="33"/>
      <c r="B8" s="34" t="s">
        <v>21</v>
      </c>
      <c r="C8" s="225" t="n">
        <v>0.0473415717641313</v>
      </c>
      <c r="D8" s="226" t="n">
        <v>0.00149067540987559</v>
      </c>
      <c r="E8" s="226" t="n">
        <v>0.00221065387410793</v>
      </c>
      <c r="F8" s="227" t="n">
        <v>3</v>
      </c>
    </row>
    <row r="9" customFormat="false" ht="14.25" hidden="false" customHeight="false" outlineLevel="0" collapsed="false">
      <c r="A9" s="33"/>
      <c r="B9" s="34" t="s">
        <v>302</v>
      </c>
      <c r="C9" s="72"/>
      <c r="D9" s="64"/>
      <c r="E9" s="226" t="n">
        <v>3.64459821949228E-006</v>
      </c>
      <c r="F9" s="227" t="n">
        <v>1</v>
      </c>
    </row>
    <row r="10" customFormat="false" ht="14.25" hidden="false" customHeight="false" outlineLevel="0" collapsed="false">
      <c r="A10" s="33"/>
      <c r="B10" s="34" t="s">
        <v>264</v>
      </c>
      <c r="C10" s="225" t="n">
        <v>0.0538409134220766</v>
      </c>
      <c r="D10" s="226" t="n">
        <v>0.00120495976989155</v>
      </c>
      <c r="E10" s="64"/>
      <c r="F10" s="227" t="n">
        <v>2</v>
      </c>
    </row>
    <row r="11" customFormat="false" ht="14.25" hidden="false" customHeight="false" outlineLevel="0" collapsed="false">
      <c r="A11" s="33"/>
      <c r="B11" s="34" t="s">
        <v>99</v>
      </c>
      <c r="C11" s="72"/>
      <c r="D11" s="64"/>
      <c r="E11" s="226" t="n">
        <v>0.00853243686035991</v>
      </c>
      <c r="F11" s="227" t="n">
        <v>2</v>
      </c>
    </row>
    <row r="12" customFormat="false" ht="14.25" hidden="false" customHeight="false" outlineLevel="0" collapsed="false">
      <c r="A12" s="33"/>
      <c r="B12" s="34" t="s">
        <v>288</v>
      </c>
      <c r="C12" s="72"/>
      <c r="D12" s="226" t="n">
        <v>0.000508130081300813</v>
      </c>
      <c r="E12" s="226" t="n">
        <v>0.0149065901188064</v>
      </c>
      <c r="F12" s="227" t="n">
        <v>1</v>
      </c>
    </row>
    <row r="13" customFormat="false" ht="14.25" hidden="false" customHeight="false" outlineLevel="0" collapsed="false">
      <c r="A13" s="33"/>
      <c r="B13" s="34" t="s">
        <v>18</v>
      </c>
      <c r="C13" s="225" t="n">
        <v>0.0233412412948649</v>
      </c>
      <c r="D13" s="64"/>
      <c r="E13" s="64"/>
      <c r="F13" s="227" t="n">
        <v>1</v>
      </c>
    </row>
    <row r="14" customFormat="false" ht="14.25" hidden="false" customHeight="false" outlineLevel="0" collapsed="false">
      <c r="A14" s="33"/>
      <c r="B14" s="34" t="s">
        <v>19</v>
      </c>
      <c r="C14" s="72"/>
      <c r="D14" s="64"/>
      <c r="E14" s="226" t="n">
        <v>0.00515270708763298</v>
      </c>
      <c r="F14" s="227" t="n">
        <v>4</v>
      </c>
    </row>
    <row r="15" customFormat="false" ht="14.25" hidden="false" customHeight="false" outlineLevel="0" collapsed="false">
      <c r="A15" s="33"/>
      <c r="B15" s="34" t="s">
        <v>22</v>
      </c>
      <c r="C15" s="225" t="n">
        <v>0.0484398366143344</v>
      </c>
      <c r="D15" s="226" t="n">
        <v>0.00828896130246217</v>
      </c>
      <c r="E15" s="226" t="n">
        <v>0.00703144449361158</v>
      </c>
      <c r="F15" s="227" t="n">
        <v>2</v>
      </c>
    </row>
    <row r="16" customFormat="false" ht="14.25" hidden="false" customHeight="false" outlineLevel="0" collapsed="false">
      <c r="A16" s="42"/>
      <c r="B16" s="40" t="s">
        <v>181</v>
      </c>
      <c r="C16" s="70"/>
      <c r="D16" s="66"/>
      <c r="E16" s="228" t="n">
        <v>0.00366970430437353</v>
      </c>
      <c r="F16" s="229" t="n">
        <v>1</v>
      </c>
    </row>
    <row r="17" customFormat="false" ht="14.25" hidden="false" customHeight="false" outlineLevel="0" collapsed="false">
      <c r="A17" s="28" t="s">
        <v>37</v>
      </c>
      <c r="B17" s="29" t="s">
        <v>197</v>
      </c>
      <c r="C17" s="68"/>
      <c r="D17" s="62"/>
      <c r="E17" s="223" t="n">
        <v>0.0394205331828049</v>
      </c>
      <c r="F17" s="224" t="n">
        <v>1</v>
      </c>
    </row>
    <row r="18" customFormat="false" ht="14.25" hidden="false" customHeight="false" outlineLevel="0" collapsed="false">
      <c r="A18" s="33"/>
      <c r="B18" s="34" t="s">
        <v>35</v>
      </c>
      <c r="C18" s="225" t="n">
        <v>0.249168051819558</v>
      </c>
      <c r="D18" s="226" t="n">
        <v>0.390570603788398</v>
      </c>
      <c r="E18" s="226" t="n">
        <v>0.0985690359669515</v>
      </c>
      <c r="F18" s="230"/>
    </row>
    <row r="19" customFormat="false" ht="14.25" hidden="false" customHeight="false" outlineLevel="0" collapsed="false">
      <c r="A19" s="33"/>
      <c r="B19" s="34" t="s">
        <v>74</v>
      </c>
      <c r="C19" s="225" t="n">
        <v>0.290966575371539</v>
      </c>
      <c r="D19" s="226" t="n">
        <v>0.457035666053179</v>
      </c>
      <c r="E19" s="226" t="n">
        <v>0.174954209339179</v>
      </c>
      <c r="F19" s="230"/>
    </row>
    <row r="20" customFormat="false" ht="14.25" hidden="false" customHeight="false" outlineLevel="0" collapsed="false">
      <c r="A20" s="42"/>
      <c r="B20" s="40" t="s">
        <v>248</v>
      </c>
      <c r="C20" s="70"/>
      <c r="D20" s="66"/>
      <c r="E20" s="228" t="n">
        <v>0.00149246877592563</v>
      </c>
      <c r="F20" s="229" t="n">
        <v>2</v>
      </c>
    </row>
    <row r="21" customFormat="false" ht="14.25" hidden="false" customHeight="false" outlineLevel="0" collapsed="false">
      <c r="A21" s="43" t="s">
        <v>313</v>
      </c>
      <c r="B21" s="31" t="s">
        <v>275</v>
      </c>
      <c r="C21" s="58"/>
      <c r="D21" s="59"/>
      <c r="E21" s="220" t="n">
        <v>0.00267443172036308</v>
      </c>
      <c r="F21" s="221" t="n">
        <v>1</v>
      </c>
    </row>
    <row r="22" customFormat="false" ht="14.25" hidden="false" customHeight="false" outlineLevel="0" collapsed="false">
      <c r="A22" s="43" t="s">
        <v>314</v>
      </c>
      <c r="B22" s="31" t="s">
        <v>283</v>
      </c>
      <c r="C22" s="231" t="n">
        <v>0.00558659217877095</v>
      </c>
      <c r="D22" s="59"/>
      <c r="E22" s="59"/>
      <c r="F22" s="221" t="n">
        <v>1</v>
      </c>
    </row>
    <row r="23" customFormat="false" ht="14.25" hidden="false" customHeight="false" outlineLevel="0" collapsed="false">
      <c r="A23" s="28" t="s">
        <v>68</v>
      </c>
      <c r="B23" s="29" t="s">
        <v>200</v>
      </c>
      <c r="C23" s="68"/>
      <c r="D23" s="62"/>
      <c r="E23" s="223" t="n">
        <v>0.00686445508239544</v>
      </c>
      <c r="F23" s="224" t="n">
        <v>2</v>
      </c>
    </row>
    <row r="24" customFormat="false" ht="14.25" hidden="false" customHeight="false" outlineLevel="0" collapsed="false">
      <c r="A24" s="33"/>
      <c r="B24" s="34" t="s">
        <v>299</v>
      </c>
      <c r="C24" s="72"/>
      <c r="D24" s="64"/>
      <c r="E24" s="226" t="n">
        <v>1.70081250242973E-005</v>
      </c>
      <c r="F24" s="227" t="n">
        <v>1</v>
      </c>
    </row>
    <row r="25" customFormat="false" ht="14.25" hidden="false" customHeight="false" outlineLevel="0" collapsed="false">
      <c r="A25" s="42"/>
      <c r="B25" s="40" t="s">
        <v>291</v>
      </c>
      <c r="C25" s="70"/>
      <c r="D25" s="66"/>
      <c r="E25" s="228" t="n">
        <v>0.000780995126194972</v>
      </c>
      <c r="F25" s="229" t="n">
        <v>1</v>
      </c>
    </row>
    <row r="26" customFormat="false" ht="14.25" hidden="false" customHeight="false" outlineLevel="0" collapsed="false">
      <c r="A26" s="43" t="s">
        <v>315</v>
      </c>
      <c r="B26" s="31" t="s">
        <v>212</v>
      </c>
      <c r="C26" s="58"/>
      <c r="D26" s="59"/>
      <c r="E26" s="220" t="n">
        <v>0.00379415153535806</v>
      </c>
      <c r="F26" s="221" t="n">
        <v>2</v>
      </c>
    </row>
    <row r="27" customFormat="false" ht="14.25" hidden="false" customHeight="false" outlineLevel="0" collapsed="false">
      <c r="A27" s="43" t="s">
        <v>316</v>
      </c>
      <c r="B27" s="31" t="s">
        <v>101</v>
      </c>
      <c r="C27" s="58"/>
      <c r="D27" s="59"/>
      <c r="E27" s="220" t="n">
        <v>0.000612351353598887</v>
      </c>
      <c r="F27" s="221" t="n">
        <v>1</v>
      </c>
    </row>
    <row r="28" customFormat="false" ht="14.25" hidden="false" customHeight="false" outlineLevel="0" collapsed="false">
      <c r="A28" s="43" t="s">
        <v>317</v>
      </c>
      <c r="B28" s="31" t="s">
        <v>305</v>
      </c>
      <c r="C28" s="231" t="n">
        <v>0.0147058823529412</v>
      </c>
      <c r="D28" s="59"/>
      <c r="E28" s="59"/>
      <c r="F28" s="221" t="n">
        <v>1</v>
      </c>
    </row>
    <row r="29" customFormat="false" ht="14.25" hidden="false" customHeight="false" outlineLevel="0" collapsed="false">
      <c r="A29" s="28" t="s">
        <v>70</v>
      </c>
      <c r="B29" s="29" t="s">
        <v>90</v>
      </c>
      <c r="C29" s="68"/>
      <c r="D29" s="223" t="n">
        <v>0.00012808995601963</v>
      </c>
      <c r="E29" s="62"/>
      <c r="F29" s="224" t="n">
        <v>2</v>
      </c>
    </row>
    <row r="30" customFormat="false" ht="14.25" hidden="false" customHeight="false" outlineLevel="0" collapsed="false">
      <c r="A30" s="33"/>
      <c r="B30" s="34" t="s">
        <v>239</v>
      </c>
      <c r="C30" s="72"/>
      <c r="D30" s="64"/>
      <c r="E30" s="226" t="n">
        <v>0.0088613982594462</v>
      </c>
      <c r="F30" s="227" t="n">
        <v>1</v>
      </c>
    </row>
    <row r="31" customFormat="false" ht="14.25" hidden="false" customHeight="false" outlineLevel="0" collapsed="false">
      <c r="A31" s="42"/>
      <c r="B31" s="40" t="s">
        <v>232</v>
      </c>
      <c r="C31" s="70"/>
      <c r="D31" s="228" t="n">
        <v>0.00387551379917792</v>
      </c>
      <c r="E31" s="228" t="n">
        <v>0.102367599169151</v>
      </c>
      <c r="F31" s="232"/>
    </row>
    <row r="32" customFormat="false" ht="14.25" hidden="false" customHeight="false" outlineLevel="0" collapsed="false">
      <c r="A32" s="28" t="s">
        <v>4</v>
      </c>
      <c r="B32" s="29" t="s">
        <v>31</v>
      </c>
      <c r="C32" s="222" t="n">
        <v>0.0548641224056284</v>
      </c>
      <c r="D32" s="223" t="n">
        <v>0.85619918699187</v>
      </c>
      <c r="E32" s="223" t="n">
        <v>0.00887232060900723</v>
      </c>
      <c r="F32" s="224" t="n">
        <v>1</v>
      </c>
    </row>
    <row r="33" customFormat="false" ht="14.25" hidden="false" customHeight="false" outlineLevel="0" collapsed="false">
      <c r="A33" s="33"/>
      <c r="B33" s="34" t="s">
        <v>6</v>
      </c>
      <c r="C33" s="225" t="n">
        <v>0.0778331225796558</v>
      </c>
      <c r="D33" s="226" t="n">
        <v>0.0746408167504911</v>
      </c>
      <c r="E33" s="226" t="n">
        <v>0.149229145247559</v>
      </c>
      <c r="F33" s="230"/>
    </row>
    <row r="34" customFormat="false" ht="14.25" hidden="false" customHeight="false" outlineLevel="0" collapsed="false">
      <c r="A34" s="42"/>
      <c r="B34" s="40" t="s">
        <v>32</v>
      </c>
      <c r="C34" s="233" t="n">
        <v>0.0438148190817854</v>
      </c>
      <c r="D34" s="228" t="n">
        <v>0.0582190567308033</v>
      </c>
      <c r="E34" s="228" t="n">
        <v>0.0070883848100441</v>
      </c>
      <c r="F34" s="229" t="n">
        <v>1</v>
      </c>
    </row>
    <row r="35" customFormat="false" ht="14.25" hidden="false" customHeight="false" outlineLevel="0" collapsed="false">
      <c r="A35" s="43" t="s">
        <v>318</v>
      </c>
      <c r="B35" s="31" t="s">
        <v>152</v>
      </c>
      <c r="C35" s="231" t="n">
        <v>0.114225113500833</v>
      </c>
      <c r="D35" s="59"/>
      <c r="E35" s="59"/>
      <c r="F35" s="221" t="n">
        <v>2</v>
      </c>
    </row>
    <row r="36" customFormat="false" ht="14.25" hidden="false" customHeight="false" outlineLevel="0" collapsed="false">
      <c r="A36" s="43" t="s">
        <v>72</v>
      </c>
      <c r="B36" s="31" t="s">
        <v>91</v>
      </c>
      <c r="C36" s="58"/>
      <c r="D36" s="220" t="n">
        <v>0.00221184624767075</v>
      </c>
      <c r="E36" s="59"/>
      <c r="F36" s="221" t="n">
        <v>2</v>
      </c>
    </row>
    <row r="37" customFormat="false" ht="14.25" hidden="false" customHeight="false" outlineLevel="0" collapsed="false">
      <c r="A37" s="43" t="s">
        <v>94</v>
      </c>
      <c r="B37" s="31" t="s">
        <v>94</v>
      </c>
      <c r="C37" s="58"/>
      <c r="D37" s="220" t="n">
        <v>0.00270111567821491</v>
      </c>
      <c r="E37" s="59"/>
      <c r="F37" s="221" t="n">
        <v>1</v>
      </c>
    </row>
    <row r="38" customFormat="false" ht="14.25" hidden="false" customHeight="false" outlineLevel="0" collapsed="false">
      <c r="A38" s="43" t="s">
        <v>43</v>
      </c>
      <c r="B38" s="31" t="s">
        <v>121</v>
      </c>
      <c r="C38" s="231" t="n">
        <v>0.00561797752808989</v>
      </c>
      <c r="D38" s="59"/>
      <c r="E38" s="220" t="n">
        <v>0.0261528359297221</v>
      </c>
      <c r="F38" s="221" t="n">
        <v>1</v>
      </c>
    </row>
    <row r="39" customFormat="false" ht="14.25" hidden="false" customHeight="false" outlineLevel="0" collapsed="false">
      <c r="A39" s="28" t="s">
        <v>319</v>
      </c>
      <c r="B39" s="29" t="s">
        <v>160</v>
      </c>
      <c r="C39" s="222" t="n">
        <v>0.00561797752808989</v>
      </c>
      <c r="D39" s="62"/>
      <c r="E39" s="62"/>
      <c r="F39" s="224" t="n">
        <v>1</v>
      </c>
    </row>
    <row r="40" customFormat="false" ht="14.25" hidden="false" customHeight="false" outlineLevel="0" collapsed="false">
      <c r="A40" s="42"/>
      <c r="B40" s="40" t="s">
        <v>223</v>
      </c>
      <c r="C40" s="233" t="n">
        <v>0.0163786561948047</v>
      </c>
      <c r="D40" s="66"/>
      <c r="E40" s="66"/>
      <c r="F40" s="229" t="n">
        <v>3</v>
      </c>
    </row>
    <row r="41" customFormat="false" ht="14.25" hidden="false" customHeight="false" outlineLevel="0" collapsed="false">
      <c r="A41" s="43" t="s">
        <v>320</v>
      </c>
      <c r="B41" s="31" t="s">
        <v>168</v>
      </c>
      <c r="C41" s="231" t="n">
        <v>0.0112359550561798</v>
      </c>
      <c r="D41" s="59"/>
      <c r="E41" s="59"/>
      <c r="F41" s="221" t="n">
        <v>1</v>
      </c>
    </row>
    <row r="42" customFormat="false" ht="14.25" hidden="false" customHeight="false" outlineLevel="0" collapsed="false">
      <c r="A42" s="43" t="s">
        <v>321</v>
      </c>
      <c r="B42" s="31" t="s">
        <v>220</v>
      </c>
      <c r="C42" s="231" t="n">
        <v>0.0205479452054794</v>
      </c>
      <c r="D42" s="59"/>
      <c r="E42" s="59"/>
      <c r="F42" s="221" t="n">
        <v>1</v>
      </c>
    </row>
    <row r="43" customFormat="false" ht="14.25" hidden="false" customHeight="false" outlineLevel="0" collapsed="false">
      <c r="A43" s="28" t="s">
        <v>65</v>
      </c>
      <c r="B43" s="29" t="s">
        <v>245</v>
      </c>
      <c r="C43" s="68"/>
      <c r="D43" s="62"/>
      <c r="E43" s="223" t="n">
        <v>0.00238633581354395</v>
      </c>
      <c r="F43" s="224" t="n">
        <v>1</v>
      </c>
    </row>
    <row r="44" customFormat="false" ht="14.25" hidden="false" customHeight="false" outlineLevel="0" collapsed="false">
      <c r="A44" s="33"/>
      <c r="B44" s="34" t="s">
        <v>64</v>
      </c>
      <c r="C44" s="72"/>
      <c r="D44" s="64"/>
      <c r="E44" s="226" t="n">
        <v>0.0320156717957856</v>
      </c>
      <c r="F44" s="227" t="n">
        <v>1</v>
      </c>
    </row>
    <row r="45" customFormat="false" ht="14.25" hidden="false" customHeight="false" outlineLevel="0" collapsed="false">
      <c r="A45" s="42"/>
      <c r="B45" s="40" t="s">
        <v>89</v>
      </c>
      <c r="C45" s="70"/>
      <c r="D45" s="228" t="n">
        <v>0.000136360537260517</v>
      </c>
      <c r="E45" s="66"/>
      <c r="F45" s="229" t="n">
        <v>1</v>
      </c>
    </row>
    <row r="46" customFormat="false" ht="14.25" hidden="false" customHeight="false" outlineLevel="0" collapsed="false">
      <c r="A46" s="43" t="s">
        <v>46</v>
      </c>
      <c r="B46" s="31" t="s">
        <v>75</v>
      </c>
      <c r="C46" s="231" t="n">
        <v>0.015889652859299</v>
      </c>
      <c r="D46" s="220" t="n">
        <v>0.122391127174799</v>
      </c>
      <c r="E46" s="59"/>
      <c r="F46" s="221" t="n">
        <v>1</v>
      </c>
    </row>
    <row r="47" customFormat="false" ht="14.25" hidden="false" customHeight="false" outlineLevel="0" collapsed="false">
      <c r="A47" s="43" t="s">
        <v>322</v>
      </c>
      <c r="B47" s="31" t="s">
        <v>88</v>
      </c>
      <c r="C47" s="58"/>
      <c r="D47" s="220" t="n">
        <v>0.000270002166297377</v>
      </c>
      <c r="E47" s="59"/>
      <c r="F47" s="221" t="n">
        <v>4</v>
      </c>
    </row>
    <row r="48" customFormat="false" ht="14.25" hidden="false" customHeight="false" outlineLevel="0" collapsed="false">
      <c r="A48" s="43" t="s">
        <v>323</v>
      </c>
      <c r="B48" s="31" t="s">
        <v>278</v>
      </c>
      <c r="C48" s="58"/>
      <c r="D48" s="220" t="n">
        <v>0.000136360537260517</v>
      </c>
      <c r="E48" s="220" t="n">
        <v>0.00267245285856481</v>
      </c>
      <c r="F48" s="234"/>
    </row>
    <row r="49" customFormat="false" ht="14.25" hidden="false" customHeight="false" outlineLevel="0" collapsed="false">
      <c r="A49" s="43" t="s">
        <v>29</v>
      </c>
      <c r="B49" s="31" t="s">
        <v>261</v>
      </c>
      <c r="C49" s="231" t="n">
        <v>0.0205479452054794</v>
      </c>
      <c r="D49" s="59"/>
      <c r="E49" s="59"/>
      <c r="F49" s="221" t="n">
        <v>1</v>
      </c>
    </row>
    <row r="50" customFormat="false" ht="14.25" hidden="false" customHeight="false" outlineLevel="0" collapsed="false">
      <c r="A50" s="28" t="s">
        <v>54</v>
      </c>
      <c r="B50" s="29" t="s">
        <v>191</v>
      </c>
      <c r="C50" s="222" t="n">
        <v>0.0251710501537882</v>
      </c>
      <c r="D50" s="62"/>
      <c r="E50" s="62"/>
      <c r="F50" s="224" t="n">
        <v>1</v>
      </c>
    </row>
    <row r="51" customFormat="false" ht="14.25" hidden="false" customHeight="false" outlineLevel="0" collapsed="false">
      <c r="A51" s="33"/>
      <c r="B51" s="34" t="s">
        <v>55</v>
      </c>
      <c r="C51" s="225" t="n">
        <v>0.00561797752808989</v>
      </c>
      <c r="D51" s="64"/>
      <c r="E51" s="226" t="n">
        <v>0.0440266017417613</v>
      </c>
      <c r="F51" s="227" t="n">
        <v>3</v>
      </c>
    </row>
    <row r="52" customFormat="false" ht="14.25" hidden="false" customHeight="false" outlineLevel="0" collapsed="false">
      <c r="A52" s="33"/>
      <c r="B52" s="34" t="s">
        <v>178</v>
      </c>
      <c r="C52" s="72"/>
      <c r="D52" s="64"/>
      <c r="E52" s="226" t="n">
        <v>0.00518239770346344</v>
      </c>
      <c r="F52" s="227" t="n">
        <v>4</v>
      </c>
    </row>
    <row r="53" customFormat="false" ht="14.25" hidden="false" customHeight="false" outlineLevel="0" collapsed="false">
      <c r="A53" s="33"/>
      <c r="B53" s="34" t="s">
        <v>53</v>
      </c>
      <c r="C53" s="225" t="n">
        <v>0.481665493675484</v>
      </c>
      <c r="D53" s="226" t="n">
        <v>0.483197772938562</v>
      </c>
      <c r="E53" s="226" t="n">
        <v>0.446702045506669</v>
      </c>
      <c r="F53" s="230"/>
    </row>
    <row r="54" customFormat="false" ht="14.25" hidden="false" customHeight="false" outlineLevel="0" collapsed="false">
      <c r="A54" s="33"/>
      <c r="B54" s="34" t="s">
        <v>181</v>
      </c>
      <c r="C54" s="225" t="n">
        <v>0.00558659217877095</v>
      </c>
      <c r="D54" s="64"/>
      <c r="E54" s="226" t="n">
        <v>0.00655897509925981</v>
      </c>
      <c r="F54" s="227" t="n">
        <v>2</v>
      </c>
    </row>
    <row r="55" customFormat="false" ht="14.25" hidden="false" customHeight="false" outlineLevel="0" collapsed="false">
      <c r="A55" s="42"/>
      <c r="B55" s="40" t="s">
        <v>175</v>
      </c>
      <c r="C55" s="70"/>
      <c r="D55" s="66"/>
      <c r="E55" s="228" t="n">
        <v>0.00719818209808187</v>
      </c>
      <c r="F55" s="229" t="n">
        <v>4</v>
      </c>
    </row>
    <row r="56" customFormat="false" ht="14.25" hidden="false" customHeight="false" outlineLevel="0" collapsed="false">
      <c r="A56" s="28" t="s">
        <v>9</v>
      </c>
      <c r="B56" s="29" t="s">
        <v>34</v>
      </c>
      <c r="C56" s="68"/>
      <c r="D56" s="62"/>
      <c r="E56" s="223" t="n">
        <v>0.00225170424146277</v>
      </c>
      <c r="F56" s="224" t="n">
        <v>4</v>
      </c>
    </row>
    <row r="57" customFormat="false" ht="14.25" hidden="false" customHeight="false" outlineLevel="0" collapsed="false">
      <c r="A57" s="33"/>
      <c r="B57" s="34" t="s">
        <v>8</v>
      </c>
      <c r="C57" s="225" t="n">
        <v>0.00684931506849315</v>
      </c>
      <c r="D57" s="226" t="n">
        <v>0.0354081033470346</v>
      </c>
      <c r="E57" s="226" t="n">
        <v>0.00130007023367929</v>
      </c>
      <c r="F57" s="230"/>
    </row>
    <row r="58" customFormat="false" ht="14.25" hidden="false" customHeight="false" outlineLevel="0" collapsed="false">
      <c r="A58" s="33"/>
      <c r="B58" s="34" t="s">
        <v>286</v>
      </c>
      <c r="C58" s="72"/>
      <c r="D58" s="64"/>
      <c r="E58" s="226" t="n">
        <v>0.000917073204772503</v>
      </c>
      <c r="F58" s="227" t="n">
        <v>1</v>
      </c>
    </row>
    <row r="59" customFormat="false" ht="14.25" hidden="false" customHeight="false" outlineLevel="0" collapsed="false">
      <c r="A59" s="33"/>
      <c r="B59" s="34" t="s">
        <v>203</v>
      </c>
      <c r="C59" s="72"/>
      <c r="D59" s="64"/>
      <c r="E59" s="226" t="n">
        <v>0.00501261234534434</v>
      </c>
      <c r="F59" s="227" t="n">
        <v>2</v>
      </c>
    </row>
    <row r="60" customFormat="false" ht="14.25" hidden="false" customHeight="false" outlineLevel="0" collapsed="false">
      <c r="A60" s="33"/>
      <c r="B60" s="34" t="s">
        <v>257</v>
      </c>
      <c r="C60" s="72"/>
      <c r="D60" s="64"/>
      <c r="E60" s="226" t="n">
        <v>0.00484164087025391</v>
      </c>
      <c r="F60" s="227" t="n">
        <v>1</v>
      </c>
    </row>
    <row r="61" customFormat="false" ht="14.25" hidden="false" customHeight="false" outlineLevel="0" collapsed="false">
      <c r="A61" s="33"/>
      <c r="B61" s="34" t="s">
        <v>33</v>
      </c>
      <c r="C61" s="225" t="n">
        <v>0.0111731843575419</v>
      </c>
      <c r="D61" s="226" t="n">
        <v>0.0347060913289427</v>
      </c>
      <c r="E61" s="226" t="n">
        <v>0.000492736587769447</v>
      </c>
      <c r="F61" s="227" t="n">
        <v>1</v>
      </c>
    </row>
    <row r="62" customFormat="false" ht="14.25" hidden="false" customHeight="false" outlineLevel="0" collapsed="false">
      <c r="A62" s="42"/>
      <c r="B62" s="40" t="s">
        <v>95</v>
      </c>
      <c r="C62" s="70"/>
      <c r="D62" s="228" t="n">
        <v>5.01907247540655E-005</v>
      </c>
      <c r="E62" s="66"/>
      <c r="F62" s="229" t="n">
        <v>1</v>
      </c>
    </row>
    <row r="63" customFormat="false" ht="14.25" hidden="false" customHeight="false" outlineLevel="0" collapsed="false">
      <c r="A63" s="43" t="s">
        <v>62</v>
      </c>
      <c r="B63" s="31" t="s">
        <v>392</v>
      </c>
      <c r="C63" s="231" t="n">
        <v>0.0136986301369863</v>
      </c>
      <c r="D63" s="220" t="n">
        <v>0.000277691857128114</v>
      </c>
      <c r="E63" s="220" t="n">
        <v>0.185312880979423</v>
      </c>
      <c r="F63" s="221" t="n">
        <v>5</v>
      </c>
    </row>
    <row r="64" customFormat="false" ht="14.25" hidden="false" customHeight="false" outlineLevel="0" collapsed="false">
      <c r="A64" s="43" t="s">
        <v>12</v>
      </c>
      <c r="B64" s="31" t="s">
        <v>58</v>
      </c>
      <c r="C64" s="58"/>
      <c r="D64" s="59"/>
      <c r="E64" s="220" t="n">
        <v>0.00275689141477943</v>
      </c>
      <c r="F64" s="221" t="n">
        <v>2</v>
      </c>
    </row>
    <row r="65" customFormat="false" ht="14.25" hidden="false" customHeight="false" outlineLevel="0" collapsed="false">
      <c r="A65" s="43" t="s">
        <v>324</v>
      </c>
      <c r="B65" s="31" t="s">
        <v>188</v>
      </c>
      <c r="C65" s="58"/>
      <c r="D65" s="59"/>
      <c r="E65" s="220" t="n">
        <v>0.0117798258996111</v>
      </c>
      <c r="F65" s="221" t="n">
        <v>4</v>
      </c>
    </row>
    <row r="66" customFormat="false" ht="14.25" hidden="false" customHeight="false" outlineLevel="0" collapsed="false">
      <c r="A66" s="43" t="s">
        <v>259</v>
      </c>
      <c r="B66" s="31" t="s">
        <v>259</v>
      </c>
      <c r="C66" s="58"/>
      <c r="D66" s="59"/>
      <c r="E66" s="59"/>
      <c r="F66" s="234"/>
    </row>
    <row r="67" customFormat="false" ht="14.25" hidden="false" customHeight="false" outlineLevel="0" collapsed="false">
      <c r="A67" s="44" t="s">
        <v>38</v>
      </c>
      <c r="B67" s="45" t="s">
        <v>38</v>
      </c>
      <c r="C67" s="144"/>
      <c r="D67" s="145"/>
      <c r="E67" s="235" t="n">
        <v>0.0158540022547914</v>
      </c>
      <c r="F67" s="23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2" activeCellId="0" sqref="F7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3.01"/>
    <col collapsed="false" customWidth="true" hidden="false" outlineLevel="0" max="4" min="3" style="0" width="17.09"/>
    <col collapsed="false" customWidth="true" hidden="false" outlineLevel="0" max="5" min="5" style="190" width="5.63"/>
    <col collapsed="false" customWidth="true" hidden="false" outlineLevel="0" max="6" min="6" style="190" width="10.82"/>
    <col collapsed="false" customWidth="true" hidden="false" outlineLevel="0" max="7" min="7" style="190" width="9.63"/>
    <col collapsed="false" customWidth="true" hidden="false" outlineLevel="0" max="8" min="8" style="0" width="13.01"/>
    <col collapsed="false" customWidth="true" hidden="false" outlineLevel="0" max="9" min="9" style="0" width="7.82"/>
    <col collapsed="false" customWidth="true" hidden="false" outlineLevel="0" max="10" min="10" style="0" width="14.01"/>
    <col collapsed="false" customWidth="true" hidden="false" outlineLevel="0" max="13" min="13" style="0" width="13.17"/>
    <col collapsed="false" customWidth="true" hidden="false" outlineLevel="0" max="14" min="14" style="0" width="14.01"/>
    <col collapsed="false" customWidth="true" hidden="false" outlineLevel="0" max="17" min="17" style="0" width="20.82"/>
    <col collapsed="false" customWidth="true" hidden="false" outlineLevel="0" max="18" min="18" style="0" width="12.72"/>
    <col collapsed="false" customWidth="true" hidden="false" outlineLevel="0" max="19" min="19" style="0" width="17.09"/>
    <col collapsed="false" customWidth="true" hidden="false" outlineLevel="0" max="20" min="20" style="0" width="15.91"/>
  </cols>
  <sheetData>
    <row r="1" customFormat="false" ht="14.25" hidden="false" customHeight="false" outlineLevel="0" collapsed="false">
      <c r="A1" s="0" t="s">
        <v>356</v>
      </c>
      <c r="B1" s="189" t="s">
        <v>328</v>
      </c>
      <c r="C1" s="189" t="s">
        <v>310</v>
      </c>
      <c r="D1" s="189" t="s">
        <v>0</v>
      </c>
      <c r="E1" s="208" t="s">
        <v>78</v>
      </c>
      <c r="F1" s="208" t="s">
        <v>81</v>
      </c>
      <c r="G1" s="208" t="s">
        <v>79</v>
      </c>
      <c r="H1" s="188" t="s">
        <v>398</v>
      </c>
      <c r="I1" s="188" t="s">
        <v>367</v>
      </c>
      <c r="J1" s="188" t="s">
        <v>368</v>
      </c>
      <c r="K1" s="188" t="s">
        <v>369</v>
      </c>
      <c r="Q1" s="48"/>
      <c r="R1" s="50"/>
      <c r="S1" s="26" t="s">
        <v>393</v>
      </c>
      <c r="T1" s="51"/>
      <c r="U1" s="52"/>
    </row>
    <row r="2" customFormat="false" ht="14.25" hidden="false" customHeight="false" outlineLevel="0" collapsed="false">
      <c r="A2" s="0" t="s">
        <v>234</v>
      </c>
      <c r="B2" s="0" t="s">
        <v>335</v>
      </c>
      <c r="C2" s="0" t="s">
        <v>82</v>
      </c>
      <c r="D2" s="0" t="s">
        <v>82</v>
      </c>
      <c r="F2" s="190" t="n">
        <v>0.000508130081300813</v>
      </c>
      <c r="H2" s="213" t="n">
        <f aca="false">COUNT(E2:G2)</f>
        <v>1</v>
      </c>
      <c r="I2" s="0" t="s">
        <v>371</v>
      </c>
      <c r="M2" s="25" t="s">
        <v>356</v>
      </c>
      <c r="N2" s="26" t="s">
        <v>367</v>
      </c>
      <c r="O2" s="27" t="s">
        <v>399</v>
      </c>
      <c r="Q2" s="53" t="s">
        <v>310</v>
      </c>
      <c r="R2" s="54" t="s">
        <v>0</v>
      </c>
      <c r="S2" s="55" t="s">
        <v>400</v>
      </c>
      <c r="T2" s="56" t="s">
        <v>401</v>
      </c>
      <c r="U2" s="141" t="s">
        <v>402</v>
      </c>
    </row>
    <row r="3" customFormat="false" ht="14.25" hidden="false" customHeight="false" outlineLevel="0" collapsed="false">
      <c r="A3" s="0" t="s">
        <v>208</v>
      </c>
      <c r="B3" s="0" t="s">
        <v>17</v>
      </c>
      <c r="C3" s="0" t="s">
        <v>16</v>
      </c>
      <c r="D3" s="0" t="s">
        <v>114</v>
      </c>
      <c r="E3" s="190" t="n">
        <v>0.00558659217877095</v>
      </c>
      <c r="H3" s="213" t="n">
        <f aca="false">COUNT(E3:G3)</f>
        <v>1</v>
      </c>
      <c r="I3" s="0" t="s">
        <v>374</v>
      </c>
      <c r="M3" s="28" t="s">
        <v>389</v>
      </c>
      <c r="N3" s="29"/>
      <c r="O3" s="36" t="n">
        <v>16</v>
      </c>
      <c r="Q3" s="28" t="s">
        <v>82</v>
      </c>
      <c r="R3" s="29"/>
      <c r="S3" s="68"/>
      <c r="T3" s="223" t="n">
        <v>0.000508130081300813</v>
      </c>
      <c r="U3" s="237"/>
    </row>
    <row r="4" customFormat="false" ht="14.25" hidden="false" customHeight="false" outlineLevel="0" collapsed="false">
      <c r="A4" s="0" t="s">
        <v>208</v>
      </c>
      <c r="B4" s="0" t="s">
        <v>17</v>
      </c>
      <c r="C4" s="0" t="s">
        <v>16</v>
      </c>
      <c r="D4" s="0" t="s">
        <v>21</v>
      </c>
      <c r="E4" s="190" t="n">
        <v>0.0111731843575419</v>
      </c>
      <c r="H4" s="213" t="n">
        <f aca="false">COUNT(E4:G4)</f>
        <v>1</v>
      </c>
      <c r="I4" s="0" t="s">
        <v>374</v>
      </c>
      <c r="M4" s="33"/>
      <c r="N4" s="34" t="s">
        <v>374</v>
      </c>
      <c r="O4" s="38" t="n">
        <v>3</v>
      </c>
      <c r="Q4" s="42"/>
      <c r="R4" s="40" t="s">
        <v>82</v>
      </c>
      <c r="S4" s="70"/>
      <c r="T4" s="228" t="n">
        <v>0.000508130081300813</v>
      </c>
      <c r="U4" s="232"/>
    </row>
    <row r="5" customFormat="false" ht="14.25" hidden="false" customHeight="false" outlineLevel="0" collapsed="false">
      <c r="A5" s="0" t="s">
        <v>166</v>
      </c>
      <c r="B5" s="0" t="s">
        <v>17</v>
      </c>
      <c r="C5" s="0" t="s">
        <v>16</v>
      </c>
      <c r="D5" s="0" t="s">
        <v>264</v>
      </c>
      <c r="E5" s="190" t="n">
        <v>0.0136986301369863</v>
      </c>
      <c r="H5" s="213" t="n">
        <f aca="false">COUNT(E5:G5)</f>
        <v>1</v>
      </c>
      <c r="I5" s="0" t="s">
        <v>374</v>
      </c>
      <c r="M5" s="33"/>
      <c r="N5" s="34" t="s">
        <v>371</v>
      </c>
      <c r="O5" s="38" t="n">
        <v>3</v>
      </c>
      <c r="Q5" s="28" t="s">
        <v>16</v>
      </c>
      <c r="R5" s="29"/>
      <c r="S5" s="222" t="n">
        <v>0.0416315910308411</v>
      </c>
      <c r="T5" s="62"/>
      <c r="U5" s="238" t="n">
        <v>0.0822211406012312</v>
      </c>
    </row>
    <row r="6" customFormat="false" ht="14.25" hidden="false" customHeight="false" outlineLevel="0" collapsed="false">
      <c r="A6" s="0" t="s">
        <v>208</v>
      </c>
      <c r="B6" s="0" t="s">
        <v>17</v>
      </c>
      <c r="C6" s="0" t="s">
        <v>16</v>
      </c>
      <c r="D6" s="0" t="s">
        <v>264</v>
      </c>
      <c r="E6" s="190" t="n">
        <v>0.00558659217877095</v>
      </c>
      <c r="H6" s="213" t="n">
        <f aca="false">COUNT(E6:G6)</f>
        <v>1</v>
      </c>
      <c r="I6" s="0" t="s">
        <v>374</v>
      </c>
      <c r="M6" s="42"/>
      <c r="N6" s="40" t="s">
        <v>372</v>
      </c>
      <c r="O6" s="41" t="n">
        <v>10</v>
      </c>
      <c r="Q6" s="33"/>
      <c r="R6" s="34" t="s">
        <v>114</v>
      </c>
      <c r="S6" s="225" t="n">
        <v>0.00558659217877095</v>
      </c>
      <c r="T6" s="64"/>
      <c r="U6" s="239" t="n">
        <v>0.00759365886342643</v>
      </c>
    </row>
    <row r="7" customFormat="false" ht="14.25" hidden="false" customHeight="false" outlineLevel="0" collapsed="false">
      <c r="A7" s="0" t="s">
        <v>208</v>
      </c>
      <c r="B7" s="0" t="s">
        <v>17</v>
      </c>
      <c r="C7" s="0" t="s">
        <v>16</v>
      </c>
      <c r="D7" s="0" t="s">
        <v>18</v>
      </c>
      <c r="E7" s="190" t="n">
        <v>0.00558659217877095</v>
      </c>
      <c r="H7" s="213" t="n">
        <f aca="false">COUNT(E7:G7)</f>
        <v>1</v>
      </c>
      <c r="I7" s="0" t="s">
        <v>374</v>
      </c>
      <c r="M7" s="28" t="s">
        <v>166</v>
      </c>
      <c r="N7" s="29"/>
      <c r="O7" s="36" t="n">
        <v>19</v>
      </c>
      <c r="Q7" s="33"/>
      <c r="R7" s="34" t="s">
        <v>14</v>
      </c>
      <c r="S7" s="72"/>
      <c r="T7" s="64"/>
      <c r="U7" s="239" t="n">
        <v>0.035514150797698</v>
      </c>
    </row>
    <row r="8" customFormat="false" ht="14.25" hidden="false" customHeight="false" outlineLevel="0" collapsed="false">
      <c r="A8" s="0" t="s">
        <v>391</v>
      </c>
      <c r="B8" s="0" t="s">
        <v>17</v>
      </c>
      <c r="C8" s="0" t="s">
        <v>16</v>
      </c>
      <c r="D8" s="0" t="s">
        <v>19</v>
      </c>
      <c r="G8" s="190" t="n">
        <v>0.00211065285287477</v>
      </c>
      <c r="H8" s="213" t="n">
        <f aca="false">COUNT(E8:G8)</f>
        <v>1</v>
      </c>
      <c r="I8" s="0" t="s">
        <v>374</v>
      </c>
      <c r="M8" s="33"/>
      <c r="N8" s="34" t="s">
        <v>374</v>
      </c>
      <c r="O8" s="38" t="n">
        <v>5</v>
      </c>
      <c r="Q8" s="33"/>
      <c r="R8" s="34" t="s">
        <v>21</v>
      </c>
      <c r="S8" s="225" t="n">
        <v>0.0111731843575419</v>
      </c>
      <c r="T8" s="64"/>
      <c r="U8" s="239" t="n">
        <v>0.00442130774821586</v>
      </c>
    </row>
    <row r="9" customFormat="false" ht="14.25" hidden="false" customHeight="false" outlineLevel="0" collapsed="false">
      <c r="A9" s="0" t="s">
        <v>389</v>
      </c>
      <c r="B9" s="0" t="s">
        <v>17</v>
      </c>
      <c r="C9" s="0" t="s">
        <v>16</v>
      </c>
      <c r="D9" s="0" t="s">
        <v>114</v>
      </c>
      <c r="G9" s="190" t="n">
        <v>0.00729479214304039</v>
      </c>
      <c r="H9" s="213" t="n">
        <f aca="false">COUNT(E9:G9)</f>
        <v>1</v>
      </c>
      <c r="I9" s="0" t="s">
        <v>372</v>
      </c>
      <c r="M9" s="33"/>
      <c r="N9" s="34" t="s">
        <v>371</v>
      </c>
      <c r="O9" s="38" t="n">
        <v>2</v>
      </c>
      <c r="Q9" s="33"/>
      <c r="R9" s="34" t="s">
        <v>302</v>
      </c>
      <c r="S9" s="72"/>
      <c r="T9" s="64"/>
      <c r="U9" s="239" t="n">
        <v>3.64459821949228E-006</v>
      </c>
    </row>
    <row r="10" customFormat="false" ht="14.25" hidden="false" customHeight="false" outlineLevel="0" collapsed="false">
      <c r="A10" s="0" t="s">
        <v>166</v>
      </c>
      <c r="B10" s="0" t="s">
        <v>17</v>
      </c>
      <c r="C10" s="0" t="s">
        <v>16</v>
      </c>
      <c r="D10" s="0" t="s">
        <v>114</v>
      </c>
      <c r="G10" s="190" t="n">
        <v>0.000298866720386044</v>
      </c>
      <c r="H10" s="213" t="n">
        <f aca="false">COUNT(E10:G10)</f>
        <v>1</v>
      </c>
      <c r="I10" s="0" t="s">
        <v>372</v>
      </c>
      <c r="M10" s="42"/>
      <c r="N10" s="40" t="s">
        <v>372</v>
      </c>
      <c r="O10" s="41" t="n">
        <v>12</v>
      </c>
      <c r="Q10" s="33"/>
      <c r="R10" s="34" t="s">
        <v>264</v>
      </c>
      <c r="S10" s="225" t="n">
        <v>0.0192852223157573</v>
      </c>
      <c r="T10" s="64"/>
      <c r="U10" s="230"/>
    </row>
    <row r="11" customFormat="false" ht="14.25" hidden="false" customHeight="false" outlineLevel="0" collapsed="false">
      <c r="A11" s="0" t="s">
        <v>166</v>
      </c>
      <c r="B11" s="0" t="s">
        <v>17</v>
      </c>
      <c r="C11" s="0" t="s">
        <v>16</v>
      </c>
      <c r="D11" s="0" t="s">
        <v>14</v>
      </c>
      <c r="G11" s="190" t="n">
        <v>0.00215643833632392</v>
      </c>
      <c r="H11" s="213" t="n">
        <f aca="false">COUNT(E11:G11)</f>
        <v>1</v>
      </c>
      <c r="I11" s="0" t="s">
        <v>372</v>
      </c>
      <c r="M11" s="28" t="s">
        <v>195</v>
      </c>
      <c r="N11" s="29"/>
      <c r="O11" s="36" t="n">
        <v>17</v>
      </c>
      <c r="Q11" s="33"/>
      <c r="R11" s="34" t="s">
        <v>99</v>
      </c>
      <c r="S11" s="72"/>
      <c r="T11" s="64"/>
      <c r="U11" s="239" t="n">
        <v>0.0170648737207198</v>
      </c>
    </row>
    <row r="12" customFormat="false" ht="14.25" hidden="false" customHeight="false" outlineLevel="0" collapsed="false">
      <c r="A12" s="0" t="s">
        <v>195</v>
      </c>
      <c r="B12" s="0" t="s">
        <v>17</v>
      </c>
      <c r="C12" s="0" t="s">
        <v>16</v>
      </c>
      <c r="D12" s="0" t="s">
        <v>14</v>
      </c>
      <c r="G12" s="190" t="n">
        <v>0.00743755206880107</v>
      </c>
      <c r="H12" s="213" t="n">
        <f aca="false">COUNT(E12:G12)</f>
        <v>1</v>
      </c>
      <c r="I12" s="0" t="s">
        <v>372</v>
      </c>
      <c r="M12" s="33"/>
      <c r="N12" s="34" t="s">
        <v>374</v>
      </c>
      <c r="O12" s="38" t="n">
        <v>3</v>
      </c>
      <c r="Q12" s="33"/>
      <c r="R12" s="34" t="s">
        <v>288</v>
      </c>
      <c r="S12" s="72"/>
      <c r="T12" s="64"/>
      <c r="U12" s="239" t="n">
        <v>0.00168062242345753</v>
      </c>
    </row>
    <row r="13" customFormat="false" ht="14.25" hidden="false" customHeight="false" outlineLevel="0" collapsed="false">
      <c r="A13" s="0" t="s">
        <v>230</v>
      </c>
      <c r="B13" s="0" t="s">
        <v>17</v>
      </c>
      <c r="C13" s="0" t="s">
        <v>16</v>
      </c>
      <c r="D13" s="0" t="s">
        <v>14</v>
      </c>
      <c r="G13" s="190" t="n">
        <v>0.00522392411460561</v>
      </c>
      <c r="H13" s="213" t="n">
        <f aca="false">COUNT(E13:G13)</f>
        <v>1</v>
      </c>
      <c r="I13" s="0" t="s">
        <v>372</v>
      </c>
      <c r="M13" s="33"/>
      <c r="N13" s="34" t="s">
        <v>371</v>
      </c>
      <c r="O13" s="38" t="n">
        <v>1</v>
      </c>
      <c r="Q13" s="33"/>
      <c r="R13" s="34" t="s">
        <v>18</v>
      </c>
      <c r="S13" s="225" t="n">
        <v>0.00558659217877095</v>
      </c>
      <c r="T13" s="64"/>
      <c r="U13" s="230"/>
    </row>
    <row r="14" customFormat="false" ht="14.25" hidden="false" customHeight="false" outlineLevel="0" collapsed="false">
      <c r="A14" s="0" t="s">
        <v>234</v>
      </c>
      <c r="B14" s="0" t="s">
        <v>17</v>
      </c>
      <c r="C14" s="0" t="s">
        <v>16</v>
      </c>
      <c r="D14" s="0" t="s">
        <v>14</v>
      </c>
      <c r="G14" s="190" t="n">
        <v>0.012512242409706</v>
      </c>
      <c r="H14" s="213" t="n">
        <f aca="false">COUNT(E14:G14)</f>
        <v>1</v>
      </c>
      <c r="I14" s="0" t="s">
        <v>372</v>
      </c>
      <c r="M14" s="42"/>
      <c r="N14" s="40" t="s">
        <v>372</v>
      </c>
      <c r="O14" s="41" t="n">
        <v>13</v>
      </c>
      <c r="Q14" s="33"/>
      <c r="R14" s="34" t="s">
        <v>19</v>
      </c>
      <c r="S14" s="72"/>
      <c r="T14" s="64"/>
      <c r="U14" s="239" t="n">
        <v>0.00462369628052375</v>
      </c>
    </row>
    <row r="15" customFormat="false" ht="14.25" hidden="false" customHeight="false" outlineLevel="0" collapsed="false">
      <c r="A15" s="0" t="s">
        <v>391</v>
      </c>
      <c r="B15" s="0" t="s">
        <v>17</v>
      </c>
      <c r="C15" s="0" t="s">
        <v>16</v>
      </c>
      <c r="D15" s="0" t="s">
        <v>14</v>
      </c>
      <c r="G15" s="190" t="n">
        <v>0.00818399386826147</v>
      </c>
      <c r="H15" s="213" t="n">
        <f aca="false">COUNT(E15:G15)</f>
        <v>1</v>
      </c>
      <c r="I15" s="0" t="s">
        <v>372</v>
      </c>
      <c r="M15" s="28" t="s">
        <v>208</v>
      </c>
      <c r="N15" s="29"/>
      <c r="O15" s="36" t="n">
        <v>20</v>
      </c>
      <c r="Q15" s="33"/>
      <c r="R15" s="34" t="s">
        <v>22</v>
      </c>
      <c r="S15" s="72"/>
      <c r="T15" s="64"/>
      <c r="U15" s="239" t="n">
        <v>0.00764948186459669</v>
      </c>
    </row>
    <row r="16" customFormat="false" ht="14.25" hidden="false" customHeight="false" outlineLevel="0" collapsed="false">
      <c r="A16" s="0" t="s">
        <v>195</v>
      </c>
      <c r="B16" s="0" t="s">
        <v>17</v>
      </c>
      <c r="C16" s="0" t="s">
        <v>16</v>
      </c>
      <c r="D16" s="0" t="s">
        <v>21</v>
      </c>
      <c r="G16" s="190" t="n">
        <v>0.00287726505468585</v>
      </c>
      <c r="H16" s="213" t="n">
        <f aca="false">COUNT(E16:G16)</f>
        <v>1</v>
      </c>
      <c r="I16" s="0" t="s">
        <v>372</v>
      </c>
      <c r="M16" s="33"/>
      <c r="N16" s="34" t="s">
        <v>374</v>
      </c>
      <c r="O16" s="38" t="n">
        <v>7</v>
      </c>
      <c r="Q16" s="42"/>
      <c r="R16" s="40" t="s">
        <v>181</v>
      </c>
      <c r="S16" s="70"/>
      <c r="T16" s="66"/>
      <c r="U16" s="240" t="n">
        <v>0.00366970430437353</v>
      </c>
    </row>
    <row r="17" customFormat="false" ht="14.25" hidden="false" customHeight="false" outlineLevel="0" collapsed="false">
      <c r="A17" s="0" t="s">
        <v>234</v>
      </c>
      <c r="B17" s="0" t="s">
        <v>17</v>
      </c>
      <c r="C17" s="0" t="s">
        <v>16</v>
      </c>
      <c r="D17" s="0" t="s">
        <v>21</v>
      </c>
      <c r="G17" s="190" t="n">
        <v>0.00154404269353001</v>
      </c>
      <c r="H17" s="213" t="n">
        <f aca="false">COUNT(E17:G17)</f>
        <v>1</v>
      </c>
      <c r="I17" s="0" t="s">
        <v>372</v>
      </c>
      <c r="M17" s="33"/>
      <c r="N17" s="34" t="s">
        <v>371</v>
      </c>
      <c r="O17" s="38" t="n">
        <v>2</v>
      </c>
      <c r="Q17" s="28" t="s">
        <v>37</v>
      </c>
      <c r="R17" s="29"/>
      <c r="S17" s="68"/>
      <c r="T17" s="62"/>
      <c r="U17" s="238" t="n">
        <v>0.00528826259395806</v>
      </c>
    </row>
    <row r="18" customFormat="false" ht="14.25" hidden="false" customHeight="false" outlineLevel="0" collapsed="false">
      <c r="A18" s="0" t="s">
        <v>230</v>
      </c>
      <c r="B18" s="0" t="s">
        <v>17</v>
      </c>
      <c r="C18" s="0" t="s">
        <v>16</v>
      </c>
      <c r="D18" s="0" t="s">
        <v>302</v>
      </c>
      <c r="G18" s="190" t="n">
        <v>3.64459821949228E-006</v>
      </c>
      <c r="H18" s="213" t="n">
        <f aca="false">COUNT(E18:G18)</f>
        <v>1</v>
      </c>
      <c r="I18" s="0" t="s">
        <v>372</v>
      </c>
      <c r="M18" s="42"/>
      <c r="N18" s="40" t="s">
        <v>372</v>
      </c>
      <c r="O18" s="41" t="n">
        <v>11</v>
      </c>
      <c r="Q18" s="33"/>
      <c r="R18" s="34" t="s">
        <v>197</v>
      </c>
      <c r="S18" s="72"/>
      <c r="T18" s="64"/>
      <c r="U18" s="239" t="n">
        <v>0.00230332504210679</v>
      </c>
    </row>
    <row r="19" customFormat="false" ht="14.25" hidden="false" customHeight="false" outlineLevel="0" collapsed="false">
      <c r="A19" s="0" t="s">
        <v>389</v>
      </c>
      <c r="B19" s="0" t="s">
        <v>17</v>
      </c>
      <c r="C19" s="0" t="s">
        <v>16</v>
      </c>
      <c r="D19" s="0" t="s">
        <v>99</v>
      </c>
      <c r="G19" s="190" t="n">
        <v>0.0106242958964006</v>
      </c>
      <c r="H19" s="213" t="n">
        <f aca="false">COUNT(E19:G19)</f>
        <v>1</v>
      </c>
      <c r="I19" s="0" t="s">
        <v>372</v>
      </c>
      <c r="M19" s="28" t="s">
        <v>228</v>
      </c>
      <c r="N19" s="29"/>
      <c r="O19" s="36" t="n">
        <v>4</v>
      </c>
      <c r="Q19" s="42"/>
      <c r="R19" s="40" t="s">
        <v>248</v>
      </c>
      <c r="S19" s="70"/>
      <c r="T19" s="66"/>
      <c r="U19" s="240" t="n">
        <v>0.00298493755185127</v>
      </c>
    </row>
    <row r="20" customFormat="false" ht="14.25" hidden="false" customHeight="false" outlineLevel="0" collapsed="false">
      <c r="A20" s="0" t="s">
        <v>166</v>
      </c>
      <c r="B20" s="0" t="s">
        <v>17</v>
      </c>
      <c r="C20" s="0" t="s">
        <v>16</v>
      </c>
      <c r="D20" s="0" t="s">
        <v>99</v>
      </c>
      <c r="G20" s="190" t="n">
        <v>0.00644057782431925</v>
      </c>
      <c r="H20" s="213" t="n">
        <f aca="false">COUNT(E20:G20)</f>
        <v>1</v>
      </c>
      <c r="I20" s="0" t="s">
        <v>372</v>
      </c>
      <c r="M20" s="33"/>
      <c r="N20" s="34" t="s">
        <v>371</v>
      </c>
      <c r="O20" s="38" t="n">
        <v>3</v>
      </c>
      <c r="Q20" s="28" t="s">
        <v>313</v>
      </c>
      <c r="R20" s="29"/>
      <c r="S20" s="68"/>
      <c r="T20" s="62"/>
      <c r="U20" s="238" t="n">
        <v>0.00267443172036308</v>
      </c>
    </row>
    <row r="21" customFormat="false" ht="14.25" hidden="false" customHeight="false" outlineLevel="0" collapsed="false">
      <c r="A21" s="0" t="s">
        <v>208</v>
      </c>
      <c r="B21" s="0" t="s">
        <v>17</v>
      </c>
      <c r="C21" s="0" t="s">
        <v>16</v>
      </c>
      <c r="D21" s="0" t="s">
        <v>288</v>
      </c>
      <c r="G21" s="190" t="n">
        <v>0.00168062242345753</v>
      </c>
      <c r="H21" s="213" t="n">
        <f aca="false">COUNT(E21:G21)</f>
        <v>1</v>
      </c>
      <c r="I21" s="0" t="s">
        <v>372</v>
      </c>
      <c r="M21" s="42"/>
      <c r="N21" s="40" t="s">
        <v>372</v>
      </c>
      <c r="O21" s="41" t="n">
        <v>1</v>
      </c>
      <c r="Q21" s="42"/>
      <c r="R21" s="40" t="s">
        <v>275</v>
      </c>
      <c r="S21" s="70"/>
      <c r="T21" s="66"/>
      <c r="U21" s="240" t="n">
        <v>0.00267443172036308</v>
      </c>
    </row>
    <row r="22" customFormat="false" ht="14.25" hidden="false" customHeight="false" outlineLevel="0" collapsed="false">
      <c r="A22" s="0" t="s">
        <v>166</v>
      </c>
      <c r="B22" s="0" t="s">
        <v>17</v>
      </c>
      <c r="C22" s="0" t="s">
        <v>16</v>
      </c>
      <c r="D22" s="0" t="s">
        <v>19</v>
      </c>
      <c r="G22" s="190" t="n">
        <v>0.00250358352692617</v>
      </c>
      <c r="H22" s="213" t="n">
        <f aca="false">COUNT(E22:G22)</f>
        <v>1</v>
      </c>
      <c r="I22" s="0" t="s">
        <v>372</v>
      </c>
      <c r="M22" s="28" t="s">
        <v>230</v>
      </c>
      <c r="N22" s="29"/>
      <c r="O22" s="36" t="n">
        <v>7</v>
      </c>
      <c r="Q22" s="28" t="s">
        <v>314</v>
      </c>
      <c r="R22" s="29"/>
      <c r="S22" s="222" t="n">
        <v>0.00558659217877095</v>
      </c>
      <c r="T22" s="62"/>
      <c r="U22" s="237"/>
    </row>
    <row r="23" customFormat="false" ht="14.25" hidden="false" customHeight="false" outlineLevel="0" collapsed="false">
      <c r="A23" s="0" t="s">
        <v>208</v>
      </c>
      <c r="B23" s="0" t="s">
        <v>17</v>
      </c>
      <c r="C23" s="0" t="s">
        <v>16</v>
      </c>
      <c r="D23" s="0" t="s">
        <v>19</v>
      </c>
      <c r="G23" s="190" t="n">
        <v>5.81530250331327E-006</v>
      </c>
      <c r="H23" s="213" t="n">
        <f aca="false">COUNT(E23:G23)</f>
        <v>1</v>
      </c>
      <c r="I23" s="0" t="s">
        <v>372</v>
      </c>
      <c r="M23" s="33"/>
      <c r="N23" s="34" t="s">
        <v>371</v>
      </c>
      <c r="O23" s="38" t="n">
        <v>1</v>
      </c>
      <c r="Q23" s="42"/>
      <c r="R23" s="40" t="s">
        <v>283</v>
      </c>
      <c r="S23" s="233" t="n">
        <v>0.00558659217877095</v>
      </c>
      <c r="T23" s="66"/>
      <c r="U23" s="232"/>
    </row>
    <row r="24" customFormat="false" ht="14.25" hidden="false" customHeight="false" outlineLevel="0" collapsed="false">
      <c r="A24" s="0" t="s">
        <v>230</v>
      </c>
      <c r="B24" s="0" t="s">
        <v>17</v>
      </c>
      <c r="C24" s="0" t="s">
        <v>16</v>
      </c>
      <c r="D24" s="0" t="s">
        <v>19</v>
      </c>
      <c r="G24" s="190" t="n">
        <v>3.64459821949228E-006</v>
      </c>
      <c r="H24" s="213" t="n">
        <f aca="false">COUNT(E24:G24)</f>
        <v>1</v>
      </c>
      <c r="I24" s="0" t="s">
        <v>372</v>
      </c>
      <c r="M24" s="42"/>
      <c r="N24" s="40" t="s">
        <v>372</v>
      </c>
      <c r="O24" s="41" t="n">
        <v>6</v>
      </c>
      <c r="Q24" s="28" t="s">
        <v>68</v>
      </c>
      <c r="R24" s="29"/>
      <c r="S24" s="68"/>
      <c r="T24" s="62"/>
      <c r="U24" s="238" t="n">
        <v>0.00266797700113389</v>
      </c>
    </row>
    <row r="25" customFormat="false" ht="14.25" hidden="false" customHeight="false" outlineLevel="0" collapsed="false">
      <c r="A25" s="0" t="s">
        <v>228</v>
      </c>
      <c r="B25" s="0" t="s">
        <v>17</v>
      </c>
      <c r="C25" s="0" t="s">
        <v>16</v>
      </c>
      <c r="D25" s="0" t="s">
        <v>22</v>
      </c>
      <c r="G25" s="190" t="n">
        <v>0.00764583726637719</v>
      </c>
      <c r="H25" s="213" t="n">
        <f aca="false">COUNT(E25:G25)</f>
        <v>1</v>
      </c>
      <c r="I25" s="0" t="s">
        <v>372</v>
      </c>
      <c r="M25" s="28" t="s">
        <v>234</v>
      </c>
      <c r="N25" s="29"/>
      <c r="O25" s="36" t="n">
        <v>9</v>
      </c>
      <c r="Q25" s="33"/>
      <c r="R25" s="34" t="s">
        <v>200</v>
      </c>
      <c r="S25" s="72"/>
      <c r="T25" s="64"/>
      <c r="U25" s="239" t="n">
        <v>0.00186997374991462</v>
      </c>
    </row>
    <row r="26" customFormat="false" ht="14.25" hidden="false" customHeight="false" outlineLevel="0" collapsed="false">
      <c r="A26" s="0" t="s">
        <v>230</v>
      </c>
      <c r="B26" s="0" t="s">
        <v>17</v>
      </c>
      <c r="C26" s="0" t="s">
        <v>16</v>
      </c>
      <c r="D26" s="0" t="s">
        <v>22</v>
      </c>
      <c r="G26" s="190" t="n">
        <v>3.64459821949228E-006</v>
      </c>
      <c r="H26" s="213" t="n">
        <f aca="false">COUNT(E26:G26)</f>
        <v>1</v>
      </c>
      <c r="I26" s="0" t="s">
        <v>372</v>
      </c>
      <c r="M26" s="33"/>
      <c r="N26" s="34" t="s">
        <v>371</v>
      </c>
      <c r="O26" s="38" t="n">
        <v>2</v>
      </c>
      <c r="Q26" s="33"/>
      <c r="R26" s="34" t="s">
        <v>299</v>
      </c>
      <c r="S26" s="72"/>
      <c r="T26" s="64"/>
      <c r="U26" s="239" t="n">
        <v>1.70081250242973E-005</v>
      </c>
    </row>
    <row r="27" customFormat="false" ht="14.25" hidden="false" customHeight="false" outlineLevel="0" collapsed="false">
      <c r="A27" s="0" t="s">
        <v>389</v>
      </c>
      <c r="B27" s="0" t="s">
        <v>17</v>
      </c>
      <c r="C27" s="0" t="s">
        <v>16</v>
      </c>
      <c r="D27" s="0" t="s">
        <v>181</v>
      </c>
      <c r="G27" s="190" t="n">
        <v>0.00366970430437353</v>
      </c>
      <c r="H27" s="213" t="n">
        <f aca="false">COUNT(E27:G27)</f>
        <v>1</v>
      </c>
      <c r="I27" s="0" t="s">
        <v>372</v>
      </c>
      <c r="M27" s="42"/>
      <c r="N27" s="40" t="s">
        <v>372</v>
      </c>
      <c r="O27" s="41" t="n">
        <v>7</v>
      </c>
      <c r="Q27" s="42"/>
      <c r="R27" s="40" t="s">
        <v>291</v>
      </c>
      <c r="S27" s="70"/>
      <c r="T27" s="66"/>
      <c r="U27" s="240" t="n">
        <v>0.000780995126194972</v>
      </c>
    </row>
    <row r="28" customFormat="false" ht="14.25" hidden="false" customHeight="false" outlineLevel="0" collapsed="false">
      <c r="A28" s="0" t="s">
        <v>195</v>
      </c>
      <c r="B28" s="0" t="s">
        <v>17</v>
      </c>
      <c r="C28" s="0" t="s">
        <v>313</v>
      </c>
      <c r="D28" s="0" t="s">
        <v>275</v>
      </c>
      <c r="G28" s="190" t="n">
        <v>0.00267443172036308</v>
      </c>
      <c r="H28" s="213" t="n">
        <f aca="false">COUNT(E28:G28)</f>
        <v>1</v>
      </c>
      <c r="I28" s="0" t="s">
        <v>372</v>
      </c>
      <c r="M28" s="28" t="s">
        <v>391</v>
      </c>
      <c r="N28" s="29"/>
      <c r="O28" s="36" t="n">
        <v>7</v>
      </c>
      <c r="Q28" s="28" t="s">
        <v>315</v>
      </c>
      <c r="R28" s="29"/>
      <c r="S28" s="68"/>
      <c r="T28" s="62"/>
      <c r="U28" s="238" t="n">
        <v>0.00758830307071612</v>
      </c>
    </row>
    <row r="29" customFormat="false" ht="14.25" hidden="false" customHeight="false" outlineLevel="0" collapsed="false">
      <c r="A29" s="0" t="s">
        <v>389</v>
      </c>
      <c r="B29" s="0" t="s">
        <v>38</v>
      </c>
      <c r="C29" s="0" t="s">
        <v>37</v>
      </c>
      <c r="D29" s="0" t="s">
        <v>197</v>
      </c>
      <c r="G29" s="190" t="n">
        <v>0.00230332504210679</v>
      </c>
      <c r="H29" s="213" t="n">
        <f aca="false">COUNT(E29:G29)</f>
        <v>1</v>
      </c>
      <c r="I29" s="0" t="s">
        <v>372</v>
      </c>
      <c r="M29" s="33"/>
      <c r="N29" s="34" t="s">
        <v>374</v>
      </c>
      <c r="O29" s="38" t="n">
        <v>2</v>
      </c>
      <c r="Q29" s="42"/>
      <c r="R29" s="40" t="s">
        <v>212</v>
      </c>
      <c r="S29" s="70"/>
      <c r="T29" s="66"/>
      <c r="U29" s="240" t="n">
        <v>0.00758830307071612</v>
      </c>
    </row>
    <row r="30" customFormat="false" ht="14.25" hidden="false" customHeight="false" outlineLevel="0" collapsed="false">
      <c r="A30" s="0" t="s">
        <v>166</v>
      </c>
      <c r="B30" s="0" t="s">
        <v>38</v>
      </c>
      <c r="C30" s="0" t="s">
        <v>37</v>
      </c>
      <c r="D30" s="0" t="s">
        <v>248</v>
      </c>
      <c r="G30" s="190" t="n">
        <v>0.0013977766614978</v>
      </c>
      <c r="H30" s="213" t="n">
        <f aca="false">COUNT(E30:G30)</f>
        <v>1</v>
      </c>
      <c r="I30" s="0" t="s">
        <v>372</v>
      </c>
      <c r="M30" s="33"/>
      <c r="N30" s="34" t="s">
        <v>371</v>
      </c>
      <c r="O30" s="38" t="n">
        <v>1</v>
      </c>
      <c r="Q30" s="28" t="s">
        <v>316</v>
      </c>
      <c r="R30" s="29"/>
      <c r="S30" s="68"/>
      <c r="T30" s="62"/>
      <c r="U30" s="238" t="n">
        <v>0.000612351353598887</v>
      </c>
    </row>
    <row r="31" customFormat="false" ht="14.25" hidden="false" customHeight="false" outlineLevel="0" collapsed="false">
      <c r="A31" s="0" t="s">
        <v>391</v>
      </c>
      <c r="B31" s="0" t="s">
        <v>38</v>
      </c>
      <c r="C31" s="0" t="s">
        <v>37</v>
      </c>
      <c r="D31" s="0" t="s">
        <v>248</v>
      </c>
      <c r="G31" s="190" t="n">
        <v>0.00158716089035346</v>
      </c>
      <c r="H31" s="213" t="n">
        <f aca="false">COUNT(E31:G31)</f>
        <v>1</v>
      </c>
      <c r="I31" s="0" t="s">
        <v>372</v>
      </c>
      <c r="M31" s="42"/>
      <c r="N31" s="40" t="s">
        <v>372</v>
      </c>
      <c r="O31" s="41" t="n">
        <v>4</v>
      </c>
      <c r="Q31" s="42"/>
      <c r="R31" s="40" t="s">
        <v>101</v>
      </c>
      <c r="S31" s="70"/>
      <c r="T31" s="66"/>
      <c r="U31" s="240" t="n">
        <v>0.000612351353598887</v>
      </c>
    </row>
    <row r="32" customFormat="false" ht="14.25" hidden="false" customHeight="false" outlineLevel="0" collapsed="false">
      <c r="A32" s="0" t="s">
        <v>391</v>
      </c>
      <c r="B32" s="0" t="s">
        <v>314</v>
      </c>
      <c r="C32" s="0" t="s">
        <v>317</v>
      </c>
      <c r="D32" s="0" t="s">
        <v>305</v>
      </c>
      <c r="E32" s="190" t="n">
        <v>0.0147058823529412</v>
      </c>
      <c r="H32" s="213" t="n">
        <f aca="false">COUNT(E32:G32)</f>
        <v>1</v>
      </c>
      <c r="I32" s="0" t="s">
        <v>374</v>
      </c>
      <c r="M32" s="28" t="s">
        <v>259</v>
      </c>
      <c r="N32" s="29"/>
      <c r="O32" s="36"/>
      <c r="Q32" s="28" t="s">
        <v>317</v>
      </c>
      <c r="R32" s="29"/>
      <c r="S32" s="222" t="n">
        <v>0.0147058823529412</v>
      </c>
      <c r="T32" s="62"/>
      <c r="U32" s="237"/>
    </row>
    <row r="33" customFormat="false" ht="14.25" hidden="false" customHeight="false" outlineLevel="0" collapsed="false">
      <c r="A33" s="0" t="s">
        <v>389</v>
      </c>
      <c r="B33" s="0" t="s">
        <v>27</v>
      </c>
      <c r="C33" s="0" t="s">
        <v>68</v>
      </c>
      <c r="D33" s="0" t="s">
        <v>200</v>
      </c>
      <c r="G33" s="190" t="n">
        <v>0.000685978160240037</v>
      </c>
      <c r="H33" s="213" t="n">
        <f aca="false">COUNT(E33:G33)</f>
        <v>1</v>
      </c>
      <c r="I33" s="0" t="s">
        <v>372</v>
      </c>
      <c r="M33" s="42"/>
      <c r="N33" s="40" t="s">
        <v>259</v>
      </c>
      <c r="O33" s="41"/>
      <c r="Q33" s="42"/>
      <c r="R33" s="40" t="s">
        <v>305</v>
      </c>
      <c r="S33" s="233" t="n">
        <v>0.0147058823529412</v>
      </c>
      <c r="T33" s="66"/>
      <c r="U33" s="232"/>
    </row>
    <row r="34" customFormat="false" ht="14.25" hidden="false" customHeight="false" outlineLevel="0" collapsed="false">
      <c r="A34" s="0" t="s">
        <v>208</v>
      </c>
      <c r="B34" s="0" t="s">
        <v>27</v>
      </c>
      <c r="C34" s="0" t="s">
        <v>68</v>
      </c>
      <c r="D34" s="0" t="s">
        <v>200</v>
      </c>
      <c r="G34" s="190" t="n">
        <v>0.00118399558967458</v>
      </c>
      <c r="H34" s="213" t="n">
        <f aca="false">COUNT(E34:G34)</f>
        <v>1</v>
      </c>
      <c r="I34" s="0" t="s">
        <v>372</v>
      </c>
      <c r="M34" s="74" t="s">
        <v>312</v>
      </c>
      <c r="N34" s="76"/>
      <c r="O34" s="80" t="n">
        <v>99</v>
      </c>
      <c r="Q34" s="28" t="s">
        <v>70</v>
      </c>
      <c r="R34" s="29"/>
      <c r="S34" s="68"/>
      <c r="T34" s="223" t="n">
        <v>0.00025617991203926</v>
      </c>
      <c r="U34" s="238" t="n">
        <v>0.0088613982594462</v>
      </c>
    </row>
    <row r="35" customFormat="false" ht="14.25" hidden="false" customHeight="false" outlineLevel="0" collapsed="false">
      <c r="A35" s="0" t="s">
        <v>230</v>
      </c>
      <c r="B35" s="0" t="s">
        <v>27</v>
      </c>
      <c r="C35" s="0" t="s">
        <v>68</v>
      </c>
      <c r="D35" s="0" t="s">
        <v>299</v>
      </c>
      <c r="G35" s="190" t="n">
        <v>1.70081250242973E-005</v>
      </c>
      <c r="H35" s="213" t="n">
        <f aca="false">COUNT(E35:G35)</f>
        <v>1</v>
      </c>
      <c r="I35" s="0" t="s">
        <v>372</v>
      </c>
      <c r="Q35" s="33"/>
      <c r="R35" s="34" t="s">
        <v>90</v>
      </c>
      <c r="S35" s="72"/>
      <c r="T35" s="226" t="n">
        <v>0.00025617991203926</v>
      </c>
      <c r="U35" s="230"/>
    </row>
    <row r="36" customFormat="false" ht="14.25" hidden="false" customHeight="false" outlineLevel="0" collapsed="false">
      <c r="A36" s="0" t="s">
        <v>208</v>
      </c>
      <c r="B36" s="0" t="s">
        <v>27</v>
      </c>
      <c r="C36" s="0" t="s">
        <v>68</v>
      </c>
      <c r="D36" s="0" t="s">
        <v>291</v>
      </c>
      <c r="G36" s="190" t="n">
        <v>0.000780995126194972</v>
      </c>
      <c r="H36" s="213" t="n">
        <f aca="false">COUNT(E36:G36)</f>
        <v>1</v>
      </c>
      <c r="I36" s="0" t="s">
        <v>372</v>
      </c>
      <c r="Q36" s="42"/>
      <c r="R36" s="40" t="s">
        <v>239</v>
      </c>
      <c r="S36" s="70"/>
      <c r="T36" s="66"/>
      <c r="U36" s="240" t="n">
        <v>0.0088613982594462</v>
      </c>
    </row>
    <row r="37" customFormat="false" ht="14.25" hidden="false" customHeight="false" outlineLevel="0" collapsed="false">
      <c r="A37" s="0" t="s">
        <v>166</v>
      </c>
      <c r="B37" s="0" t="s">
        <v>27</v>
      </c>
      <c r="C37" s="0" t="s">
        <v>321</v>
      </c>
      <c r="D37" s="0" t="s">
        <v>220</v>
      </c>
      <c r="E37" s="190" t="n">
        <v>0.0205479452054794</v>
      </c>
      <c r="H37" s="213" t="n">
        <f aca="false">COUNT(E37:G37)</f>
        <v>1</v>
      </c>
      <c r="I37" s="0" t="s">
        <v>374</v>
      </c>
      <c r="Q37" s="28" t="s">
        <v>4</v>
      </c>
      <c r="R37" s="29"/>
      <c r="S37" s="222" t="n">
        <v>0.0149253731343284</v>
      </c>
      <c r="T37" s="62"/>
      <c r="U37" s="238" t="n">
        <v>0.0138904055736344</v>
      </c>
    </row>
    <row r="38" customFormat="false" ht="14.25" hidden="false" customHeight="false" outlineLevel="0" collapsed="false">
      <c r="A38" s="0" t="s">
        <v>166</v>
      </c>
      <c r="B38" s="0" t="s">
        <v>338</v>
      </c>
      <c r="C38" s="0" t="s">
        <v>315</v>
      </c>
      <c r="D38" s="0" t="s">
        <v>212</v>
      </c>
      <c r="G38" s="190" t="n">
        <v>0.00640494371535014</v>
      </c>
      <c r="H38" s="213" t="n">
        <f aca="false">COUNT(E38:G38)</f>
        <v>1</v>
      </c>
      <c r="I38" s="0" t="s">
        <v>372</v>
      </c>
      <c r="Q38" s="33"/>
      <c r="R38" s="34" t="s">
        <v>31</v>
      </c>
      <c r="S38" s="72"/>
      <c r="T38" s="64"/>
      <c r="U38" s="239" t="n">
        <v>0.0138904055736344</v>
      </c>
    </row>
    <row r="39" customFormat="false" ht="14.25" hidden="false" customHeight="false" outlineLevel="0" collapsed="false">
      <c r="A39" s="0" t="s">
        <v>195</v>
      </c>
      <c r="B39" s="0" t="s">
        <v>338</v>
      </c>
      <c r="C39" s="0" t="s">
        <v>315</v>
      </c>
      <c r="D39" s="0" t="s">
        <v>212</v>
      </c>
      <c r="G39" s="190" t="n">
        <v>0.00118335935536598</v>
      </c>
      <c r="H39" s="213" t="n">
        <f aca="false">COUNT(E39:G39)</f>
        <v>1</v>
      </c>
      <c r="I39" s="0" t="s">
        <v>372</v>
      </c>
      <c r="Q39" s="42"/>
      <c r="R39" s="40" t="s">
        <v>32</v>
      </c>
      <c r="S39" s="233" t="n">
        <v>0.0149253731343284</v>
      </c>
      <c r="T39" s="66"/>
      <c r="U39" s="232"/>
    </row>
    <row r="40" customFormat="false" ht="14.25" hidden="false" customHeight="false" outlineLevel="0" collapsed="false">
      <c r="A40" s="0" t="s">
        <v>208</v>
      </c>
      <c r="B40" s="0" t="s">
        <v>317</v>
      </c>
      <c r="C40" s="0" t="s">
        <v>314</v>
      </c>
      <c r="D40" s="0" t="s">
        <v>283</v>
      </c>
      <c r="E40" s="190" t="n">
        <v>0.00558659217877095</v>
      </c>
      <c r="H40" s="213" t="n">
        <f aca="false">COUNT(E40:G40)</f>
        <v>1</v>
      </c>
      <c r="I40" s="0" t="s">
        <v>374</v>
      </c>
      <c r="Q40" s="28" t="s">
        <v>318</v>
      </c>
      <c r="R40" s="29"/>
      <c r="S40" s="222" t="n">
        <v>0.0261345373842504</v>
      </c>
      <c r="T40" s="62"/>
      <c r="U40" s="237"/>
    </row>
    <row r="41" customFormat="false" ht="14.25" hidden="false" customHeight="false" outlineLevel="0" collapsed="false">
      <c r="A41" s="0" t="s">
        <v>228</v>
      </c>
      <c r="B41" s="0" t="s">
        <v>30</v>
      </c>
      <c r="C41" s="0" t="s">
        <v>70</v>
      </c>
      <c r="D41" s="214" t="s">
        <v>90</v>
      </c>
      <c r="F41" s="190" t="n">
        <v>0.000200762899016262</v>
      </c>
      <c r="H41" s="213" t="n">
        <f aca="false">COUNT(E41:G41)</f>
        <v>1</v>
      </c>
      <c r="I41" s="0" t="s">
        <v>371</v>
      </c>
      <c r="Q41" s="42"/>
      <c r="R41" s="40" t="s">
        <v>152</v>
      </c>
      <c r="S41" s="233" t="n">
        <v>0.0261345373842504</v>
      </c>
      <c r="T41" s="66"/>
      <c r="U41" s="232"/>
    </row>
    <row r="42" customFormat="false" ht="14.25" hidden="false" customHeight="false" outlineLevel="0" collapsed="false">
      <c r="A42" s="0" t="s">
        <v>230</v>
      </c>
      <c r="B42" s="0" t="s">
        <v>30</v>
      </c>
      <c r="C42" s="0" t="s">
        <v>70</v>
      </c>
      <c r="D42" s="214" t="s">
        <v>90</v>
      </c>
      <c r="F42" s="190" t="n">
        <v>5.54170130229981E-005</v>
      </c>
      <c r="H42" s="213" t="n">
        <f aca="false">COUNT(E42:G42)</f>
        <v>1</v>
      </c>
      <c r="I42" s="0" t="s">
        <v>371</v>
      </c>
      <c r="Q42" s="28" t="s">
        <v>72</v>
      </c>
      <c r="R42" s="29"/>
      <c r="S42" s="68"/>
      <c r="T42" s="223" t="n">
        <v>0.00442369249534151</v>
      </c>
      <c r="U42" s="237"/>
    </row>
    <row r="43" customFormat="false" ht="14.25" hidden="false" customHeight="false" outlineLevel="0" collapsed="false">
      <c r="A43" s="0" t="s">
        <v>166</v>
      </c>
      <c r="B43" s="0" t="s">
        <v>30</v>
      </c>
      <c r="C43" s="0" t="s">
        <v>70</v>
      </c>
      <c r="D43" s="0" t="s">
        <v>239</v>
      </c>
      <c r="G43" s="190" t="n">
        <v>0.0088613982594462</v>
      </c>
      <c r="H43" s="213" t="n">
        <f aca="false">COUNT(E43:G43)</f>
        <v>1</v>
      </c>
      <c r="I43" s="0" t="s">
        <v>372</v>
      </c>
      <c r="Q43" s="42"/>
      <c r="R43" s="40" t="s">
        <v>91</v>
      </c>
      <c r="S43" s="70"/>
      <c r="T43" s="228" t="n">
        <v>0.00442369249534151</v>
      </c>
      <c r="U43" s="232"/>
    </row>
    <row r="44" customFormat="false" ht="14.25" hidden="false" customHeight="false" outlineLevel="0" collapsed="false">
      <c r="A44" s="0" t="s">
        <v>166</v>
      </c>
      <c r="B44" s="0" t="s">
        <v>30</v>
      </c>
      <c r="C44" s="0" t="s">
        <v>29</v>
      </c>
      <c r="D44" s="0" t="s">
        <v>261</v>
      </c>
      <c r="E44" s="190" t="n">
        <v>0.0205479452054794</v>
      </c>
      <c r="H44" s="213" t="n">
        <f aca="false">COUNT(E44:G44)</f>
        <v>1</v>
      </c>
      <c r="I44" s="0" t="s">
        <v>374</v>
      </c>
      <c r="Q44" s="28" t="s">
        <v>94</v>
      </c>
      <c r="R44" s="29"/>
      <c r="S44" s="68"/>
      <c r="T44" s="223" t="n">
        <v>0.00270111567821491</v>
      </c>
      <c r="U44" s="237"/>
    </row>
    <row r="45" customFormat="false" ht="14.25" hidden="false" customHeight="false" outlineLevel="0" collapsed="false">
      <c r="A45" s="0" t="s">
        <v>195</v>
      </c>
      <c r="B45" s="0" t="s">
        <v>5</v>
      </c>
      <c r="C45" s="0" t="s">
        <v>4</v>
      </c>
      <c r="D45" s="0" t="s">
        <v>32</v>
      </c>
      <c r="E45" s="190" t="n">
        <v>0.0149253731343284</v>
      </c>
      <c r="H45" s="213" t="n">
        <f aca="false">COUNT(E45:G45)</f>
        <v>1</v>
      </c>
      <c r="I45" s="0" t="s">
        <v>374</v>
      </c>
      <c r="Q45" s="42"/>
      <c r="R45" s="40" t="s">
        <v>94</v>
      </c>
      <c r="S45" s="70"/>
      <c r="T45" s="228" t="n">
        <v>0.00270111567821491</v>
      </c>
      <c r="U45" s="232"/>
    </row>
    <row r="46" customFormat="false" ht="14.25" hidden="false" customHeight="false" outlineLevel="0" collapsed="false">
      <c r="A46" s="0" t="s">
        <v>166</v>
      </c>
      <c r="B46" s="0" t="s">
        <v>5</v>
      </c>
      <c r="C46" s="0" t="s">
        <v>4</v>
      </c>
      <c r="D46" s="0" t="s">
        <v>31</v>
      </c>
      <c r="G46" s="190" t="n">
        <v>0.0138904055736344</v>
      </c>
      <c r="H46" s="213" t="n">
        <f aca="false">COUNT(E46:G46)</f>
        <v>1</v>
      </c>
      <c r="I46" s="0" t="s">
        <v>372</v>
      </c>
      <c r="Q46" s="28" t="s">
        <v>43</v>
      </c>
      <c r="R46" s="29"/>
      <c r="S46" s="68"/>
      <c r="T46" s="62"/>
      <c r="U46" s="238" t="n">
        <v>3.64459821949228E-006</v>
      </c>
    </row>
    <row r="47" customFormat="false" ht="14.25" hidden="false" customHeight="false" outlineLevel="0" collapsed="false">
      <c r="A47" s="0" t="s">
        <v>166</v>
      </c>
      <c r="B47" s="0" t="s">
        <v>334</v>
      </c>
      <c r="C47" s="0" t="s">
        <v>318</v>
      </c>
      <c r="D47" s="0" t="s">
        <v>152</v>
      </c>
      <c r="E47" s="190" t="n">
        <v>0.0205479452054794</v>
      </c>
      <c r="H47" s="213" t="n">
        <f aca="false">COUNT(E47:G47)</f>
        <v>1</v>
      </c>
      <c r="I47" s="0" t="s">
        <v>374</v>
      </c>
      <c r="Q47" s="42"/>
      <c r="R47" s="40" t="s">
        <v>121</v>
      </c>
      <c r="S47" s="70"/>
      <c r="T47" s="66"/>
      <c r="U47" s="240" t="n">
        <v>3.64459821949228E-006</v>
      </c>
    </row>
    <row r="48" customFormat="false" ht="14.25" hidden="false" customHeight="false" outlineLevel="0" collapsed="false">
      <c r="A48" s="0" t="s">
        <v>208</v>
      </c>
      <c r="B48" s="0" t="s">
        <v>334</v>
      </c>
      <c r="C48" s="0" t="s">
        <v>318</v>
      </c>
      <c r="D48" s="0" t="s">
        <v>152</v>
      </c>
      <c r="E48" s="190" t="n">
        <v>0.00558659217877095</v>
      </c>
      <c r="H48" s="213" t="n">
        <f aca="false">COUNT(E48:G48)</f>
        <v>1</v>
      </c>
      <c r="I48" s="0" t="s">
        <v>374</v>
      </c>
      <c r="Q48" s="28" t="s">
        <v>319</v>
      </c>
      <c r="R48" s="29"/>
      <c r="S48" s="222" t="n">
        <v>0.0547539461125039</v>
      </c>
      <c r="T48" s="62"/>
      <c r="U48" s="237"/>
    </row>
    <row r="49" customFormat="false" ht="14.25" hidden="false" customHeight="false" outlineLevel="0" collapsed="false">
      <c r="A49" s="0" t="s">
        <v>208</v>
      </c>
      <c r="B49" s="0" t="s">
        <v>73</v>
      </c>
      <c r="C49" s="0" t="s">
        <v>72</v>
      </c>
      <c r="D49" s="0" t="s">
        <v>91</v>
      </c>
      <c r="F49" s="190" t="n">
        <v>0.00377121307353865</v>
      </c>
      <c r="H49" s="213" t="n">
        <f aca="false">COUNT(E49:G49)</f>
        <v>1</v>
      </c>
      <c r="I49" s="0" t="s">
        <v>371</v>
      </c>
      <c r="Q49" s="33"/>
      <c r="R49" s="34" t="s">
        <v>160</v>
      </c>
      <c r="S49" s="225" t="n">
        <v>0.00561797752808989</v>
      </c>
      <c r="T49" s="64"/>
      <c r="U49" s="230"/>
    </row>
    <row r="50" customFormat="false" ht="14.25" hidden="false" customHeight="false" outlineLevel="0" collapsed="false">
      <c r="A50" s="0" t="s">
        <v>228</v>
      </c>
      <c r="B50" s="0" t="s">
        <v>73</v>
      </c>
      <c r="C50" s="0" t="s">
        <v>72</v>
      </c>
      <c r="D50" s="0" t="s">
        <v>91</v>
      </c>
      <c r="F50" s="190" t="n">
        <v>0.000652479421802851</v>
      </c>
      <c r="H50" s="213" t="n">
        <f aca="false">COUNT(E50:G50)</f>
        <v>1</v>
      </c>
      <c r="I50" s="0" t="s">
        <v>371</v>
      </c>
      <c r="Q50" s="42"/>
      <c r="R50" s="40" t="s">
        <v>223</v>
      </c>
      <c r="S50" s="233" t="n">
        <v>0.049135968584414</v>
      </c>
      <c r="T50" s="66"/>
      <c r="U50" s="232"/>
    </row>
    <row r="51" customFormat="false" ht="14.25" hidden="false" customHeight="false" outlineLevel="0" collapsed="false">
      <c r="A51" s="0" t="s">
        <v>230</v>
      </c>
      <c r="B51" s="0" t="s">
        <v>44</v>
      </c>
      <c r="C51" s="0" t="s">
        <v>43</v>
      </c>
      <c r="D51" s="0" t="s">
        <v>121</v>
      </c>
      <c r="G51" s="190" t="n">
        <v>3.64459821949228E-006</v>
      </c>
      <c r="H51" s="213" t="n">
        <f aca="false">COUNT(E51:G51)</f>
        <v>1</v>
      </c>
      <c r="I51" s="0" t="s">
        <v>372</v>
      </c>
      <c r="Q51" s="28" t="s">
        <v>320</v>
      </c>
      <c r="R51" s="29"/>
      <c r="S51" s="222" t="n">
        <v>0.0112359550561798</v>
      </c>
      <c r="T51" s="62"/>
      <c r="U51" s="237"/>
    </row>
    <row r="52" customFormat="false" ht="14.25" hidden="false" customHeight="false" outlineLevel="0" collapsed="false">
      <c r="A52" s="0" t="s">
        <v>195</v>
      </c>
      <c r="B52" s="0" t="s">
        <v>44</v>
      </c>
      <c r="C52" s="0" t="s">
        <v>46</v>
      </c>
      <c r="D52" s="0" t="s">
        <v>75</v>
      </c>
      <c r="E52" s="190" t="n">
        <v>0.0149253731343284</v>
      </c>
      <c r="H52" s="213" t="n">
        <f aca="false">COUNT(E52:G52)</f>
        <v>1</v>
      </c>
      <c r="I52" s="0" t="s">
        <v>374</v>
      </c>
      <c r="Q52" s="42"/>
      <c r="R52" s="40" t="s">
        <v>168</v>
      </c>
      <c r="S52" s="233" t="n">
        <v>0.0112359550561798</v>
      </c>
      <c r="T52" s="66"/>
      <c r="U52" s="232"/>
    </row>
    <row r="53" customFormat="false" ht="14.25" hidden="false" customHeight="false" outlineLevel="0" collapsed="false">
      <c r="A53" s="0" t="s">
        <v>166</v>
      </c>
      <c r="B53" s="0" t="s">
        <v>330</v>
      </c>
      <c r="C53" s="0" t="s">
        <v>319</v>
      </c>
      <c r="D53" s="0" t="s">
        <v>223</v>
      </c>
      <c r="E53" s="190" t="n">
        <v>0.0136986301369863</v>
      </c>
      <c r="H53" s="213" t="n">
        <f aca="false">COUNT(E53:G53)</f>
        <v>1</v>
      </c>
      <c r="I53" s="0" t="s">
        <v>374</v>
      </c>
      <c r="Q53" s="28" t="s">
        <v>321</v>
      </c>
      <c r="R53" s="29"/>
      <c r="S53" s="222" t="n">
        <v>0.0205479452054794</v>
      </c>
      <c r="T53" s="62"/>
      <c r="U53" s="237"/>
    </row>
    <row r="54" customFormat="false" ht="14.25" hidden="false" customHeight="false" outlineLevel="0" collapsed="false">
      <c r="A54" s="0" t="s">
        <v>195</v>
      </c>
      <c r="B54" s="0" t="s">
        <v>330</v>
      </c>
      <c r="C54" s="0" t="s">
        <v>319</v>
      </c>
      <c r="D54" s="0" t="s">
        <v>223</v>
      </c>
      <c r="E54" s="190" t="n">
        <v>0.0298507462686567</v>
      </c>
      <c r="H54" s="213" t="n">
        <f aca="false">COUNT(E54:G54)</f>
        <v>1</v>
      </c>
      <c r="I54" s="0" t="s">
        <v>374</v>
      </c>
      <c r="Q54" s="42"/>
      <c r="R54" s="40" t="s">
        <v>220</v>
      </c>
      <c r="S54" s="233" t="n">
        <v>0.0205479452054794</v>
      </c>
      <c r="T54" s="66"/>
      <c r="U54" s="232"/>
    </row>
    <row r="55" customFormat="false" ht="14.25" hidden="false" customHeight="false" outlineLevel="0" collapsed="false">
      <c r="A55" s="0" t="s">
        <v>208</v>
      </c>
      <c r="B55" s="0" t="s">
        <v>330</v>
      </c>
      <c r="C55" s="0" t="s">
        <v>319</v>
      </c>
      <c r="D55" s="0" t="s">
        <v>223</v>
      </c>
      <c r="E55" s="190" t="n">
        <v>0.00558659217877095</v>
      </c>
      <c r="H55" s="213" t="n">
        <f aca="false">COUNT(E55:G55)</f>
        <v>1</v>
      </c>
      <c r="I55" s="0" t="s">
        <v>374</v>
      </c>
      <c r="Q55" s="28" t="s">
        <v>65</v>
      </c>
      <c r="R55" s="29"/>
      <c r="S55" s="68"/>
      <c r="T55" s="223" t="n">
        <v>0.000136360537260517</v>
      </c>
      <c r="U55" s="238" t="n">
        <v>0.00428212442962408</v>
      </c>
    </row>
    <row r="56" customFormat="false" ht="14.25" hidden="false" customHeight="false" outlineLevel="0" collapsed="false">
      <c r="A56" s="0" t="s">
        <v>389</v>
      </c>
      <c r="B56" s="0" t="s">
        <v>330</v>
      </c>
      <c r="C56" s="0" t="s">
        <v>319</v>
      </c>
      <c r="D56" s="0" t="s">
        <v>160</v>
      </c>
      <c r="E56" s="190" t="n">
        <v>0.00561797752808989</v>
      </c>
      <c r="H56" s="213" t="n">
        <f aca="false">COUNT(E56:G56)</f>
        <v>1</v>
      </c>
      <c r="I56" s="0" t="s">
        <v>374</v>
      </c>
      <c r="Q56" s="33"/>
      <c r="R56" s="34" t="s">
        <v>245</v>
      </c>
      <c r="S56" s="72"/>
      <c r="T56" s="64"/>
      <c r="U56" s="239" t="n">
        <v>0.00238633581354395</v>
      </c>
    </row>
    <row r="57" customFormat="false" ht="14.25" hidden="false" customHeight="false" outlineLevel="0" collapsed="false">
      <c r="A57" s="0" t="s">
        <v>389</v>
      </c>
      <c r="B57" s="0" t="s">
        <v>63</v>
      </c>
      <c r="C57" s="0" t="s">
        <v>320</v>
      </c>
      <c r="D57" s="0" t="s">
        <v>168</v>
      </c>
      <c r="E57" s="190" t="n">
        <v>0.0112359550561798</v>
      </c>
      <c r="H57" s="213" t="n">
        <f aca="false">COUNT(E57:G57)</f>
        <v>1</v>
      </c>
      <c r="I57" s="0" t="s">
        <v>374</v>
      </c>
      <c r="Q57" s="33"/>
      <c r="R57" s="34" t="s">
        <v>64</v>
      </c>
      <c r="S57" s="72"/>
      <c r="T57" s="64"/>
      <c r="U57" s="239" t="n">
        <v>0.00189578861608013</v>
      </c>
    </row>
    <row r="58" customFormat="false" ht="14.25" hidden="false" customHeight="false" outlineLevel="0" collapsed="false">
      <c r="A58" s="0" t="s">
        <v>389</v>
      </c>
      <c r="B58" s="0" t="s">
        <v>63</v>
      </c>
      <c r="C58" s="0" t="s">
        <v>62</v>
      </c>
      <c r="D58" s="0" t="s">
        <v>403</v>
      </c>
      <c r="F58" s="190" t="n">
        <v>0.000177173027178342</v>
      </c>
      <c r="H58" s="213" t="n">
        <f aca="false">COUNT(E58:G58)</f>
        <v>1</v>
      </c>
      <c r="I58" s="0" t="s">
        <v>371</v>
      </c>
      <c r="Q58" s="42"/>
      <c r="R58" s="40" t="s">
        <v>89</v>
      </c>
      <c r="S58" s="70"/>
      <c r="T58" s="228" t="n">
        <v>0.000136360537260517</v>
      </c>
      <c r="U58" s="232"/>
    </row>
    <row r="59" customFormat="false" ht="14.25" hidden="false" customHeight="false" outlineLevel="0" collapsed="false">
      <c r="A59" s="0" t="s">
        <v>166</v>
      </c>
      <c r="B59" s="0" t="s">
        <v>63</v>
      </c>
      <c r="C59" s="0" t="s">
        <v>62</v>
      </c>
      <c r="D59" s="0" t="s">
        <v>403</v>
      </c>
      <c r="G59" s="190" t="n">
        <v>0.0712440787031024</v>
      </c>
      <c r="H59" s="213" t="n">
        <f aca="false">COUNT(E59:G59)</f>
        <v>1</v>
      </c>
      <c r="I59" s="0" t="s">
        <v>372</v>
      </c>
      <c r="Q59" s="28" t="s">
        <v>46</v>
      </c>
      <c r="R59" s="29"/>
      <c r="S59" s="222" t="n">
        <v>0.0149253731343284</v>
      </c>
      <c r="T59" s="62"/>
      <c r="U59" s="237"/>
    </row>
    <row r="60" customFormat="false" ht="14.25" hidden="false" customHeight="false" outlineLevel="0" collapsed="false">
      <c r="A60" s="0" t="s">
        <v>195</v>
      </c>
      <c r="B60" s="0" t="s">
        <v>63</v>
      </c>
      <c r="C60" s="0" t="s">
        <v>62</v>
      </c>
      <c r="D60" s="0" t="s">
        <v>403</v>
      </c>
      <c r="G60" s="190" t="n">
        <v>0.00298907074628815</v>
      </c>
      <c r="H60" s="213" t="n">
        <f aca="false">COUNT(E60:G60)</f>
        <v>1</v>
      </c>
      <c r="I60" s="0" t="s">
        <v>372</v>
      </c>
      <c r="Q60" s="42"/>
      <c r="R60" s="40" t="s">
        <v>75</v>
      </c>
      <c r="S60" s="233" t="n">
        <v>0.0149253731343284</v>
      </c>
      <c r="T60" s="66"/>
      <c r="U60" s="232"/>
    </row>
    <row r="61" customFormat="false" ht="14.25" hidden="false" customHeight="false" outlineLevel="0" collapsed="false">
      <c r="A61" s="0" t="s">
        <v>234</v>
      </c>
      <c r="B61" s="0" t="s">
        <v>63</v>
      </c>
      <c r="C61" s="0" t="s">
        <v>62</v>
      </c>
      <c r="D61" s="0" t="s">
        <v>403</v>
      </c>
      <c r="F61" s="190" t="n">
        <v>0.000508130081300813</v>
      </c>
      <c r="H61" s="213" t="n">
        <f aca="false">COUNT(E61:G61)</f>
        <v>1</v>
      </c>
      <c r="I61" s="0" t="s">
        <v>371</v>
      </c>
      <c r="Q61" s="28" t="s">
        <v>322</v>
      </c>
      <c r="R61" s="29"/>
      <c r="S61" s="68"/>
      <c r="T61" s="223" t="n">
        <v>0.00108000866518951</v>
      </c>
      <c r="U61" s="237"/>
    </row>
    <row r="62" customFormat="false" ht="14.25" hidden="false" customHeight="false" outlineLevel="0" collapsed="false">
      <c r="A62" s="0" t="s">
        <v>389</v>
      </c>
      <c r="B62" s="0" t="s">
        <v>63</v>
      </c>
      <c r="C62" s="0" t="s">
        <v>324</v>
      </c>
      <c r="D62" s="0" t="s">
        <v>188</v>
      </c>
      <c r="G62" s="190" t="n">
        <v>0.00214716741213345</v>
      </c>
      <c r="H62" s="213" t="n">
        <f aca="false">COUNT(E62:G62)</f>
        <v>1</v>
      </c>
      <c r="I62" s="0" t="s">
        <v>372</v>
      </c>
      <c r="Q62" s="42"/>
      <c r="R62" s="40" t="s">
        <v>88</v>
      </c>
      <c r="S62" s="70"/>
      <c r="T62" s="228" t="n">
        <v>0.00108000866518951</v>
      </c>
      <c r="U62" s="232"/>
    </row>
    <row r="63" customFormat="false" ht="14.25" hidden="false" customHeight="false" outlineLevel="0" collapsed="false">
      <c r="A63" s="0" t="s">
        <v>195</v>
      </c>
      <c r="B63" s="0" t="s">
        <v>63</v>
      </c>
      <c r="C63" s="0" t="s">
        <v>324</v>
      </c>
      <c r="D63" s="0" t="s">
        <v>188</v>
      </c>
      <c r="G63" s="190" t="n">
        <v>0.00375587969311811</v>
      </c>
      <c r="H63" s="213" t="n">
        <f aca="false">COUNT(E63:G63)</f>
        <v>1</v>
      </c>
      <c r="I63" s="0" t="s">
        <v>372</v>
      </c>
      <c r="Q63" s="28" t="s">
        <v>29</v>
      </c>
      <c r="R63" s="29"/>
      <c r="S63" s="222" t="n">
        <v>0.0205479452054794</v>
      </c>
      <c r="T63" s="62"/>
      <c r="U63" s="237"/>
    </row>
    <row r="64" customFormat="false" ht="14.25" hidden="false" customHeight="false" outlineLevel="0" collapsed="false">
      <c r="A64" s="0" t="s">
        <v>208</v>
      </c>
      <c r="B64" s="0" t="s">
        <v>63</v>
      </c>
      <c r="C64" s="0" t="s">
        <v>324</v>
      </c>
      <c r="D64" s="0" t="s">
        <v>188</v>
      </c>
      <c r="G64" s="190" t="n">
        <v>0.00514130894317926</v>
      </c>
      <c r="H64" s="213" t="n">
        <f aca="false">COUNT(E64:G64)</f>
        <v>1</v>
      </c>
      <c r="I64" s="0" t="s">
        <v>372</v>
      </c>
      <c r="Q64" s="42"/>
      <c r="R64" s="40" t="s">
        <v>261</v>
      </c>
      <c r="S64" s="233" t="n">
        <v>0.0205479452054794</v>
      </c>
      <c r="T64" s="66"/>
      <c r="U64" s="232"/>
    </row>
    <row r="65" customFormat="false" ht="14.25" hidden="false" customHeight="false" outlineLevel="0" collapsed="false">
      <c r="A65" s="0" t="s">
        <v>391</v>
      </c>
      <c r="B65" s="0" t="s">
        <v>63</v>
      </c>
      <c r="C65" s="0" t="s">
        <v>324</v>
      </c>
      <c r="D65" s="0" t="s">
        <v>188</v>
      </c>
      <c r="G65" s="190" t="n">
        <v>0.0114323553488469</v>
      </c>
      <c r="H65" s="213" t="n">
        <f aca="false">COUNT(E65:G65)</f>
        <v>1</v>
      </c>
      <c r="I65" s="0" t="s">
        <v>372</v>
      </c>
      <c r="Q65" s="28" t="s">
        <v>54</v>
      </c>
      <c r="R65" s="29"/>
      <c r="S65" s="222" t="n">
        <v>0.0112359550561798</v>
      </c>
      <c r="T65" s="62"/>
      <c r="U65" s="238" t="n">
        <v>0.0697018561325663</v>
      </c>
    </row>
    <row r="66" customFormat="false" ht="14.25" hidden="false" customHeight="false" outlineLevel="0" collapsed="false">
      <c r="A66" s="0" t="s">
        <v>195</v>
      </c>
      <c r="B66" s="0" t="s">
        <v>66</v>
      </c>
      <c r="C66" s="0" t="s">
        <v>65</v>
      </c>
      <c r="D66" s="0" t="s">
        <v>89</v>
      </c>
      <c r="F66" s="190" t="n">
        <v>0.000136360537260517</v>
      </c>
      <c r="H66" s="213" t="n">
        <f aca="false">COUNT(E66:G66)</f>
        <v>1</v>
      </c>
      <c r="I66" s="0" t="s">
        <v>371</v>
      </c>
      <c r="Q66" s="33"/>
      <c r="R66" s="34" t="s">
        <v>191</v>
      </c>
      <c r="S66" s="225" t="n">
        <v>0.0112359550561798</v>
      </c>
      <c r="T66" s="64"/>
      <c r="U66" s="230"/>
    </row>
    <row r="67" customFormat="false" ht="14.25" hidden="false" customHeight="false" outlineLevel="0" collapsed="false">
      <c r="A67" s="0" t="s">
        <v>166</v>
      </c>
      <c r="B67" s="0" t="s">
        <v>66</v>
      </c>
      <c r="C67" s="0" t="s">
        <v>65</v>
      </c>
      <c r="D67" s="0" t="s">
        <v>245</v>
      </c>
      <c r="G67" s="190" t="n">
        <v>0.00238633581354395</v>
      </c>
      <c r="H67" s="213" t="n">
        <f aca="false">COUNT(E67:G67)</f>
        <v>1</v>
      </c>
      <c r="I67" s="0" t="s">
        <v>372</v>
      </c>
      <c r="Q67" s="33"/>
      <c r="R67" s="34" t="s">
        <v>55</v>
      </c>
      <c r="S67" s="72"/>
      <c r="T67" s="64"/>
      <c r="U67" s="239" t="n">
        <v>0.00810670118193799</v>
      </c>
    </row>
    <row r="68" customFormat="false" ht="14.25" hidden="false" customHeight="false" outlineLevel="0" collapsed="false">
      <c r="A68" s="0" t="s">
        <v>208</v>
      </c>
      <c r="B68" s="0" t="s">
        <v>66</v>
      </c>
      <c r="C68" s="0" t="s">
        <v>65</v>
      </c>
      <c r="D68" s="0" t="s">
        <v>64</v>
      </c>
      <c r="G68" s="190" t="n">
        <v>0.00189578861608013</v>
      </c>
      <c r="H68" s="213" t="n">
        <f aca="false">COUNT(E68:G68)</f>
        <v>1</v>
      </c>
      <c r="I68" s="0" t="s">
        <v>372</v>
      </c>
      <c r="Q68" s="33"/>
      <c r="R68" s="34" t="s">
        <v>178</v>
      </c>
      <c r="S68" s="72"/>
      <c r="T68" s="64"/>
      <c r="U68" s="239" t="n">
        <v>0.0207295908138538</v>
      </c>
    </row>
    <row r="69" customFormat="false" ht="14.25" hidden="false" customHeight="false" outlineLevel="0" collapsed="false">
      <c r="A69" s="0" t="s">
        <v>389</v>
      </c>
      <c r="B69" s="0" t="s">
        <v>337</v>
      </c>
      <c r="C69" s="0" t="s">
        <v>322</v>
      </c>
      <c r="D69" s="0" t="s">
        <v>88</v>
      </c>
      <c r="F69" s="190" t="n">
        <v>0.000744126714149038</v>
      </c>
      <c r="H69" s="213" t="n">
        <f aca="false">COUNT(E69:G69)</f>
        <v>1</v>
      </c>
      <c r="I69" s="0" t="s">
        <v>371</v>
      </c>
      <c r="Q69" s="33"/>
      <c r="R69" s="34" t="s">
        <v>181</v>
      </c>
      <c r="S69" s="72"/>
      <c r="T69" s="64"/>
      <c r="U69" s="239" t="n">
        <v>0.012072835744447</v>
      </c>
    </row>
    <row r="70" customFormat="false" ht="14.25" hidden="false" customHeight="false" outlineLevel="0" collapsed="false">
      <c r="A70" s="0" t="s">
        <v>166</v>
      </c>
      <c r="B70" s="0" t="s">
        <v>337</v>
      </c>
      <c r="C70" s="0" t="s">
        <v>322</v>
      </c>
      <c r="D70" s="0" t="s">
        <v>88</v>
      </c>
      <c r="F70" s="190" t="n">
        <v>0.000176159718144451</v>
      </c>
      <c r="H70" s="213" t="n">
        <f aca="false">COUNT(E70:G70)</f>
        <v>1</v>
      </c>
      <c r="I70" s="0" t="s">
        <v>371</v>
      </c>
      <c r="Q70" s="42"/>
      <c r="R70" s="40" t="s">
        <v>175</v>
      </c>
      <c r="S70" s="70"/>
      <c r="T70" s="66"/>
      <c r="U70" s="240" t="n">
        <v>0.0287927283923275</v>
      </c>
    </row>
    <row r="71" customFormat="false" ht="14.25" hidden="false" customHeight="false" outlineLevel="0" collapsed="false">
      <c r="A71" s="0" t="s">
        <v>208</v>
      </c>
      <c r="B71" s="0" t="s">
        <v>337</v>
      </c>
      <c r="C71" s="0" t="s">
        <v>322</v>
      </c>
      <c r="D71" s="0" t="s">
        <v>88</v>
      </c>
      <c r="F71" s="190" t="n">
        <v>8.19828929030142E-005</v>
      </c>
      <c r="H71" s="213" t="n">
        <f aca="false">COUNT(E71:G71)</f>
        <v>1</v>
      </c>
      <c r="I71" s="0" t="s">
        <v>371</v>
      </c>
      <c r="Q71" s="28" t="s">
        <v>9</v>
      </c>
      <c r="R71" s="29"/>
      <c r="S71" s="68"/>
      <c r="T71" s="223" t="n">
        <v>5.01907247540655E-005</v>
      </c>
      <c r="U71" s="238" t="n">
        <v>0.0252834923193356</v>
      </c>
    </row>
    <row r="72" customFormat="false" ht="14.25" hidden="false" customHeight="false" outlineLevel="0" collapsed="false">
      <c r="A72" s="0" t="s">
        <v>391</v>
      </c>
      <c r="B72" s="0" t="s">
        <v>337</v>
      </c>
      <c r="C72" s="0" t="s">
        <v>322</v>
      </c>
      <c r="D72" s="0" t="s">
        <v>88</v>
      </c>
      <c r="F72" s="190" t="n">
        <v>7.77393399930035E-005</v>
      </c>
      <c r="H72" s="213" t="n">
        <f aca="false">COUNT(E72:G72)</f>
        <v>1</v>
      </c>
      <c r="I72" s="0" t="s">
        <v>371</v>
      </c>
      <c r="Q72" s="33"/>
      <c r="R72" s="34" t="s">
        <v>34</v>
      </c>
      <c r="S72" s="72"/>
      <c r="T72" s="64"/>
      <c r="U72" s="239" t="n">
        <v>0.0090068169658511</v>
      </c>
    </row>
    <row r="73" customFormat="false" ht="14.25" hidden="false" customHeight="false" outlineLevel="0" collapsed="false">
      <c r="A73" s="0" t="s">
        <v>389</v>
      </c>
      <c r="B73" s="0" t="s">
        <v>52</v>
      </c>
      <c r="C73" s="0" t="s">
        <v>54</v>
      </c>
      <c r="D73" s="0" t="s">
        <v>191</v>
      </c>
      <c r="E73" s="190" t="n">
        <v>0.0112359550561798</v>
      </c>
      <c r="H73" s="213" t="n">
        <f aca="false">COUNT(E73:G73)</f>
        <v>1</v>
      </c>
      <c r="I73" s="0" t="s">
        <v>374</v>
      </c>
      <c r="Q73" s="33"/>
      <c r="R73" s="34" t="s">
        <v>286</v>
      </c>
      <c r="S73" s="72"/>
      <c r="T73" s="64"/>
      <c r="U73" s="239" t="n">
        <v>0.000917073204772503</v>
      </c>
    </row>
    <row r="74" customFormat="false" ht="14.25" hidden="false" customHeight="false" outlineLevel="0" collapsed="false">
      <c r="A74" s="0" t="s">
        <v>195</v>
      </c>
      <c r="B74" s="0" t="s">
        <v>52</v>
      </c>
      <c r="C74" s="0" t="s">
        <v>54</v>
      </c>
      <c r="D74" s="0" t="s">
        <v>55</v>
      </c>
      <c r="G74" s="190" t="n">
        <v>0.00383008701055327</v>
      </c>
      <c r="H74" s="213" t="n">
        <f aca="false">COUNT(E74:G74)</f>
        <v>1</v>
      </c>
      <c r="I74" s="0" t="s">
        <v>372</v>
      </c>
      <c r="Q74" s="33"/>
      <c r="R74" s="34" t="s">
        <v>203</v>
      </c>
      <c r="S74" s="72"/>
      <c r="T74" s="64"/>
      <c r="U74" s="239" t="n">
        <v>0.0100252246906887</v>
      </c>
    </row>
    <row r="75" customFormat="false" ht="14.25" hidden="false" customHeight="false" outlineLevel="0" collapsed="false">
      <c r="A75" s="0" t="s">
        <v>234</v>
      </c>
      <c r="B75" s="0" t="s">
        <v>52</v>
      </c>
      <c r="C75" s="0" t="s">
        <v>54</v>
      </c>
      <c r="D75" s="0" t="s">
        <v>55</v>
      </c>
      <c r="G75" s="190" t="n">
        <v>0.00215866162978953</v>
      </c>
      <c r="H75" s="213" t="n">
        <f aca="false">COUNT(E75:G75)</f>
        <v>1</v>
      </c>
      <c r="I75" s="0" t="s">
        <v>372</v>
      </c>
      <c r="Q75" s="33"/>
      <c r="R75" s="34" t="s">
        <v>257</v>
      </c>
      <c r="S75" s="72"/>
      <c r="T75" s="64"/>
      <c r="U75" s="239" t="n">
        <v>0.00484164087025391</v>
      </c>
    </row>
    <row r="76" customFormat="false" ht="14.25" hidden="false" customHeight="false" outlineLevel="0" collapsed="false">
      <c r="A76" s="0" t="s">
        <v>391</v>
      </c>
      <c r="B76" s="0" t="s">
        <v>52</v>
      </c>
      <c r="C76" s="0" t="s">
        <v>54</v>
      </c>
      <c r="D76" s="0" t="s">
        <v>55</v>
      </c>
      <c r="G76" s="190" t="n">
        <v>0.00211795254159519</v>
      </c>
      <c r="H76" s="213" t="n">
        <f aca="false">COUNT(E76:G76)</f>
        <v>1</v>
      </c>
      <c r="I76" s="0" t="s">
        <v>372</v>
      </c>
      <c r="Q76" s="33"/>
      <c r="R76" s="34" t="s">
        <v>33</v>
      </c>
      <c r="S76" s="72"/>
      <c r="T76" s="64"/>
      <c r="U76" s="239" t="n">
        <v>0.000492736587769447</v>
      </c>
    </row>
    <row r="77" customFormat="false" ht="14.25" hidden="false" customHeight="false" outlineLevel="0" collapsed="false">
      <c r="A77" s="0" t="s">
        <v>389</v>
      </c>
      <c r="B77" s="0" t="s">
        <v>52</v>
      </c>
      <c r="C77" s="0" t="s">
        <v>54</v>
      </c>
      <c r="D77" s="0" t="s">
        <v>178</v>
      </c>
      <c r="G77" s="190" t="n">
        <v>0.00863049758513379</v>
      </c>
      <c r="H77" s="213" t="n">
        <f aca="false">COUNT(E77:G77)</f>
        <v>1</v>
      </c>
      <c r="I77" s="0" t="s">
        <v>372</v>
      </c>
      <c r="Q77" s="42"/>
      <c r="R77" s="40" t="s">
        <v>95</v>
      </c>
      <c r="S77" s="70"/>
      <c r="T77" s="228" t="n">
        <v>5.01907247540655E-005</v>
      </c>
      <c r="U77" s="232"/>
    </row>
    <row r="78" customFormat="false" ht="14.25" hidden="false" customHeight="false" outlineLevel="0" collapsed="false">
      <c r="A78" s="0" t="s">
        <v>195</v>
      </c>
      <c r="B78" s="0" t="s">
        <v>52</v>
      </c>
      <c r="C78" s="0" t="s">
        <v>54</v>
      </c>
      <c r="D78" s="0" t="s">
        <v>178</v>
      </c>
      <c r="G78" s="190" t="n">
        <v>0.00650155043821895</v>
      </c>
      <c r="H78" s="213" t="n">
        <f aca="false">COUNT(E78:G78)</f>
        <v>1</v>
      </c>
      <c r="I78" s="0" t="s">
        <v>372</v>
      </c>
      <c r="Q78" s="28" t="s">
        <v>62</v>
      </c>
      <c r="R78" s="29"/>
      <c r="S78" s="68"/>
      <c r="T78" s="223" t="n">
        <v>0.000685303108479155</v>
      </c>
      <c r="U78" s="238" t="n">
        <v>0.0742331494493905</v>
      </c>
    </row>
    <row r="79" customFormat="false" ht="14.25" hidden="false" customHeight="false" outlineLevel="0" collapsed="false">
      <c r="A79" s="0" t="s">
        <v>208</v>
      </c>
      <c r="B79" s="0" t="s">
        <v>52</v>
      </c>
      <c r="C79" s="0" t="s">
        <v>54</v>
      </c>
      <c r="D79" s="0" t="s">
        <v>178</v>
      </c>
      <c r="G79" s="190" t="n">
        <v>0.00214468356322193</v>
      </c>
      <c r="H79" s="213" t="n">
        <f aca="false">COUNT(E79:G79)</f>
        <v>1</v>
      </c>
      <c r="I79" s="0" t="s">
        <v>372</v>
      </c>
      <c r="Q79" s="42"/>
      <c r="R79" s="40" t="s">
        <v>403</v>
      </c>
      <c r="S79" s="70"/>
      <c r="T79" s="228" t="n">
        <v>0.000685303108479155</v>
      </c>
      <c r="U79" s="240" t="n">
        <v>0.0742331494493905</v>
      </c>
    </row>
    <row r="80" customFormat="false" ht="14.25" hidden="false" customHeight="false" outlineLevel="0" collapsed="false">
      <c r="A80" s="0" t="s">
        <v>234</v>
      </c>
      <c r="B80" s="0" t="s">
        <v>52</v>
      </c>
      <c r="C80" s="0" t="s">
        <v>54</v>
      </c>
      <c r="D80" s="0" t="s">
        <v>178</v>
      </c>
      <c r="G80" s="190" t="n">
        <v>0.00345285922727909</v>
      </c>
      <c r="H80" s="213" t="n">
        <f aca="false">COUNT(E80:G80)</f>
        <v>1</v>
      </c>
      <c r="I80" s="0" t="s">
        <v>372</v>
      </c>
      <c r="Q80" s="28" t="s">
        <v>12</v>
      </c>
      <c r="R80" s="29"/>
      <c r="S80" s="68"/>
      <c r="T80" s="62"/>
      <c r="U80" s="238" t="n">
        <v>0.00551378282955885</v>
      </c>
    </row>
    <row r="81" customFormat="false" ht="14.25" hidden="false" customHeight="false" outlineLevel="0" collapsed="false">
      <c r="A81" s="0" t="s">
        <v>389</v>
      </c>
      <c r="B81" s="0" t="s">
        <v>52</v>
      </c>
      <c r="C81" s="0" t="s">
        <v>54</v>
      </c>
      <c r="D81" s="0" t="s">
        <v>181</v>
      </c>
      <c r="G81" s="190" t="n">
        <v>0.00523685766232028</v>
      </c>
      <c r="H81" s="213" t="n">
        <f aca="false">COUNT(E81:G81)</f>
        <v>1</v>
      </c>
      <c r="I81" s="0" t="s">
        <v>372</v>
      </c>
      <c r="Q81" s="42"/>
      <c r="R81" s="40" t="s">
        <v>58</v>
      </c>
      <c r="S81" s="70"/>
      <c r="T81" s="66"/>
      <c r="U81" s="240" t="n">
        <v>0.00551378282955885</v>
      </c>
    </row>
    <row r="82" customFormat="false" ht="14.25" hidden="false" customHeight="false" outlineLevel="0" collapsed="false">
      <c r="A82" s="0" t="s">
        <v>195</v>
      </c>
      <c r="B82" s="0" t="s">
        <v>52</v>
      </c>
      <c r="C82" s="0" t="s">
        <v>54</v>
      </c>
      <c r="D82" s="0" t="s">
        <v>181</v>
      </c>
      <c r="G82" s="190" t="n">
        <v>0.00683597808212672</v>
      </c>
      <c r="H82" s="213" t="n">
        <f aca="false">COUNT(E82:G82)</f>
        <v>1</v>
      </c>
      <c r="I82" s="0" t="s">
        <v>372</v>
      </c>
      <c r="Q82" s="28" t="s">
        <v>324</v>
      </c>
      <c r="R82" s="29"/>
      <c r="S82" s="68"/>
      <c r="T82" s="62"/>
      <c r="U82" s="238" t="n">
        <v>0.0224767113972777</v>
      </c>
    </row>
    <row r="83" customFormat="false" ht="14.25" hidden="false" customHeight="false" outlineLevel="0" collapsed="false">
      <c r="A83" s="0" t="s">
        <v>389</v>
      </c>
      <c r="B83" s="0" t="s">
        <v>52</v>
      </c>
      <c r="C83" s="0" t="s">
        <v>54</v>
      </c>
      <c r="D83" s="0" t="s">
        <v>175</v>
      </c>
      <c r="G83" s="190" t="n">
        <v>0.0111513278975606</v>
      </c>
      <c r="H83" s="213" t="n">
        <f aca="false">COUNT(E83:G83)</f>
        <v>1</v>
      </c>
      <c r="I83" s="0" t="s">
        <v>372</v>
      </c>
      <c r="Q83" s="42"/>
      <c r="R83" s="40" t="s">
        <v>188</v>
      </c>
      <c r="S83" s="70"/>
      <c r="T83" s="66"/>
      <c r="U83" s="240" t="n">
        <v>0.0224767113972777</v>
      </c>
    </row>
    <row r="84" customFormat="false" ht="14.25" hidden="false" customHeight="false" outlineLevel="0" collapsed="false">
      <c r="A84" s="0" t="s">
        <v>195</v>
      </c>
      <c r="B84" s="0" t="s">
        <v>52</v>
      </c>
      <c r="C84" s="0" t="s">
        <v>54</v>
      </c>
      <c r="D84" s="0" t="s">
        <v>175</v>
      </c>
      <c r="G84" s="190" t="n">
        <v>0.0101268252526512</v>
      </c>
      <c r="H84" s="213" t="n">
        <f aca="false">COUNT(E84:G84)</f>
        <v>1</v>
      </c>
      <c r="I84" s="0" t="s">
        <v>372</v>
      </c>
      <c r="Q84" s="28" t="s">
        <v>259</v>
      </c>
      <c r="R84" s="29"/>
      <c r="S84" s="68"/>
      <c r="T84" s="62"/>
      <c r="U84" s="237"/>
    </row>
    <row r="85" customFormat="false" ht="14.25" hidden="false" customHeight="false" outlineLevel="0" collapsed="false">
      <c r="A85" s="0" t="s">
        <v>208</v>
      </c>
      <c r="B85" s="0" t="s">
        <v>52</v>
      </c>
      <c r="C85" s="0" t="s">
        <v>54</v>
      </c>
      <c r="D85" s="0" t="s">
        <v>175</v>
      </c>
      <c r="G85" s="190" t="n">
        <v>0.0033321683343985</v>
      </c>
      <c r="H85" s="213" t="n">
        <f aca="false">COUNT(E85:G85)</f>
        <v>1</v>
      </c>
      <c r="I85" s="0" t="s">
        <v>372</v>
      </c>
      <c r="Q85" s="42"/>
      <c r="R85" s="40" t="s">
        <v>259</v>
      </c>
      <c r="S85" s="70"/>
      <c r="T85" s="66"/>
      <c r="U85" s="232"/>
    </row>
    <row r="86" customFormat="false" ht="14.25" hidden="false" customHeight="false" outlineLevel="0" collapsed="false">
      <c r="A86" s="0" t="s">
        <v>234</v>
      </c>
      <c r="B86" s="0" t="s">
        <v>52</v>
      </c>
      <c r="C86" s="0" t="s">
        <v>54</v>
      </c>
      <c r="D86" s="0" t="s">
        <v>175</v>
      </c>
      <c r="G86" s="190" t="n">
        <v>0.00418240690771722</v>
      </c>
      <c r="H86" s="213" t="n">
        <f aca="false">COUNT(E86:G86)</f>
        <v>1</v>
      </c>
      <c r="I86" s="0" t="s">
        <v>372</v>
      </c>
      <c r="Q86" s="74" t="s">
        <v>312</v>
      </c>
      <c r="R86" s="76"/>
      <c r="S86" s="241" t="n">
        <v>0.236231095851283</v>
      </c>
      <c r="T86" s="242" t="n">
        <v>0.00984098120257974</v>
      </c>
      <c r="U86" s="243" t="n">
        <v>0.325299031330054</v>
      </c>
    </row>
    <row r="87" customFormat="false" ht="14.25" hidden="false" customHeight="false" outlineLevel="0" collapsed="false">
      <c r="A87" s="0" t="s">
        <v>389</v>
      </c>
      <c r="B87" s="0" t="s">
        <v>10</v>
      </c>
      <c r="C87" s="0" t="s">
        <v>9</v>
      </c>
      <c r="D87" s="0" t="s">
        <v>203</v>
      </c>
      <c r="G87" s="190" t="n">
        <v>0.000546551704906696</v>
      </c>
      <c r="H87" s="213" t="n">
        <f aca="false">COUNT(E87:G87)</f>
        <v>1</v>
      </c>
      <c r="I87" s="0" t="s">
        <v>371</v>
      </c>
    </row>
    <row r="88" customFormat="false" ht="14.25" hidden="false" customHeight="false" outlineLevel="0" collapsed="false">
      <c r="A88" s="0" t="s">
        <v>228</v>
      </c>
      <c r="B88" s="0" t="s">
        <v>10</v>
      </c>
      <c r="C88" s="0" t="s">
        <v>9</v>
      </c>
      <c r="D88" s="214" t="s">
        <v>95</v>
      </c>
      <c r="F88" s="190" t="n">
        <v>5.01907247540655E-005</v>
      </c>
      <c r="H88" s="213" t="n">
        <f aca="false">COUNT(E88:G88)</f>
        <v>1</v>
      </c>
      <c r="I88" s="0" t="s">
        <v>371</v>
      </c>
    </row>
    <row r="89" customFormat="false" ht="14.25" hidden="false" customHeight="false" outlineLevel="0" collapsed="false">
      <c r="A89" s="0" t="s">
        <v>389</v>
      </c>
      <c r="B89" s="0" t="s">
        <v>10</v>
      </c>
      <c r="C89" s="0" t="s">
        <v>9</v>
      </c>
      <c r="D89" s="0" t="s">
        <v>34</v>
      </c>
      <c r="G89" s="190" t="n">
        <v>0.00593677846809365</v>
      </c>
      <c r="H89" s="213" t="n">
        <f aca="false">COUNT(E89:G89)</f>
        <v>1</v>
      </c>
      <c r="I89" s="0" t="s">
        <v>372</v>
      </c>
    </row>
    <row r="90" customFormat="false" ht="14.25" hidden="false" customHeight="false" outlineLevel="0" collapsed="false">
      <c r="A90" s="0" t="s">
        <v>195</v>
      </c>
      <c r="B90" s="0" t="s">
        <v>10</v>
      </c>
      <c r="C90" s="0" t="s">
        <v>9</v>
      </c>
      <c r="D90" s="0" t="s">
        <v>34</v>
      </c>
      <c r="G90" s="190" t="n">
        <v>0.00042050813213256</v>
      </c>
      <c r="H90" s="213" t="n">
        <f aca="false">COUNT(E90:G90)</f>
        <v>1</v>
      </c>
      <c r="I90" s="0" t="s">
        <v>372</v>
      </c>
    </row>
    <row r="91" customFormat="false" ht="14.25" hidden="false" customHeight="false" outlineLevel="0" collapsed="false">
      <c r="A91" s="0" t="s">
        <v>208</v>
      </c>
      <c r="B91" s="0" t="s">
        <v>10</v>
      </c>
      <c r="C91" s="0" t="s">
        <v>9</v>
      </c>
      <c r="D91" s="0" t="s">
        <v>34</v>
      </c>
      <c r="G91" s="190" t="n">
        <v>0.00124040402395672</v>
      </c>
      <c r="H91" s="213" t="n">
        <f aca="false">COUNT(E91:G91)</f>
        <v>1</v>
      </c>
      <c r="I91" s="0" t="s">
        <v>372</v>
      </c>
    </row>
    <row r="92" customFormat="false" ht="14.25" hidden="false" customHeight="false" outlineLevel="0" collapsed="false">
      <c r="A92" s="0" t="s">
        <v>234</v>
      </c>
      <c r="B92" s="0" t="s">
        <v>10</v>
      </c>
      <c r="C92" s="0" t="s">
        <v>9</v>
      </c>
      <c r="D92" s="0" t="s">
        <v>34</v>
      </c>
      <c r="G92" s="190" t="n">
        <v>0.00140912634166817</v>
      </c>
      <c r="H92" s="213" t="n">
        <f aca="false">COUNT(E92:G92)</f>
        <v>1</v>
      </c>
      <c r="I92" s="0" t="s">
        <v>372</v>
      </c>
    </row>
    <row r="93" customFormat="false" ht="14.25" hidden="false" customHeight="false" outlineLevel="0" collapsed="false">
      <c r="A93" s="0" t="s">
        <v>208</v>
      </c>
      <c r="B93" s="0" t="s">
        <v>10</v>
      </c>
      <c r="C93" s="0" t="s">
        <v>9</v>
      </c>
      <c r="D93" s="0" t="s">
        <v>286</v>
      </c>
      <c r="G93" s="190" t="n">
        <v>0.000917073204772503</v>
      </c>
      <c r="H93" s="213" t="n">
        <f aca="false">COUNT(E93:G93)</f>
        <v>1</v>
      </c>
      <c r="I93" s="0" t="s">
        <v>372</v>
      </c>
    </row>
    <row r="94" customFormat="false" ht="14.25" hidden="false" customHeight="false" outlineLevel="0" collapsed="false">
      <c r="A94" s="0" t="s">
        <v>166</v>
      </c>
      <c r="B94" s="0" t="s">
        <v>10</v>
      </c>
      <c r="C94" s="0" t="s">
        <v>9</v>
      </c>
      <c r="D94" s="0" t="s">
        <v>203</v>
      </c>
      <c r="G94" s="190" t="n">
        <v>0.00947867298578199</v>
      </c>
      <c r="H94" s="213" t="n">
        <f aca="false">COUNT(E94:G94)</f>
        <v>1</v>
      </c>
      <c r="I94" s="0" t="s">
        <v>372</v>
      </c>
    </row>
    <row r="95" customFormat="false" ht="14.25" hidden="false" customHeight="false" outlineLevel="0" collapsed="false">
      <c r="A95" s="0" t="s">
        <v>166</v>
      </c>
      <c r="B95" s="0" t="s">
        <v>10</v>
      </c>
      <c r="C95" s="0" t="s">
        <v>9</v>
      </c>
      <c r="D95" s="0" t="s">
        <v>257</v>
      </c>
      <c r="G95" s="190" t="n">
        <v>0.00484164087025391</v>
      </c>
      <c r="H95" s="213" t="n">
        <f aca="false">COUNT(E95:G95)</f>
        <v>1</v>
      </c>
      <c r="I95" s="0" t="s">
        <v>372</v>
      </c>
    </row>
    <row r="96" customFormat="false" ht="14.25" hidden="false" customHeight="false" outlineLevel="0" collapsed="false">
      <c r="A96" s="0" t="s">
        <v>195</v>
      </c>
      <c r="B96" s="0" t="s">
        <v>10</v>
      </c>
      <c r="C96" s="0" t="s">
        <v>9</v>
      </c>
      <c r="D96" s="0" t="s">
        <v>33</v>
      </c>
      <c r="G96" s="190" t="n">
        <v>0.000492736587769447</v>
      </c>
      <c r="H96" s="213" t="n">
        <f aca="false">COUNT(E96:G96)</f>
        <v>1</v>
      </c>
      <c r="I96" s="0" t="s">
        <v>372</v>
      </c>
    </row>
    <row r="97" customFormat="false" ht="14.25" hidden="false" customHeight="false" outlineLevel="0" collapsed="false">
      <c r="A97" s="0" t="s">
        <v>208</v>
      </c>
      <c r="B97" s="0" t="s">
        <v>13</v>
      </c>
      <c r="C97" s="0" t="s">
        <v>316</v>
      </c>
      <c r="D97" s="0" t="s">
        <v>101</v>
      </c>
      <c r="G97" s="190" t="n">
        <v>0.000612351353598887</v>
      </c>
      <c r="H97" s="213" t="n">
        <f aca="false">COUNT(E97:G97)</f>
        <v>1</v>
      </c>
      <c r="I97" s="0" t="s">
        <v>372</v>
      </c>
    </row>
    <row r="98" customFormat="false" ht="14.25" hidden="false" customHeight="false" outlineLevel="0" collapsed="false">
      <c r="A98" s="0" t="s">
        <v>166</v>
      </c>
      <c r="B98" s="0" t="s">
        <v>13</v>
      </c>
      <c r="C98" s="0" t="s">
        <v>94</v>
      </c>
      <c r="D98" s="214" t="s">
        <v>94</v>
      </c>
      <c r="F98" s="190" t="n">
        <v>0.00270111567821491</v>
      </c>
      <c r="H98" s="213" t="n">
        <f aca="false">COUNT(E98:G98)</f>
        <v>1</v>
      </c>
      <c r="I98" s="0" t="s">
        <v>371</v>
      </c>
    </row>
    <row r="99" customFormat="false" ht="14.25" hidden="false" customHeight="false" outlineLevel="0" collapsed="false">
      <c r="A99" s="0" t="s">
        <v>195</v>
      </c>
      <c r="B99" s="0" t="s">
        <v>13</v>
      </c>
      <c r="C99" s="0" t="s">
        <v>12</v>
      </c>
      <c r="D99" s="0" t="s">
        <v>58</v>
      </c>
      <c r="G99" s="190" t="n">
        <v>0.00047690569338328</v>
      </c>
      <c r="H99" s="213" t="n">
        <f aca="false">COUNT(E99:G99)</f>
        <v>1</v>
      </c>
      <c r="I99" s="0" t="s">
        <v>372</v>
      </c>
    </row>
    <row r="100" customFormat="false" ht="14.25" hidden="false" customHeight="false" outlineLevel="0" collapsed="false">
      <c r="A100" s="0" t="s">
        <v>234</v>
      </c>
      <c r="B100" s="0" t="s">
        <v>13</v>
      </c>
      <c r="C100" s="0" t="s">
        <v>12</v>
      </c>
      <c r="D100" s="0" t="s">
        <v>58</v>
      </c>
      <c r="G100" s="190" t="n">
        <v>0.00503687713617557</v>
      </c>
      <c r="H100" s="213" t="n">
        <f aca="false">COUNT(E100:G100)</f>
        <v>1</v>
      </c>
      <c r="I100" s="0" t="s">
        <v>372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21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C93" activeCellId="0" sqref="C9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3.01"/>
    <col collapsed="false" customWidth="true" hidden="false" outlineLevel="0" max="5" min="3" style="0" width="17.09"/>
    <col collapsed="false" customWidth="true" hidden="false" outlineLevel="0" max="6" min="6" style="213" width="8.54"/>
    <col collapsed="false" customWidth="true" hidden="false" outlineLevel="0" max="7" min="7" style="0" width="7.82"/>
    <col collapsed="false" customWidth="true" hidden="false" outlineLevel="0" max="8" min="8" style="0" width="14.01"/>
    <col collapsed="false" customWidth="true" hidden="false" outlineLevel="0" max="12" min="12" style="0" width="14.28"/>
    <col collapsed="false" customWidth="true" hidden="false" outlineLevel="0" max="13" min="13" style="0" width="15.27"/>
    <col collapsed="false" customWidth="true" hidden="false" outlineLevel="0" max="14" min="14" style="0" width="11.82"/>
    <col collapsed="false" customWidth="true" hidden="false" outlineLevel="0" max="15" min="15" style="0" width="10.82"/>
    <col collapsed="false" customWidth="true" hidden="false" outlineLevel="0" max="16" min="16" style="0" width="11.82"/>
    <col collapsed="false" customWidth="true" hidden="false" outlineLevel="0" max="17" min="17" style="0" width="15.09"/>
    <col collapsed="false" customWidth="true" hidden="false" outlineLevel="0" max="19" min="18" style="0" width="11.82"/>
    <col collapsed="false" customWidth="true" hidden="false" outlineLevel="0" max="20" min="20" style="0" width="14.91"/>
    <col collapsed="false" customWidth="true" hidden="false" outlineLevel="0" max="21" min="21" style="0" width="13.36"/>
    <col collapsed="false" customWidth="true" hidden="false" outlineLevel="0" max="22" min="22" style="0" width="13.82"/>
    <col collapsed="false" customWidth="true" hidden="false" outlineLevel="0" max="23" min="23" style="0" width="12.64"/>
    <col collapsed="false" customWidth="true" hidden="false" outlineLevel="0" max="24" min="24" style="0" width="11.82"/>
    <col collapsed="false" customWidth="true" hidden="false" outlineLevel="0" max="25" min="25" style="0" width="16.82"/>
    <col collapsed="false" customWidth="true" hidden="false" outlineLevel="0" max="26" min="26" style="0" width="15.27"/>
    <col collapsed="false" customWidth="true" hidden="false" outlineLevel="0" max="27" min="27" style="0" width="11.82"/>
    <col collapsed="false" customWidth="true" hidden="false" outlineLevel="0" max="28" min="28" style="0" width="13.45"/>
    <col collapsed="false" customWidth="true" hidden="false" outlineLevel="0" max="29" min="29" style="0" width="15.45"/>
    <col collapsed="false" customWidth="true" hidden="false" outlineLevel="0" max="30" min="30" style="0" width="18.46"/>
    <col collapsed="false" customWidth="true" hidden="false" outlineLevel="0" max="34" min="31" style="0" width="11.82"/>
    <col collapsed="false" customWidth="true" hidden="false" outlineLevel="0" max="35" min="35" style="0" width="13.45"/>
    <col collapsed="false" customWidth="true" hidden="false" outlineLevel="0" max="36" min="36" style="0" width="11.82"/>
    <col collapsed="false" customWidth="true" hidden="false" outlineLevel="0" max="37" min="37" style="0" width="14.09"/>
    <col collapsed="false" customWidth="true" hidden="false" outlineLevel="0" max="38" min="38" style="0" width="17.18"/>
    <col collapsed="false" customWidth="true" hidden="false" outlineLevel="0" max="39" min="39" style="0" width="15.54"/>
    <col collapsed="false" customWidth="true" hidden="false" outlineLevel="0" max="40" min="40" style="0" width="11.82"/>
    <col collapsed="false" customWidth="true" hidden="false" outlineLevel="0" max="41" min="41" style="0" width="14.36"/>
    <col collapsed="false" customWidth="true" hidden="false" outlineLevel="0" max="42" min="42" style="0" width="15.81"/>
    <col collapsed="false" customWidth="true" hidden="false" outlineLevel="0" max="43" min="43" style="0" width="18.82"/>
    <col collapsed="false" customWidth="true" hidden="false" outlineLevel="0" max="44" min="44" style="0" width="12.72"/>
    <col collapsed="false" customWidth="true" hidden="false" outlineLevel="0" max="45" min="45" style="0" width="13.09"/>
    <col collapsed="false" customWidth="true" hidden="false" outlineLevel="0" max="46" min="46" style="0" width="14.09"/>
    <col collapsed="false" customWidth="true" hidden="false" outlineLevel="0" max="47" min="47" style="0" width="11.82"/>
    <col collapsed="false" customWidth="true" hidden="false" outlineLevel="0" max="48" min="48" style="0" width="13.63"/>
    <col collapsed="false" customWidth="true" hidden="false" outlineLevel="0" max="49" min="49" style="0" width="16.09"/>
    <col collapsed="false" customWidth="true" hidden="false" outlineLevel="0" max="50" min="50" style="0" width="12.55"/>
    <col collapsed="false" customWidth="true" hidden="false" outlineLevel="0" max="51" min="51" style="0" width="15.54"/>
    <col collapsed="false" customWidth="true" hidden="false" outlineLevel="0" max="52" min="52" style="0" width="13.01"/>
    <col collapsed="false" customWidth="true" hidden="false" outlineLevel="0" max="53" min="53" style="0" width="15.27"/>
    <col collapsed="false" customWidth="true" hidden="false" outlineLevel="0" max="56" min="54" style="0" width="11.82"/>
    <col collapsed="false" customWidth="true" hidden="false" outlineLevel="0" max="57" min="57" style="0" width="18.27"/>
    <col collapsed="false" customWidth="true" hidden="false" outlineLevel="0" max="58" min="58" style="0" width="16.63"/>
    <col collapsed="false" customWidth="true" hidden="false" outlineLevel="0" max="60" min="59" style="0" width="11.82"/>
    <col collapsed="false" customWidth="true" hidden="false" outlineLevel="0" max="61" min="61" style="0" width="13.45"/>
    <col collapsed="false" customWidth="true" hidden="false" outlineLevel="0" max="62" min="62" style="0" width="11.82"/>
    <col collapsed="false" customWidth="true" hidden="false" outlineLevel="0" max="63" min="63" style="0" width="16.36"/>
    <col collapsed="false" customWidth="true" hidden="false" outlineLevel="0" max="64" min="64" style="0" width="19.36"/>
    <col collapsed="false" customWidth="true" hidden="false" outlineLevel="0" max="65" min="65" style="0" width="17.82"/>
    <col collapsed="false" customWidth="true" hidden="false" outlineLevel="0" max="66" min="66" style="0" width="8.54"/>
    <col collapsed="false" customWidth="true" hidden="false" outlineLevel="0" max="68" min="67" style="0" width="11.45"/>
    <col collapsed="false" customWidth="true" hidden="false" outlineLevel="0" max="69" min="69" style="0" width="11.82"/>
    <col collapsed="false" customWidth="true" hidden="false" outlineLevel="0" max="70" min="70" style="0" width="11.54"/>
    <col collapsed="false" customWidth="true" hidden="false" outlineLevel="0" max="71" min="71" style="0" width="11.82"/>
    <col collapsed="false" customWidth="true" hidden="false" outlineLevel="0" max="72" min="72" style="0" width="23.01"/>
    <col collapsed="false" customWidth="true" hidden="false" outlineLevel="0" max="73" min="73" style="0" width="14.28"/>
    <col collapsed="false" customWidth="true" hidden="false" outlineLevel="0" max="74" min="74" style="0" width="17.09"/>
    <col collapsed="false" customWidth="true" hidden="false" outlineLevel="0" max="75" min="75" style="0" width="15.91"/>
    <col collapsed="false" customWidth="true" hidden="false" outlineLevel="0" max="76" min="76" style="0" width="23.72"/>
    <col collapsed="false" customWidth="true" hidden="false" outlineLevel="0" max="77" min="77" style="0" width="29.55"/>
    <col collapsed="false" customWidth="true" hidden="false" outlineLevel="0" max="78" min="78" style="0" width="28.37"/>
    <col collapsed="false" customWidth="true" hidden="false" outlineLevel="0" max="79" min="79" style="0" width="22.09"/>
    <col collapsed="false" customWidth="true" hidden="false" outlineLevel="0" max="80" min="80" style="0" width="27.99"/>
    <col collapsed="false" customWidth="true" hidden="false" outlineLevel="0" max="81" min="81" style="0" width="26.73"/>
    <col collapsed="false" customWidth="true" hidden="false" outlineLevel="0" max="82" min="82" style="0" width="12.72"/>
    <col collapsed="false" customWidth="true" hidden="false" outlineLevel="0" max="83" min="83" style="0" width="17.09"/>
    <col collapsed="false" customWidth="true" hidden="false" outlineLevel="0" max="84" min="84" style="0" width="15.91"/>
    <col collapsed="false" customWidth="true" hidden="false" outlineLevel="0" max="85" min="85" style="0" width="20.82"/>
    <col collapsed="false" customWidth="true" hidden="false" outlineLevel="0" max="86" min="86" style="0" width="26.63"/>
    <col collapsed="false" customWidth="true" hidden="false" outlineLevel="0" max="87" min="87" style="0" width="25.45"/>
    <col collapsed="false" customWidth="true" hidden="false" outlineLevel="0" max="88" min="88" style="0" width="15.81"/>
    <col collapsed="false" customWidth="true" hidden="false" outlineLevel="0" max="89" min="89" style="0" width="17.09"/>
    <col collapsed="false" customWidth="true" hidden="false" outlineLevel="0" max="90" min="90" style="0" width="15.91"/>
    <col collapsed="false" customWidth="true" hidden="false" outlineLevel="0" max="91" min="91" style="0" width="25.18"/>
    <col collapsed="false" customWidth="true" hidden="false" outlineLevel="0" max="92" min="92" style="0" width="31.01"/>
    <col collapsed="false" customWidth="true" hidden="false" outlineLevel="0" max="93" min="93" style="0" width="29.82"/>
    <col collapsed="false" customWidth="true" hidden="false" outlineLevel="0" max="94" min="94" style="0" width="19.36"/>
    <col collapsed="false" customWidth="true" hidden="false" outlineLevel="0" max="95" min="95" style="0" width="25.09"/>
    <col collapsed="false" customWidth="true" hidden="false" outlineLevel="0" max="96" min="96" style="0" width="23.91"/>
    <col collapsed="false" customWidth="true" hidden="false" outlineLevel="0" max="97" min="97" style="0" width="13.45"/>
    <col collapsed="false" customWidth="true" hidden="false" outlineLevel="0" max="98" min="98" style="0" width="17.09"/>
    <col collapsed="false" customWidth="true" hidden="false" outlineLevel="0" max="99" min="99" style="0" width="15.91"/>
    <col collapsed="false" customWidth="true" hidden="false" outlineLevel="0" max="100" min="100" style="0" width="11.64"/>
    <col collapsed="false" customWidth="true" hidden="false" outlineLevel="0" max="101" min="101" style="0" width="17.09"/>
    <col collapsed="false" customWidth="true" hidden="false" outlineLevel="0" max="102" min="102" style="0" width="15.91"/>
    <col collapsed="false" customWidth="true" hidden="false" outlineLevel="0" max="103" min="103" style="0" width="20.72"/>
    <col collapsed="false" customWidth="true" hidden="false" outlineLevel="0" max="104" min="104" style="0" width="26.54"/>
    <col collapsed="false" customWidth="true" hidden="false" outlineLevel="0" max="105" min="105" style="0" width="25.36"/>
    <col collapsed="false" customWidth="true" hidden="false" outlineLevel="0" max="106" min="106" style="0" width="23.01"/>
    <col collapsed="false" customWidth="true" hidden="false" outlineLevel="0" max="107" min="107" style="0" width="28.72"/>
    <col collapsed="false" customWidth="true" hidden="false" outlineLevel="0" max="108" min="108" style="0" width="27.54"/>
    <col collapsed="false" customWidth="true" hidden="false" outlineLevel="0" max="109" min="109" style="0" width="12.64"/>
    <col collapsed="false" customWidth="true" hidden="false" outlineLevel="0" max="110" min="110" style="0" width="17.09"/>
    <col collapsed="false" customWidth="true" hidden="false" outlineLevel="0" max="111" min="111" style="0" width="15.91"/>
    <col collapsed="false" customWidth="true" hidden="false" outlineLevel="0" max="112" min="112" style="0" width="22.01"/>
    <col collapsed="false" customWidth="true" hidden="false" outlineLevel="0" max="113" min="113" style="0" width="27.91"/>
    <col collapsed="false" customWidth="true" hidden="false" outlineLevel="0" max="114" min="114" style="0" width="26.63"/>
    <col collapsed="false" customWidth="true" hidden="false" outlineLevel="0" max="115" min="115" style="0" width="19.64"/>
    <col collapsed="false" customWidth="true" hidden="false" outlineLevel="0" max="116" min="116" style="0" width="25.45"/>
    <col collapsed="false" customWidth="true" hidden="false" outlineLevel="0" max="117" min="117" style="0" width="24.27"/>
    <col collapsed="false" customWidth="true" hidden="false" outlineLevel="0" max="118" min="118" style="0" width="15.27"/>
    <col collapsed="false" customWidth="true" hidden="false" outlineLevel="0" max="119" min="119" style="0" width="17.09"/>
    <col collapsed="false" customWidth="true" hidden="false" outlineLevel="0" max="120" min="120" style="0" width="15.91"/>
    <col collapsed="false" customWidth="true" hidden="false" outlineLevel="0" max="121" min="121" style="0" width="12.72"/>
    <col collapsed="false" customWidth="true" hidden="false" outlineLevel="0" max="122" min="122" style="0" width="17.09"/>
    <col collapsed="false" customWidth="true" hidden="false" outlineLevel="0" max="123" min="123" style="0" width="15.91"/>
    <col collapsed="false" customWidth="true" hidden="false" outlineLevel="0" max="124" min="124" style="0" width="12.72"/>
    <col collapsed="false" customWidth="true" hidden="false" outlineLevel="0" max="125" min="125" style="0" width="17.09"/>
    <col collapsed="false" customWidth="true" hidden="false" outlineLevel="0" max="126" min="126" style="0" width="15.91"/>
    <col collapsed="false" customWidth="true" hidden="false" outlineLevel="0" max="127" min="127" style="0" width="12.72"/>
    <col collapsed="false" customWidth="true" hidden="false" outlineLevel="0" max="128" min="128" style="0" width="17.09"/>
    <col collapsed="false" customWidth="true" hidden="false" outlineLevel="0" max="129" min="129" style="0" width="15.91"/>
    <col collapsed="false" customWidth="true" hidden="false" outlineLevel="0" max="130" min="130" style="0" width="24.82"/>
    <col collapsed="false" customWidth="true" hidden="false" outlineLevel="0" max="131" min="131" style="0" width="30.55"/>
    <col collapsed="false" customWidth="true" hidden="false" outlineLevel="0" max="132" min="132" style="0" width="29.37"/>
    <col collapsed="false" customWidth="true" hidden="false" outlineLevel="0" max="133" min="133" style="0" width="23.27"/>
    <col collapsed="false" customWidth="true" hidden="false" outlineLevel="0" max="134" min="134" style="0" width="29.1"/>
    <col collapsed="false" customWidth="true" hidden="false" outlineLevel="0" max="135" min="135" style="0" width="27.91"/>
    <col collapsed="false" customWidth="true" hidden="false" outlineLevel="0" max="136" min="136" style="0" width="12.72"/>
    <col collapsed="false" customWidth="true" hidden="false" outlineLevel="0" max="137" min="137" style="0" width="17.09"/>
    <col collapsed="false" customWidth="true" hidden="false" outlineLevel="0" max="138" min="138" style="0" width="15.91"/>
    <col collapsed="false" customWidth="true" hidden="false" outlineLevel="0" max="139" min="139" style="0" width="12.72"/>
    <col collapsed="false" customWidth="true" hidden="false" outlineLevel="0" max="140" min="140" style="0" width="17.09"/>
    <col collapsed="false" customWidth="true" hidden="false" outlineLevel="0" max="141" min="141" style="0" width="15.91"/>
    <col collapsed="false" customWidth="true" hidden="false" outlineLevel="0" max="142" min="142" style="0" width="11.37"/>
    <col collapsed="false" customWidth="true" hidden="false" outlineLevel="0" max="143" min="143" style="0" width="17.09"/>
    <col collapsed="false" customWidth="true" hidden="false" outlineLevel="0" max="144" min="144" style="0" width="15.91"/>
    <col collapsed="false" customWidth="true" hidden="false" outlineLevel="0" max="145" min="145" style="0" width="19.99"/>
    <col collapsed="false" customWidth="true" hidden="false" outlineLevel="0" max="146" min="146" style="0" width="25.72"/>
    <col collapsed="false" customWidth="true" hidden="false" outlineLevel="0" max="147" min="147" style="0" width="24.54"/>
    <col collapsed="false" customWidth="true" hidden="false" outlineLevel="0" max="148" min="148" style="0" width="18.46"/>
    <col collapsed="false" customWidth="true" hidden="false" outlineLevel="0" max="149" min="149" style="0" width="24.27"/>
    <col collapsed="false" customWidth="true" hidden="false" outlineLevel="0" max="150" min="150" style="0" width="23.09"/>
    <col collapsed="false" customWidth="true" hidden="false" outlineLevel="0" max="151" min="151" style="0" width="11.37"/>
    <col collapsed="false" customWidth="true" hidden="false" outlineLevel="0" max="152" min="152" style="0" width="17.09"/>
    <col collapsed="false" customWidth="true" hidden="false" outlineLevel="0" max="153" min="153" style="0" width="15.91"/>
    <col collapsed="false" customWidth="true" hidden="false" outlineLevel="0" max="154" min="154" style="0" width="17.73"/>
    <col collapsed="false" customWidth="true" hidden="false" outlineLevel="0" max="155" min="155" style="0" width="23.63"/>
    <col collapsed="false" customWidth="true" hidden="false" outlineLevel="0" max="156" min="156" style="0" width="22.36"/>
    <col collapsed="false" customWidth="true" hidden="false" outlineLevel="0" max="157" min="157" style="0" width="17.73"/>
    <col collapsed="false" customWidth="true" hidden="false" outlineLevel="0" max="158" min="158" style="0" width="23.63"/>
    <col collapsed="false" customWidth="true" hidden="false" outlineLevel="0" max="159" min="159" style="0" width="22.36"/>
    <col collapsed="false" customWidth="true" hidden="false" outlineLevel="0" max="160" min="160" style="0" width="16.09"/>
    <col collapsed="false" customWidth="true" hidden="false" outlineLevel="0" max="161" min="161" style="0" width="21.9"/>
    <col collapsed="false" customWidth="true" hidden="false" outlineLevel="0" max="162" min="162" style="0" width="20.72"/>
  </cols>
  <sheetData>
    <row r="1" customFormat="false" ht="14.25" hidden="false" customHeight="false" outlineLevel="0" collapsed="false">
      <c r="A1" s="0" t="s">
        <v>356</v>
      </c>
      <c r="B1" s="189" t="s">
        <v>328</v>
      </c>
      <c r="C1" s="189" t="s">
        <v>310</v>
      </c>
      <c r="D1" s="189" t="s">
        <v>0</v>
      </c>
      <c r="E1" s="189" t="s">
        <v>404</v>
      </c>
      <c r="F1" s="244" t="s">
        <v>405</v>
      </c>
      <c r="G1" s="188" t="s">
        <v>368</v>
      </c>
      <c r="H1" s="188" t="s">
        <v>369</v>
      </c>
    </row>
    <row r="2" customFormat="false" ht="14.25" hidden="false" customHeight="false" outlineLevel="0" collapsed="false">
      <c r="A2" s="0" t="s">
        <v>389</v>
      </c>
      <c r="B2" s="191" t="s">
        <v>44</v>
      </c>
      <c r="C2" s="191" t="s">
        <v>43</v>
      </c>
      <c r="D2" s="191" t="s">
        <v>121</v>
      </c>
      <c r="E2" s="0" t="s">
        <v>78</v>
      </c>
      <c r="F2" s="245" t="n">
        <v>0.00561797752808989</v>
      </c>
      <c r="G2" s="0" t="n">
        <v>2</v>
      </c>
      <c r="H2" s="0" t="n">
        <v>1</v>
      </c>
    </row>
    <row r="3" customFormat="false" ht="14.25" hidden="false" customHeight="false" outlineLevel="0" collapsed="false">
      <c r="A3" s="0" t="s">
        <v>389</v>
      </c>
      <c r="B3" s="191" t="s">
        <v>44</v>
      </c>
      <c r="C3" s="191" t="s">
        <v>43</v>
      </c>
      <c r="D3" s="191" t="s">
        <v>121</v>
      </c>
      <c r="E3" s="0" t="s">
        <v>79</v>
      </c>
      <c r="F3" s="245" t="n">
        <v>0.0284876133537082</v>
      </c>
      <c r="G3" s="0" t="n">
        <v>2</v>
      </c>
      <c r="H3" s="0" t="n">
        <v>1</v>
      </c>
      <c r="L3" s="48" t="s">
        <v>406</v>
      </c>
      <c r="M3" s="50"/>
      <c r="N3" s="26" t="s">
        <v>328</v>
      </c>
      <c r="O3" s="26" t="s">
        <v>310</v>
      </c>
      <c r="P3" s="26" t="s">
        <v>0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114"/>
    </row>
    <row r="4" customFormat="false" ht="14.25" hidden="false" customHeight="false" outlineLevel="0" collapsed="false">
      <c r="A4" s="0" t="s">
        <v>389</v>
      </c>
      <c r="B4" s="191" t="s">
        <v>52</v>
      </c>
      <c r="C4" s="191" t="s">
        <v>54</v>
      </c>
      <c r="D4" s="191" t="s">
        <v>55</v>
      </c>
      <c r="E4" s="0" t="s">
        <v>78</v>
      </c>
      <c r="F4" s="245" t="n">
        <v>0.00561797752808989</v>
      </c>
      <c r="G4" s="0" t="n">
        <v>2</v>
      </c>
      <c r="H4" s="0" t="n">
        <v>1</v>
      </c>
      <c r="L4" s="115"/>
      <c r="M4" s="117"/>
      <c r="N4" s="121" t="s">
        <v>17</v>
      </c>
      <c r="O4" s="246"/>
      <c r="P4" s="246"/>
      <c r="Q4" s="246"/>
      <c r="R4" s="246"/>
      <c r="S4" s="246"/>
      <c r="T4" s="246"/>
      <c r="U4" s="122"/>
      <c r="V4" s="120" t="s">
        <v>407</v>
      </c>
      <c r="W4" s="121" t="s">
        <v>38</v>
      </c>
      <c r="X4" s="246"/>
      <c r="Y4" s="246"/>
      <c r="Z4" s="122"/>
      <c r="AA4" s="120" t="s">
        <v>408</v>
      </c>
      <c r="AB4" s="121" t="s">
        <v>30</v>
      </c>
      <c r="AC4" s="246"/>
      <c r="AD4" s="246"/>
      <c r="AE4" s="122"/>
      <c r="AF4" s="120" t="s">
        <v>409</v>
      </c>
      <c r="AG4" s="121" t="s">
        <v>5</v>
      </c>
      <c r="AH4" s="246"/>
      <c r="AI4" s="246"/>
      <c r="AJ4" s="122"/>
      <c r="AK4" s="120" t="s">
        <v>410</v>
      </c>
      <c r="AL4" s="121" t="s">
        <v>334</v>
      </c>
      <c r="AM4" s="122"/>
      <c r="AN4" s="120" t="s">
        <v>411</v>
      </c>
      <c r="AO4" s="121" t="s">
        <v>44</v>
      </c>
      <c r="AP4" s="246"/>
      <c r="AQ4" s="246"/>
      <c r="AR4" s="122"/>
      <c r="AS4" s="120" t="s">
        <v>412</v>
      </c>
      <c r="AT4" s="121" t="s">
        <v>63</v>
      </c>
      <c r="AU4" s="246"/>
      <c r="AV4" s="246"/>
      <c r="AW4" s="122"/>
      <c r="AX4" s="120" t="s">
        <v>413</v>
      </c>
      <c r="AY4" s="121" t="s">
        <v>66</v>
      </c>
      <c r="AZ4" s="122"/>
      <c r="BA4" s="120" t="s">
        <v>414</v>
      </c>
      <c r="BB4" s="121" t="s">
        <v>52</v>
      </c>
      <c r="BC4" s="246"/>
      <c r="BD4" s="246"/>
      <c r="BE4" s="246"/>
      <c r="BF4" s="122"/>
      <c r="BG4" s="120" t="s">
        <v>415</v>
      </c>
      <c r="BH4" s="121" t="s">
        <v>10</v>
      </c>
      <c r="BI4" s="246"/>
      <c r="BJ4" s="122"/>
      <c r="BK4" s="120" t="s">
        <v>416</v>
      </c>
      <c r="BL4" s="121" t="s">
        <v>27</v>
      </c>
      <c r="BM4" s="122"/>
      <c r="BN4" s="120" t="s">
        <v>417</v>
      </c>
      <c r="BO4" s="121" t="s">
        <v>259</v>
      </c>
      <c r="BP4" s="122"/>
      <c r="BQ4" s="120" t="s">
        <v>354</v>
      </c>
      <c r="BR4" s="123" t="s">
        <v>312</v>
      </c>
    </row>
    <row r="5" customFormat="false" ht="14.25" hidden="false" customHeight="false" outlineLevel="0" collapsed="false">
      <c r="A5" s="0" t="s">
        <v>389</v>
      </c>
      <c r="B5" s="191" t="s">
        <v>52</v>
      </c>
      <c r="C5" s="191" t="s">
        <v>54</v>
      </c>
      <c r="D5" s="191" t="s">
        <v>55</v>
      </c>
      <c r="E5" s="0" t="s">
        <v>79</v>
      </c>
      <c r="F5" s="245" t="n">
        <v>0.00434731687729357</v>
      </c>
      <c r="G5" s="0" t="n">
        <v>2</v>
      </c>
      <c r="H5" s="0" t="n">
        <v>1</v>
      </c>
      <c r="L5" s="115"/>
      <c r="M5" s="117"/>
      <c r="N5" s="118" t="s">
        <v>16</v>
      </c>
      <c r="O5" s="119"/>
      <c r="P5" s="119"/>
      <c r="Q5" s="119"/>
      <c r="R5" s="119"/>
      <c r="S5" s="119"/>
      <c r="T5" s="119"/>
      <c r="U5" s="120" t="s">
        <v>418</v>
      </c>
      <c r="V5" s="247"/>
      <c r="W5" s="119" t="s">
        <v>37</v>
      </c>
      <c r="X5" s="119"/>
      <c r="Y5" s="119"/>
      <c r="Z5" s="120" t="s">
        <v>419</v>
      </c>
      <c r="AA5" s="247"/>
      <c r="AB5" s="119" t="s">
        <v>70</v>
      </c>
      <c r="AC5" s="120" t="s">
        <v>420</v>
      </c>
      <c r="AD5" s="119" t="s">
        <v>323</v>
      </c>
      <c r="AE5" s="120" t="s">
        <v>421</v>
      </c>
      <c r="AF5" s="247"/>
      <c r="AG5" s="119" t="s">
        <v>4</v>
      </c>
      <c r="AH5" s="119"/>
      <c r="AI5" s="119"/>
      <c r="AJ5" s="120" t="s">
        <v>422</v>
      </c>
      <c r="AK5" s="247"/>
      <c r="AL5" s="119" t="s">
        <v>318</v>
      </c>
      <c r="AM5" s="120" t="s">
        <v>423</v>
      </c>
      <c r="AN5" s="247"/>
      <c r="AO5" s="119" t="s">
        <v>43</v>
      </c>
      <c r="AP5" s="120" t="s">
        <v>424</v>
      </c>
      <c r="AQ5" s="119" t="s">
        <v>46</v>
      </c>
      <c r="AR5" s="120" t="s">
        <v>425</v>
      </c>
      <c r="AS5" s="247"/>
      <c r="AT5" s="119" t="s">
        <v>62</v>
      </c>
      <c r="AU5" s="120" t="s">
        <v>426</v>
      </c>
      <c r="AV5" s="119" t="s">
        <v>324</v>
      </c>
      <c r="AW5" s="120" t="s">
        <v>427</v>
      </c>
      <c r="AX5" s="247"/>
      <c r="AY5" s="119" t="s">
        <v>65</v>
      </c>
      <c r="AZ5" s="120" t="s">
        <v>428</v>
      </c>
      <c r="BA5" s="247"/>
      <c r="BB5" s="119" t="s">
        <v>54</v>
      </c>
      <c r="BC5" s="119"/>
      <c r="BD5" s="119"/>
      <c r="BE5" s="119"/>
      <c r="BF5" s="120" t="s">
        <v>429</v>
      </c>
      <c r="BG5" s="247"/>
      <c r="BH5" s="121" t="s">
        <v>9</v>
      </c>
      <c r="BI5" s="122"/>
      <c r="BJ5" s="120" t="s">
        <v>430</v>
      </c>
      <c r="BK5" s="247"/>
      <c r="BL5" s="119" t="s">
        <v>68</v>
      </c>
      <c r="BM5" s="120" t="s">
        <v>431</v>
      </c>
      <c r="BN5" s="247"/>
      <c r="BO5" s="119" t="s">
        <v>259</v>
      </c>
      <c r="BP5" s="120" t="s">
        <v>354</v>
      </c>
      <c r="BQ5" s="247"/>
      <c r="BR5" s="248"/>
    </row>
    <row r="6" customFormat="false" ht="14.25" hidden="false" customHeight="false" outlineLevel="0" collapsed="false">
      <c r="A6" s="0" t="s">
        <v>389</v>
      </c>
      <c r="B6" s="164" t="s">
        <v>52</v>
      </c>
      <c r="C6" s="164" t="s">
        <v>54</v>
      </c>
      <c r="D6" s="164" t="s">
        <v>53</v>
      </c>
      <c r="E6" s="0" t="s">
        <v>78</v>
      </c>
      <c r="F6" s="249" t="n">
        <v>0.685393258426966</v>
      </c>
      <c r="G6" s="0" t="n">
        <v>3</v>
      </c>
      <c r="H6" s="0" t="n">
        <v>2</v>
      </c>
      <c r="L6" s="53" t="s">
        <v>356</v>
      </c>
      <c r="M6" s="54" t="s">
        <v>404</v>
      </c>
      <c r="N6" s="55" t="s">
        <v>14</v>
      </c>
      <c r="O6" s="56" t="s">
        <v>21</v>
      </c>
      <c r="P6" s="56" t="s">
        <v>18</v>
      </c>
      <c r="Q6" s="56" t="s">
        <v>22</v>
      </c>
      <c r="R6" s="56" t="s">
        <v>19</v>
      </c>
      <c r="S6" s="56" t="s">
        <v>288</v>
      </c>
      <c r="T6" s="56" t="s">
        <v>264</v>
      </c>
      <c r="U6" s="124"/>
      <c r="V6" s="124"/>
      <c r="W6" s="56" t="s">
        <v>197</v>
      </c>
      <c r="X6" s="56" t="s">
        <v>35</v>
      </c>
      <c r="Y6" s="56" t="s">
        <v>74</v>
      </c>
      <c r="Z6" s="124"/>
      <c r="AA6" s="124"/>
      <c r="AB6" s="56" t="s">
        <v>232</v>
      </c>
      <c r="AC6" s="124"/>
      <c r="AD6" s="56" t="s">
        <v>278</v>
      </c>
      <c r="AE6" s="124"/>
      <c r="AF6" s="124"/>
      <c r="AG6" s="56" t="s">
        <v>31</v>
      </c>
      <c r="AH6" s="56" t="s">
        <v>6</v>
      </c>
      <c r="AI6" s="56" t="s">
        <v>32</v>
      </c>
      <c r="AJ6" s="124"/>
      <c r="AK6" s="124"/>
      <c r="AL6" s="56" t="s">
        <v>152</v>
      </c>
      <c r="AM6" s="124"/>
      <c r="AN6" s="124"/>
      <c r="AO6" s="56" t="s">
        <v>121</v>
      </c>
      <c r="AP6" s="124"/>
      <c r="AQ6" s="56" t="s">
        <v>75</v>
      </c>
      <c r="AR6" s="124"/>
      <c r="AS6" s="124"/>
      <c r="AT6" s="56" t="s">
        <v>403</v>
      </c>
      <c r="AU6" s="124"/>
      <c r="AV6" s="56" t="s">
        <v>188</v>
      </c>
      <c r="AW6" s="124"/>
      <c r="AX6" s="124"/>
      <c r="AY6" s="56" t="s">
        <v>64</v>
      </c>
      <c r="AZ6" s="124"/>
      <c r="BA6" s="124"/>
      <c r="BB6" s="56" t="s">
        <v>191</v>
      </c>
      <c r="BC6" s="56" t="s">
        <v>55</v>
      </c>
      <c r="BD6" s="56" t="s">
        <v>53</v>
      </c>
      <c r="BE6" s="56" t="s">
        <v>181</v>
      </c>
      <c r="BF6" s="124"/>
      <c r="BG6" s="124"/>
      <c r="BH6" s="121" t="s">
        <v>8</v>
      </c>
      <c r="BI6" s="122" t="s">
        <v>33</v>
      </c>
      <c r="BJ6" s="124"/>
      <c r="BK6" s="124"/>
      <c r="BL6" s="56" t="s">
        <v>200</v>
      </c>
      <c r="BM6" s="124"/>
      <c r="BN6" s="124"/>
      <c r="BO6" s="56" t="s">
        <v>259</v>
      </c>
      <c r="BP6" s="124"/>
      <c r="BQ6" s="124"/>
      <c r="BR6" s="125"/>
    </row>
    <row r="7" customFormat="false" ht="14.25" hidden="false" customHeight="false" outlineLevel="0" collapsed="false">
      <c r="A7" s="0" t="s">
        <v>389</v>
      </c>
      <c r="B7" s="164" t="s">
        <v>52</v>
      </c>
      <c r="C7" s="164" t="s">
        <v>54</v>
      </c>
      <c r="D7" s="164" t="s">
        <v>53</v>
      </c>
      <c r="E7" s="0" t="s">
        <v>432</v>
      </c>
      <c r="F7" s="250" t="n">
        <v>0.814358102122533</v>
      </c>
      <c r="G7" s="0" t="n">
        <v>3</v>
      </c>
      <c r="H7" s="0" t="n">
        <v>2</v>
      </c>
      <c r="L7" s="28" t="s">
        <v>389</v>
      </c>
      <c r="M7" s="29"/>
      <c r="N7" s="251" t="n">
        <v>0.0178869533459382</v>
      </c>
      <c r="O7" s="252" t="n">
        <v>0.0249168978874207</v>
      </c>
      <c r="P7" s="62"/>
      <c r="Q7" s="252" t="n">
        <v>0.00789629815712942</v>
      </c>
      <c r="R7" s="252" t="n">
        <v>0.0211398391576411</v>
      </c>
      <c r="S7" s="62"/>
      <c r="T7" s="69"/>
      <c r="U7" s="253" t="n">
        <v>0.0718399885481294</v>
      </c>
      <c r="V7" s="254" t="n">
        <v>0.0718399885481294</v>
      </c>
      <c r="W7" s="62"/>
      <c r="X7" s="252" t="n">
        <v>0.0560095496782413</v>
      </c>
      <c r="Y7" s="252" t="n">
        <v>0.0275523397816101</v>
      </c>
      <c r="Z7" s="254" t="n">
        <v>0.0835618894598514</v>
      </c>
      <c r="AA7" s="253" t="n">
        <v>0.0835618894598514</v>
      </c>
      <c r="AB7" s="133"/>
      <c r="AC7" s="128"/>
      <c r="AD7" s="133"/>
      <c r="AE7" s="128"/>
      <c r="AF7" s="130"/>
      <c r="AG7" s="252" t="n">
        <v>0.0393258426966292</v>
      </c>
      <c r="AH7" s="252" t="n">
        <v>0.0389056834233663</v>
      </c>
      <c r="AI7" s="252" t="n">
        <v>0.135397427470322</v>
      </c>
      <c r="AJ7" s="254" t="n">
        <v>0.213628953590318</v>
      </c>
      <c r="AK7" s="253" t="n">
        <v>0.213628953590318</v>
      </c>
      <c r="AL7" s="255" t="n">
        <v>0.0617977528089888</v>
      </c>
      <c r="AM7" s="253" t="n">
        <v>0.0617977528089888</v>
      </c>
      <c r="AN7" s="254" t="n">
        <v>0.0617977528089888</v>
      </c>
      <c r="AO7" s="252" t="n">
        <v>0.0341055908817981</v>
      </c>
      <c r="AP7" s="254" t="n">
        <v>0.0341055908817981</v>
      </c>
      <c r="AQ7" s="252" t="n">
        <v>0.139245059759069</v>
      </c>
      <c r="AR7" s="254" t="n">
        <v>0.139245059759069</v>
      </c>
      <c r="AS7" s="253" t="n">
        <v>0.173350650640867</v>
      </c>
      <c r="AT7" s="133"/>
      <c r="AU7" s="128"/>
      <c r="AV7" s="133"/>
      <c r="AW7" s="128"/>
      <c r="AX7" s="130"/>
      <c r="AY7" s="252" t="n">
        <v>0.0550567186820296</v>
      </c>
      <c r="AZ7" s="254" t="n">
        <v>0.0550567186820296</v>
      </c>
      <c r="BA7" s="253" t="n">
        <v>0.0550567186820296</v>
      </c>
      <c r="BB7" s="68"/>
      <c r="BC7" s="252" t="n">
        <v>0.00996529440538345</v>
      </c>
      <c r="BD7" s="252" t="n">
        <v>2.24547375689987</v>
      </c>
      <c r="BE7" s="69"/>
      <c r="BF7" s="253" t="n">
        <v>2.25543905130526</v>
      </c>
      <c r="BG7" s="254" t="n">
        <v>2.25543905130526</v>
      </c>
      <c r="BH7" s="62"/>
      <c r="BI7" s="62"/>
      <c r="BJ7" s="130"/>
      <c r="BK7" s="128"/>
      <c r="BL7" s="133"/>
      <c r="BM7" s="128"/>
      <c r="BN7" s="130"/>
      <c r="BO7" s="62"/>
      <c r="BP7" s="130"/>
      <c r="BQ7" s="128"/>
      <c r="BR7" s="256" t="n">
        <v>2.91467500503544</v>
      </c>
    </row>
    <row r="8" customFormat="false" ht="14.25" hidden="false" customHeight="false" outlineLevel="0" collapsed="false">
      <c r="A8" s="0" t="s">
        <v>389</v>
      </c>
      <c r="B8" s="164" t="s">
        <v>52</v>
      </c>
      <c r="C8" s="164" t="s">
        <v>54</v>
      </c>
      <c r="D8" s="164" t="s">
        <v>53</v>
      </c>
      <c r="E8" s="0" t="s">
        <v>79</v>
      </c>
      <c r="F8" s="249" t="n">
        <v>0.745722396350373</v>
      </c>
      <c r="G8" s="0" t="n">
        <v>3</v>
      </c>
      <c r="H8" s="0" t="n">
        <v>2</v>
      </c>
      <c r="L8" s="33"/>
      <c r="M8" s="34" t="s">
        <v>78</v>
      </c>
      <c r="N8" s="257" t="n">
        <v>0.00561797752808989</v>
      </c>
      <c r="O8" s="258" t="n">
        <v>0.0224719101123595</v>
      </c>
      <c r="P8" s="64"/>
      <c r="Q8" s="64"/>
      <c r="R8" s="64"/>
      <c r="S8" s="64"/>
      <c r="T8" s="73"/>
      <c r="U8" s="259" t="n">
        <v>0.0280898876404494</v>
      </c>
      <c r="V8" s="260" t="n">
        <v>0.0280898876404494</v>
      </c>
      <c r="W8" s="64"/>
      <c r="X8" s="258" t="n">
        <v>0.0224719101123595</v>
      </c>
      <c r="Y8" s="258" t="n">
        <v>0.00561797752808989</v>
      </c>
      <c r="Z8" s="260" t="n">
        <v>0.0280898876404494</v>
      </c>
      <c r="AA8" s="259" t="n">
        <v>0.0280898876404494</v>
      </c>
      <c r="AB8" s="138"/>
      <c r="AC8" s="137"/>
      <c r="AD8" s="138"/>
      <c r="AE8" s="137"/>
      <c r="AF8" s="132"/>
      <c r="AG8" s="258" t="n">
        <v>0.0393258426966292</v>
      </c>
      <c r="AH8" s="258" t="n">
        <v>0.0337078651685393</v>
      </c>
      <c r="AI8" s="258" t="n">
        <v>0.0674157303370787</v>
      </c>
      <c r="AJ8" s="260" t="n">
        <v>0.140449438202247</v>
      </c>
      <c r="AK8" s="259" t="n">
        <v>0.140449438202247</v>
      </c>
      <c r="AL8" s="261" t="n">
        <v>0.0617977528089888</v>
      </c>
      <c r="AM8" s="259" t="n">
        <v>0.0617977528089888</v>
      </c>
      <c r="AN8" s="260" t="n">
        <v>0.0617977528089888</v>
      </c>
      <c r="AO8" s="258" t="n">
        <v>0.00561797752808989</v>
      </c>
      <c r="AP8" s="260" t="n">
        <v>0.00561797752808989</v>
      </c>
      <c r="AQ8" s="258" t="n">
        <v>0.0168539325842697</v>
      </c>
      <c r="AR8" s="260" t="n">
        <v>0.0168539325842697</v>
      </c>
      <c r="AS8" s="259" t="n">
        <v>0.0224719101123595</v>
      </c>
      <c r="AT8" s="138"/>
      <c r="AU8" s="137"/>
      <c r="AV8" s="138"/>
      <c r="AW8" s="137"/>
      <c r="AX8" s="132"/>
      <c r="AY8" s="64"/>
      <c r="AZ8" s="132"/>
      <c r="BA8" s="137"/>
      <c r="BB8" s="72"/>
      <c r="BC8" s="258" t="n">
        <v>0.00561797752808989</v>
      </c>
      <c r="BD8" s="258" t="n">
        <v>0.685393258426966</v>
      </c>
      <c r="BE8" s="73"/>
      <c r="BF8" s="259" t="n">
        <v>0.691011235955056</v>
      </c>
      <c r="BG8" s="260" t="n">
        <v>0.691011235955056</v>
      </c>
      <c r="BH8" s="64"/>
      <c r="BI8" s="64"/>
      <c r="BJ8" s="132"/>
      <c r="BK8" s="137"/>
      <c r="BL8" s="138"/>
      <c r="BM8" s="137"/>
      <c r="BN8" s="132"/>
      <c r="BO8" s="64"/>
      <c r="BP8" s="132"/>
      <c r="BQ8" s="137"/>
      <c r="BR8" s="262" t="n">
        <v>0.971910112359551</v>
      </c>
    </row>
    <row r="9" customFormat="false" ht="14.25" hidden="false" customHeight="false" outlineLevel="0" collapsed="false">
      <c r="A9" s="0" t="s">
        <v>389</v>
      </c>
      <c r="B9" s="0" t="s">
        <v>66</v>
      </c>
      <c r="C9" s="0" t="s">
        <v>65</v>
      </c>
      <c r="D9" s="0" t="s">
        <v>64</v>
      </c>
      <c r="E9" s="0" t="s">
        <v>79</v>
      </c>
      <c r="F9" s="263" t="n">
        <v>0.0550567186820296</v>
      </c>
      <c r="L9" s="33"/>
      <c r="M9" s="34" t="s">
        <v>432</v>
      </c>
      <c r="N9" s="257" t="n">
        <v>0.00244498777506112</v>
      </c>
      <c r="O9" s="258" t="n">
        <v>0.00244498777506112</v>
      </c>
      <c r="P9" s="64"/>
      <c r="Q9" s="258" t="n">
        <v>3.54346054356685E-005</v>
      </c>
      <c r="R9" s="64"/>
      <c r="S9" s="64"/>
      <c r="T9" s="73"/>
      <c r="U9" s="259" t="n">
        <v>0.00492541015555792</v>
      </c>
      <c r="V9" s="260" t="n">
        <v>0.00492541015555792</v>
      </c>
      <c r="W9" s="64"/>
      <c r="X9" s="64"/>
      <c r="Y9" s="258" t="n">
        <v>0.00109847276850572</v>
      </c>
      <c r="Z9" s="260" t="n">
        <v>0.00109847276850572</v>
      </c>
      <c r="AA9" s="259" t="n">
        <v>0.00109847276850572</v>
      </c>
      <c r="AB9" s="138"/>
      <c r="AC9" s="137"/>
      <c r="AD9" s="138"/>
      <c r="AE9" s="137"/>
      <c r="AF9" s="132"/>
      <c r="AG9" s="64"/>
      <c r="AH9" s="64"/>
      <c r="AI9" s="258" t="n">
        <v>0.0582190567308033</v>
      </c>
      <c r="AJ9" s="260" t="n">
        <v>0.0582190567308033</v>
      </c>
      <c r="AK9" s="259" t="n">
        <v>0.0582190567308033</v>
      </c>
      <c r="AL9" s="138"/>
      <c r="AM9" s="137"/>
      <c r="AN9" s="132"/>
      <c r="AO9" s="64"/>
      <c r="AP9" s="132"/>
      <c r="AQ9" s="258" t="n">
        <v>0.122391127174799</v>
      </c>
      <c r="AR9" s="260" t="n">
        <v>0.122391127174799</v>
      </c>
      <c r="AS9" s="259" t="n">
        <v>0.122391127174799</v>
      </c>
      <c r="AT9" s="138"/>
      <c r="AU9" s="137"/>
      <c r="AV9" s="138"/>
      <c r="AW9" s="137"/>
      <c r="AX9" s="132"/>
      <c r="AY9" s="64"/>
      <c r="AZ9" s="132"/>
      <c r="BA9" s="137"/>
      <c r="BB9" s="72"/>
      <c r="BC9" s="64"/>
      <c r="BD9" s="258" t="n">
        <v>0.814358102122533</v>
      </c>
      <c r="BE9" s="73"/>
      <c r="BF9" s="259" t="n">
        <v>0.814358102122533</v>
      </c>
      <c r="BG9" s="260" t="n">
        <v>0.814358102122533</v>
      </c>
      <c r="BH9" s="64"/>
      <c r="BI9" s="64"/>
      <c r="BJ9" s="132"/>
      <c r="BK9" s="137"/>
      <c r="BL9" s="138"/>
      <c r="BM9" s="137"/>
      <c r="BN9" s="132"/>
      <c r="BO9" s="64"/>
      <c r="BP9" s="132"/>
      <c r="BQ9" s="137"/>
      <c r="BR9" s="262" t="n">
        <v>1.0009921689522</v>
      </c>
    </row>
    <row r="10" customFormat="false" ht="14.25" hidden="false" customHeight="false" outlineLevel="0" collapsed="false">
      <c r="A10" s="0" t="s">
        <v>389</v>
      </c>
      <c r="B10" s="191" t="s">
        <v>17</v>
      </c>
      <c r="C10" s="191" t="s">
        <v>16</v>
      </c>
      <c r="D10" s="191" t="s">
        <v>14</v>
      </c>
      <c r="E10" s="0" t="s">
        <v>78</v>
      </c>
      <c r="F10" s="245" t="n">
        <v>0.00561797752808989</v>
      </c>
      <c r="G10" s="0" t="n">
        <v>2</v>
      </c>
      <c r="H10" s="0" t="n">
        <v>1</v>
      </c>
      <c r="L10" s="42"/>
      <c r="M10" s="40" t="s">
        <v>79</v>
      </c>
      <c r="N10" s="264" t="n">
        <v>0.00982398804278719</v>
      </c>
      <c r="O10" s="66"/>
      <c r="P10" s="66"/>
      <c r="Q10" s="265" t="n">
        <v>0.00786086355169375</v>
      </c>
      <c r="R10" s="265" t="n">
        <v>0.0211398391576411</v>
      </c>
      <c r="S10" s="66"/>
      <c r="T10" s="71"/>
      <c r="U10" s="266" t="n">
        <v>0.0388246907521221</v>
      </c>
      <c r="V10" s="267" t="n">
        <v>0.0388246907521221</v>
      </c>
      <c r="W10" s="66"/>
      <c r="X10" s="265" t="n">
        <v>0.0335376395658818</v>
      </c>
      <c r="Y10" s="265" t="n">
        <v>0.0208358894850144</v>
      </c>
      <c r="Z10" s="267" t="n">
        <v>0.0543735290508962</v>
      </c>
      <c r="AA10" s="266" t="n">
        <v>0.0543735290508962</v>
      </c>
      <c r="AB10" s="135"/>
      <c r="AC10" s="134"/>
      <c r="AD10" s="135"/>
      <c r="AE10" s="134"/>
      <c r="AF10" s="131"/>
      <c r="AG10" s="66"/>
      <c r="AH10" s="265" t="n">
        <v>0.00519781825482694</v>
      </c>
      <c r="AI10" s="265" t="n">
        <v>0.00976264040244052</v>
      </c>
      <c r="AJ10" s="267" t="n">
        <v>0.0149604586572675</v>
      </c>
      <c r="AK10" s="266" t="n">
        <v>0.0149604586572675</v>
      </c>
      <c r="AL10" s="135"/>
      <c r="AM10" s="134"/>
      <c r="AN10" s="131"/>
      <c r="AO10" s="265" t="n">
        <v>0.0284876133537082</v>
      </c>
      <c r="AP10" s="267" t="n">
        <v>0.0284876133537082</v>
      </c>
      <c r="AQ10" s="66"/>
      <c r="AR10" s="131"/>
      <c r="AS10" s="266" t="n">
        <v>0.0284876133537082</v>
      </c>
      <c r="AT10" s="135"/>
      <c r="AU10" s="134"/>
      <c r="AV10" s="135"/>
      <c r="AW10" s="134"/>
      <c r="AX10" s="131"/>
      <c r="AY10" s="265" t="n">
        <v>0.0550567186820296</v>
      </c>
      <c r="AZ10" s="267" t="n">
        <v>0.0550567186820296</v>
      </c>
      <c r="BA10" s="266" t="n">
        <v>0.0550567186820296</v>
      </c>
      <c r="BB10" s="70"/>
      <c r="BC10" s="265" t="n">
        <v>0.00434731687729357</v>
      </c>
      <c r="BD10" s="265" t="n">
        <v>0.745722396350373</v>
      </c>
      <c r="BE10" s="71"/>
      <c r="BF10" s="266" t="n">
        <v>0.750069713227667</v>
      </c>
      <c r="BG10" s="267" t="n">
        <v>0.750069713227667</v>
      </c>
      <c r="BH10" s="66"/>
      <c r="BI10" s="66"/>
      <c r="BJ10" s="131"/>
      <c r="BK10" s="134"/>
      <c r="BL10" s="135"/>
      <c r="BM10" s="134"/>
      <c r="BN10" s="131"/>
      <c r="BO10" s="66"/>
      <c r="BP10" s="131"/>
      <c r="BQ10" s="134"/>
      <c r="BR10" s="268" t="n">
        <v>0.94177272372369</v>
      </c>
    </row>
    <row r="11" customFormat="false" ht="14.25" hidden="false" customHeight="false" outlineLevel="0" collapsed="false">
      <c r="A11" s="0" t="s">
        <v>389</v>
      </c>
      <c r="B11" s="191" t="s">
        <v>17</v>
      </c>
      <c r="C11" s="191" t="s">
        <v>16</v>
      </c>
      <c r="D11" s="191" t="s">
        <v>14</v>
      </c>
      <c r="E11" s="0" t="s">
        <v>432</v>
      </c>
      <c r="F11" s="269" t="n">
        <v>0.00244498777506112</v>
      </c>
      <c r="G11" s="0" t="n">
        <v>2</v>
      </c>
      <c r="H11" s="0" t="n">
        <v>1</v>
      </c>
      <c r="L11" s="28" t="s">
        <v>166</v>
      </c>
      <c r="M11" s="29"/>
      <c r="N11" s="62"/>
      <c r="O11" s="252" t="n">
        <v>0.0830138595065919</v>
      </c>
      <c r="P11" s="252" t="n">
        <v>0.0410958904109589</v>
      </c>
      <c r="Q11" s="252" t="n">
        <v>0.197455057758071</v>
      </c>
      <c r="R11" s="62"/>
      <c r="S11" s="62"/>
      <c r="T11" s="62"/>
      <c r="U11" s="254" t="n">
        <v>0.321564807675622</v>
      </c>
      <c r="V11" s="253" t="n">
        <v>0.321564807675622</v>
      </c>
      <c r="W11" s="251" t="n">
        <v>0.0297510325270446</v>
      </c>
      <c r="X11" s="252" t="n">
        <v>0.928804424483904</v>
      </c>
      <c r="Y11" s="270" t="n">
        <v>0.916171973071366</v>
      </c>
      <c r="Z11" s="253" t="n">
        <v>1.87472743008231</v>
      </c>
      <c r="AA11" s="254" t="n">
        <v>1.87472743008231</v>
      </c>
      <c r="AB11" s="252" t="n">
        <v>0.106243112968328</v>
      </c>
      <c r="AC11" s="254" t="n">
        <v>0.106243112968328</v>
      </c>
      <c r="AD11" s="62"/>
      <c r="AE11" s="130"/>
      <c r="AF11" s="253" t="n">
        <v>0.106243112968328</v>
      </c>
      <c r="AG11" s="68"/>
      <c r="AH11" s="252" t="n">
        <v>0.371779043369869</v>
      </c>
      <c r="AI11" s="69"/>
      <c r="AJ11" s="253" t="n">
        <v>0.371779043369869</v>
      </c>
      <c r="AK11" s="254" t="n">
        <v>0.371779043369869</v>
      </c>
      <c r="AL11" s="62"/>
      <c r="AM11" s="130"/>
      <c r="AN11" s="128"/>
      <c r="AO11" s="133"/>
      <c r="AP11" s="128"/>
      <c r="AQ11" s="133"/>
      <c r="AR11" s="128"/>
      <c r="AS11" s="130"/>
      <c r="AT11" s="252" t="n">
        <v>0.0141096694793234</v>
      </c>
      <c r="AU11" s="254" t="n">
        <v>0.0141096694793234</v>
      </c>
      <c r="AV11" s="62"/>
      <c r="AW11" s="130"/>
      <c r="AX11" s="253" t="n">
        <v>0.0141096694793234</v>
      </c>
      <c r="AY11" s="255" t="n">
        <v>0.0358019341274758</v>
      </c>
      <c r="AZ11" s="253" t="n">
        <v>0.0358019341274758</v>
      </c>
      <c r="BA11" s="254" t="n">
        <v>0.0358019341274758</v>
      </c>
      <c r="BB11" s="62"/>
      <c r="BC11" s="62"/>
      <c r="BD11" s="62"/>
      <c r="BE11" s="62"/>
      <c r="BF11" s="130"/>
      <c r="BG11" s="128"/>
      <c r="BH11" s="251" t="n">
        <v>0.0435574886492071</v>
      </c>
      <c r="BI11" s="69"/>
      <c r="BJ11" s="253" t="n">
        <v>0.0435574886492071</v>
      </c>
      <c r="BK11" s="254" t="n">
        <v>0.0435574886492071</v>
      </c>
      <c r="BL11" s="62"/>
      <c r="BM11" s="130"/>
      <c r="BN11" s="128"/>
      <c r="BO11" s="133"/>
      <c r="BP11" s="128"/>
      <c r="BQ11" s="130"/>
      <c r="BR11" s="256" t="n">
        <v>2.76778348635214</v>
      </c>
    </row>
    <row r="12" customFormat="false" ht="14.25" hidden="false" customHeight="false" outlineLevel="0" collapsed="false">
      <c r="A12" s="0" t="s">
        <v>389</v>
      </c>
      <c r="B12" s="191" t="s">
        <v>17</v>
      </c>
      <c r="C12" s="191" t="s">
        <v>16</v>
      </c>
      <c r="D12" s="191" t="s">
        <v>14</v>
      </c>
      <c r="E12" s="0" t="s">
        <v>79</v>
      </c>
      <c r="F12" s="245" t="n">
        <v>0.00982398804278719</v>
      </c>
      <c r="G12" s="0" t="n">
        <v>2</v>
      </c>
      <c r="H12" s="0" t="n">
        <v>1</v>
      </c>
      <c r="L12" s="33"/>
      <c r="M12" s="34" t="s">
        <v>78</v>
      </c>
      <c r="N12" s="64"/>
      <c r="O12" s="258" t="n">
        <v>0.0821917808219178</v>
      </c>
      <c r="P12" s="258" t="n">
        <v>0.0410958904109589</v>
      </c>
      <c r="Q12" s="258" t="n">
        <v>0.143835616438356</v>
      </c>
      <c r="R12" s="64"/>
      <c r="S12" s="64"/>
      <c r="T12" s="64"/>
      <c r="U12" s="260" t="n">
        <v>0.267123287671233</v>
      </c>
      <c r="V12" s="259" t="n">
        <v>0.267123287671233</v>
      </c>
      <c r="W12" s="72"/>
      <c r="X12" s="258" t="n">
        <v>0.143835616438356</v>
      </c>
      <c r="Y12" s="271" t="n">
        <v>0.424657534246575</v>
      </c>
      <c r="Z12" s="259" t="n">
        <v>0.568493150684931</v>
      </c>
      <c r="AA12" s="260" t="n">
        <v>0.568493150684931</v>
      </c>
      <c r="AB12" s="64"/>
      <c r="AC12" s="132"/>
      <c r="AD12" s="64"/>
      <c r="AE12" s="132"/>
      <c r="AF12" s="137"/>
      <c r="AG12" s="72"/>
      <c r="AH12" s="258" t="n">
        <v>0.0547945205479452</v>
      </c>
      <c r="AI12" s="73"/>
      <c r="AJ12" s="259" t="n">
        <v>0.0547945205479452</v>
      </c>
      <c r="AK12" s="260" t="n">
        <v>0.0547945205479452</v>
      </c>
      <c r="AL12" s="64"/>
      <c r="AM12" s="132"/>
      <c r="AN12" s="137"/>
      <c r="AO12" s="138"/>
      <c r="AP12" s="137"/>
      <c r="AQ12" s="138"/>
      <c r="AR12" s="137"/>
      <c r="AS12" s="132"/>
      <c r="AT12" s="258" t="n">
        <v>0.0136986301369863</v>
      </c>
      <c r="AU12" s="260" t="n">
        <v>0.0136986301369863</v>
      </c>
      <c r="AV12" s="64"/>
      <c r="AW12" s="132"/>
      <c r="AX12" s="259" t="n">
        <v>0.0136986301369863</v>
      </c>
      <c r="AY12" s="138"/>
      <c r="AZ12" s="137"/>
      <c r="BA12" s="132"/>
      <c r="BB12" s="64"/>
      <c r="BC12" s="64"/>
      <c r="BD12" s="64"/>
      <c r="BE12" s="64"/>
      <c r="BF12" s="132"/>
      <c r="BG12" s="137"/>
      <c r="BH12" s="257" t="n">
        <v>0.00684931506849315</v>
      </c>
      <c r="BI12" s="73"/>
      <c r="BJ12" s="259" t="n">
        <v>0.00684931506849315</v>
      </c>
      <c r="BK12" s="260" t="n">
        <v>0.00684931506849315</v>
      </c>
      <c r="BL12" s="64"/>
      <c r="BM12" s="132"/>
      <c r="BN12" s="137"/>
      <c r="BO12" s="138"/>
      <c r="BP12" s="137"/>
      <c r="BQ12" s="132"/>
      <c r="BR12" s="262" t="n">
        <v>0.910958904109589</v>
      </c>
    </row>
    <row r="13" customFormat="false" ht="14.25" hidden="false" customHeight="false" outlineLevel="0" collapsed="false">
      <c r="A13" s="0" t="s">
        <v>389</v>
      </c>
      <c r="B13" s="0" t="s">
        <v>334</v>
      </c>
      <c r="C13" s="0" t="s">
        <v>318</v>
      </c>
      <c r="D13" s="0" t="s">
        <v>152</v>
      </c>
      <c r="E13" s="0" t="s">
        <v>78</v>
      </c>
      <c r="F13" s="263" t="n">
        <v>0.0617977528089888</v>
      </c>
      <c r="G13" s="0" t="n">
        <v>1</v>
      </c>
      <c r="H13" s="0" t="n">
        <v>1</v>
      </c>
      <c r="L13" s="33"/>
      <c r="M13" s="34" t="s">
        <v>432</v>
      </c>
      <c r="N13" s="64"/>
      <c r="O13" s="258" t="n">
        <v>0.000822078684674104</v>
      </c>
      <c r="P13" s="64"/>
      <c r="Q13" s="258" t="n">
        <v>0.0375220199647681</v>
      </c>
      <c r="R13" s="64"/>
      <c r="S13" s="64"/>
      <c r="T13" s="64"/>
      <c r="U13" s="260" t="n">
        <v>0.0383440986494422</v>
      </c>
      <c r="V13" s="259" t="n">
        <v>0.0383440986494422</v>
      </c>
      <c r="W13" s="72"/>
      <c r="X13" s="258" t="n">
        <v>0.557251908396947</v>
      </c>
      <c r="Y13" s="271" t="n">
        <v>0.294069289489137</v>
      </c>
      <c r="Z13" s="259" t="n">
        <v>0.851321197886083</v>
      </c>
      <c r="AA13" s="260" t="n">
        <v>0.851321197886083</v>
      </c>
      <c r="AB13" s="258" t="n">
        <v>0.00387551379917792</v>
      </c>
      <c r="AC13" s="260" t="n">
        <v>0.00387551379917792</v>
      </c>
      <c r="AD13" s="64"/>
      <c r="AE13" s="132"/>
      <c r="AF13" s="259" t="n">
        <v>0.00387551379917792</v>
      </c>
      <c r="AG13" s="72"/>
      <c r="AH13" s="258" t="n">
        <v>0.0573693482090429</v>
      </c>
      <c r="AI13" s="73"/>
      <c r="AJ13" s="259" t="n">
        <v>0.0573693482090429</v>
      </c>
      <c r="AK13" s="260" t="n">
        <v>0.0573693482090429</v>
      </c>
      <c r="AL13" s="64"/>
      <c r="AM13" s="132"/>
      <c r="AN13" s="137"/>
      <c r="AO13" s="138"/>
      <c r="AP13" s="137"/>
      <c r="AQ13" s="138"/>
      <c r="AR13" s="137"/>
      <c r="AS13" s="132"/>
      <c r="AT13" s="258" t="n">
        <v>0.000411039342337052</v>
      </c>
      <c r="AU13" s="260" t="n">
        <v>0.000411039342337052</v>
      </c>
      <c r="AV13" s="64"/>
      <c r="AW13" s="132"/>
      <c r="AX13" s="259" t="n">
        <v>0.000411039342337052</v>
      </c>
      <c r="AY13" s="138"/>
      <c r="AZ13" s="137"/>
      <c r="BA13" s="132"/>
      <c r="BB13" s="64"/>
      <c r="BC13" s="64"/>
      <c r="BD13" s="64"/>
      <c r="BE13" s="64"/>
      <c r="BF13" s="132"/>
      <c r="BG13" s="137"/>
      <c r="BH13" s="257" t="n">
        <v>0.0354081033470346</v>
      </c>
      <c r="BI13" s="73"/>
      <c r="BJ13" s="259" t="n">
        <v>0.0354081033470346</v>
      </c>
      <c r="BK13" s="260" t="n">
        <v>0.0354081033470346</v>
      </c>
      <c r="BL13" s="64"/>
      <c r="BM13" s="132"/>
      <c r="BN13" s="137"/>
      <c r="BO13" s="138"/>
      <c r="BP13" s="137"/>
      <c r="BQ13" s="132"/>
      <c r="BR13" s="262" t="n">
        <v>0.986729301233118</v>
      </c>
    </row>
    <row r="14" customFormat="false" ht="14.25" hidden="false" customHeight="false" outlineLevel="0" collapsed="false">
      <c r="A14" s="0" t="s">
        <v>389</v>
      </c>
      <c r="B14" s="0" t="s">
        <v>17</v>
      </c>
      <c r="C14" s="0" t="s">
        <v>16</v>
      </c>
      <c r="D14" s="0" t="s">
        <v>21</v>
      </c>
      <c r="E14" s="0" t="s">
        <v>78</v>
      </c>
      <c r="F14" s="263" t="n">
        <v>0.0224719101123595</v>
      </c>
      <c r="L14" s="42"/>
      <c r="M14" s="40" t="s">
        <v>79</v>
      </c>
      <c r="N14" s="66"/>
      <c r="O14" s="66"/>
      <c r="P14" s="66"/>
      <c r="Q14" s="265" t="n">
        <v>0.0160974213549468</v>
      </c>
      <c r="R14" s="66"/>
      <c r="S14" s="66"/>
      <c r="T14" s="66"/>
      <c r="U14" s="267" t="n">
        <v>0.0160974213549468</v>
      </c>
      <c r="V14" s="266" t="n">
        <v>0.0160974213549468</v>
      </c>
      <c r="W14" s="264" t="n">
        <v>0.0297510325270446</v>
      </c>
      <c r="X14" s="265" t="n">
        <v>0.227716899648602</v>
      </c>
      <c r="Y14" s="272" t="n">
        <v>0.197445149335654</v>
      </c>
      <c r="Z14" s="266" t="n">
        <v>0.4549130815113</v>
      </c>
      <c r="AA14" s="267" t="n">
        <v>0.4549130815113</v>
      </c>
      <c r="AB14" s="265" t="n">
        <v>0.102367599169151</v>
      </c>
      <c r="AC14" s="267" t="n">
        <v>0.102367599169151</v>
      </c>
      <c r="AD14" s="66"/>
      <c r="AE14" s="131"/>
      <c r="AF14" s="266" t="n">
        <v>0.102367599169151</v>
      </c>
      <c r="AG14" s="70"/>
      <c r="AH14" s="265" t="n">
        <v>0.259615174612881</v>
      </c>
      <c r="AI14" s="71"/>
      <c r="AJ14" s="266" t="n">
        <v>0.259615174612881</v>
      </c>
      <c r="AK14" s="267" t="n">
        <v>0.259615174612881</v>
      </c>
      <c r="AL14" s="66"/>
      <c r="AM14" s="131"/>
      <c r="AN14" s="134"/>
      <c r="AO14" s="135"/>
      <c r="AP14" s="134"/>
      <c r="AQ14" s="135"/>
      <c r="AR14" s="134"/>
      <c r="AS14" s="131"/>
      <c r="AT14" s="66"/>
      <c r="AU14" s="131"/>
      <c r="AV14" s="66"/>
      <c r="AW14" s="131"/>
      <c r="AX14" s="134"/>
      <c r="AY14" s="273" t="n">
        <v>0.0358019341274758</v>
      </c>
      <c r="AZ14" s="266" t="n">
        <v>0.0358019341274758</v>
      </c>
      <c r="BA14" s="267" t="n">
        <v>0.0358019341274758</v>
      </c>
      <c r="BB14" s="66"/>
      <c r="BC14" s="66"/>
      <c r="BD14" s="66"/>
      <c r="BE14" s="66"/>
      <c r="BF14" s="131"/>
      <c r="BG14" s="134"/>
      <c r="BH14" s="264" t="n">
        <v>0.00130007023367929</v>
      </c>
      <c r="BI14" s="71"/>
      <c r="BJ14" s="266" t="n">
        <v>0.00130007023367929</v>
      </c>
      <c r="BK14" s="267" t="n">
        <v>0.00130007023367929</v>
      </c>
      <c r="BL14" s="66"/>
      <c r="BM14" s="131"/>
      <c r="BN14" s="134"/>
      <c r="BO14" s="135"/>
      <c r="BP14" s="134"/>
      <c r="BQ14" s="131"/>
      <c r="BR14" s="268" t="n">
        <v>0.870095281009434</v>
      </c>
    </row>
    <row r="15" customFormat="false" ht="14.25" hidden="false" customHeight="false" outlineLevel="0" collapsed="false">
      <c r="A15" s="0" t="s">
        <v>389</v>
      </c>
      <c r="B15" s="0" t="s">
        <v>17</v>
      </c>
      <c r="C15" s="0" t="s">
        <v>16</v>
      </c>
      <c r="D15" s="0" t="s">
        <v>21</v>
      </c>
      <c r="E15" s="0" t="s">
        <v>432</v>
      </c>
      <c r="F15" s="269" t="n">
        <v>0.00244498777506112</v>
      </c>
      <c r="L15" s="28" t="s">
        <v>195</v>
      </c>
      <c r="M15" s="29"/>
      <c r="N15" s="68"/>
      <c r="O15" s="62"/>
      <c r="P15" s="62"/>
      <c r="Q15" s="252" t="n">
        <v>0.0267754081597977</v>
      </c>
      <c r="R15" s="62"/>
      <c r="S15" s="62"/>
      <c r="T15" s="69"/>
      <c r="U15" s="253" t="n">
        <v>0.0267754081597977</v>
      </c>
      <c r="V15" s="254" t="n">
        <v>0.0267754081597977</v>
      </c>
      <c r="W15" s="252" t="n">
        <v>0.0441820473699937</v>
      </c>
      <c r="X15" s="252" t="n">
        <v>0.0324707592895674</v>
      </c>
      <c r="Y15" s="252" t="n">
        <v>0.378778444729634</v>
      </c>
      <c r="Z15" s="254" t="n">
        <v>0.455431251389195</v>
      </c>
      <c r="AA15" s="253" t="n">
        <v>0.455431251389195</v>
      </c>
      <c r="AB15" s="133"/>
      <c r="AC15" s="128"/>
      <c r="AD15" s="255" t="n">
        <v>0.00280881339582533</v>
      </c>
      <c r="AE15" s="253" t="n">
        <v>0.00280881339582533</v>
      </c>
      <c r="AF15" s="254" t="n">
        <v>0.00280881339582533</v>
      </c>
      <c r="AG15" s="252" t="n">
        <v>0.0895522388059701</v>
      </c>
      <c r="AH15" s="252" t="n">
        <v>0.0834921035548019</v>
      </c>
      <c r="AI15" s="62"/>
      <c r="AJ15" s="254" t="n">
        <v>0.173044342360772</v>
      </c>
      <c r="AK15" s="253" t="n">
        <v>0.173044342360772</v>
      </c>
      <c r="AL15" s="133"/>
      <c r="AM15" s="128"/>
      <c r="AN15" s="130"/>
      <c r="AO15" s="252" t="n">
        <v>0.0499672498372386</v>
      </c>
      <c r="AP15" s="254" t="n">
        <v>0.0499672498372386</v>
      </c>
      <c r="AQ15" s="62"/>
      <c r="AR15" s="130"/>
      <c r="AS15" s="253" t="n">
        <v>0.0499672498372386</v>
      </c>
      <c r="AT15" s="133"/>
      <c r="AU15" s="128"/>
      <c r="AV15" s="133"/>
      <c r="AW15" s="128"/>
      <c r="AX15" s="130"/>
      <c r="AY15" s="62"/>
      <c r="AZ15" s="130"/>
      <c r="BA15" s="128"/>
      <c r="BB15" s="68"/>
      <c r="BC15" s="62"/>
      <c r="BD15" s="252" t="n">
        <v>2.18157840818632</v>
      </c>
      <c r="BE15" s="69"/>
      <c r="BF15" s="253" t="n">
        <v>2.18157840818632</v>
      </c>
      <c r="BG15" s="254" t="n">
        <v>2.18157840818632</v>
      </c>
      <c r="BH15" s="62"/>
      <c r="BI15" s="62"/>
      <c r="BJ15" s="130"/>
      <c r="BK15" s="128"/>
      <c r="BL15" s="133"/>
      <c r="BM15" s="128"/>
      <c r="BN15" s="130"/>
      <c r="BO15" s="62"/>
      <c r="BP15" s="130"/>
      <c r="BQ15" s="128"/>
      <c r="BR15" s="256" t="n">
        <v>2.88960547332914</v>
      </c>
    </row>
    <row r="16" customFormat="false" ht="14.25" hidden="false" customHeight="false" outlineLevel="0" collapsed="false">
      <c r="A16" s="0" t="s">
        <v>389</v>
      </c>
      <c r="B16" s="191" t="s">
        <v>38</v>
      </c>
      <c r="C16" s="191" t="s">
        <v>37</v>
      </c>
      <c r="D16" s="191" t="s">
        <v>35</v>
      </c>
      <c r="E16" s="0" t="s">
        <v>78</v>
      </c>
      <c r="F16" s="245" t="n">
        <v>0.0224719101123595</v>
      </c>
      <c r="G16" s="0" t="n">
        <v>2</v>
      </c>
      <c r="H16" s="0" t="n">
        <v>1</v>
      </c>
      <c r="L16" s="33"/>
      <c r="M16" s="34" t="s">
        <v>78</v>
      </c>
      <c r="N16" s="72"/>
      <c r="O16" s="64"/>
      <c r="P16" s="64"/>
      <c r="Q16" s="258" t="n">
        <v>0.0149253731343284</v>
      </c>
      <c r="R16" s="64"/>
      <c r="S16" s="64"/>
      <c r="T16" s="73"/>
      <c r="U16" s="259" t="n">
        <v>0.0149253731343284</v>
      </c>
      <c r="V16" s="260" t="n">
        <v>0.0149253731343284</v>
      </c>
      <c r="W16" s="64"/>
      <c r="X16" s="258" t="n">
        <v>0.0298507462686567</v>
      </c>
      <c r="Y16" s="258" t="n">
        <v>0.17910447761194</v>
      </c>
      <c r="Z16" s="260" t="n">
        <v>0.208955223880597</v>
      </c>
      <c r="AA16" s="259" t="n">
        <v>0.208955223880597</v>
      </c>
      <c r="AB16" s="138"/>
      <c r="AC16" s="137"/>
      <c r="AD16" s="138"/>
      <c r="AE16" s="137"/>
      <c r="AF16" s="132"/>
      <c r="AG16" s="258" t="n">
        <v>0.0895522388059701</v>
      </c>
      <c r="AH16" s="258" t="n">
        <v>0.0298507462686567</v>
      </c>
      <c r="AI16" s="64"/>
      <c r="AJ16" s="260" t="n">
        <v>0.119402985074627</v>
      </c>
      <c r="AK16" s="259" t="n">
        <v>0.119402985074627</v>
      </c>
      <c r="AL16" s="138"/>
      <c r="AM16" s="137"/>
      <c r="AN16" s="132"/>
      <c r="AO16" s="64"/>
      <c r="AP16" s="132"/>
      <c r="AQ16" s="64"/>
      <c r="AR16" s="132"/>
      <c r="AS16" s="137"/>
      <c r="AT16" s="138"/>
      <c r="AU16" s="137"/>
      <c r="AV16" s="138"/>
      <c r="AW16" s="137"/>
      <c r="AX16" s="132"/>
      <c r="AY16" s="64"/>
      <c r="AZ16" s="132"/>
      <c r="BA16" s="137"/>
      <c r="BB16" s="72"/>
      <c r="BC16" s="64"/>
      <c r="BD16" s="258" t="n">
        <v>0.597014925373134</v>
      </c>
      <c r="BE16" s="73"/>
      <c r="BF16" s="259" t="n">
        <v>0.597014925373134</v>
      </c>
      <c r="BG16" s="260" t="n">
        <v>0.597014925373134</v>
      </c>
      <c r="BH16" s="64"/>
      <c r="BI16" s="64"/>
      <c r="BJ16" s="132"/>
      <c r="BK16" s="137"/>
      <c r="BL16" s="138"/>
      <c r="BM16" s="137"/>
      <c r="BN16" s="132"/>
      <c r="BO16" s="64"/>
      <c r="BP16" s="132"/>
      <c r="BQ16" s="137"/>
      <c r="BR16" s="262" t="n">
        <v>0.940298507462686</v>
      </c>
    </row>
    <row r="17" customFormat="false" ht="14.25" hidden="false" customHeight="false" outlineLevel="0" collapsed="false">
      <c r="A17" s="0" t="s">
        <v>389</v>
      </c>
      <c r="B17" s="191" t="s">
        <v>38</v>
      </c>
      <c r="C17" s="191" t="s">
        <v>37</v>
      </c>
      <c r="D17" s="191" t="s">
        <v>35</v>
      </c>
      <c r="E17" s="0" t="s">
        <v>79</v>
      </c>
      <c r="F17" s="245" t="n">
        <v>0.0335376395658818</v>
      </c>
      <c r="G17" s="0" t="n">
        <v>2</v>
      </c>
      <c r="H17" s="0" t="n">
        <v>1</v>
      </c>
      <c r="L17" s="33"/>
      <c r="M17" s="34" t="s">
        <v>432</v>
      </c>
      <c r="N17" s="72"/>
      <c r="O17" s="64"/>
      <c r="P17" s="64"/>
      <c r="Q17" s="258" t="n">
        <v>0.00252266993931956</v>
      </c>
      <c r="R17" s="64"/>
      <c r="S17" s="64"/>
      <c r="T17" s="73"/>
      <c r="U17" s="259" t="n">
        <v>0.00252266993931956</v>
      </c>
      <c r="V17" s="260" t="n">
        <v>0.00252266993931956</v>
      </c>
      <c r="W17" s="64"/>
      <c r="X17" s="64"/>
      <c r="Y17" s="258" t="n">
        <v>0.074657394150133</v>
      </c>
      <c r="Z17" s="260" t="n">
        <v>0.074657394150133</v>
      </c>
      <c r="AA17" s="259" t="n">
        <v>0.074657394150133</v>
      </c>
      <c r="AB17" s="138"/>
      <c r="AC17" s="137"/>
      <c r="AD17" s="261" t="n">
        <v>0.000136360537260517</v>
      </c>
      <c r="AE17" s="259" t="n">
        <v>0.000136360537260517</v>
      </c>
      <c r="AF17" s="260" t="n">
        <v>0.000136360537260517</v>
      </c>
      <c r="AG17" s="64"/>
      <c r="AH17" s="258" t="n">
        <v>0.00122724483534465</v>
      </c>
      <c r="AI17" s="64"/>
      <c r="AJ17" s="260" t="n">
        <v>0.00122724483534465</v>
      </c>
      <c r="AK17" s="259" t="n">
        <v>0.00122724483534465</v>
      </c>
      <c r="AL17" s="138"/>
      <c r="AM17" s="137"/>
      <c r="AN17" s="132"/>
      <c r="AO17" s="64"/>
      <c r="AP17" s="132"/>
      <c r="AQ17" s="64"/>
      <c r="AR17" s="132"/>
      <c r="AS17" s="137"/>
      <c r="AT17" s="138"/>
      <c r="AU17" s="137"/>
      <c r="AV17" s="138"/>
      <c r="AW17" s="137"/>
      <c r="AX17" s="132"/>
      <c r="AY17" s="64"/>
      <c r="AZ17" s="132"/>
      <c r="BA17" s="137"/>
      <c r="BB17" s="72"/>
      <c r="BC17" s="64"/>
      <c r="BD17" s="258" t="n">
        <v>0.920365446239858</v>
      </c>
      <c r="BE17" s="73"/>
      <c r="BF17" s="259" t="n">
        <v>0.920365446239858</v>
      </c>
      <c r="BG17" s="260" t="n">
        <v>0.920365446239858</v>
      </c>
      <c r="BH17" s="64"/>
      <c r="BI17" s="64"/>
      <c r="BJ17" s="132"/>
      <c r="BK17" s="137"/>
      <c r="BL17" s="138"/>
      <c r="BM17" s="137"/>
      <c r="BN17" s="132"/>
      <c r="BO17" s="64"/>
      <c r="BP17" s="132"/>
      <c r="BQ17" s="137"/>
      <c r="BR17" s="262" t="n">
        <v>0.998909115701916</v>
      </c>
    </row>
    <row r="18" customFormat="false" ht="14.25" hidden="false" customHeight="false" outlineLevel="0" collapsed="false">
      <c r="A18" s="0" t="s">
        <v>389</v>
      </c>
      <c r="B18" s="0" t="s">
        <v>5</v>
      </c>
      <c r="C18" s="0" t="s">
        <v>4</v>
      </c>
      <c r="D18" s="0" t="s">
        <v>31</v>
      </c>
      <c r="E18" s="0" t="s">
        <v>78</v>
      </c>
      <c r="F18" s="263" t="n">
        <v>0.0393258426966292</v>
      </c>
      <c r="L18" s="42"/>
      <c r="M18" s="40" t="s">
        <v>79</v>
      </c>
      <c r="N18" s="70"/>
      <c r="O18" s="66"/>
      <c r="P18" s="66"/>
      <c r="Q18" s="265" t="n">
        <v>0.00932736508614975</v>
      </c>
      <c r="R18" s="66"/>
      <c r="S18" s="66"/>
      <c r="T18" s="71"/>
      <c r="U18" s="266" t="n">
        <v>0.00932736508614975</v>
      </c>
      <c r="V18" s="267" t="n">
        <v>0.00932736508614975</v>
      </c>
      <c r="W18" s="265" t="n">
        <v>0.0441820473699937</v>
      </c>
      <c r="X18" s="265" t="n">
        <v>0.00262001302091063</v>
      </c>
      <c r="Y18" s="265" t="n">
        <v>0.125016572967561</v>
      </c>
      <c r="Z18" s="267" t="n">
        <v>0.171818633358465</v>
      </c>
      <c r="AA18" s="266" t="n">
        <v>0.171818633358465</v>
      </c>
      <c r="AB18" s="135"/>
      <c r="AC18" s="134"/>
      <c r="AD18" s="273" t="n">
        <v>0.00267245285856481</v>
      </c>
      <c r="AE18" s="266" t="n">
        <v>0.00267245285856481</v>
      </c>
      <c r="AF18" s="267" t="n">
        <v>0.00267245285856481</v>
      </c>
      <c r="AG18" s="66"/>
      <c r="AH18" s="265" t="n">
        <v>0.0524141124508006</v>
      </c>
      <c r="AI18" s="66"/>
      <c r="AJ18" s="267" t="n">
        <v>0.0524141124508006</v>
      </c>
      <c r="AK18" s="266" t="n">
        <v>0.0524141124508006</v>
      </c>
      <c r="AL18" s="135"/>
      <c r="AM18" s="134"/>
      <c r="AN18" s="131"/>
      <c r="AO18" s="265" t="n">
        <v>0.0499672498372386</v>
      </c>
      <c r="AP18" s="267" t="n">
        <v>0.0499672498372386</v>
      </c>
      <c r="AQ18" s="66"/>
      <c r="AR18" s="131"/>
      <c r="AS18" s="266" t="n">
        <v>0.0499672498372386</v>
      </c>
      <c r="AT18" s="135"/>
      <c r="AU18" s="134"/>
      <c r="AV18" s="135"/>
      <c r="AW18" s="134"/>
      <c r="AX18" s="131"/>
      <c r="AY18" s="66"/>
      <c r="AZ18" s="131"/>
      <c r="BA18" s="134"/>
      <c r="BB18" s="70"/>
      <c r="BC18" s="66"/>
      <c r="BD18" s="265" t="n">
        <v>0.664198036573324</v>
      </c>
      <c r="BE18" s="71"/>
      <c r="BF18" s="266" t="n">
        <v>0.664198036573324</v>
      </c>
      <c r="BG18" s="267" t="n">
        <v>0.664198036573324</v>
      </c>
      <c r="BH18" s="66"/>
      <c r="BI18" s="66"/>
      <c r="BJ18" s="131"/>
      <c r="BK18" s="134"/>
      <c r="BL18" s="135"/>
      <c r="BM18" s="134"/>
      <c r="BN18" s="131"/>
      <c r="BO18" s="66"/>
      <c r="BP18" s="131"/>
      <c r="BQ18" s="134"/>
      <c r="BR18" s="268" t="n">
        <v>0.950397850164542</v>
      </c>
    </row>
    <row r="19" customFormat="false" ht="14.25" hidden="false" customHeight="false" outlineLevel="0" collapsed="false">
      <c r="A19" s="0" t="s">
        <v>389</v>
      </c>
      <c r="B19" s="191" t="s">
        <v>5</v>
      </c>
      <c r="C19" s="191" t="s">
        <v>4</v>
      </c>
      <c r="D19" s="191" t="s">
        <v>6</v>
      </c>
      <c r="E19" s="0" t="s">
        <v>78</v>
      </c>
      <c r="F19" s="245" t="n">
        <v>0.0337078651685393</v>
      </c>
      <c r="G19" s="0" t="n">
        <v>1</v>
      </c>
      <c r="H19" s="0" t="n">
        <v>1</v>
      </c>
      <c r="L19" s="28" t="s">
        <v>208</v>
      </c>
      <c r="M19" s="29"/>
      <c r="N19" s="252" t="n">
        <v>0.0118527452714552</v>
      </c>
      <c r="O19" s="62"/>
      <c r="P19" s="62"/>
      <c r="Q19" s="252" t="n">
        <v>0.0127626625954658</v>
      </c>
      <c r="R19" s="62"/>
      <c r="S19" s="62"/>
      <c r="T19" s="62"/>
      <c r="U19" s="254" t="n">
        <v>0.024615407866921</v>
      </c>
      <c r="V19" s="253" t="n">
        <v>0.024615407866921</v>
      </c>
      <c r="W19" s="251" t="n">
        <v>0.0586729130769289</v>
      </c>
      <c r="X19" s="252" t="n">
        <v>0.429159675890645</v>
      </c>
      <c r="Y19" s="270" t="n">
        <v>1.12306634878642</v>
      </c>
      <c r="Z19" s="253" t="n">
        <v>1.61089893775399</v>
      </c>
      <c r="AA19" s="254" t="n">
        <v>1.61089893775399</v>
      </c>
      <c r="AB19" s="62"/>
      <c r="AC19" s="130"/>
      <c r="AD19" s="62"/>
      <c r="AE19" s="130"/>
      <c r="AF19" s="128"/>
      <c r="AG19" s="68"/>
      <c r="AH19" s="252" t="n">
        <v>0.210758721121631</v>
      </c>
      <c r="AI19" s="270" t="n">
        <v>0.0878959322313106</v>
      </c>
      <c r="AJ19" s="253" t="n">
        <v>0.298654653352942</v>
      </c>
      <c r="AK19" s="254" t="n">
        <v>0.298654653352942</v>
      </c>
      <c r="AL19" s="62"/>
      <c r="AM19" s="130"/>
      <c r="AN19" s="128"/>
      <c r="AO19" s="133"/>
      <c r="AP19" s="128"/>
      <c r="AQ19" s="133"/>
      <c r="AR19" s="128"/>
      <c r="AS19" s="130"/>
      <c r="AT19" s="252" t="n">
        <v>0.00159976826467198</v>
      </c>
      <c r="AU19" s="254" t="n">
        <v>0.00159976826467198</v>
      </c>
      <c r="AV19" s="62"/>
      <c r="AW19" s="130"/>
      <c r="AX19" s="253" t="n">
        <v>0.00159976826467198</v>
      </c>
      <c r="AY19" s="133"/>
      <c r="AZ19" s="128"/>
      <c r="BA19" s="130"/>
      <c r="BB19" s="252" t="n">
        <v>0.0391061452513966</v>
      </c>
      <c r="BC19" s="252" t="n">
        <v>0.207678990649575</v>
      </c>
      <c r="BD19" s="252" t="n">
        <v>0.689774566694588</v>
      </c>
      <c r="BE19" s="252" t="n">
        <v>0.0131906817321034</v>
      </c>
      <c r="BF19" s="254" t="n">
        <v>0.949750384327663</v>
      </c>
      <c r="BG19" s="253" t="n">
        <v>0.949750384327663</v>
      </c>
      <c r="BH19" s="68"/>
      <c r="BI19" s="270" t="n">
        <v>0.0458792756864846</v>
      </c>
      <c r="BJ19" s="253" t="n">
        <v>0.0458792756864846</v>
      </c>
      <c r="BK19" s="254" t="n">
        <v>0.0458792756864846</v>
      </c>
      <c r="BL19" s="62"/>
      <c r="BM19" s="130"/>
      <c r="BN19" s="128"/>
      <c r="BO19" s="133"/>
      <c r="BP19" s="128"/>
      <c r="BQ19" s="130"/>
      <c r="BR19" s="256" t="n">
        <v>2.93139842725268</v>
      </c>
    </row>
    <row r="20" customFormat="false" ht="14.25" hidden="false" customHeight="false" outlineLevel="0" collapsed="false">
      <c r="A20" s="0" t="s">
        <v>389</v>
      </c>
      <c r="B20" s="191" t="s">
        <v>5</v>
      </c>
      <c r="C20" s="191" t="s">
        <v>4</v>
      </c>
      <c r="D20" s="191" t="s">
        <v>6</v>
      </c>
      <c r="E20" s="0" t="s">
        <v>79</v>
      </c>
      <c r="F20" s="245" t="n">
        <v>0.00519781825482694</v>
      </c>
      <c r="G20" s="0" t="n">
        <v>1</v>
      </c>
      <c r="H20" s="0" t="n">
        <v>1</v>
      </c>
      <c r="L20" s="33"/>
      <c r="M20" s="34" t="s">
        <v>78</v>
      </c>
      <c r="N20" s="64"/>
      <c r="O20" s="64"/>
      <c r="P20" s="64"/>
      <c r="Q20" s="258" t="n">
        <v>0.00558659217877095</v>
      </c>
      <c r="R20" s="64"/>
      <c r="S20" s="64"/>
      <c r="T20" s="64"/>
      <c r="U20" s="260" t="n">
        <v>0.00558659217877095</v>
      </c>
      <c r="V20" s="259" t="n">
        <v>0.00558659217877095</v>
      </c>
      <c r="W20" s="72"/>
      <c r="X20" s="258" t="n">
        <v>0.357541899441341</v>
      </c>
      <c r="Y20" s="271" t="n">
        <v>0.173184357541899</v>
      </c>
      <c r="Z20" s="259" t="n">
        <v>0.53072625698324</v>
      </c>
      <c r="AA20" s="260" t="n">
        <v>0.53072625698324</v>
      </c>
      <c r="AB20" s="64"/>
      <c r="AC20" s="132"/>
      <c r="AD20" s="64"/>
      <c r="AE20" s="132"/>
      <c r="AF20" s="137"/>
      <c r="AG20" s="72"/>
      <c r="AH20" s="258" t="n">
        <v>0.0335195530726257</v>
      </c>
      <c r="AI20" s="271" t="n">
        <v>0.0782122905027933</v>
      </c>
      <c r="AJ20" s="259" t="n">
        <v>0.111731843575419</v>
      </c>
      <c r="AK20" s="260" t="n">
        <v>0.111731843575419</v>
      </c>
      <c r="AL20" s="64"/>
      <c r="AM20" s="132"/>
      <c r="AN20" s="137"/>
      <c r="AO20" s="138"/>
      <c r="AP20" s="137"/>
      <c r="AQ20" s="138"/>
      <c r="AR20" s="137"/>
      <c r="AS20" s="132"/>
      <c r="AT20" s="64"/>
      <c r="AU20" s="132"/>
      <c r="AV20" s="64"/>
      <c r="AW20" s="132"/>
      <c r="AX20" s="137"/>
      <c r="AY20" s="138"/>
      <c r="AZ20" s="137"/>
      <c r="BA20" s="132"/>
      <c r="BB20" s="258" t="n">
        <v>0.0391061452513966</v>
      </c>
      <c r="BC20" s="64"/>
      <c r="BD20" s="258" t="n">
        <v>0.251396648044693</v>
      </c>
      <c r="BE20" s="258" t="n">
        <v>0.00558659217877095</v>
      </c>
      <c r="BF20" s="260" t="n">
        <v>0.29608938547486</v>
      </c>
      <c r="BG20" s="259" t="n">
        <v>0.29608938547486</v>
      </c>
      <c r="BH20" s="72"/>
      <c r="BI20" s="271" t="n">
        <v>0.0111731843575419</v>
      </c>
      <c r="BJ20" s="259" t="n">
        <v>0.0111731843575419</v>
      </c>
      <c r="BK20" s="260" t="n">
        <v>0.0111731843575419</v>
      </c>
      <c r="BL20" s="64"/>
      <c r="BM20" s="132"/>
      <c r="BN20" s="137"/>
      <c r="BO20" s="138"/>
      <c r="BP20" s="137"/>
      <c r="BQ20" s="132"/>
      <c r="BR20" s="262" t="n">
        <v>0.955307262569832</v>
      </c>
    </row>
    <row r="21" customFormat="false" ht="14.25" hidden="false" customHeight="false" outlineLevel="0" collapsed="false">
      <c r="A21" s="0" t="s">
        <v>389</v>
      </c>
      <c r="B21" s="164" t="s">
        <v>38</v>
      </c>
      <c r="C21" s="164" t="s">
        <v>37</v>
      </c>
      <c r="D21" s="164" t="s">
        <v>74</v>
      </c>
      <c r="E21" s="0" t="s">
        <v>78</v>
      </c>
      <c r="F21" s="249" t="n">
        <v>0.00561797752808989</v>
      </c>
      <c r="G21" s="0" t="n">
        <v>2</v>
      </c>
      <c r="H21" s="0" t="n">
        <v>1</v>
      </c>
      <c r="L21" s="33"/>
      <c r="M21" s="34" t="s">
        <v>432</v>
      </c>
      <c r="N21" s="258" t="n">
        <v>2.73276309676714E-005</v>
      </c>
      <c r="O21" s="64"/>
      <c r="P21" s="64"/>
      <c r="Q21" s="258" t="n">
        <v>8.19828929030142E-005</v>
      </c>
      <c r="R21" s="64"/>
      <c r="S21" s="64"/>
      <c r="T21" s="64"/>
      <c r="U21" s="260" t="n">
        <v>0.000109310523870686</v>
      </c>
      <c r="V21" s="259" t="n">
        <v>0.000109310523870686</v>
      </c>
      <c r="W21" s="72"/>
      <c r="X21" s="64"/>
      <c r="Y21" s="271" t="n">
        <v>0.748066570109037</v>
      </c>
      <c r="Z21" s="259" t="n">
        <v>0.748066570109037</v>
      </c>
      <c r="AA21" s="260" t="n">
        <v>0.748066570109037</v>
      </c>
      <c r="AB21" s="64"/>
      <c r="AC21" s="132"/>
      <c r="AD21" s="64"/>
      <c r="AE21" s="132"/>
      <c r="AF21" s="137"/>
      <c r="AG21" s="72"/>
      <c r="AH21" s="258" t="n">
        <v>0.0198125324515618</v>
      </c>
      <c r="AI21" s="73"/>
      <c r="AJ21" s="259" t="n">
        <v>0.0198125324515618</v>
      </c>
      <c r="AK21" s="260" t="n">
        <v>0.0198125324515618</v>
      </c>
      <c r="AL21" s="64"/>
      <c r="AM21" s="132"/>
      <c r="AN21" s="137"/>
      <c r="AO21" s="138"/>
      <c r="AP21" s="137"/>
      <c r="AQ21" s="138"/>
      <c r="AR21" s="137"/>
      <c r="AS21" s="132"/>
      <c r="AT21" s="258" t="n">
        <v>0.000136638154838357</v>
      </c>
      <c r="AU21" s="260" t="n">
        <v>0.000136638154838357</v>
      </c>
      <c r="AV21" s="64"/>
      <c r="AW21" s="132"/>
      <c r="AX21" s="259" t="n">
        <v>0.000136638154838357</v>
      </c>
      <c r="AY21" s="138"/>
      <c r="AZ21" s="137"/>
      <c r="BA21" s="132"/>
      <c r="BB21" s="64"/>
      <c r="BC21" s="64"/>
      <c r="BD21" s="258" t="n">
        <v>0.192195228595633</v>
      </c>
      <c r="BE21" s="64"/>
      <c r="BF21" s="260" t="n">
        <v>0.192195228595633</v>
      </c>
      <c r="BG21" s="259" t="n">
        <v>0.192195228595633</v>
      </c>
      <c r="BH21" s="72"/>
      <c r="BI21" s="271" t="n">
        <v>0.0347060913289427</v>
      </c>
      <c r="BJ21" s="259" t="n">
        <v>0.0347060913289427</v>
      </c>
      <c r="BK21" s="260" t="n">
        <v>0.0347060913289427</v>
      </c>
      <c r="BL21" s="64"/>
      <c r="BM21" s="132"/>
      <c r="BN21" s="137"/>
      <c r="BO21" s="138"/>
      <c r="BP21" s="137"/>
      <c r="BQ21" s="132"/>
      <c r="BR21" s="262" t="n">
        <v>0.995026371163884</v>
      </c>
    </row>
    <row r="22" customFormat="false" ht="14.25" hidden="false" customHeight="false" outlineLevel="0" collapsed="false">
      <c r="A22" s="0" t="s">
        <v>389</v>
      </c>
      <c r="B22" s="164" t="s">
        <v>38</v>
      </c>
      <c r="C22" s="164" t="s">
        <v>37</v>
      </c>
      <c r="D22" s="164" t="s">
        <v>74</v>
      </c>
      <c r="E22" s="0" t="s">
        <v>432</v>
      </c>
      <c r="F22" s="249" t="n">
        <v>0.00109847276850572</v>
      </c>
      <c r="G22" s="0" t="n">
        <v>2</v>
      </c>
      <c r="H22" s="0" t="n">
        <v>1</v>
      </c>
      <c r="L22" s="42"/>
      <c r="M22" s="40" t="s">
        <v>79</v>
      </c>
      <c r="N22" s="265" t="n">
        <v>0.0118254176404875</v>
      </c>
      <c r="O22" s="66"/>
      <c r="P22" s="66"/>
      <c r="Q22" s="265" t="n">
        <v>0.00709408752379186</v>
      </c>
      <c r="R22" s="66"/>
      <c r="S22" s="66"/>
      <c r="T22" s="66"/>
      <c r="U22" s="267" t="n">
        <v>0.0189195051642794</v>
      </c>
      <c r="V22" s="266" t="n">
        <v>0.0189195051642794</v>
      </c>
      <c r="W22" s="264" t="n">
        <v>0.0586729130769289</v>
      </c>
      <c r="X22" s="265" t="n">
        <v>0.0716177764493042</v>
      </c>
      <c r="Y22" s="272" t="n">
        <v>0.201815421135484</v>
      </c>
      <c r="Z22" s="266" t="n">
        <v>0.332106110661717</v>
      </c>
      <c r="AA22" s="267" t="n">
        <v>0.332106110661717</v>
      </c>
      <c r="AB22" s="66"/>
      <c r="AC22" s="131"/>
      <c r="AD22" s="66"/>
      <c r="AE22" s="131"/>
      <c r="AF22" s="134"/>
      <c r="AG22" s="70"/>
      <c r="AH22" s="265" t="n">
        <v>0.157426635597444</v>
      </c>
      <c r="AI22" s="272" t="n">
        <v>0.00968364172851726</v>
      </c>
      <c r="AJ22" s="266" t="n">
        <v>0.167110277325961</v>
      </c>
      <c r="AK22" s="267" t="n">
        <v>0.167110277325961</v>
      </c>
      <c r="AL22" s="66"/>
      <c r="AM22" s="131"/>
      <c r="AN22" s="134"/>
      <c r="AO22" s="135"/>
      <c r="AP22" s="134"/>
      <c r="AQ22" s="135"/>
      <c r="AR22" s="134"/>
      <c r="AS22" s="131"/>
      <c r="AT22" s="265" t="n">
        <v>0.00146313010983362</v>
      </c>
      <c r="AU22" s="267" t="n">
        <v>0.00146313010983362</v>
      </c>
      <c r="AV22" s="66"/>
      <c r="AW22" s="131"/>
      <c r="AX22" s="266" t="n">
        <v>0.00146313010983362</v>
      </c>
      <c r="AY22" s="135"/>
      <c r="AZ22" s="134"/>
      <c r="BA22" s="131"/>
      <c r="BB22" s="66"/>
      <c r="BC22" s="265" t="n">
        <v>0.207678990649575</v>
      </c>
      <c r="BD22" s="265" t="n">
        <v>0.246182690054263</v>
      </c>
      <c r="BE22" s="265" t="n">
        <v>0.00760408955333243</v>
      </c>
      <c r="BF22" s="267" t="n">
        <v>0.46146577025717</v>
      </c>
      <c r="BG22" s="266" t="n">
        <v>0.46146577025717</v>
      </c>
      <c r="BH22" s="70"/>
      <c r="BI22" s="71"/>
      <c r="BJ22" s="134"/>
      <c r="BK22" s="131"/>
      <c r="BL22" s="66"/>
      <c r="BM22" s="131"/>
      <c r="BN22" s="134"/>
      <c r="BO22" s="135"/>
      <c r="BP22" s="134"/>
      <c r="BQ22" s="131"/>
      <c r="BR22" s="268" t="n">
        <v>0.981064793518962</v>
      </c>
    </row>
    <row r="23" customFormat="false" ht="14.25" hidden="false" customHeight="false" outlineLevel="0" collapsed="false">
      <c r="A23" s="0" t="s">
        <v>389</v>
      </c>
      <c r="B23" s="164" t="s">
        <v>38</v>
      </c>
      <c r="C23" s="164" t="s">
        <v>37</v>
      </c>
      <c r="D23" s="164" t="s">
        <v>74</v>
      </c>
      <c r="E23" s="0" t="s">
        <v>79</v>
      </c>
      <c r="F23" s="249" t="n">
        <v>0.0208358894850144</v>
      </c>
      <c r="G23" s="0" t="n">
        <v>2</v>
      </c>
      <c r="H23" s="0" t="n">
        <v>1</v>
      </c>
      <c r="L23" s="28" t="s">
        <v>228</v>
      </c>
      <c r="M23" s="29"/>
      <c r="N23" s="251" t="n">
        <v>0.023323322266717</v>
      </c>
      <c r="O23" s="62"/>
      <c r="P23" s="62"/>
      <c r="Q23" s="62"/>
      <c r="R23" s="62"/>
      <c r="S23" s="62"/>
      <c r="T23" s="69"/>
      <c r="U23" s="253" t="n">
        <v>0.023323322266717</v>
      </c>
      <c r="V23" s="254" t="n">
        <v>0.023323322266717</v>
      </c>
      <c r="W23" s="62"/>
      <c r="X23" s="62"/>
      <c r="Y23" s="252" t="n">
        <v>2.38182322915388</v>
      </c>
      <c r="Z23" s="254" t="n">
        <v>2.38182322915388</v>
      </c>
      <c r="AA23" s="253" t="n">
        <v>2.38182322915388</v>
      </c>
      <c r="AB23" s="133"/>
      <c r="AC23" s="128"/>
      <c r="AD23" s="133"/>
      <c r="AE23" s="128"/>
      <c r="AF23" s="130"/>
      <c r="AG23" s="62"/>
      <c r="AH23" s="252" t="n">
        <v>0.0409957993501815</v>
      </c>
      <c r="AI23" s="62"/>
      <c r="AJ23" s="254" t="n">
        <v>0.0409957993501815</v>
      </c>
      <c r="AK23" s="253" t="n">
        <v>0.0409957993501815</v>
      </c>
      <c r="AL23" s="133"/>
      <c r="AM23" s="128"/>
      <c r="AN23" s="130"/>
      <c r="AO23" s="62"/>
      <c r="AP23" s="130"/>
      <c r="AQ23" s="62"/>
      <c r="AR23" s="130"/>
      <c r="AS23" s="128"/>
      <c r="AT23" s="133"/>
      <c r="AU23" s="128"/>
      <c r="AV23" s="133"/>
      <c r="AW23" s="128"/>
      <c r="AX23" s="130"/>
      <c r="AY23" s="252" t="n">
        <v>0.0353082457575567</v>
      </c>
      <c r="AZ23" s="254" t="n">
        <v>0.0353082457575567</v>
      </c>
      <c r="BA23" s="253" t="n">
        <v>0.0353082457575567</v>
      </c>
      <c r="BB23" s="68"/>
      <c r="BC23" s="62"/>
      <c r="BD23" s="252" t="n">
        <v>0.509899751710202</v>
      </c>
      <c r="BE23" s="69"/>
      <c r="BF23" s="253" t="n">
        <v>0.509899751710202</v>
      </c>
      <c r="BG23" s="254" t="n">
        <v>0.509899751710202</v>
      </c>
      <c r="BH23" s="62"/>
      <c r="BI23" s="62"/>
      <c r="BJ23" s="130"/>
      <c r="BK23" s="128"/>
      <c r="BL23" s="133"/>
      <c r="BM23" s="128"/>
      <c r="BN23" s="130"/>
      <c r="BO23" s="62"/>
      <c r="BP23" s="130"/>
      <c r="BQ23" s="128"/>
      <c r="BR23" s="256" t="n">
        <v>2.99135034823854</v>
      </c>
    </row>
    <row r="24" customFormat="false" ht="14.25" hidden="false" customHeight="false" outlineLevel="0" collapsed="false">
      <c r="A24" s="0" t="s">
        <v>389</v>
      </c>
      <c r="B24" s="191" t="s">
        <v>44</v>
      </c>
      <c r="C24" s="191" t="s">
        <v>46</v>
      </c>
      <c r="D24" s="191" t="s">
        <v>75</v>
      </c>
      <c r="E24" s="0" t="s">
        <v>78</v>
      </c>
      <c r="F24" s="245" t="n">
        <v>0.0168539325842697</v>
      </c>
      <c r="G24" s="0" t="n">
        <v>2</v>
      </c>
      <c r="H24" s="0" t="n">
        <v>1</v>
      </c>
      <c r="L24" s="33"/>
      <c r="M24" s="34" t="s">
        <v>78</v>
      </c>
      <c r="N24" s="72"/>
      <c r="O24" s="64"/>
      <c r="P24" s="64"/>
      <c r="Q24" s="64"/>
      <c r="R24" s="64"/>
      <c r="S24" s="64"/>
      <c r="T24" s="73"/>
      <c r="U24" s="137"/>
      <c r="V24" s="132"/>
      <c r="W24" s="64"/>
      <c r="X24" s="64"/>
      <c r="Y24" s="258" t="n">
        <v>1</v>
      </c>
      <c r="Z24" s="260" t="n">
        <v>1</v>
      </c>
      <c r="AA24" s="259" t="n">
        <v>1</v>
      </c>
      <c r="AB24" s="138"/>
      <c r="AC24" s="137"/>
      <c r="AD24" s="138"/>
      <c r="AE24" s="137"/>
      <c r="AF24" s="132"/>
      <c r="AG24" s="64"/>
      <c r="AH24" s="64"/>
      <c r="AI24" s="64"/>
      <c r="AJ24" s="132"/>
      <c r="AK24" s="137"/>
      <c r="AL24" s="138"/>
      <c r="AM24" s="137"/>
      <c r="AN24" s="132"/>
      <c r="AO24" s="64"/>
      <c r="AP24" s="132"/>
      <c r="AQ24" s="64"/>
      <c r="AR24" s="132"/>
      <c r="AS24" s="137"/>
      <c r="AT24" s="138"/>
      <c r="AU24" s="137"/>
      <c r="AV24" s="138"/>
      <c r="AW24" s="137"/>
      <c r="AX24" s="132"/>
      <c r="AY24" s="64"/>
      <c r="AZ24" s="132"/>
      <c r="BA24" s="137"/>
      <c r="BB24" s="72"/>
      <c r="BC24" s="64"/>
      <c r="BD24" s="64"/>
      <c r="BE24" s="73"/>
      <c r="BF24" s="137"/>
      <c r="BG24" s="132"/>
      <c r="BH24" s="64"/>
      <c r="BI24" s="64"/>
      <c r="BJ24" s="132"/>
      <c r="BK24" s="137"/>
      <c r="BL24" s="138"/>
      <c r="BM24" s="137"/>
      <c r="BN24" s="132"/>
      <c r="BO24" s="64"/>
      <c r="BP24" s="132"/>
      <c r="BQ24" s="137"/>
      <c r="BR24" s="262" t="n">
        <v>1</v>
      </c>
    </row>
    <row r="25" customFormat="false" ht="14.25" hidden="false" customHeight="false" outlineLevel="0" collapsed="false">
      <c r="A25" s="0" t="s">
        <v>389</v>
      </c>
      <c r="B25" s="191" t="s">
        <v>44</v>
      </c>
      <c r="C25" s="191" t="s">
        <v>46</v>
      </c>
      <c r="D25" s="191" t="s">
        <v>75</v>
      </c>
      <c r="E25" s="0" t="s">
        <v>432</v>
      </c>
      <c r="F25" s="245" t="n">
        <v>0.122391127174799</v>
      </c>
      <c r="G25" s="0" t="n">
        <v>2</v>
      </c>
      <c r="H25" s="0" t="n">
        <v>1</v>
      </c>
      <c r="L25" s="33"/>
      <c r="M25" s="34" t="s">
        <v>432</v>
      </c>
      <c r="N25" s="257" t="n">
        <v>5.01907247540655E-005</v>
      </c>
      <c r="O25" s="64"/>
      <c r="P25" s="64"/>
      <c r="Q25" s="64"/>
      <c r="R25" s="64"/>
      <c r="S25" s="64"/>
      <c r="T25" s="73"/>
      <c r="U25" s="259" t="n">
        <v>5.01907247540655E-005</v>
      </c>
      <c r="V25" s="260" t="n">
        <v>5.01907247540655E-005</v>
      </c>
      <c r="W25" s="64"/>
      <c r="X25" s="64"/>
      <c r="Y25" s="258" t="n">
        <v>0.993023489259185</v>
      </c>
      <c r="Z25" s="260" t="n">
        <v>0.993023489259185</v>
      </c>
      <c r="AA25" s="259" t="n">
        <v>0.993023489259185</v>
      </c>
      <c r="AB25" s="138"/>
      <c r="AC25" s="137"/>
      <c r="AD25" s="138"/>
      <c r="AE25" s="137"/>
      <c r="AF25" s="132"/>
      <c r="AG25" s="64"/>
      <c r="AH25" s="258" t="n">
        <v>5.01907247540655E-005</v>
      </c>
      <c r="AI25" s="64"/>
      <c r="AJ25" s="260" t="n">
        <v>5.01907247540655E-005</v>
      </c>
      <c r="AK25" s="259" t="n">
        <v>5.01907247540655E-005</v>
      </c>
      <c r="AL25" s="138"/>
      <c r="AM25" s="137"/>
      <c r="AN25" s="132"/>
      <c r="AO25" s="64"/>
      <c r="AP25" s="132"/>
      <c r="AQ25" s="64"/>
      <c r="AR25" s="132"/>
      <c r="AS25" s="137"/>
      <c r="AT25" s="138"/>
      <c r="AU25" s="137"/>
      <c r="AV25" s="138"/>
      <c r="AW25" s="137"/>
      <c r="AX25" s="132"/>
      <c r="AY25" s="64"/>
      <c r="AZ25" s="132"/>
      <c r="BA25" s="137"/>
      <c r="BB25" s="72"/>
      <c r="BC25" s="64"/>
      <c r="BD25" s="258" t="n">
        <v>0.00587231479622566</v>
      </c>
      <c r="BE25" s="73"/>
      <c r="BF25" s="259" t="n">
        <v>0.00587231479622566</v>
      </c>
      <c r="BG25" s="260" t="n">
        <v>0.00587231479622566</v>
      </c>
      <c r="BH25" s="64"/>
      <c r="BI25" s="64"/>
      <c r="BJ25" s="132"/>
      <c r="BK25" s="137"/>
      <c r="BL25" s="138"/>
      <c r="BM25" s="137"/>
      <c r="BN25" s="132"/>
      <c r="BO25" s="64"/>
      <c r="BP25" s="132"/>
      <c r="BQ25" s="137"/>
      <c r="BR25" s="262" t="n">
        <v>0.998996185504919</v>
      </c>
    </row>
    <row r="26" customFormat="false" ht="14.25" hidden="false" customHeight="false" outlineLevel="0" collapsed="false">
      <c r="A26" s="0" t="s">
        <v>389</v>
      </c>
      <c r="B26" s="0" t="s">
        <v>17</v>
      </c>
      <c r="C26" s="0" t="s">
        <v>16</v>
      </c>
      <c r="D26" s="0" t="s">
        <v>19</v>
      </c>
      <c r="E26" s="0" t="s">
        <v>79</v>
      </c>
      <c r="F26" s="263" t="n">
        <v>0.0211398391576411</v>
      </c>
      <c r="L26" s="42"/>
      <c r="M26" s="40" t="s">
        <v>79</v>
      </c>
      <c r="N26" s="264" t="n">
        <v>0.023273131541963</v>
      </c>
      <c r="O26" s="66"/>
      <c r="P26" s="66"/>
      <c r="Q26" s="66"/>
      <c r="R26" s="66"/>
      <c r="S26" s="66"/>
      <c r="T26" s="71"/>
      <c r="U26" s="266" t="n">
        <v>0.023273131541963</v>
      </c>
      <c r="V26" s="267" t="n">
        <v>0.023273131541963</v>
      </c>
      <c r="W26" s="66"/>
      <c r="X26" s="66"/>
      <c r="Y26" s="265" t="n">
        <v>0.388799739894699</v>
      </c>
      <c r="Z26" s="267" t="n">
        <v>0.388799739894699</v>
      </c>
      <c r="AA26" s="266" t="n">
        <v>0.388799739894699</v>
      </c>
      <c r="AB26" s="135"/>
      <c r="AC26" s="134"/>
      <c r="AD26" s="135"/>
      <c r="AE26" s="134"/>
      <c r="AF26" s="131"/>
      <c r="AG26" s="66"/>
      <c r="AH26" s="265" t="n">
        <v>0.0409456086254274</v>
      </c>
      <c r="AI26" s="66"/>
      <c r="AJ26" s="267" t="n">
        <v>0.0409456086254274</v>
      </c>
      <c r="AK26" s="266" t="n">
        <v>0.0409456086254274</v>
      </c>
      <c r="AL26" s="135"/>
      <c r="AM26" s="134"/>
      <c r="AN26" s="131"/>
      <c r="AO26" s="66"/>
      <c r="AP26" s="131"/>
      <c r="AQ26" s="66"/>
      <c r="AR26" s="131"/>
      <c r="AS26" s="134"/>
      <c r="AT26" s="135"/>
      <c r="AU26" s="134"/>
      <c r="AV26" s="135"/>
      <c r="AW26" s="134"/>
      <c r="AX26" s="131"/>
      <c r="AY26" s="265" t="n">
        <v>0.0353082457575567</v>
      </c>
      <c r="AZ26" s="267" t="n">
        <v>0.0353082457575567</v>
      </c>
      <c r="BA26" s="266" t="n">
        <v>0.0353082457575567</v>
      </c>
      <c r="BB26" s="70"/>
      <c r="BC26" s="66"/>
      <c r="BD26" s="265" t="n">
        <v>0.504027436913976</v>
      </c>
      <c r="BE26" s="71"/>
      <c r="BF26" s="266" t="n">
        <v>0.504027436913976</v>
      </c>
      <c r="BG26" s="267" t="n">
        <v>0.504027436913976</v>
      </c>
      <c r="BH26" s="66"/>
      <c r="BI26" s="66"/>
      <c r="BJ26" s="131"/>
      <c r="BK26" s="134"/>
      <c r="BL26" s="135"/>
      <c r="BM26" s="134"/>
      <c r="BN26" s="131"/>
      <c r="BO26" s="66"/>
      <c r="BP26" s="131"/>
      <c r="BQ26" s="134"/>
      <c r="BR26" s="268" t="n">
        <v>0.992354162733623</v>
      </c>
    </row>
    <row r="27" customFormat="false" ht="14.25" hidden="false" customHeight="false" outlineLevel="0" collapsed="false">
      <c r="A27" s="0" t="s">
        <v>389</v>
      </c>
      <c r="B27" s="191" t="s">
        <v>17</v>
      </c>
      <c r="C27" s="191" t="s">
        <v>16</v>
      </c>
      <c r="D27" s="191" t="s">
        <v>22</v>
      </c>
      <c r="E27" s="0" t="s">
        <v>432</v>
      </c>
      <c r="F27" s="245" t="n">
        <v>3.54346054356685E-005</v>
      </c>
      <c r="G27" s="0" t="n">
        <v>1</v>
      </c>
      <c r="H27" s="0" t="n">
        <v>1</v>
      </c>
      <c r="L27" s="28" t="s">
        <v>230</v>
      </c>
      <c r="M27" s="29"/>
      <c r="N27" s="62"/>
      <c r="O27" s="62"/>
      <c r="P27" s="62"/>
      <c r="Q27" s="62"/>
      <c r="R27" s="62"/>
      <c r="S27" s="62"/>
      <c r="T27" s="252" t="n">
        <v>0.166666666666667</v>
      </c>
      <c r="U27" s="254" t="n">
        <v>0.166666666666667</v>
      </c>
      <c r="V27" s="253" t="n">
        <v>0.166666666666667</v>
      </c>
      <c r="W27" s="251" t="n">
        <v>0.0158540022547914</v>
      </c>
      <c r="X27" s="252" t="n">
        <v>0.858920842566315</v>
      </c>
      <c r="Y27" s="270" t="n">
        <v>1.08557077355573</v>
      </c>
      <c r="Z27" s="253" t="n">
        <v>1.96034561837684</v>
      </c>
      <c r="AA27" s="254" t="n">
        <v>1.96034561837684</v>
      </c>
      <c r="AB27" s="62"/>
      <c r="AC27" s="130"/>
      <c r="AD27" s="62"/>
      <c r="AE27" s="130"/>
      <c r="AF27" s="128"/>
      <c r="AG27" s="68"/>
      <c r="AH27" s="252" t="n">
        <v>0.0198630602962329</v>
      </c>
      <c r="AI27" s="69"/>
      <c r="AJ27" s="253" t="n">
        <v>0.0198630602962329</v>
      </c>
      <c r="AK27" s="254" t="n">
        <v>0.0198630602962329</v>
      </c>
      <c r="AL27" s="62"/>
      <c r="AM27" s="130"/>
      <c r="AN27" s="128"/>
      <c r="AO27" s="133"/>
      <c r="AP27" s="128"/>
      <c r="AQ27" s="133"/>
      <c r="AR27" s="128"/>
      <c r="AS27" s="130"/>
      <c r="AT27" s="252" t="n">
        <v>0.847813727014734</v>
      </c>
      <c r="AU27" s="254" t="n">
        <v>0.847813727014734</v>
      </c>
      <c r="AV27" s="62"/>
      <c r="AW27" s="130"/>
      <c r="AX27" s="253" t="n">
        <v>0.847813727014734</v>
      </c>
      <c r="AY27" s="133"/>
      <c r="AZ27" s="128"/>
      <c r="BA27" s="130"/>
      <c r="BB27" s="62"/>
      <c r="BC27" s="62"/>
      <c r="BD27" s="62"/>
      <c r="BE27" s="62"/>
      <c r="BF27" s="130"/>
      <c r="BG27" s="128"/>
      <c r="BH27" s="68"/>
      <c r="BI27" s="69"/>
      <c r="BJ27" s="128"/>
      <c r="BK27" s="130"/>
      <c r="BL27" s="62"/>
      <c r="BM27" s="130"/>
      <c r="BN27" s="128"/>
      <c r="BO27" s="133"/>
      <c r="BP27" s="128"/>
      <c r="BQ27" s="130"/>
      <c r="BR27" s="256" t="n">
        <v>2.99468907235447</v>
      </c>
    </row>
    <row r="28" customFormat="false" ht="14.25" hidden="false" customHeight="false" outlineLevel="0" collapsed="false">
      <c r="A28" s="0" t="s">
        <v>389</v>
      </c>
      <c r="B28" s="191" t="s">
        <v>17</v>
      </c>
      <c r="C28" s="191" t="s">
        <v>16</v>
      </c>
      <c r="D28" s="191" t="s">
        <v>22</v>
      </c>
      <c r="E28" s="0" t="s">
        <v>79</v>
      </c>
      <c r="F28" s="245" t="n">
        <v>0.00786086355169375</v>
      </c>
      <c r="G28" s="0" t="n">
        <v>1</v>
      </c>
      <c r="H28" s="0" t="n">
        <v>1</v>
      </c>
      <c r="L28" s="33"/>
      <c r="M28" s="34" t="s">
        <v>78</v>
      </c>
      <c r="N28" s="64"/>
      <c r="O28" s="64"/>
      <c r="P28" s="64"/>
      <c r="Q28" s="64"/>
      <c r="R28" s="64"/>
      <c r="S28" s="64"/>
      <c r="T28" s="258" t="n">
        <v>0.166666666666667</v>
      </c>
      <c r="U28" s="260" t="n">
        <v>0.166666666666667</v>
      </c>
      <c r="V28" s="259" t="n">
        <v>0.166666666666667</v>
      </c>
      <c r="W28" s="72"/>
      <c r="X28" s="258" t="n">
        <v>0.833333333333333</v>
      </c>
      <c r="Y28" s="73"/>
      <c r="Z28" s="259" t="n">
        <v>0.833333333333333</v>
      </c>
      <c r="AA28" s="260" t="n">
        <v>0.833333333333333</v>
      </c>
      <c r="AB28" s="64"/>
      <c r="AC28" s="132"/>
      <c r="AD28" s="64"/>
      <c r="AE28" s="132"/>
      <c r="AF28" s="137"/>
      <c r="AG28" s="72"/>
      <c r="AH28" s="64"/>
      <c r="AI28" s="73"/>
      <c r="AJ28" s="137"/>
      <c r="AK28" s="132"/>
      <c r="AL28" s="64"/>
      <c r="AM28" s="132"/>
      <c r="AN28" s="137"/>
      <c r="AO28" s="138"/>
      <c r="AP28" s="137"/>
      <c r="AQ28" s="138"/>
      <c r="AR28" s="137"/>
      <c r="AS28" s="132"/>
      <c r="AT28" s="64"/>
      <c r="AU28" s="132"/>
      <c r="AV28" s="64"/>
      <c r="AW28" s="132"/>
      <c r="AX28" s="137"/>
      <c r="AY28" s="138"/>
      <c r="AZ28" s="137"/>
      <c r="BA28" s="132"/>
      <c r="BB28" s="64"/>
      <c r="BC28" s="64"/>
      <c r="BD28" s="64"/>
      <c r="BE28" s="64"/>
      <c r="BF28" s="132"/>
      <c r="BG28" s="137"/>
      <c r="BH28" s="72"/>
      <c r="BI28" s="73"/>
      <c r="BJ28" s="137"/>
      <c r="BK28" s="132"/>
      <c r="BL28" s="64"/>
      <c r="BM28" s="132"/>
      <c r="BN28" s="137"/>
      <c r="BO28" s="138"/>
      <c r="BP28" s="137"/>
      <c r="BQ28" s="132"/>
      <c r="BR28" s="262" t="n">
        <v>1</v>
      </c>
    </row>
    <row r="29" customFormat="false" ht="14.25" hidden="false" customHeight="false" outlineLevel="0" collapsed="false">
      <c r="A29" s="0" t="s">
        <v>389</v>
      </c>
      <c r="B29" s="191" t="s">
        <v>5</v>
      </c>
      <c r="C29" s="191" t="s">
        <v>4</v>
      </c>
      <c r="D29" s="191" t="s">
        <v>32</v>
      </c>
      <c r="E29" s="0" t="s">
        <v>78</v>
      </c>
      <c r="F29" s="245" t="n">
        <v>0.0674157303370787</v>
      </c>
      <c r="G29" s="0" t="n">
        <v>1</v>
      </c>
      <c r="H29" s="0" t="n">
        <v>1</v>
      </c>
      <c r="L29" s="33"/>
      <c r="M29" s="34" t="s">
        <v>432</v>
      </c>
      <c r="N29" s="64"/>
      <c r="O29" s="64"/>
      <c r="P29" s="64"/>
      <c r="Q29" s="64"/>
      <c r="R29" s="64"/>
      <c r="S29" s="64"/>
      <c r="T29" s="64"/>
      <c r="U29" s="132"/>
      <c r="V29" s="137"/>
      <c r="W29" s="72"/>
      <c r="X29" s="64"/>
      <c r="Y29" s="271" t="n">
        <v>0.999944582986977</v>
      </c>
      <c r="Z29" s="259" t="n">
        <v>0.999944582986977</v>
      </c>
      <c r="AA29" s="260" t="n">
        <v>0.999944582986977</v>
      </c>
      <c r="AB29" s="64"/>
      <c r="AC29" s="132"/>
      <c r="AD29" s="64"/>
      <c r="AE29" s="132"/>
      <c r="AF29" s="137"/>
      <c r="AG29" s="72"/>
      <c r="AH29" s="64"/>
      <c r="AI29" s="73"/>
      <c r="AJ29" s="137"/>
      <c r="AK29" s="132"/>
      <c r="AL29" s="64"/>
      <c r="AM29" s="132"/>
      <c r="AN29" s="137"/>
      <c r="AO29" s="138"/>
      <c r="AP29" s="137"/>
      <c r="AQ29" s="138"/>
      <c r="AR29" s="137"/>
      <c r="AS29" s="132"/>
      <c r="AT29" s="64"/>
      <c r="AU29" s="132"/>
      <c r="AV29" s="64"/>
      <c r="AW29" s="132"/>
      <c r="AX29" s="137"/>
      <c r="AY29" s="138"/>
      <c r="AZ29" s="137"/>
      <c r="BA29" s="132"/>
      <c r="BB29" s="64"/>
      <c r="BC29" s="64"/>
      <c r="BD29" s="64"/>
      <c r="BE29" s="64"/>
      <c r="BF29" s="132"/>
      <c r="BG29" s="137"/>
      <c r="BH29" s="72"/>
      <c r="BI29" s="73"/>
      <c r="BJ29" s="137"/>
      <c r="BK29" s="132"/>
      <c r="BL29" s="64"/>
      <c r="BM29" s="132"/>
      <c r="BN29" s="137"/>
      <c r="BO29" s="138"/>
      <c r="BP29" s="137"/>
      <c r="BQ29" s="132"/>
      <c r="BR29" s="262" t="n">
        <v>0.999944582986977</v>
      </c>
    </row>
    <row r="30" customFormat="false" ht="14.25" hidden="false" customHeight="false" outlineLevel="0" collapsed="false">
      <c r="A30" s="0" t="s">
        <v>389</v>
      </c>
      <c r="B30" s="191" t="s">
        <v>5</v>
      </c>
      <c r="C30" s="191" t="s">
        <v>4</v>
      </c>
      <c r="D30" s="191" t="s">
        <v>32</v>
      </c>
      <c r="E30" s="0" t="s">
        <v>432</v>
      </c>
      <c r="F30" s="250" t="n">
        <v>0.0582190567308033</v>
      </c>
      <c r="G30" s="0" t="n">
        <v>1</v>
      </c>
      <c r="H30" s="0" t="n">
        <v>1</v>
      </c>
      <c r="L30" s="42"/>
      <c r="M30" s="40" t="s">
        <v>79</v>
      </c>
      <c r="N30" s="66"/>
      <c r="O30" s="66"/>
      <c r="P30" s="66"/>
      <c r="Q30" s="66"/>
      <c r="R30" s="66"/>
      <c r="S30" s="66"/>
      <c r="T30" s="66"/>
      <c r="U30" s="131"/>
      <c r="V30" s="134"/>
      <c r="W30" s="264" t="n">
        <v>0.0158540022547914</v>
      </c>
      <c r="X30" s="265" t="n">
        <v>0.0255875092329822</v>
      </c>
      <c r="Y30" s="272" t="n">
        <v>0.0856261905687517</v>
      </c>
      <c r="Z30" s="266" t="n">
        <v>0.127067702056525</v>
      </c>
      <c r="AA30" s="267" t="n">
        <v>0.127067702056525</v>
      </c>
      <c r="AB30" s="66"/>
      <c r="AC30" s="131"/>
      <c r="AD30" s="66"/>
      <c r="AE30" s="131"/>
      <c r="AF30" s="134"/>
      <c r="AG30" s="70"/>
      <c r="AH30" s="265" t="n">
        <v>0.0198630602962329</v>
      </c>
      <c r="AI30" s="71"/>
      <c r="AJ30" s="266" t="n">
        <v>0.0198630602962329</v>
      </c>
      <c r="AK30" s="267" t="n">
        <v>0.0198630602962329</v>
      </c>
      <c r="AL30" s="66"/>
      <c r="AM30" s="131"/>
      <c r="AN30" s="134"/>
      <c r="AO30" s="135"/>
      <c r="AP30" s="134"/>
      <c r="AQ30" s="135"/>
      <c r="AR30" s="134"/>
      <c r="AS30" s="131"/>
      <c r="AT30" s="265" t="n">
        <v>0.847813727014734</v>
      </c>
      <c r="AU30" s="267" t="n">
        <v>0.847813727014734</v>
      </c>
      <c r="AV30" s="66"/>
      <c r="AW30" s="131"/>
      <c r="AX30" s="266" t="n">
        <v>0.847813727014734</v>
      </c>
      <c r="AY30" s="135"/>
      <c r="AZ30" s="134"/>
      <c r="BA30" s="131"/>
      <c r="BB30" s="66"/>
      <c r="BC30" s="66"/>
      <c r="BD30" s="66"/>
      <c r="BE30" s="66"/>
      <c r="BF30" s="131"/>
      <c r="BG30" s="134"/>
      <c r="BH30" s="70"/>
      <c r="BI30" s="71"/>
      <c r="BJ30" s="134"/>
      <c r="BK30" s="131"/>
      <c r="BL30" s="66"/>
      <c r="BM30" s="131"/>
      <c r="BN30" s="134"/>
      <c r="BO30" s="135"/>
      <c r="BP30" s="134"/>
      <c r="BQ30" s="131"/>
      <c r="BR30" s="268" t="n">
        <v>0.994744489367492</v>
      </c>
    </row>
    <row r="31" customFormat="false" ht="14.25" hidden="false" customHeight="false" outlineLevel="0" collapsed="false">
      <c r="A31" s="0" t="s">
        <v>389</v>
      </c>
      <c r="B31" s="191" t="s">
        <v>5</v>
      </c>
      <c r="C31" s="191" t="s">
        <v>4</v>
      </c>
      <c r="D31" s="191" t="s">
        <v>32</v>
      </c>
      <c r="E31" s="0" t="s">
        <v>79</v>
      </c>
      <c r="F31" s="245" t="n">
        <v>0.00976264040244052</v>
      </c>
      <c r="G31" s="0" t="n">
        <v>1</v>
      </c>
      <c r="H31" s="0" t="n">
        <v>1</v>
      </c>
      <c r="L31" s="28" t="s">
        <v>234</v>
      </c>
      <c r="M31" s="29"/>
      <c r="N31" s="68"/>
      <c r="O31" s="62"/>
      <c r="P31" s="62"/>
      <c r="Q31" s="62"/>
      <c r="R31" s="62"/>
      <c r="S31" s="252" t="n">
        <v>0.028640687895456</v>
      </c>
      <c r="T31" s="69"/>
      <c r="U31" s="253" t="n">
        <v>0.028640687895456</v>
      </c>
      <c r="V31" s="254" t="n">
        <v>0.028640687895456</v>
      </c>
      <c r="W31" s="62"/>
      <c r="X31" s="252" t="n">
        <v>0.107142857142857</v>
      </c>
      <c r="Y31" s="252" t="n">
        <v>0.179917858593177</v>
      </c>
      <c r="Z31" s="254" t="n">
        <v>0.287060715736035</v>
      </c>
      <c r="AA31" s="253" t="n">
        <v>0.287060715736035</v>
      </c>
      <c r="AB31" s="133"/>
      <c r="AC31" s="128"/>
      <c r="AD31" s="133"/>
      <c r="AE31" s="128"/>
      <c r="AF31" s="130"/>
      <c r="AG31" s="252" t="n">
        <v>0.891913472706156</v>
      </c>
      <c r="AH31" s="252" t="n">
        <v>0.534579501475636</v>
      </c>
      <c r="AI31" s="252" t="n">
        <v>0.00181887229917451</v>
      </c>
      <c r="AJ31" s="254" t="n">
        <v>1.42831184648097</v>
      </c>
      <c r="AK31" s="253" t="n">
        <v>1.42831184648097</v>
      </c>
      <c r="AL31" s="255" t="n">
        <v>0.321428571428571</v>
      </c>
      <c r="AM31" s="253" t="n">
        <v>0.321428571428571</v>
      </c>
      <c r="AN31" s="254" t="n">
        <v>0.321428571428571</v>
      </c>
      <c r="AO31" s="62"/>
      <c r="AP31" s="130"/>
      <c r="AQ31" s="62"/>
      <c r="AR31" s="130"/>
      <c r="AS31" s="128"/>
      <c r="AT31" s="133"/>
      <c r="AU31" s="128"/>
      <c r="AV31" s="255" t="n">
        <v>0.0364224181007775</v>
      </c>
      <c r="AW31" s="253" t="n">
        <v>0.0364224181007775</v>
      </c>
      <c r="AX31" s="254" t="n">
        <v>0.0364224181007775</v>
      </c>
      <c r="AY31" s="62"/>
      <c r="AZ31" s="130"/>
      <c r="BA31" s="128"/>
      <c r="BB31" s="68"/>
      <c r="BC31" s="62"/>
      <c r="BD31" s="252" t="n">
        <v>0.848099892352456</v>
      </c>
      <c r="BE31" s="69"/>
      <c r="BF31" s="253" t="n">
        <v>0.848099892352456</v>
      </c>
      <c r="BG31" s="254" t="n">
        <v>0.848099892352456</v>
      </c>
      <c r="BH31" s="62"/>
      <c r="BI31" s="62"/>
      <c r="BJ31" s="130"/>
      <c r="BK31" s="128"/>
      <c r="BL31" s="255" t="n">
        <v>0.0187233914972717</v>
      </c>
      <c r="BM31" s="253" t="n">
        <v>0.0187233914972717</v>
      </c>
      <c r="BN31" s="254" t="n">
        <v>0.0187233914972717</v>
      </c>
      <c r="BO31" s="62"/>
      <c r="BP31" s="130"/>
      <c r="BQ31" s="128"/>
      <c r="BR31" s="256" t="n">
        <v>2.96868752349153</v>
      </c>
    </row>
    <row r="32" customFormat="false" ht="14.25" hidden="false" customHeight="false" outlineLevel="0" collapsed="false">
      <c r="A32" s="0" t="s">
        <v>166</v>
      </c>
      <c r="B32" s="0" t="s">
        <v>38</v>
      </c>
      <c r="C32" s="0" t="s">
        <v>37</v>
      </c>
      <c r="D32" s="0" t="s">
        <v>197</v>
      </c>
      <c r="E32" s="0" t="s">
        <v>79</v>
      </c>
      <c r="F32" s="263" t="n">
        <v>0.0297510325270446</v>
      </c>
      <c r="L32" s="33"/>
      <c r="M32" s="34" t="s">
        <v>78</v>
      </c>
      <c r="N32" s="72"/>
      <c r="O32" s="64"/>
      <c r="P32" s="64"/>
      <c r="Q32" s="64"/>
      <c r="R32" s="64"/>
      <c r="S32" s="64"/>
      <c r="T32" s="73"/>
      <c r="U32" s="137"/>
      <c r="V32" s="132"/>
      <c r="W32" s="64"/>
      <c r="X32" s="258" t="n">
        <v>0.107142857142857</v>
      </c>
      <c r="Y32" s="258" t="n">
        <v>0.107142857142857</v>
      </c>
      <c r="Z32" s="260" t="n">
        <v>0.214285714285714</v>
      </c>
      <c r="AA32" s="259" t="n">
        <v>0.214285714285714</v>
      </c>
      <c r="AB32" s="138"/>
      <c r="AC32" s="137"/>
      <c r="AD32" s="138"/>
      <c r="AE32" s="137"/>
      <c r="AF32" s="132"/>
      <c r="AG32" s="258" t="n">
        <v>0.0357142857142857</v>
      </c>
      <c r="AH32" s="258" t="n">
        <v>0.0357142857142857</v>
      </c>
      <c r="AI32" s="64"/>
      <c r="AJ32" s="260" t="n">
        <v>0.0714285714285714</v>
      </c>
      <c r="AK32" s="259" t="n">
        <v>0.0714285714285714</v>
      </c>
      <c r="AL32" s="261" t="n">
        <v>0.321428571428571</v>
      </c>
      <c r="AM32" s="259" t="n">
        <v>0.321428571428571</v>
      </c>
      <c r="AN32" s="260" t="n">
        <v>0.321428571428571</v>
      </c>
      <c r="AO32" s="64"/>
      <c r="AP32" s="132"/>
      <c r="AQ32" s="64"/>
      <c r="AR32" s="132"/>
      <c r="AS32" s="137"/>
      <c r="AT32" s="138"/>
      <c r="AU32" s="137"/>
      <c r="AV32" s="138"/>
      <c r="AW32" s="137"/>
      <c r="AX32" s="132"/>
      <c r="AY32" s="64"/>
      <c r="AZ32" s="132"/>
      <c r="BA32" s="137"/>
      <c r="BB32" s="72"/>
      <c r="BC32" s="64"/>
      <c r="BD32" s="258" t="n">
        <v>0.392857142857143</v>
      </c>
      <c r="BE32" s="73"/>
      <c r="BF32" s="259" t="n">
        <v>0.392857142857143</v>
      </c>
      <c r="BG32" s="260" t="n">
        <v>0.392857142857143</v>
      </c>
      <c r="BH32" s="64"/>
      <c r="BI32" s="64"/>
      <c r="BJ32" s="132"/>
      <c r="BK32" s="137"/>
      <c r="BL32" s="138"/>
      <c r="BM32" s="137"/>
      <c r="BN32" s="132"/>
      <c r="BO32" s="64"/>
      <c r="BP32" s="132"/>
      <c r="BQ32" s="137"/>
      <c r="BR32" s="262" t="n">
        <v>1</v>
      </c>
    </row>
    <row r="33" customFormat="false" ht="14.25" hidden="false" customHeight="false" outlineLevel="0" collapsed="false">
      <c r="A33" s="0" t="s">
        <v>166</v>
      </c>
      <c r="B33" s="0" t="s">
        <v>66</v>
      </c>
      <c r="C33" s="0" t="s">
        <v>65</v>
      </c>
      <c r="D33" s="0" t="s">
        <v>64</v>
      </c>
      <c r="E33" s="0" t="s">
        <v>79</v>
      </c>
      <c r="F33" s="263" t="n">
        <v>0.0358019341274758</v>
      </c>
      <c r="L33" s="33"/>
      <c r="M33" s="34" t="s">
        <v>432</v>
      </c>
      <c r="N33" s="72"/>
      <c r="O33" s="64"/>
      <c r="P33" s="64"/>
      <c r="Q33" s="64"/>
      <c r="R33" s="64"/>
      <c r="S33" s="258" t="n">
        <v>0.000508130081300813</v>
      </c>
      <c r="T33" s="73"/>
      <c r="U33" s="259" t="n">
        <v>0.000508130081300813</v>
      </c>
      <c r="V33" s="260" t="n">
        <v>0.000508130081300813</v>
      </c>
      <c r="W33" s="64"/>
      <c r="X33" s="64"/>
      <c r="Y33" s="258" t="n">
        <v>0.00813008130081301</v>
      </c>
      <c r="Z33" s="260" t="n">
        <v>0.00813008130081301</v>
      </c>
      <c r="AA33" s="259" t="n">
        <v>0.00813008130081301</v>
      </c>
      <c r="AB33" s="138"/>
      <c r="AC33" s="137"/>
      <c r="AD33" s="138"/>
      <c r="AE33" s="137"/>
      <c r="AF33" s="132"/>
      <c r="AG33" s="258" t="n">
        <v>0.85619918699187</v>
      </c>
      <c r="AH33" s="258" t="n">
        <v>0.134146341463415</v>
      </c>
      <c r="AI33" s="64"/>
      <c r="AJ33" s="260" t="n">
        <v>0.990345528455284</v>
      </c>
      <c r="AK33" s="259" t="n">
        <v>0.990345528455284</v>
      </c>
      <c r="AL33" s="138"/>
      <c r="AM33" s="137"/>
      <c r="AN33" s="132"/>
      <c r="AO33" s="64"/>
      <c r="AP33" s="132"/>
      <c r="AQ33" s="64"/>
      <c r="AR33" s="132"/>
      <c r="AS33" s="137"/>
      <c r="AT33" s="138"/>
      <c r="AU33" s="137"/>
      <c r="AV33" s="138"/>
      <c r="AW33" s="137"/>
      <c r="AX33" s="132"/>
      <c r="AY33" s="64"/>
      <c r="AZ33" s="132"/>
      <c r="BA33" s="137"/>
      <c r="BB33" s="72"/>
      <c r="BC33" s="64"/>
      <c r="BD33" s="64"/>
      <c r="BE33" s="73"/>
      <c r="BF33" s="137"/>
      <c r="BG33" s="132"/>
      <c r="BH33" s="64"/>
      <c r="BI33" s="64"/>
      <c r="BJ33" s="132"/>
      <c r="BK33" s="137"/>
      <c r="BL33" s="138"/>
      <c r="BM33" s="137"/>
      <c r="BN33" s="132"/>
      <c r="BO33" s="64"/>
      <c r="BP33" s="132"/>
      <c r="BQ33" s="137"/>
      <c r="BR33" s="262" t="n">
        <v>0.998983739837398</v>
      </c>
    </row>
    <row r="34" customFormat="false" ht="14.25" hidden="false" customHeight="false" outlineLevel="0" collapsed="false">
      <c r="A34" s="0" t="s">
        <v>166</v>
      </c>
      <c r="B34" s="0" t="s">
        <v>10</v>
      </c>
      <c r="C34" s="0" t="s">
        <v>9</v>
      </c>
      <c r="D34" s="0" t="s">
        <v>8</v>
      </c>
      <c r="E34" s="0" t="s">
        <v>78</v>
      </c>
      <c r="F34" s="263" t="n">
        <v>0.00684931506849315</v>
      </c>
      <c r="G34" s="0" t="n">
        <v>2</v>
      </c>
      <c r="H34" s="0" t="n">
        <v>1</v>
      </c>
      <c r="L34" s="42"/>
      <c r="M34" s="40" t="s">
        <v>79</v>
      </c>
      <c r="N34" s="70"/>
      <c r="O34" s="66"/>
      <c r="P34" s="66"/>
      <c r="Q34" s="66"/>
      <c r="R34" s="66"/>
      <c r="S34" s="265" t="n">
        <v>0.0281325578141552</v>
      </c>
      <c r="T34" s="71"/>
      <c r="U34" s="266" t="n">
        <v>0.0281325578141552</v>
      </c>
      <c r="V34" s="267" t="n">
        <v>0.0281325578141552</v>
      </c>
      <c r="W34" s="66"/>
      <c r="X34" s="66"/>
      <c r="Y34" s="265" t="n">
        <v>0.0646449201495073</v>
      </c>
      <c r="Z34" s="267" t="n">
        <v>0.0646449201495073</v>
      </c>
      <c r="AA34" s="266" t="n">
        <v>0.0646449201495073</v>
      </c>
      <c r="AB34" s="135"/>
      <c r="AC34" s="134"/>
      <c r="AD34" s="135"/>
      <c r="AE34" s="134"/>
      <c r="AF34" s="131"/>
      <c r="AG34" s="66"/>
      <c r="AH34" s="265" t="n">
        <v>0.364718874297935</v>
      </c>
      <c r="AI34" s="265" t="n">
        <v>0.00181887229917451</v>
      </c>
      <c r="AJ34" s="267" t="n">
        <v>0.36653774659711</v>
      </c>
      <c r="AK34" s="266" t="n">
        <v>0.36653774659711</v>
      </c>
      <c r="AL34" s="135"/>
      <c r="AM34" s="134"/>
      <c r="AN34" s="131"/>
      <c r="AO34" s="66"/>
      <c r="AP34" s="131"/>
      <c r="AQ34" s="66"/>
      <c r="AR34" s="131"/>
      <c r="AS34" s="134"/>
      <c r="AT34" s="135"/>
      <c r="AU34" s="134"/>
      <c r="AV34" s="273" t="n">
        <v>0.0364224181007775</v>
      </c>
      <c r="AW34" s="266" t="n">
        <v>0.0364224181007775</v>
      </c>
      <c r="AX34" s="267" t="n">
        <v>0.0364224181007775</v>
      </c>
      <c r="AY34" s="66"/>
      <c r="AZ34" s="131"/>
      <c r="BA34" s="134"/>
      <c r="BB34" s="70"/>
      <c r="BC34" s="66"/>
      <c r="BD34" s="265" t="n">
        <v>0.455242749495313</v>
      </c>
      <c r="BE34" s="71"/>
      <c r="BF34" s="266" t="n">
        <v>0.455242749495313</v>
      </c>
      <c r="BG34" s="267" t="n">
        <v>0.455242749495313</v>
      </c>
      <c r="BH34" s="66"/>
      <c r="BI34" s="66"/>
      <c r="BJ34" s="131"/>
      <c r="BK34" s="134"/>
      <c r="BL34" s="273" t="n">
        <v>0.0187233914972717</v>
      </c>
      <c r="BM34" s="266" t="n">
        <v>0.0187233914972717</v>
      </c>
      <c r="BN34" s="267" t="n">
        <v>0.0187233914972717</v>
      </c>
      <c r="BO34" s="66"/>
      <c r="BP34" s="131"/>
      <c r="BQ34" s="134"/>
      <c r="BR34" s="268" t="n">
        <v>0.969703783654134</v>
      </c>
    </row>
    <row r="35" customFormat="false" ht="14.25" hidden="false" customHeight="false" outlineLevel="0" collapsed="false">
      <c r="A35" s="0" t="s">
        <v>166</v>
      </c>
      <c r="B35" s="0" t="s">
        <v>10</v>
      </c>
      <c r="C35" s="0" t="s">
        <v>9</v>
      </c>
      <c r="D35" s="214" t="s">
        <v>8</v>
      </c>
      <c r="E35" s="0" t="s">
        <v>432</v>
      </c>
      <c r="F35" s="263" t="n">
        <v>0.0354081033470346</v>
      </c>
      <c r="L35" s="28" t="s">
        <v>391</v>
      </c>
      <c r="M35" s="29"/>
      <c r="N35" s="62"/>
      <c r="O35" s="252" t="n">
        <v>0.0747343715345974</v>
      </c>
      <c r="P35" s="62"/>
      <c r="Q35" s="252" t="n">
        <v>0.0318853558898692</v>
      </c>
      <c r="R35" s="62"/>
      <c r="S35" s="62"/>
      <c r="T35" s="252" t="n">
        <v>0.0306167244757739</v>
      </c>
      <c r="U35" s="254" t="n">
        <v>0.137236451900241</v>
      </c>
      <c r="V35" s="253" t="n">
        <v>0.137236451900241</v>
      </c>
      <c r="W35" s="251" t="n">
        <v>0.0621933478979503</v>
      </c>
      <c r="X35" s="252" t="n">
        <v>0.704223677063879</v>
      </c>
      <c r="Y35" s="270" t="n">
        <v>0.999804063067817</v>
      </c>
      <c r="Z35" s="253" t="n">
        <v>1.76622108802965</v>
      </c>
      <c r="AA35" s="254" t="n">
        <v>1.76622108802965</v>
      </c>
      <c r="AB35" s="62"/>
      <c r="AC35" s="130"/>
      <c r="AD35" s="62"/>
      <c r="AE35" s="130"/>
      <c r="AF35" s="128"/>
      <c r="AG35" s="251" t="n">
        <v>0.00385423564438002</v>
      </c>
      <c r="AH35" s="252" t="n">
        <v>0.808302885369634</v>
      </c>
      <c r="AI35" s="270" t="n">
        <v>0.0147058823529412</v>
      </c>
      <c r="AJ35" s="253" t="n">
        <v>0.826863003366955</v>
      </c>
      <c r="AK35" s="254" t="n">
        <v>0.826863003366955</v>
      </c>
      <c r="AL35" s="252" t="n">
        <v>0.161764705882353</v>
      </c>
      <c r="AM35" s="254" t="n">
        <v>0.161764705882353</v>
      </c>
      <c r="AN35" s="253" t="n">
        <v>0.161764705882353</v>
      </c>
      <c r="AO35" s="133"/>
      <c r="AP35" s="128"/>
      <c r="AQ35" s="133"/>
      <c r="AR35" s="128"/>
      <c r="AS35" s="130"/>
      <c r="AT35" s="252" t="n">
        <v>0.00320987700314323</v>
      </c>
      <c r="AU35" s="254" t="n">
        <v>0.00320987700314323</v>
      </c>
      <c r="AV35" s="62"/>
      <c r="AW35" s="130"/>
      <c r="AX35" s="253" t="n">
        <v>0.00320987700314323</v>
      </c>
      <c r="AY35" s="133"/>
      <c r="AZ35" s="128"/>
      <c r="BA35" s="130"/>
      <c r="BB35" s="62"/>
      <c r="BC35" s="62"/>
      <c r="BD35" s="252" t="n">
        <v>0.0648389636527642</v>
      </c>
      <c r="BE35" s="62"/>
      <c r="BF35" s="254" t="n">
        <v>0.0648389636527642</v>
      </c>
      <c r="BG35" s="253" t="n">
        <v>0.0648389636527642</v>
      </c>
      <c r="BH35" s="68"/>
      <c r="BI35" s="69"/>
      <c r="BJ35" s="128"/>
      <c r="BK35" s="130"/>
      <c r="BL35" s="62"/>
      <c r="BM35" s="130"/>
      <c r="BN35" s="128"/>
      <c r="BO35" s="133"/>
      <c r="BP35" s="128"/>
      <c r="BQ35" s="130"/>
      <c r="BR35" s="256" t="n">
        <v>2.9601340898351</v>
      </c>
    </row>
    <row r="36" customFormat="false" ht="14.25" hidden="false" customHeight="false" outlineLevel="0" collapsed="false">
      <c r="A36" s="0" t="s">
        <v>166</v>
      </c>
      <c r="B36" s="0" t="s">
        <v>10</v>
      </c>
      <c r="C36" s="0" t="s">
        <v>9</v>
      </c>
      <c r="D36" s="0" t="s">
        <v>8</v>
      </c>
      <c r="E36" s="0" t="s">
        <v>79</v>
      </c>
      <c r="F36" s="263" t="n">
        <v>0.00130007023367929</v>
      </c>
      <c r="G36" s="0" t="n">
        <v>2</v>
      </c>
      <c r="H36" s="0" t="n">
        <v>1</v>
      </c>
      <c r="L36" s="33"/>
      <c r="M36" s="34" t="s">
        <v>78</v>
      </c>
      <c r="N36" s="64"/>
      <c r="O36" s="258" t="n">
        <v>0.0735294117647059</v>
      </c>
      <c r="P36" s="64"/>
      <c r="Q36" s="258" t="n">
        <v>0.0294117647058823</v>
      </c>
      <c r="R36" s="64"/>
      <c r="S36" s="64"/>
      <c r="T36" s="258" t="n">
        <v>0.0294117647058823</v>
      </c>
      <c r="U36" s="260" t="n">
        <v>0.132352941176471</v>
      </c>
      <c r="V36" s="259" t="n">
        <v>0.132352941176471</v>
      </c>
      <c r="W36" s="72"/>
      <c r="X36" s="258" t="n">
        <v>0.25</v>
      </c>
      <c r="Y36" s="271" t="n">
        <v>0.147058823529412</v>
      </c>
      <c r="Z36" s="259" t="n">
        <v>0.397058823529412</v>
      </c>
      <c r="AA36" s="260" t="n">
        <v>0.397058823529412</v>
      </c>
      <c r="AB36" s="64"/>
      <c r="AC36" s="132"/>
      <c r="AD36" s="64"/>
      <c r="AE36" s="132"/>
      <c r="AF36" s="137"/>
      <c r="AG36" s="72"/>
      <c r="AH36" s="258" t="n">
        <v>0.279411764705882</v>
      </c>
      <c r="AI36" s="271" t="n">
        <v>0.0147058823529412</v>
      </c>
      <c r="AJ36" s="259" t="n">
        <v>0.294117647058823</v>
      </c>
      <c r="AK36" s="260" t="n">
        <v>0.294117647058823</v>
      </c>
      <c r="AL36" s="258" t="n">
        <v>0.161764705882353</v>
      </c>
      <c r="AM36" s="260" t="n">
        <v>0.161764705882353</v>
      </c>
      <c r="AN36" s="259" t="n">
        <v>0.161764705882353</v>
      </c>
      <c r="AO36" s="138"/>
      <c r="AP36" s="137"/>
      <c r="AQ36" s="138"/>
      <c r="AR36" s="137"/>
      <c r="AS36" s="132"/>
      <c r="AT36" s="64"/>
      <c r="AU36" s="132"/>
      <c r="AV36" s="64"/>
      <c r="AW36" s="132"/>
      <c r="AX36" s="137"/>
      <c r="AY36" s="138"/>
      <c r="AZ36" s="137"/>
      <c r="BA36" s="132"/>
      <c r="BB36" s="64"/>
      <c r="BC36" s="64"/>
      <c r="BD36" s="64"/>
      <c r="BE36" s="64"/>
      <c r="BF36" s="132"/>
      <c r="BG36" s="137"/>
      <c r="BH36" s="72"/>
      <c r="BI36" s="73"/>
      <c r="BJ36" s="137"/>
      <c r="BK36" s="132"/>
      <c r="BL36" s="64"/>
      <c r="BM36" s="132"/>
      <c r="BN36" s="137"/>
      <c r="BO36" s="138"/>
      <c r="BP36" s="137"/>
      <c r="BQ36" s="132"/>
      <c r="BR36" s="262" t="n">
        <v>0.985294117647059</v>
      </c>
    </row>
    <row r="37" customFormat="false" ht="14.25" hidden="false" customHeight="false" outlineLevel="0" collapsed="false">
      <c r="A37" s="0" t="s">
        <v>166</v>
      </c>
      <c r="B37" s="0" t="s">
        <v>17</v>
      </c>
      <c r="C37" s="0" t="s">
        <v>16</v>
      </c>
      <c r="D37" s="0" t="s">
        <v>21</v>
      </c>
      <c r="E37" s="0" t="s">
        <v>78</v>
      </c>
      <c r="F37" s="263" t="n">
        <v>0.0821917808219178</v>
      </c>
      <c r="G37" s="0" t="n">
        <v>1</v>
      </c>
      <c r="H37" s="0" t="n">
        <v>1</v>
      </c>
      <c r="L37" s="33"/>
      <c r="M37" s="34" t="s">
        <v>432</v>
      </c>
      <c r="N37" s="64"/>
      <c r="O37" s="258" t="n">
        <v>0.00120495976989155</v>
      </c>
      <c r="P37" s="64"/>
      <c r="Q37" s="258" t="n">
        <v>0.00128269910988456</v>
      </c>
      <c r="R37" s="64"/>
      <c r="S37" s="64"/>
      <c r="T37" s="258" t="n">
        <v>0.00120495976989155</v>
      </c>
      <c r="U37" s="260" t="n">
        <v>0.00369261864966766</v>
      </c>
      <c r="V37" s="259" t="n">
        <v>0.00369261864966766</v>
      </c>
      <c r="W37" s="72"/>
      <c r="X37" s="258" t="n">
        <v>0.22388929917985</v>
      </c>
      <c r="Y37" s="271" t="n">
        <v>0.537295448361643</v>
      </c>
      <c r="Z37" s="259" t="n">
        <v>0.761184747541493</v>
      </c>
      <c r="AA37" s="260" t="n">
        <v>0.761184747541493</v>
      </c>
      <c r="AB37" s="64"/>
      <c r="AC37" s="132"/>
      <c r="AD37" s="64"/>
      <c r="AE37" s="132"/>
      <c r="AF37" s="137"/>
      <c r="AG37" s="72"/>
      <c r="AH37" s="258" t="n">
        <v>0.235239242818828</v>
      </c>
      <c r="AI37" s="73"/>
      <c r="AJ37" s="259" t="n">
        <v>0.235239242818828</v>
      </c>
      <c r="AK37" s="260" t="n">
        <v>0.235239242818828</v>
      </c>
      <c r="AL37" s="64"/>
      <c r="AM37" s="132"/>
      <c r="AN37" s="137"/>
      <c r="AO37" s="138"/>
      <c r="AP37" s="137"/>
      <c r="AQ37" s="138"/>
      <c r="AR37" s="137"/>
      <c r="AS37" s="132"/>
      <c r="AT37" s="258" t="n">
        <v>0.000155478679986007</v>
      </c>
      <c r="AU37" s="260" t="n">
        <v>0.000155478679986007</v>
      </c>
      <c r="AV37" s="64"/>
      <c r="AW37" s="132"/>
      <c r="AX37" s="259" t="n">
        <v>0.000155478679986007</v>
      </c>
      <c r="AY37" s="138"/>
      <c r="AZ37" s="137"/>
      <c r="BA37" s="132"/>
      <c r="BB37" s="64"/>
      <c r="BC37" s="64"/>
      <c r="BD37" s="64"/>
      <c r="BE37" s="64"/>
      <c r="BF37" s="132"/>
      <c r="BG37" s="137"/>
      <c r="BH37" s="72"/>
      <c r="BI37" s="73"/>
      <c r="BJ37" s="137"/>
      <c r="BK37" s="132"/>
      <c r="BL37" s="64"/>
      <c r="BM37" s="132"/>
      <c r="BN37" s="137"/>
      <c r="BO37" s="138"/>
      <c r="BP37" s="137"/>
      <c r="BQ37" s="132"/>
      <c r="BR37" s="262" t="n">
        <v>1.00027208768998</v>
      </c>
    </row>
    <row r="38" customFormat="false" ht="14.25" hidden="false" customHeight="false" outlineLevel="0" collapsed="false">
      <c r="A38" s="0" t="s">
        <v>166</v>
      </c>
      <c r="B38" s="0" t="s">
        <v>17</v>
      </c>
      <c r="C38" s="0" t="s">
        <v>16</v>
      </c>
      <c r="D38" s="0" t="s">
        <v>21</v>
      </c>
      <c r="E38" s="0" t="s">
        <v>432</v>
      </c>
      <c r="F38" s="269" t="n">
        <v>0.000822078684674104</v>
      </c>
      <c r="G38" s="0" t="n">
        <v>1</v>
      </c>
      <c r="H38" s="0" t="n">
        <v>1</v>
      </c>
      <c r="L38" s="42"/>
      <c r="M38" s="40" t="s">
        <v>79</v>
      </c>
      <c r="N38" s="66"/>
      <c r="O38" s="66"/>
      <c r="P38" s="66"/>
      <c r="Q38" s="265" t="n">
        <v>0.00119089207410227</v>
      </c>
      <c r="R38" s="66"/>
      <c r="S38" s="66"/>
      <c r="T38" s="66"/>
      <c r="U38" s="267" t="n">
        <v>0.00119089207410227</v>
      </c>
      <c r="V38" s="266" t="n">
        <v>0.00119089207410227</v>
      </c>
      <c r="W38" s="264" t="n">
        <v>0.0621933478979503</v>
      </c>
      <c r="X38" s="265" t="n">
        <v>0.230334377884029</v>
      </c>
      <c r="Y38" s="272" t="n">
        <v>0.315449791176762</v>
      </c>
      <c r="Z38" s="266" t="n">
        <v>0.607977516958741</v>
      </c>
      <c r="AA38" s="267" t="n">
        <v>0.607977516958741</v>
      </c>
      <c r="AB38" s="66"/>
      <c r="AC38" s="131"/>
      <c r="AD38" s="66"/>
      <c r="AE38" s="131"/>
      <c r="AF38" s="134"/>
      <c r="AG38" s="264" t="n">
        <v>0.00385423564438002</v>
      </c>
      <c r="AH38" s="265" t="n">
        <v>0.293651877844923</v>
      </c>
      <c r="AI38" s="71"/>
      <c r="AJ38" s="266" t="n">
        <v>0.297506113489303</v>
      </c>
      <c r="AK38" s="267" t="n">
        <v>0.297506113489303</v>
      </c>
      <c r="AL38" s="66"/>
      <c r="AM38" s="131"/>
      <c r="AN38" s="134"/>
      <c r="AO38" s="135"/>
      <c r="AP38" s="134"/>
      <c r="AQ38" s="135"/>
      <c r="AR38" s="134"/>
      <c r="AS38" s="131"/>
      <c r="AT38" s="265" t="n">
        <v>0.00305439832315722</v>
      </c>
      <c r="AU38" s="267" t="n">
        <v>0.00305439832315722</v>
      </c>
      <c r="AV38" s="66"/>
      <c r="AW38" s="131"/>
      <c r="AX38" s="266" t="n">
        <v>0.00305439832315722</v>
      </c>
      <c r="AY38" s="135"/>
      <c r="AZ38" s="134"/>
      <c r="BA38" s="131"/>
      <c r="BB38" s="66"/>
      <c r="BC38" s="66"/>
      <c r="BD38" s="265" t="n">
        <v>0.0648389636527642</v>
      </c>
      <c r="BE38" s="66"/>
      <c r="BF38" s="267" t="n">
        <v>0.0648389636527642</v>
      </c>
      <c r="BG38" s="266" t="n">
        <v>0.0648389636527642</v>
      </c>
      <c r="BH38" s="70"/>
      <c r="BI38" s="71"/>
      <c r="BJ38" s="134"/>
      <c r="BK38" s="131"/>
      <c r="BL38" s="66"/>
      <c r="BM38" s="131"/>
      <c r="BN38" s="134"/>
      <c r="BO38" s="135"/>
      <c r="BP38" s="134"/>
      <c r="BQ38" s="131"/>
      <c r="BR38" s="268" t="n">
        <v>0.974567884498068</v>
      </c>
    </row>
    <row r="39" customFormat="false" ht="14.25" hidden="false" customHeight="false" outlineLevel="0" collapsed="false">
      <c r="A39" s="0" t="s">
        <v>166</v>
      </c>
      <c r="B39" s="0" t="s">
        <v>38</v>
      </c>
      <c r="C39" s="0" t="s">
        <v>37</v>
      </c>
      <c r="D39" s="0" t="s">
        <v>35</v>
      </c>
      <c r="E39" s="0" t="s">
        <v>78</v>
      </c>
      <c r="F39" s="263" t="n">
        <v>0.143835616438356</v>
      </c>
      <c r="G39" s="0" t="n">
        <v>3</v>
      </c>
      <c r="H39" s="0" t="n">
        <v>2</v>
      </c>
      <c r="L39" s="28" t="s">
        <v>259</v>
      </c>
      <c r="M39" s="29"/>
      <c r="N39" s="68"/>
      <c r="O39" s="62"/>
      <c r="P39" s="62"/>
      <c r="Q39" s="62"/>
      <c r="R39" s="62"/>
      <c r="S39" s="62"/>
      <c r="T39" s="69"/>
      <c r="U39" s="128"/>
      <c r="V39" s="130"/>
      <c r="W39" s="62"/>
      <c r="X39" s="62"/>
      <c r="Y39" s="62"/>
      <c r="Z39" s="130"/>
      <c r="AA39" s="128"/>
      <c r="AB39" s="133"/>
      <c r="AC39" s="128"/>
      <c r="AD39" s="133"/>
      <c r="AE39" s="128"/>
      <c r="AF39" s="130"/>
      <c r="AG39" s="62"/>
      <c r="AH39" s="62"/>
      <c r="AI39" s="62"/>
      <c r="AJ39" s="130"/>
      <c r="AK39" s="128"/>
      <c r="AL39" s="133"/>
      <c r="AM39" s="128"/>
      <c r="AN39" s="130"/>
      <c r="AO39" s="62"/>
      <c r="AP39" s="130"/>
      <c r="AQ39" s="62"/>
      <c r="AR39" s="130"/>
      <c r="AS39" s="128"/>
      <c r="AT39" s="133"/>
      <c r="AU39" s="128"/>
      <c r="AV39" s="133"/>
      <c r="AW39" s="128"/>
      <c r="AX39" s="130"/>
      <c r="AY39" s="62"/>
      <c r="AZ39" s="130"/>
      <c r="BA39" s="128"/>
      <c r="BB39" s="68"/>
      <c r="BC39" s="62"/>
      <c r="BD39" s="62"/>
      <c r="BE39" s="69"/>
      <c r="BF39" s="128"/>
      <c r="BG39" s="130"/>
      <c r="BH39" s="62"/>
      <c r="BI39" s="62"/>
      <c r="BJ39" s="130"/>
      <c r="BK39" s="128"/>
      <c r="BL39" s="133"/>
      <c r="BM39" s="128"/>
      <c r="BN39" s="130"/>
      <c r="BO39" s="62"/>
      <c r="BP39" s="130"/>
      <c r="BQ39" s="128"/>
      <c r="BR39" s="63"/>
    </row>
    <row r="40" customFormat="false" ht="14.25" hidden="false" customHeight="false" outlineLevel="0" collapsed="false">
      <c r="A40" s="0" t="s">
        <v>166</v>
      </c>
      <c r="B40" s="0" t="s">
        <v>38</v>
      </c>
      <c r="C40" s="0" t="s">
        <v>37</v>
      </c>
      <c r="D40" s="0" t="s">
        <v>35</v>
      </c>
      <c r="E40" s="0" t="s">
        <v>432</v>
      </c>
      <c r="F40" s="269" t="n">
        <v>0.557251908396947</v>
      </c>
      <c r="G40" s="0" t="n">
        <v>3</v>
      </c>
      <c r="H40" s="0" t="n">
        <v>2</v>
      </c>
      <c r="L40" s="42"/>
      <c r="M40" s="40" t="s">
        <v>259</v>
      </c>
      <c r="N40" s="70"/>
      <c r="O40" s="66"/>
      <c r="P40" s="66"/>
      <c r="Q40" s="66"/>
      <c r="R40" s="66"/>
      <c r="S40" s="66"/>
      <c r="T40" s="71"/>
      <c r="U40" s="134"/>
      <c r="V40" s="131"/>
      <c r="W40" s="66"/>
      <c r="X40" s="66"/>
      <c r="Y40" s="66"/>
      <c r="Z40" s="131"/>
      <c r="AA40" s="134"/>
      <c r="AB40" s="135"/>
      <c r="AC40" s="134"/>
      <c r="AD40" s="135"/>
      <c r="AE40" s="134"/>
      <c r="AF40" s="131"/>
      <c r="AG40" s="66"/>
      <c r="AH40" s="66"/>
      <c r="AI40" s="66"/>
      <c r="AJ40" s="131"/>
      <c r="AK40" s="134"/>
      <c r="AL40" s="135"/>
      <c r="AM40" s="134"/>
      <c r="AN40" s="131"/>
      <c r="AO40" s="66"/>
      <c r="AP40" s="131"/>
      <c r="AQ40" s="66"/>
      <c r="AR40" s="131"/>
      <c r="AS40" s="134"/>
      <c r="AT40" s="135"/>
      <c r="AU40" s="134"/>
      <c r="AV40" s="135"/>
      <c r="AW40" s="134"/>
      <c r="AX40" s="131"/>
      <c r="AY40" s="66"/>
      <c r="AZ40" s="131"/>
      <c r="BA40" s="134"/>
      <c r="BB40" s="70"/>
      <c r="BC40" s="66"/>
      <c r="BD40" s="66"/>
      <c r="BE40" s="71"/>
      <c r="BF40" s="134"/>
      <c r="BG40" s="131"/>
      <c r="BH40" s="66"/>
      <c r="BI40" s="66"/>
      <c r="BJ40" s="131"/>
      <c r="BK40" s="134"/>
      <c r="BL40" s="135"/>
      <c r="BM40" s="134"/>
      <c r="BN40" s="131"/>
      <c r="BO40" s="66"/>
      <c r="BP40" s="131"/>
      <c r="BQ40" s="134"/>
      <c r="BR40" s="67"/>
    </row>
    <row r="41" customFormat="false" ht="14.25" hidden="false" customHeight="false" outlineLevel="0" collapsed="false">
      <c r="A41" s="0" t="s">
        <v>166</v>
      </c>
      <c r="B41" s="0" t="s">
        <v>38</v>
      </c>
      <c r="C41" s="0" t="s">
        <v>37</v>
      </c>
      <c r="D41" s="0" t="s">
        <v>35</v>
      </c>
      <c r="E41" s="0" t="s">
        <v>79</v>
      </c>
      <c r="F41" s="263" t="n">
        <v>0.227716899648602</v>
      </c>
      <c r="G41" s="0" t="n">
        <v>3</v>
      </c>
      <c r="H41" s="0" t="n">
        <v>2</v>
      </c>
      <c r="L41" s="74" t="s">
        <v>312</v>
      </c>
      <c r="M41" s="76"/>
      <c r="N41" s="274" t="n">
        <v>0.0530630208841104</v>
      </c>
      <c r="O41" s="275" t="n">
        <v>0.18266512892861</v>
      </c>
      <c r="P41" s="275" t="n">
        <v>0.0410958904109589</v>
      </c>
      <c r="Q41" s="275" t="n">
        <v>0.276774782560333</v>
      </c>
      <c r="R41" s="275" t="n">
        <v>0.0211398391576411</v>
      </c>
      <c r="S41" s="275" t="n">
        <v>0.028640687895456</v>
      </c>
      <c r="T41" s="276" t="n">
        <v>0.197283391142441</v>
      </c>
      <c r="U41" s="277" t="n">
        <v>0.80066274097955</v>
      </c>
      <c r="V41" s="277" t="n">
        <v>0.80066274097955</v>
      </c>
      <c r="W41" s="274" t="n">
        <v>0.210653343126709</v>
      </c>
      <c r="X41" s="275" t="n">
        <v>3.11673178611541</v>
      </c>
      <c r="Y41" s="276" t="n">
        <v>7.09268503073964</v>
      </c>
      <c r="Z41" s="277" t="n">
        <v>10.4200701599818</v>
      </c>
      <c r="AA41" s="277" t="n">
        <v>10.4200701599818</v>
      </c>
      <c r="AB41" s="277" t="n">
        <v>0.106243112968328</v>
      </c>
      <c r="AC41" s="277" t="n">
        <v>0.106243112968328</v>
      </c>
      <c r="AD41" s="277" t="n">
        <v>0.00280881339582533</v>
      </c>
      <c r="AE41" s="277" t="n">
        <v>0.00280881339582533</v>
      </c>
      <c r="AF41" s="277" t="n">
        <v>0.109051926364154</v>
      </c>
      <c r="AG41" s="274" t="n">
        <v>1.02464578985314</v>
      </c>
      <c r="AH41" s="275" t="n">
        <v>2.10867679796135</v>
      </c>
      <c r="AI41" s="276" t="n">
        <v>0.239818114353749</v>
      </c>
      <c r="AJ41" s="277" t="n">
        <v>3.37314070216824</v>
      </c>
      <c r="AK41" s="277" t="n">
        <v>3.37314070216824</v>
      </c>
      <c r="AL41" s="277" t="n">
        <v>0.544991030119913</v>
      </c>
      <c r="AM41" s="277" t="n">
        <v>0.544991030119913</v>
      </c>
      <c r="AN41" s="277" t="n">
        <v>0.544991030119913</v>
      </c>
      <c r="AO41" s="277" t="n">
        <v>0.0840728407190367</v>
      </c>
      <c r="AP41" s="277" t="n">
        <v>0.0840728407190367</v>
      </c>
      <c r="AQ41" s="277" t="n">
        <v>0.139245059759069</v>
      </c>
      <c r="AR41" s="277" t="n">
        <v>0.139245059759069</v>
      </c>
      <c r="AS41" s="277" t="n">
        <v>0.223317900478105</v>
      </c>
      <c r="AT41" s="277" t="n">
        <v>0.866733041761873</v>
      </c>
      <c r="AU41" s="277" t="n">
        <v>0.866733041761873</v>
      </c>
      <c r="AV41" s="277" t="n">
        <v>0.0364224181007775</v>
      </c>
      <c r="AW41" s="277" t="n">
        <v>0.0364224181007775</v>
      </c>
      <c r="AX41" s="277" t="n">
        <v>0.90315545986265</v>
      </c>
      <c r="AY41" s="277" t="n">
        <v>0.126166898567062</v>
      </c>
      <c r="AZ41" s="277" t="n">
        <v>0.126166898567062</v>
      </c>
      <c r="BA41" s="277" t="n">
        <v>0.126166898567062</v>
      </c>
      <c r="BB41" s="274" t="n">
        <v>0.0391061452513966</v>
      </c>
      <c r="BC41" s="275" t="n">
        <v>0.217644285054959</v>
      </c>
      <c r="BD41" s="275" t="n">
        <v>6.5396653394962</v>
      </c>
      <c r="BE41" s="276" t="n">
        <v>0.0131906817321034</v>
      </c>
      <c r="BF41" s="277" t="n">
        <v>6.80960645153466</v>
      </c>
      <c r="BG41" s="277" t="n">
        <v>6.80960645153466</v>
      </c>
      <c r="BH41" s="274" t="n">
        <v>0.0435574886492071</v>
      </c>
      <c r="BI41" s="276" t="n">
        <v>0.0458792756864846</v>
      </c>
      <c r="BJ41" s="277" t="n">
        <v>0.0894367643356917</v>
      </c>
      <c r="BK41" s="277" t="n">
        <v>0.0894367643356917</v>
      </c>
      <c r="BL41" s="277" t="n">
        <v>0.0187233914972717</v>
      </c>
      <c r="BM41" s="277" t="n">
        <v>0.0187233914972717</v>
      </c>
      <c r="BN41" s="277" t="n">
        <v>0.0187233914972717</v>
      </c>
      <c r="BO41" s="139"/>
      <c r="BP41" s="139"/>
      <c r="BQ41" s="139"/>
      <c r="BR41" s="278" t="n">
        <v>23.4183234258891</v>
      </c>
    </row>
    <row r="42" customFormat="false" ht="14.25" hidden="false" customHeight="false" outlineLevel="0" collapsed="false">
      <c r="A42" s="0" t="s">
        <v>166</v>
      </c>
      <c r="B42" s="0" t="s">
        <v>5</v>
      </c>
      <c r="C42" s="0" t="s">
        <v>4</v>
      </c>
      <c r="D42" s="0" t="s">
        <v>6</v>
      </c>
      <c r="E42" s="0" t="s">
        <v>78</v>
      </c>
      <c r="F42" s="263" t="n">
        <v>0.0547945205479452</v>
      </c>
      <c r="G42" s="0" t="n">
        <v>2</v>
      </c>
      <c r="H42" s="0" t="n">
        <v>1</v>
      </c>
    </row>
    <row r="43" customFormat="false" ht="14.25" hidden="false" customHeight="false" outlineLevel="0" collapsed="false">
      <c r="A43" s="0" t="s">
        <v>166</v>
      </c>
      <c r="B43" s="0" t="s">
        <v>5</v>
      </c>
      <c r="C43" s="0" t="s">
        <v>4</v>
      </c>
      <c r="D43" s="0" t="s">
        <v>6</v>
      </c>
      <c r="E43" s="0" t="s">
        <v>432</v>
      </c>
      <c r="F43" s="263" t="n">
        <v>0.0573693482090429</v>
      </c>
      <c r="G43" s="0" t="n">
        <v>2</v>
      </c>
      <c r="H43" s="0" t="n">
        <v>1</v>
      </c>
    </row>
    <row r="44" customFormat="false" ht="14.25" hidden="false" customHeight="false" outlineLevel="0" collapsed="false">
      <c r="A44" s="0" t="s">
        <v>166</v>
      </c>
      <c r="B44" s="0" t="s">
        <v>5</v>
      </c>
      <c r="C44" s="0" t="s">
        <v>4</v>
      </c>
      <c r="D44" s="0" t="s">
        <v>6</v>
      </c>
      <c r="E44" s="0" t="s">
        <v>79</v>
      </c>
      <c r="F44" s="263" t="n">
        <v>0.259615174612881</v>
      </c>
      <c r="G44" s="0" t="n">
        <v>2</v>
      </c>
      <c r="H44" s="0" t="n">
        <v>1</v>
      </c>
    </row>
    <row r="45" customFormat="false" ht="14.25" hidden="false" customHeight="false" outlineLevel="0" collapsed="false">
      <c r="A45" s="0" t="s">
        <v>166</v>
      </c>
      <c r="B45" s="0" t="s">
        <v>38</v>
      </c>
      <c r="C45" s="0" t="s">
        <v>37</v>
      </c>
      <c r="D45" s="0" t="s">
        <v>74</v>
      </c>
      <c r="E45" s="0" t="s">
        <v>78</v>
      </c>
      <c r="F45" s="263" t="n">
        <v>0.424657534246575</v>
      </c>
      <c r="G45" s="0" t="n">
        <v>2</v>
      </c>
      <c r="H45" s="0" t="n">
        <v>2</v>
      </c>
    </row>
    <row r="46" customFormat="false" ht="14.25" hidden="false" customHeight="false" outlineLevel="0" collapsed="false">
      <c r="A46" s="0" t="s">
        <v>166</v>
      </c>
      <c r="B46" s="0" t="s">
        <v>38</v>
      </c>
      <c r="C46" s="0" t="s">
        <v>37</v>
      </c>
      <c r="D46" s="0" t="s">
        <v>74</v>
      </c>
      <c r="E46" s="0" t="s">
        <v>432</v>
      </c>
      <c r="F46" s="263" t="n">
        <v>0.294069289489137</v>
      </c>
      <c r="G46" s="0" t="n">
        <v>2</v>
      </c>
      <c r="H46" s="0" t="n">
        <v>2</v>
      </c>
    </row>
    <row r="47" customFormat="false" ht="14.25" hidden="false" customHeight="false" outlineLevel="0" collapsed="false">
      <c r="A47" s="0" t="s">
        <v>166</v>
      </c>
      <c r="B47" s="0" t="s">
        <v>38</v>
      </c>
      <c r="C47" s="0" t="s">
        <v>37</v>
      </c>
      <c r="D47" s="0" t="s">
        <v>74</v>
      </c>
      <c r="E47" s="0" t="s">
        <v>79</v>
      </c>
      <c r="F47" s="263" t="n">
        <v>0.197445149335654</v>
      </c>
      <c r="G47" s="0" t="n">
        <v>2</v>
      </c>
      <c r="H47" s="0" t="n">
        <v>2</v>
      </c>
    </row>
    <row r="48" customFormat="false" ht="14.25" hidden="false" customHeight="false" outlineLevel="0" collapsed="false">
      <c r="A48" s="0" t="s">
        <v>166</v>
      </c>
      <c r="B48" s="0" t="s">
        <v>63</v>
      </c>
      <c r="C48" s="0" t="s">
        <v>62</v>
      </c>
      <c r="D48" s="0" t="s">
        <v>403</v>
      </c>
      <c r="E48" s="0" t="s">
        <v>78</v>
      </c>
      <c r="F48" s="263" t="n">
        <v>0.0136986301369863</v>
      </c>
      <c r="G48" s="0" t="n">
        <v>1</v>
      </c>
      <c r="H48" s="0" t="n">
        <v>1</v>
      </c>
    </row>
    <row r="49" customFormat="false" ht="14.25" hidden="false" customHeight="false" outlineLevel="0" collapsed="false">
      <c r="A49" s="0" t="s">
        <v>166</v>
      </c>
      <c r="B49" s="0" t="s">
        <v>63</v>
      </c>
      <c r="C49" s="0" t="s">
        <v>62</v>
      </c>
      <c r="D49" s="0" t="s">
        <v>403</v>
      </c>
      <c r="E49" s="0" t="s">
        <v>432</v>
      </c>
      <c r="F49" s="263" t="n">
        <v>0.000411039342337052</v>
      </c>
      <c r="G49" s="0" t="n">
        <v>1</v>
      </c>
      <c r="H49" s="0" t="n">
        <v>1</v>
      </c>
    </row>
    <row r="50" customFormat="false" ht="14.25" hidden="false" customHeight="false" outlineLevel="0" collapsed="false">
      <c r="A50" s="0" t="s">
        <v>166</v>
      </c>
      <c r="B50" s="0" t="s">
        <v>17</v>
      </c>
      <c r="C50" s="0" t="s">
        <v>16</v>
      </c>
      <c r="D50" s="0" t="s">
        <v>18</v>
      </c>
      <c r="E50" s="0" t="s">
        <v>78</v>
      </c>
      <c r="F50" s="263" t="n">
        <v>0.0410958904109589</v>
      </c>
      <c r="G50" s="0" t="n">
        <v>2</v>
      </c>
    </row>
    <row r="51" customFormat="false" ht="14.25" hidden="false" customHeight="false" outlineLevel="0" collapsed="false">
      <c r="A51" s="0" t="s">
        <v>166</v>
      </c>
      <c r="B51" s="0" t="s">
        <v>17</v>
      </c>
      <c r="C51" s="0" t="s">
        <v>16</v>
      </c>
      <c r="D51" s="0" t="s">
        <v>22</v>
      </c>
      <c r="E51" s="0" t="s">
        <v>78</v>
      </c>
      <c r="F51" s="263" t="n">
        <v>0.143835616438356</v>
      </c>
      <c r="G51" s="0" t="n">
        <v>1</v>
      </c>
      <c r="H51" s="0" t="n">
        <v>1</v>
      </c>
    </row>
    <row r="52" customFormat="false" ht="14.25" hidden="false" customHeight="false" outlineLevel="0" collapsed="false">
      <c r="A52" s="0" t="s">
        <v>166</v>
      </c>
      <c r="B52" s="0" t="s">
        <v>17</v>
      </c>
      <c r="C52" s="0" t="s">
        <v>16</v>
      </c>
      <c r="D52" s="0" t="s">
        <v>22</v>
      </c>
      <c r="E52" s="0" t="s">
        <v>432</v>
      </c>
      <c r="F52" s="263" t="n">
        <v>0.0375220199647681</v>
      </c>
      <c r="G52" s="0" t="n">
        <v>1</v>
      </c>
      <c r="H52" s="0" t="n">
        <v>1</v>
      </c>
    </row>
    <row r="53" customFormat="false" ht="14.25" hidden="false" customHeight="false" outlineLevel="0" collapsed="false">
      <c r="A53" s="0" t="s">
        <v>166</v>
      </c>
      <c r="B53" s="0" t="s">
        <v>17</v>
      </c>
      <c r="C53" s="0" t="s">
        <v>16</v>
      </c>
      <c r="D53" s="0" t="s">
        <v>22</v>
      </c>
      <c r="E53" s="0" t="s">
        <v>79</v>
      </c>
      <c r="F53" s="263" t="n">
        <v>0.0160974213549468</v>
      </c>
      <c r="G53" s="0" t="n">
        <v>1</v>
      </c>
      <c r="H53" s="0" t="n">
        <v>1</v>
      </c>
    </row>
    <row r="54" customFormat="false" ht="14.25" hidden="false" customHeight="false" outlineLevel="0" collapsed="false">
      <c r="A54" s="0" t="s">
        <v>166</v>
      </c>
      <c r="B54" s="0" t="s">
        <v>30</v>
      </c>
      <c r="C54" s="0" t="s">
        <v>70</v>
      </c>
      <c r="D54" s="0" t="s">
        <v>232</v>
      </c>
      <c r="E54" s="0" t="s">
        <v>432</v>
      </c>
      <c r="F54" s="263" t="n">
        <v>0.00387551379917792</v>
      </c>
      <c r="G54" s="0" t="n">
        <v>1</v>
      </c>
      <c r="H54" s="0" t="n">
        <v>1</v>
      </c>
    </row>
    <row r="55" customFormat="false" ht="14.25" hidden="false" customHeight="false" outlineLevel="0" collapsed="false">
      <c r="A55" s="0" t="s">
        <v>166</v>
      </c>
      <c r="B55" s="0" t="s">
        <v>30</v>
      </c>
      <c r="C55" s="0" t="s">
        <v>70</v>
      </c>
      <c r="D55" s="0" t="s">
        <v>232</v>
      </c>
      <c r="E55" s="0" t="s">
        <v>79</v>
      </c>
      <c r="F55" s="263" t="n">
        <v>0.102367599169151</v>
      </c>
      <c r="G55" s="0" t="n">
        <v>1</v>
      </c>
      <c r="H55" s="0" t="n">
        <v>1</v>
      </c>
    </row>
    <row r="56" customFormat="false" ht="14.25" hidden="false" customHeight="false" outlineLevel="0" collapsed="false">
      <c r="A56" s="0" t="s">
        <v>195</v>
      </c>
      <c r="B56" s="0" t="s">
        <v>44</v>
      </c>
      <c r="C56" s="0" t="s">
        <v>43</v>
      </c>
      <c r="D56" s="0" t="s">
        <v>121</v>
      </c>
      <c r="E56" s="0" t="s">
        <v>79</v>
      </c>
      <c r="F56" s="263" t="n">
        <v>0.0499672498372386</v>
      </c>
      <c r="G56" s="0" t="n">
        <v>1</v>
      </c>
      <c r="H56" s="0" t="n">
        <v>1</v>
      </c>
    </row>
    <row r="57" customFormat="false" ht="14.25" hidden="false" customHeight="false" outlineLevel="0" collapsed="false">
      <c r="A57" s="0" t="s">
        <v>195</v>
      </c>
      <c r="B57" s="0" t="s">
        <v>38</v>
      </c>
      <c r="C57" s="0" t="s">
        <v>37</v>
      </c>
      <c r="D57" s="0" t="s">
        <v>197</v>
      </c>
      <c r="E57" s="0" t="s">
        <v>79</v>
      </c>
      <c r="F57" s="263" t="n">
        <v>0.0441820473699937</v>
      </c>
      <c r="G57" s="0" t="n">
        <v>3</v>
      </c>
      <c r="H57" s="0" t="n">
        <v>1</v>
      </c>
    </row>
    <row r="58" customFormat="false" ht="14.25" hidden="false" customHeight="false" outlineLevel="0" collapsed="false">
      <c r="A58" s="0" t="s">
        <v>195</v>
      </c>
      <c r="B58" s="0" t="s">
        <v>52</v>
      </c>
      <c r="C58" s="0" t="s">
        <v>54</v>
      </c>
      <c r="D58" s="0" t="s">
        <v>53</v>
      </c>
      <c r="E58" s="0" t="s">
        <v>78</v>
      </c>
      <c r="F58" s="263" t="n">
        <v>0.597014925373134</v>
      </c>
      <c r="G58" s="0" t="n">
        <v>3</v>
      </c>
      <c r="H58" s="0" t="n">
        <v>2</v>
      </c>
    </row>
    <row r="59" customFormat="false" ht="14.25" hidden="false" customHeight="false" outlineLevel="0" collapsed="false">
      <c r="A59" s="0" t="s">
        <v>195</v>
      </c>
      <c r="B59" s="0" t="s">
        <v>52</v>
      </c>
      <c r="C59" s="0" t="s">
        <v>54</v>
      </c>
      <c r="D59" s="0" t="s">
        <v>53</v>
      </c>
      <c r="E59" s="0" t="s">
        <v>432</v>
      </c>
      <c r="F59" s="269" t="n">
        <v>0.920365446239858</v>
      </c>
      <c r="G59" s="0" t="n">
        <v>3</v>
      </c>
      <c r="H59" s="0" t="n">
        <v>2</v>
      </c>
    </row>
    <row r="60" customFormat="false" ht="14.25" hidden="false" customHeight="false" outlineLevel="0" collapsed="false">
      <c r="A60" s="0" t="s">
        <v>195</v>
      </c>
      <c r="B60" s="0" t="s">
        <v>52</v>
      </c>
      <c r="C60" s="0" t="s">
        <v>54</v>
      </c>
      <c r="D60" s="0" t="s">
        <v>53</v>
      </c>
      <c r="E60" s="0" t="s">
        <v>79</v>
      </c>
      <c r="F60" s="263" t="n">
        <v>0.664198036573324</v>
      </c>
      <c r="G60" s="0" t="n">
        <v>3</v>
      </c>
      <c r="H60" s="0" t="n">
        <v>2</v>
      </c>
    </row>
    <row r="61" customFormat="false" ht="14.25" hidden="false" customHeight="false" outlineLevel="0" collapsed="false">
      <c r="A61" s="0" t="s">
        <v>195</v>
      </c>
      <c r="B61" s="0" t="s">
        <v>38</v>
      </c>
      <c r="C61" s="0" t="s">
        <v>37</v>
      </c>
      <c r="D61" s="0" t="s">
        <v>35</v>
      </c>
      <c r="E61" s="0" t="s">
        <v>78</v>
      </c>
      <c r="F61" s="263" t="n">
        <v>0.0298507462686567</v>
      </c>
      <c r="G61" s="0" t="n">
        <v>2</v>
      </c>
      <c r="H61" s="0" t="n">
        <v>1</v>
      </c>
    </row>
    <row r="62" customFormat="false" ht="14.25" hidden="false" customHeight="false" outlineLevel="0" collapsed="false">
      <c r="A62" s="0" t="s">
        <v>195</v>
      </c>
      <c r="B62" s="0" t="s">
        <v>38</v>
      </c>
      <c r="C62" s="0" t="s">
        <v>37</v>
      </c>
      <c r="D62" s="0" t="s">
        <v>35</v>
      </c>
      <c r="E62" s="0" t="s">
        <v>79</v>
      </c>
      <c r="F62" s="263" t="n">
        <v>0.00262001302091063</v>
      </c>
      <c r="G62" s="0" t="n">
        <v>2</v>
      </c>
      <c r="H62" s="0" t="n">
        <v>1</v>
      </c>
    </row>
    <row r="63" customFormat="false" ht="14.25" hidden="false" customHeight="false" outlineLevel="0" collapsed="false">
      <c r="A63" s="0" t="s">
        <v>195</v>
      </c>
      <c r="B63" s="0" t="s">
        <v>5</v>
      </c>
      <c r="C63" s="0" t="s">
        <v>4</v>
      </c>
      <c r="D63" s="0" t="s">
        <v>31</v>
      </c>
      <c r="E63" s="0" t="s">
        <v>78</v>
      </c>
      <c r="F63" s="263" t="n">
        <v>0.0895522388059701</v>
      </c>
      <c r="G63" s="0" t="n">
        <v>1</v>
      </c>
      <c r="H63" s="0" t="n">
        <v>1</v>
      </c>
    </row>
    <row r="64" customFormat="false" ht="14.25" hidden="false" customHeight="false" outlineLevel="0" collapsed="false">
      <c r="A64" s="0" t="s">
        <v>195</v>
      </c>
      <c r="B64" s="0" t="s">
        <v>5</v>
      </c>
      <c r="C64" s="0" t="s">
        <v>4</v>
      </c>
      <c r="D64" s="0" t="s">
        <v>6</v>
      </c>
      <c r="E64" s="0" t="s">
        <v>78</v>
      </c>
      <c r="F64" s="263" t="n">
        <v>0.0298507462686567</v>
      </c>
      <c r="G64" s="0" t="n">
        <v>2</v>
      </c>
      <c r="H64" s="0" t="n">
        <v>2</v>
      </c>
    </row>
    <row r="65" customFormat="false" ht="14.25" hidden="false" customHeight="false" outlineLevel="0" collapsed="false">
      <c r="A65" s="0" t="s">
        <v>195</v>
      </c>
      <c r="B65" s="0" t="s">
        <v>5</v>
      </c>
      <c r="C65" s="0" t="s">
        <v>4</v>
      </c>
      <c r="D65" s="0" t="s">
        <v>6</v>
      </c>
      <c r="E65" s="0" t="s">
        <v>432</v>
      </c>
      <c r="F65" s="263" t="n">
        <v>0.00122724483534465</v>
      </c>
      <c r="G65" s="0" t="n">
        <v>2</v>
      </c>
      <c r="H65" s="0" t="n">
        <v>2</v>
      </c>
    </row>
    <row r="66" customFormat="false" ht="14.25" hidden="false" customHeight="false" outlineLevel="0" collapsed="false">
      <c r="A66" s="0" t="s">
        <v>195</v>
      </c>
      <c r="B66" s="0" t="s">
        <v>5</v>
      </c>
      <c r="C66" s="0" t="s">
        <v>4</v>
      </c>
      <c r="D66" s="0" t="s">
        <v>6</v>
      </c>
      <c r="E66" s="0" t="s">
        <v>79</v>
      </c>
      <c r="F66" s="263" t="n">
        <v>0.0524141124508006</v>
      </c>
      <c r="G66" s="0" t="n">
        <v>2</v>
      </c>
      <c r="H66" s="0" t="n">
        <v>2</v>
      </c>
    </row>
    <row r="67" customFormat="false" ht="14.25" hidden="false" customHeight="false" outlineLevel="0" collapsed="false">
      <c r="A67" s="0" t="s">
        <v>195</v>
      </c>
      <c r="B67" s="0" t="s">
        <v>38</v>
      </c>
      <c r="C67" s="0" t="s">
        <v>37</v>
      </c>
      <c r="D67" s="0" t="s">
        <v>74</v>
      </c>
      <c r="E67" s="0" t="s">
        <v>78</v>
      </c>
      <c r="F67" s="263" t="n">
        <v>0.17910447761194</v>
      </c>
      <c r="G67" s="0" t="n">
        <v>2</v>
      </c>
      <c r="H67" s="0" t="n">
        <v>1</v>
      </c>
    </row>
    <row r="68" customFormat="false" ht="14.25" hidden="false" customHeight="false" outlineLevel="0" collapsed="false">
      <c r="A68" s="0" t="s">
        <v>195</v>
      </c>
      <c r="B68" s="0" t="s">
        <v>38</v>
      </c>
      <c r="C68" s="0" t="s">
        <v>37</v>
      </c>
      <c r="D68" s="0" t="s">
        <v>74</v>
      </c>
      <c r="E68" s="0" t="s">
        <v>432</v>
      </c>
      <c r="F68" s="263" t="n">
        <v>0.074657394150133</v>
      </c>
      <c r="G68" s="0" t="n">
        <v>2</v>
      </c>
      <c r="H68" s="0" t="n">
        <v>1</v>
      </c>
    </row>
    <row r="69" customFormat="false" ht="14.25" hidden="false" customHeight="false" outlineLevel="0" collapsed="false">
      <c r="A69" s="0" t="s">
        <v>195</v>
      </c>
      <c r="B69" s="0" t="s">
        <v>38</v>
      </c>
      <c r="C69" s="0" t="s">
        <v>37</v>
      </c>
      <c r="D69" s="0" t="s">
        <v>74</v>
      </c>
      <c r="E69" s="0" t="s">
        <v>79</v>
      </c>
      <c r="F69" s="263" t="n">
        <v>0.125016572967561</v>
      </c>
      <c r="G69" s="0" t="n">
        <v>2</v>
      </c>
      <c r="H69" s="0" t="n">
        <v>1</v>
      </c>
    </row>
    <row r="70" customFormat="false" ht="14.25" hidden="false" customHeight="false" outlineLevel="0" collapsed="false">
      <c r="A70" s="0" t="s">
        <v>195</v>
      </c>
      <c r="B70" s="0" t="s">
        <v>30</v>
      </c>
      <c r="C70" s="0" t="s">
        <v>323</v>
      </c>
      <c r="D70" s="0" t="s">
        <v>278</v>
      </c>
      <c r="E70" s="0" t="s">
        <v>432</v>
      </c>
      <c r="F70" s="263" t="n">
        <v>0.000136360537260517</v>
      </c>
    </row>
    <row r="71" customFormat="false" ht="14.25" hidden="false" customHeight="false" outlineLevel="0" collapsed="false">
      <c r="A71" s="0" t="s">
        <v>195</v>
      </c>
      <c r="B71" s="279" t="s">
        <v>30</v>
      </c>
      <c r="C71" s="279" t="s">
        <v>323</v>
      </c>
      <c r="D71" s="279" t="s">
        <v>278</v>
      </c>
      <c r="E71" s="279" t="s">
        <v>79</v>
      </c>
      <c r="F71" s="263" t="n">
        <v>0.00267245285856481</v>
      </c>
    </row>
    <row r="72" customFormat="false" ht="14.25" hidden="false" customHeight="false" outlineLevel="0" collapsed="false">
      <c r="A72" s="0" t="s">
        <v>195</v>
      </c>
      <c r="B72" s="0" t="s">
        <v>17</v>
      </c>
      <c r="C72" s="0" t="s">
        <v>16</v>
      </c>
      <c r="D72" s="0" t="s">
        <v>22</v>
      </c>
      <c r="E72" s="0" t="s">
        <v>78</v>
      </c>
      <c r="F72" s="263" t="n">
        <v>0.0149253731343284</v>
      </c>
      <c r="G72" s="0" t="n">
        <v>2</v>
      </c>
      <c r="H72" s="0" t="n">
        <v>1</v>
      </c>
    </row>
    <row r="73" customFormat="false" ht="14.25" hidden="false" customHeight="false" outlineLevel="0" collapsed="false">
      <c r="A73" s="0" t="s">
        <v>195</v>
      </c>
      <c r="B73" s="0" t="s">
        <v>17</v>
      </c>
      <c r="C73" s="0" t="s">
        <v>16</v>
      </c>
      <c r="D73" s="0" t="s">
        <v>22</v>
      </c>
      <c r="E73" s="0" t="s">
        <v>432</v>
      </c>
      <c r="F73" s="263" t="n">
        <v>0.00252266993931956</v>
      </c>
      <c r="G73" s="0" t="n">
        <v>2</v>
      </c>
      <c r="H73" s="0" t="n">
        <v>1</v>
      </c>
    </row>
    <row r="74" customFormat="false" ht="14.25" hidden="false" customHeight="false" outlineLevel="0" collapsed="false">
      <c r="A74" s="0" t="s">
        <v>195</v>
      </c>
      <c r="B74" s="0" t="s">
        <v>17</v>
      </c>
      <c r="C74" s="0" t="s">
        <v>16</v>
      </c>
      <c r="D74" s="0" t="s">
        <v>22</v>
      </c>
      <c r="E74" s="0" t="s">
        <v>79</v>
      </c>
      <c r="F74" s="263" t="n">
        <v>0.00932736508614975</v>
      </c>
      <c r="G74" s="0" t="n">
        <v>2</v>
      </c>
      <c r="H74" s="0" t="n">
        <v>1</v>
      </c>
    </row>
    <row r="75" customFormat="false" ht="14.25" hidden="false" customHeight="false" outlineLevel="0" collapsed="false">
      <c r="A75" s="0" t="s">
        <v>208</v>
      </c>
      <c r="B75" s="0" t="s">
        <v>52</v>
      </c>
      <c r="C75" s="0" t="s">
        <v>54</v>
      </c>
      <c r="D75" s="0" t="s">
        <v>191</v>
      </c>
      <c r="E75" s="0" t="s">
        <v>78</v>
      </c>
      <c r="F75" s="263" t="n">
        <v>0.0391061452513966</v>
      </c>
    </row>
    <row r="76" customFormat="false" ht="14.25" hidden="false" customHeight="false" outlineLevel="0" collapsed="false">
      <c r="A76" s="0" t="s">
        <v>208</v>
      </c>
      <c r="B76" s="0" t="s">
        <v>52</v>
      </c>
      <c r="C76" s="0" t="s">
        <v>54</v>
      </c>
      <c r="D76" s="0" t="s">
        <v>55</v>
      </c>
      <c r="E76" s="0" t="s">
        <v>79</v>
      </c>
      <c r="F76" s="263" t="n">
        <v>0.207678990649575</v>
      </c>
      <c r="G76" s="0" t="n">
        <v>1</v>
      </c>
      <c r="H76" s="0" t="n">
        <v>1</v>
      </c>
    </row>
    <row r="77" customFormat="false" ht="14.25" hidden="false" customHeight="false" outlineLevel="0" collapsed="false">
      <c r="A77" s="0" t="s">
        <v>208</v>
      </c>
      <c r="B77" s="0" t="s">
        <v>38</v>
      </c>
      <c r="C77" s="0" t="s">
        <v>37</v>
      </c>
      <c r="D77" s="0" t="s">
        <v>197</v>
      </c>
      <c r="E77" s="0" t="s">
        <v>79</v>
      </c>
      <c r="F77" s="263" t="n">
        <v>0.0586729130769289</v>
      </c>
      <c r="G77" s="0" t="n">
        <v>3</v>
      </c>
      <c r="H77" s="0" t="s">
        <v>385</v>
      </c>
    </row>
    <row r="78" customFormat="false" ht="14.25" hidden="false" customHeight="false" outlineLevel="0" collapsed="false">
      <c r="A78" s="0" t="s">
        <v>208</v>
      </c>
      <c r="B78" s="0" t="s">
        <v>52</v>
      </c>
      <c r="C78" s="0" t="s">
        <v>54</v>
      </c>
      <c r="D78" s="0" t="s">
        <v>53</v>
      </c>
      <c r="E78" s="0" t="s">
        <v>78</v>
      </c>
      <c r="F78" s="263" t="n">
        <v>0.251396648044693</v>
      </c>
      <c r="G78" s="0" t="n">
        <v>3</v>
      </c>
      <c r="H78" s="0" t="n">
        <v>2</v>
      </c>
    </row>
    <row r="79" customFormat="false" ht="14.25" hidden="false" customHeight="false" outlineLevel="0" collapsed="false">
      <c r="A79" s="0" t="s">
        <v>208</v>
      </c>
      <c r="B79" s="0" t="s">
        <v>52</v>
      </c>
      <c r="C79" s="0" t="s">
        <v>54</v>
      </c>
      <c r="D79" s="0" t="s">
        <v>53</v>
      </c>
      <c r="E79" s="0" t="s">
        <v>432</v>
      </c>
      <c r="F79" s="269" t="n">
        <v>0.192195228595633</v>
      </c>
      <c r="G79" s="0" t="n">
        <v>3</v>
      </c>
      <c r="H79" s="0" t="n">
        <v>2</v>
      </c>
    </row>
    <row r="80" customFormat="false" ht="14.25" hidden="false" customHeight="false" outlineLevel="0" collapsed="false">
      <c r="A80" s="0" t="s">
        <v>208</v>
      </c>
      <c r="B80" s="0" t="s">
        <v>52</v>
      </c>
      <c r="C80" s="0" t="s">
        <v>54</v>
      </c>
      <c r="D80" s="0" t="s">
        <v>53</v>
      </c>
      <c r="E80" s="0" t="s">
        <v>79</v>
      </c>
      <c r="F80" s="263" t="n">
        <v>0.246182690054263</v>
      </c>
      <c r="G80" s="0" t="n">
        <v>3</v>
      </c>
      <c r="H80" s="0" t="n">
        <v>2</v>
      </c>
    </row>
    <row r="81" customFormat="false" ht="14.25" hidden="false" customHeight="false" outlineLevel="0" collapsed="false">
      <c r="A81" s="0" t="s">
        <v>208</v>
      </c>
      <c r="B81" s="0" t="s">
        <v>17</v>
      </c>
      <c r="C81" s="0" t="s">
        <v>16</v>
      </c>
      <c r="D81" s="0" t="s">
        <v>14</v>
      </c>
      <c r="E81" s="0" t="s">
        <v>432</v>
      </c>
      <c r="F81" s="269" t="n">
        <v>2.73276309676714E-005</v>
      </c>
    </row>
    <row r="82" customFormat="false" ht="14.25" hidden="false" customHeight="false" outlineLevel="0" collapsed="false">
      <c r="A82" s="0" t="s">
        <v>208</v>
      </c>
      <c r="B82" s="0" t="s">
        <v>17</v>
      </c>
      <c r="C82" s="0" t="s">
        <v>16</v>
      </c>
      <c r="D82" s="0" t="s">
        <v>14</v>
      </c>
      <c r="E82" s="0" t="s">
        <v>79</v>
      </c>
      <c r="F82" s="263" t="n">
        <v>0.0118254176404875</v>
      </c>
    </row>
    <row r="83" customFormat="false" ht="14.25" hidden="false" customHeight="false" outlineLevel="0" collapsed="false">
      <c r="A83" s="0" t="s">
        <v>208</v>
      </c>
      <c r="B83" s="280" t="s">
        <v>38</v>
      </c>
      <c r="C83" s="280" t="s">
        <v>37</v>
      </c>
      <c r="D83" s="280" t="s">
        <v>35</v>
      </c>
      <c r="E83" s="280" t="s">
        <v>78</v>
      </c>
      <c r="F83" s="281" t="n">
        <v>0.357541899441341</v>
      </c>
    </row>
    <row r="84" customFormat="false" ht="14.25" hidden="false" customHeight="false" outlineLevel="0" collapsed="false">
      <c r="A84" s="0" t="s">
        <v>208</v>
      </c>
      <c r="B84" s="0" t="s">
        <v>38</v>
      </c>
      <c r="C84" s="0" t="s">
        <v>37</v>
      </c>
      <c r="D84" s="0" t="s">
        <v>35</v>
      </c>
      <c r="E84" s="0" t="s">
        <v>79</v>
      </c>
      <c r="F84" s="263" t="n">
        <v>0.0716177764493042</v>
      </c>
    </row>
    <row r="85" customFormat="false" ht="14.25" hidden="false" customHeight="false" outlineLevel="0" collapsed="false">
      <c r="A85" s="0" t="s">
        <v>208</v>
      </c>
      <c r="B85" s="0" t="s">
        <v>5</v>
      </c>
      <c r="C85" s="0" t="s">
        <v>4</v>
      </c>
      <c r="D85" s="0" t="s">
        <v>6</v>
      </c>
      <c r="E85" s="0" t="s">
        <v>78</v>
      </c>
      <c r="F85" s="263" t="n">
        <v>0.0335195530726257</v>
      </c>
      <c r="G85" s="0" t="n">
        <v>2</v>
      </c>
      <c r="H85" s="0" t="n">
        <v>1</v>
      </c>
    </row>
    <row r="86" customFormat="false" ht="14.25" hidden="false" customHeight="false" outlineLevel="0" collapsed="false">
      <c r="A86" s="0" t="s">
        <v>208</v>
      </c>
      <c r="B86" s="0" t="s">
        <v>5</v>
      </c>
      <c r="C86" s="0" t="s">
        <v>4</v>
      </c>
      <c r="D86" s="0" t="s">
        <v>6</v>
      </c>
      <c r="E86" s="0" t="s">
        <v>432</v>
      </c>
      <c r="F86" s="263" t="n">
        <v>0.0198125324515618</v>
      </c>
      <c r="G86" s="0" t="n">
        <v>2</v>
      </c>
      <c r="H86" s="0" t="n">
        <v>1</v>
      </c>
    </row>
    <row r="87" customFormat="false" ht="14.25" hidden="false" customHeight="false" outlineLevel="0" collapsed="false">
      <c r="A87" s="0" t="s">
        <v>208</v>
      </c>
      <c r="B87" s="0" t="s">
        <v>5</v>
      </c>
      <c r="C87" s="0" t="s">
        <v>4</v>
      </c>
      <c r="D87" s="0" t="s">
        <v>6</v>
      </c>
      <c r="E87" s="0" t="s">
        <v>79</v>
      </c>
      <c r="F87" s="263" t="n">
        <v>0.157426635597444</v>
      </c>
      <c r="G87" s="0" t="n">
        <v>2</v>
      </c>
      <c r="H87" s="0" t="n">
        <v>1</v>
      </c>
    </row>
    <row r="88" customFormat="false" ht="14.25" hidden="false" customHeight="false" outlineLevel="0" collapsed="false">
      <c r="A88" s="0" t="s">
        <v>208</v>
      </c>
      <c r="B88" s="0" t="s">
        <v>38</v>
      </c>
      <c r="C88" s="0" t="s">
        <v>37</v>
      </c>
      <c r="D88" s="0" t="s">
        <v>74</v>
      </c>
      <c r="E88" s="0" t="s">
        <v>78</v>
      </c>
      <c r="F88" s="263" t="n">
        <v>0.173184357541899</v>
      </c>
      <c r="G88" s="0" t="n">
        <v>2</v>
      </c>
      <c r="H88" s="0" t="n">
        <v>2</v>
      </c>
    </row>
    <row r="89" customFormat="false" ht="14.25" hidden="false" customHeight="false" outlineLevel="0" collapsed="false">
      <c r="A89" s="0" t="s">
        <v>208</v>
      </c>
      <c r="B89" s="0" t="s">
        <v>38</v>
      </c>
      <c r="C89" s="0" t="s">
        <v>37</v>
      </c>
      <c r="D89" s="0" t="s">
        <v>74</v>
      </c>
      <c r="E89" s="0" t="s">
        <v>432</v>
      </c>
      <c r="F89" s="263" t="n">
        <v>0.748066570109037</v>
      </c>
      <c r="G89" s="0" t="n">
        <v>2</v>
      </c>
      <c r="H89" s="0" t="n">
        <v>2</v>
      </c>
    </row>
    <row r="90" customFormat="false" ht="14.25" hidden="false" customHeight="false" outlineLevel="0" collapsed="false">
      <c r="A90" s="0" t="s">
        <v>208</v>
      </c>
      <c r="B90" s="0" t="s">
        <v>38</v>
      </c>
      <c r="C90" s="0" t="s">
        <v>37</v>
      </c>
      <c r="D90" s="0" t="s">
        <v>74</v>
      </c>
      <c r="E90" s="0" t="s">
        <v>79</v>
      </c>
      <c r="F90" s="263" t="n">
        <v>0.201815421135484</v>
      </c>
      <c r="G90" s="0" t="n">
        <v>2</v>
      </c>
      <c r="H90" s="0" t="n">
        <v>2</v>
      </c>
    </row>
    <row r="91" customFormat="false" ht="14.25" hidden="false" customHeight="false" outlineLevel="0" collapsed="false">
      <c r="A91" s="0" t="s">
        <v>208</v>
      </c>
      <c r="B91" s="0" t="s">
        <v>63</v>
      </c>
      <c r="C91" s="0" t="s">
        <v>62</v>
      </c>
      <c r="D91" s="0" t="s">
        <v>403</v>
      </c>
      <c r="E91" s="0" t="s">
        <v>432</v>
      </c>
      <c r="F91" s="263" t="n">
        <v>0.000136638154838357</v>
      </c>
      <c r="H91" s="213" t="s">
        <v>327</v>
      </c>
    </row>
    <row r="92" customFormat="false" ht="14.25" hidden="false" customHeight="false" outlineLevel="0" collapsed="false">
      <c r="A92" s="0" t="s">
        <v>208</v>
      </c>
      <c r="B92" s="0" t="s">
        <v>63</v>
      </c>
      <c r="C92" s="0" t="s">
        <v>62</v>
      </c>
      <c r="D92" s="0" t="s">
        <v>403</v>
      </c>
      <c r="E92" s="190" t="s">
        <v>79</v>
      </c>
      <c r="F92" s="263" t="n">
        <v>0.00146313010983362</v>
      </c>
      <c r="G92" s="190"/>
      <c r="H92" s="213" t="s">
        <v>327</v>
      </c>
    </row>
    <row r="93" customFormat="false" ht="14.25" hidden="false" customHeight="false" outlineLevel="0" collapsed="false">
      <c r="A93" s="0" t="s">
        <v>208</v>
      </c>
      <c r="B93" s="0" t="s">
        <v>10</v>
      </c>
      <c r="C93" s="0" t="s">
        <v>9</v>
      </c>
      <c r="D93" s="0" t="s">
        <v>33</v>
      </c>
      <c r="E93" s="0" t="s">
        <v>78</v>
      </c>
      <c r="F93" s="263" t="n">
        <v>0.0111731843575419</v>
      </c>
    </row>
    <row r="94" customFormat="false" ht="14.25" hidden="false" customHeight="false" outlineLevel="0" collapsed="false">
      <c r="A94" s="0" t="s">
        <v>208</v>
      </c>
      <c r="B94" s="0" t="s">
        <v>10</v>
      </c>
      <c r="C94" s="0" t="s">
        <v>9</v>
      </c>
      <c r="D94" s="0" t="s">
        <v>33</v>
      </c>
      <c r="E94" s="0" t="s">
        <v>432</v>
      </c>
      <c r="F94" s="269" t="n">
        <v>0.0347060913289427</v>
      </c>
      <c r="H94" s="0" t="s">
        <v>327</v>
      </c>
    </row>
    <row r="95" customFormat="false" ht="14.25" hidden="false" customHeight="false" outlineLevel="0" collapsed="false">
      <c r="A95" s="0" t="s">
        <v>208</v>
      </c>
      <c r="B95" s="0" t="s">
        <v>17</v>
      </c>
      <c r="C95" s="0" t="s">
        <v>16</v>
      </c>
      <c r="D95" s="0" t="s">
        <v>22</v>
      </c>
      <c r="E95" s="0" t="s">
        <v>78</v>
      </c>
      <c r="F95" s="263" t="n">
        <v>0.00558659217877095</v>
      </c>
      <c r="G95" s="0" t="n">
        <v>1</v>
      </c>
      <c r="H95" s="0" t="n">
        <v>1</v>
      </c>
    </row>
    <row r="96" customFormat="false" ht="14.25" hidden="false" customHeight="false" outlineLevel="0" collapsed="false">
      <c r="A96" s="0" t="s">
        <v>208</v>
      </c>
      <c r="B96" s="0" t="s">
        <v>17</v>
      </c>
      <c r="C96" s="0" t="s">
        <v>16</v>
      </c>
      <c r="D96" s="0" t="s">
        <v>22</v>
      </c>
      <c r="E96" s="0" t="s">
        <v>432</v>
      </c>
      <c r="F96" s="263" t="n">
        <v>8.19828929030142E-005</v>
      </c>
      <c r="G96" s="0" t="n">
        <v>1</v>
      </c>
      <c r="H96" s="0" t="n">
        <v>1</v>
      </c>
    </row>
    <row r="97" customFormat="false" ht="14.25" hidden="false" customHeight="false" outlineLevel="0" collapsed="false">
      <c r="A97" s="0" t="s">
        <v>208</v>
      </c>
      <c r="B97" s="0" t="s">
        <v>17</v>
      </c>
      <c r="C97" s="0" t="s">
        <v>16</v>
      </c>
      <c r="D97" s="0" t="s">
        <v>22</v>
      </c>
      <c r="E97" s="0" t="s">
        <v>79</v>
      </c>
      <c r="F97" s="263" t="n">
        <v>0.00709408752379186</v>
      </c>
      <c r="G97" s="0" t="n">
        <v>1</v>
      </c>
      <c r="H97" s="0" t="n">
        <v>1</v>
      </c>
    </row>
    <row r="98" customFormat="false" ht="14.25" hidden="false" customHeight="false" outlineLevel="0" collapsed="false">
      <c r="A98" s="0" t="s">
        <v>208</v>
      </c>
      <c r="B98" s="0" t="s">
        <v>52</v>
      </c>
      <c r="C98" s="0" t="s">
        <v>54</v>
      </c>
      <c r="D98" s="0" t="s">
        <v>181</v>
      </c>
      <c r="E98" s="0" t="s">
        <v>78</v>
      </c>
      <c r="F98" s="263" t="n">
        <v>0.00558659217877095</v>
      </c>
      <c r="G98" s="0" t="n">
        <v>3</v>
      </c>
      <c r="H98" s="0" t="n">
        <v>2</v>
      </c>
    </row>
    <row r="99" customFormat="false" ht="14.25" hidden="false" customHeight="false" outlineLevel="0" collapsed="false">
      <c r="A99" s="0" t="s">
        <v>208</v>
      </c>
      <c r="B99" s="0" t="s">
        <v>52</v>
      </c>
      <c r="C99" s="0" t="s">
        <v>54</v>
      </c>
      <c r="D99" s="0" t="s">
        <v>181</v>
      </c>
      <c r="E99" s="0" t="s">
        <v>79</v>
      </c>
      <c r="F99" s="263" t="n">
        <v>0.00760408955333243</v>
      </c>
      <c r="G99" s="0" t="n">
        <v>3</v>
      </c>
      <c r="H99" s="0" t="n">
        <v>2</v>
      </c>
    </row>
    <row r="100" customFormat="false" ht="14.25" hidden="false" customHeight="false" outlineLevel="0" collapsed="false">
      <c r="A100" s="0" t="s">
        <v>208</v>
      </c>
      <c r="B100" s="0" t="s">
        <v>5</v>
      </c>
      <c r="C100" s="0" t="s">
        <v>4</v>
      </c>
      <c r="D100" s="0" t="s">
        <v>32</v>
      </c>
      <c r="E100" s="0" t="s">
        <v>78</v>
      </c>
      <c r="F100" s="263" t="n">
        <v>0.0782122905027933</v>
      </c>
      <c r="G100" s="0" t="n">
        <v>1</v>
      </c>
      <c r="H100" s="0" t="n">
        <v>1</v>
      </c>
    </row>
    <row r="101" customFormat="false" ht="14.25" hidden="false" customHeight="false" outlineLevel="0" collapsed="false">
      <c r="A101" s="0" t="s">
        <v>208</v>
      </c>
      <c r="B101" s="0" t="s">
        <v>5</v>
      </c>
      <c r="C101" s="0" t="s">
        <v>4</v>
      </c>
      <c r="D101" s="0" t="s">
        <v>32</v>
      </c>
      <c r="E101" s="0" t="s">
        <v>79</v>
      </c>
      <c r="F101" s="263" t="n">
        <v>0.00968364172851726</v>
      </c>
      <c r="G101" s="0" t="n">
        <v>1</v>
      </c>
      <c r="H101" s="0" t="n">
        <v>1</v>
      </c>
    </row>
    <row r="102" customFormat="false" ht="14.25" hidden="false" customHeight="false" outlineLevel="0" collapsed="false">
      <c r="A102" s="0" t="s">
        <v>228</v>
      </c>
      <c r="B102" s="0" t="s">
        <v>52</v>
      </c>
      <c r="C102" s="0" t="s">
        <v>54</v>
      </c>
      <c r="D102" s="0" t="s">
        <v>53</v>
      </c>
      <c r="E102" s="0" t="s">
        <v>432</v>
      </c>
      <c r="F102" s="269" t="n">
        <v>0.00587231479622566</v>
      </c>
      <c r="G102" s="0" t="n">
        <v>3</v>
      </c>
      <c r="H102" s="0" t="n">
        <v>2</v>
      </c>
    </row>
    <row r="103" customFormat="false" ht="14.25" hidden="false" customHeight="false" outlineLevel="0" collapsed="false">
      <c r="A103" s="0" t="s">
        <v>228</v>
      </c>
      <c r="B103" s="0" t="s">
        <v>52</v>
      </c>
      <c r="C103" s="0" t="s">
        <v>54</v>
      </c>
      <c r="D103" s="0" t="s">
        <v>53</v>
      </c>
      <c r="E103" s="0" t="s">
        <v>79</v>
      </c>
      <c r="F103" s="263" t="n">
        <v>0.504027436913976</v>
      </c>
      <c r="G103" s="0" t="n">
        <v>3</v>
      </c>
      <c r="H103" s="0" t="n">
        <v>2</v>
      </c>
    </row>
    <row r="104" customFormat="false" ht="14.25" hidden="false" customHeight="false" outlineLevel="0" collapsed="false">
      <c r="A104" s="0" t="s">
        <v>228</v>
      </c>
      <c r="B104" s="0" t="s">
        <v>66</v>
      </c>
      <c r="C104" s="0" t="s">
        <v>65</v>
      </c>
      <c r="D104" s="0" t="s">
        <v>64</v>
      </c>
      <c r="E104" s="0" t="s">
        <v>79</v>
      </c>
      <c r="F104" s="263" t="n">
        <v>0.0353082457575567</v>
      </c>
      <c r="G104" s="0" t="n">
        <v>1</v>
      </c>
      <c r="H104" s="0" t="n">
        <v>1</v>
      </c>
    </row>
    <row r="105" customFormat="false" ht="14.25" hidden="false" customHeight="false" outlineLevel="0" collapsed="false">
      <c r="A105" s="0" t="s">
        <v>228</v>
      </c>
      <c r="B105" s="0" t="s">
        <v>17</v>
      </c>
      <c r="C105" s="0" t="s">
        <v>16</v>
      </c>
      <c r="D105" s="0" t="s">
        <v>14</v>
      </c>
      <c r="E105" s="0" t="s">
        <v>432</v>
      </c>
      <c r="F105" s="269" t="n">
        <v>5.01907247540655E-005</v>
      </c>
    </row>
    <row r="106" customFormat="false" ht="14.25" hidden="false" customHeight="false" outlineLevel="0" collapsed="false">
      <c r="A106" s="0" t="s">
        <v>228</v>
      </c>
      <c r="B106" s="0" t="s">
        <v>17</v>
      </c>
      <c r="C106" s="0" t="s">
        <v>16</v>
      </c>
      <c r="D106" s="0" t="s">
        <v>14</v>
      </c>
      <c r="E106" s="0" t="s">
        <v>79</v>
      </c>
      <c r="F106" s="263" t="n">
        <v>0.023273131541963</v>
      </c>
    </row>
    <row r="107" customFormat="false" ht="14.25" hidden="false" customHeight="false" outlineLevel="0" collapsed="false">
      <c r="A107" s="0" t="s">
        <v>228</v>
      </c>
      <c r="B107" s="0" t="s">
        <v>5</v>
      </c>
      <c r="C107" s="0" t="s">
        <v>4</v>
      </c>
      <c r="D107" s="0" t="s">
        <v>6</v>
      </c>
      <c r="E107" s="0" t="s">
        <v>432</v>
      </c>
      <c r="F107" s="263" t="n">
        <v>5.01907247540655E-005</v>
      </c>
    </row>
    <row r="108" customFormat="false" ht="14.25" hidden="false" customHeight="false" outlineLevel="0" collapsed="false">
      <c r="A108" s="0" t="s">
        <v>228</v>
      </c>
      <c r="B108" s="0" t="s">
        <v>5</v>
      </c>
      <c r="C108" s="0" t="s">
        <v>4</v>
      </c>
      <c r="D108" s="0" t="s">
        <v>6</v>
      </c>
      <c r="E108" s="0" t="s">
        <v>79</v>
      </c>
      <c r="F108" s="263" t="n">
        <v>0.0409456086254274</v>
      </c>
    </row>
    <row r="109" customFormat="false" ht="14.25" hidden="false" customHeight="false" outlineLevel="0" collapsed="false">
      <c r="A109" s="0" t="s">
        <v>228</v>
      </c>
      <c r="B109" s="0" t="s">
        <v>38</v>
      </c>
      <c r="C109" s="0" t="s">
        <v>37</v>
      </c>
      <c r="D109" s="0" t="s">
        <v>74</v>
      </c>
      <c r="E109" s="0" t="s">
        <v>78</v>
      </c>
      <c r="F109" s="263" t="n">
        <v>1</v>
      </c>
      <c r="G109" s="0" t="n">
        <v>2</v>
      </c>
      <c r="H109" s="0" t="n">
        <v>1</v>
      </c>
    </row>
    <row r="110" customFormat="false" ht="14.25" hidden="false" customHeight="false" outlineLevel="0" collapsed="false">
      <c r="A110" s="0" t="s">
        <v>228</v>
      </c>
      <c r="B110" s="0" t="s">
        <v>38</v>
      </c>
      <c r="C110" s="0" t="s">
        <v>37</v>
      </c>
      <c r="D110" s="0" t="s">
        <v>74</v>
      </c>
      <c r="E110" s="0" t="s">
        <v>432</v>
      </c>
      <c r="F110" s="263" t="n">
        <v>0.993023489259185</v>
      </c>
      <c r="G110" s="0" t="n">
        <v>2</v>
      </c>
      <c r="H110" s="0" t="n">
        <v>1</v>
      </c>
    </row>
    <row r="111" customFormat="false" ht="14.25" hidden="false" customHeight="false" outlineLevel="0" collapsed="false">
      <c r="A111" s="0" t="s">
        <v>228</v>
      </c>
      <c r="B111" s="0" t="s">
        <v>38</v>
      </c>
      <c r="C111" s="0" t="s">
        <v>37</v>
      </c>
      <c r="D111" s="0" t="s">
        <v>74</v>
      </c>
      <c r="E111" s="0" t="s">
        <v>79</v>
      </c>
      <c r="F111" s="263" t="n">
        <v>0.388799739894699</v>
      </c>
      <c r="G111" s="0" t="n">
        <v>2</v>
      </c>
      <c r="H111" s="0" t="n">
        <v>1</v>
      </c>
    </row>
    <row r="112" customFormat="false" ht="14.25" hidden="false" customHeight="false" outlineLevel="0" collapsed="false">
      <c r="A112" s="0" t="s">
        <v>230</v>
      </c>
      <c r="B112" s="0" t="s">
        <v>38</v>
      </c>
      <c r="C112" s="0" t="s">
        <v>37</v>
      </c>
      <c r="D112" s="0" t="s">
        <v>197</v>
      </c>
      <c r="E112" s="0" t="s">
        <v>79</v>
      </c>
      <c r="F112" s="263" t="n">
        <v>0.0158540022547914</v>
      </c>
    </row>
    <row r="113" customFormat="false" ht="14.25" hidden="false" customHeight="false" outlineLevel="0" collapsed="false">
      <c r="A113" s="0" t="s">
        <v>230</v>
      </c>
      <c r="B113" s="0" t="s">
        <v>38</v>
      </c>
      <c r="C113" s="0" t="s">
        <v>37</v>
      </c>
      <c r="D113" s="0" t="s">
        <v>35</v>
      </c>
      <c r="E113" s="0" t="s">
        <v>78</v>
      </c>
      <c r="F113" s="263" t="n">
        <v>0.833333333333333</v>
      </c>
      <c r="G113" s="0" t="n">
        <v>3</v>
      </c>
      <c r="H113" s="0" t="n">
        <v>2</v>
      </c>
    </row>
    <row r="114" customFormat="false" ht="14.25" hidden="false" customHeight="false" outlineLevel="0" collapsed="false">
      <c r="A114" s="0" t="s">
        <v>230</v>
      </c>
      <c r="B114" s="0" t="s">
        <v>38</v>
      </c>
      <c r="C114" s="0" t="s">
        <v>37</v>
      </c>
      <c r="D114" s="0" t="s">
        <v>35</v>
      </c>
      <c r="E114" s="0" t="s">
        <v>79</v>
      </c>
      <c r="F114" s="263" t="n">
        <v>0.0255875092329822</v>
      </c>
      <c r="G114" s="0" t="n">
        <v>3</v>
      </c>
      <c r="H114" s="0" t="n">
        <v>2</v>
      </c>
    </row>
    <row r="115" customFormat="false" ht="14.25" hidden="false" customHeight="false" outlineLevel="0" collapsed="false">
      <c r="A115" s="0" t="s">
        <v>230</v>
      </c>
      <c r="B115" s="0" t="s">
        <v>17</v>
      </c>
      <c r="C115" s="0" t="s">
        <v>16</v>
      </c>
      <c r="D115" s="0" t="s">
        <v>264</v>
      </c>
      <c r="E115" s="0" t="s">
        <v>78</v>
      </c>
      <c r="F115" s="263" t="n">
        <v>0.166666666666667</v>
      </c>
    </row>
    <row r="116" customFormat="false" ht="14.25" hidden="false" customHeight="false" outlineLevel="0" collapsed="false">
      <c r="A116" s="0" t="s">
        <v>230</v>
      </c>
      <c r="B116" s="0" t="s">
        <v>5</v>
      </c>
      <c r="C116" s="0" t="s">
        <v>4</v>
      </c>
      <c r="D116" s="0" t="s">
        <v>6</v>
      </c>
      <c r="E116" s="0" t="s">
        <v>79</v>
      </c>
      <c r="F116" s="263" t="n">
        <v>0.0198630602962329</v>
      </c>
    </row>
    <row r="117" customFormat="false" ht="14.25" hidden="false" customHeight="false" outlineLevel="0" collapsed="false">
      <c r="A117" s="0" t="s">
        <v>230</v>
      </c>
      <c r="B117" s="0" t="s">
        <v>38</v>
      </c>
      <c r="C117" s="0" t="s">
        <v>37</v>
      </c>
      <c r="D117" s="0" t="s">
        <v>74</v>
      </c>
      <c r="E117" s="0" t="s">
        <v>432</v>
      </c>
      <c r="F117" s="263" t="n">
        <v>0.999944582986977</v>
      </c>
      <c r="G117" s="0" t="n">
        <v>2</v>
      </c>
      <c r="H117" s="0" t="n">
        <v>2</v>
      </c>
    </row>
    <row r="118" customFormat="false" ht="14.25" hidden="false" customHeight="false" outlineLevel="0" collapsed="false">
      <c r="A118" s="0" t="s">
        <v>230</v>
      </c>
      <c r="B118" s="0" t="s">
        <v>38</v>
      </c>
      <c r="C118" s="0" t="s">
        <v>37</v>
      </c>
      <c r="D118" s="0" t="s">
        <v>74</v>
      </c>
      <c r="E118" s="0" t="s">
        <v>79</v>
      </c>
      <c r="F118" s="263" t="n">
        <v>0.0856261905687517</v>
      </c>
      <c r="G118" s="0" t="n">
        <v>2</v>
      </c>
      <c r="H118" s="0" t="n">
        <v>2</v>
      </c>
    </row>
    <row r="119" customFormat="false" ht="14.25" hidden="false" customHeight="false" outlineLevel="0" collapsed="false">
      <c r="A119" s="0" t="s">
        <v>230</v>
      </c>
      <c r="B119" s="0" t="s">
        <v>63</v>
      </c>
      <c r="C119" s="0" t="s">
        <v>62</v>
      </c>
      <c r="D119" s="0" t="s">
        <v>403</v>
      </c>
      <c r="E119" s="0" t="s">
        <v>79</v>
      </c>
      <c r="F119" s="263" t="n">
        <v>0.847813727014734</v>
      </c>
      <c r="G119" s="0" t="n">
        <v>1</v>
      </c>
      <c r="H119" s="0" t="n">
        <v>1</v>
      </c>
    </row>
    <row r="120" customFormat="false" ht="14.25" hidden="false" customHeight="false" outlineLevel="0" collapsed="false">
      <c r="A120" s="0" t="s">
        <v>234</v>
      </c>
      <c r="B120" s="0" t="s">
        <v>27</v>
      </c>
      <c r="C120" s="0" t="s">
        <v>68</v>
      </c>
      <c r="D120" s="0" t="s">
        <v>200</v>
      </c>
      <c r="E120" s="0" t="s">
        <v>79</v>
      </c>
      <c r="F120" s="263" t="n">
        <v>0.0187233914972717</v>
      </c>
    </row>
    <row r="121" customFormat="false" ht="14.25" hidden="false" customHeight="false" outlineLevel="0" collapsed="false">
      <c r="A121" s="0" t="s">
        <v>234</v>
      </c>
      <c r="B121" s="0" t="s">
        <v>52</v>
      </c>
      <c r="C121" s="0" t="s">
        <v>54</v>
      </c>
      <c r="D121" s="0" t="s">
        <v>53</v>
      </c>
      <c r="E121" s="0" t="s">
        <v>78</v>
      </c>
      <c r="F121" s="263" t="n">
        <v>0.392857142857143</v>
      </c>
      <c r="G121" s="0" t="n">
        <v>3</v>
      </c>
      <c r="H121" s="0" t="n">
        <v>2</v>
      </c>
    </row>
    <row r="122" customFormat="false" ht="14.25" hidden="false" customHeight="false" outlineLevel="0" collapsed="false">
      <c r="A122" s="0" t="s">
        <v>234</v>
      </c>
      <c r="B122" s="0" t="s">
        <v>52</v>
      </c>
      <c r="C122" s="0" t="s">
        <v>54</v>
      </c>
      <c r="D122" s="0" t="s">
        <v>53</v>
      </c>
      <c r="E122" s="0" t="s">
        <v>79</v>
      </c>
      <c r="F122" s="263" t="n">
        <v>0.455242749495313</v>
      </c>
      <c r="G122" s="0" t="n">
        <v>3</v>
      </c>
      <c r="H122" s="0" t="n">
        <v>2</v>
      </c>
    </row>
    <row r="123" customFormat="false" ht="14.25" hidden="false" customHeight="false" outlineLevel="0" collapsed="false">
      <c r="A123" s="0" t="s">
        <v>234</v>
      </c>
      <c r="B123" s="0" t="s">
        <v>334</v>
      </c>
      <c r="C123" s="0" t="s">
        <v>318</v>
      </c>
      <c r="D123" s="0" t="s">
        <v>152</v>
      </c>
      <c r="E123" s="0" t="s">
        <v>78</v>
      </c>
      <c r="F123" s="263" t="n">
        <v>0.321428571428571</v>
      </c>
    </row>
    <row r="124" customFormat="false" ht="14.25" hidden="false" customHeight="false" outlineLevel="0" collapsed="false">
      <c r="A124" s="0" t="s">
        <v>234</v>
      </c>
      <c r="B124" s="0" t="s">
        <v>38</v>
      </c>
      <c r="C124" s="0" t="s">
        <v>37</v>
      </c>
      <c r="D124" s="0" t="s">
        <v>35</v>
      </c>
      <c r="E124" s="0" t="s">
        <v>78</v>
      </c>
      <c r="F124" s="263" t="n">
        <v>0.107142857142857</v>
      </c>
      <c r="G124" s="0" t="n">
        <v>1</v>
      </c>
      <c r="H124" s="0" t="n">
        <v>1</v>
      </c>
    </row>
    <row r="125" customFormat="false" ht="14.25" hidden="false" customHeight="false" outlineLevel="0" collapsed="false">
      <c r="A125" s="0" t="s">
        <v>234</v>
      </c>
      <c r="B125" s="0" t="s">
        <v>5</v>
      </c>
      <c r="C125" s="0" t="s">
        <v>4</v>
      </c>
      <c r="D125" s="0" t="s">
        <v>31</v>
      </c>
      <c r="E125" s="0" t="s">
        <v>78</v>
      </c>
      <c r="F125" s="263" t="n">
        <v>0.0357142857142857</v>
      </c>
    </row>
    <row r="126" customFormat="false" ht="14.25" hidden="false" customHeight="false" outlineLevel="0" collapsed="false">
      <c r="A126" s="0" t="s">
        <v>234</v>
      </c>
      <c r="B126" s="0" t="s">
        <v>5</v>
      </c>
      <c r="C126" s="0" t="s">
        <v>4</v>
      </c>
      <c r="D126" s="0" t="s">
        <v>31</v>
      </c>
      <c r="E126" s="0" t="s">
        <v>432</v>
      </c>
      <c r="F126" s="269" t="n">
        <v>0.85619918699187</v>
      </c>
    </row>
    <row r="127" customFormat="false" ht="14.25" hidden="false" customHeight="false" outlineLevel="0" collapsed="false">
      <c r="A127" s="0" t="s">
        <v>234</v>
      </c>
      <c r="B127" s="0" t="s">
        <v>5</v>
      </c>
      <c r="C127" s="0" t="s">
        <v>4</v>
      </c>
      <c r="D127" s="0" t="s">
        <v>6</v>
      </c>
      <c r="E127" s="0" t="s">
        <v>78</v>
      </c>
      <c r="F127" s="263" t="n">
        <v>0.0357142857142857</v>
      </c>
      <c r="G127" s="0" t="n">
        <v>2</v>
      </c>
      <c r="H127" s="0" t="n">
        <v>1</v>
      </c>
    </row>
    <row r="128" customFormat="false" ht="14.25" hidden="false" customHeight="false" outlineLevel="0" collapsed="false">
      <c r="A128" s="0" t="s">
        <v>234</v>
      </c>
      <c r="B128" s="0" t="s">
        <v>5</v>
      </c>
      <c r="C128" s="0" t="s">
        <v>4</v>
      </c>
      <c r="D128" s="0" t="s">
        <v>6</v>
      </c>
      <c r="E128" s="0" t="s">
        <v>432</v>
      </c>
      <c r="F128" s="263" t="n">
        <v>0.134146341463415</v>
      </c>
      <c r="G128" s="0" t="n">
        <v>2</v>
      </c>
      <c r="H128" s="0" t="n">
        <v>1</v>
      </c>
    </row>
    <row r="129" customFormat="false" ht="14.25" hidden="false" customHeight="false" outlineLevel="0" collapsed="false">
      <c r="A129" s="0" t="s">
        <v>234</v>
      </c>
      <c r="B129" s="0" t="s">
        <v>5</v>
      </c>
      <c r="C129" s="0" t="s">
        <v>4</v>
      </c>
      <c r="D129" s="0" t="s">
        <v>6</v>
      </c>
      <c r="E129" s="0" t="s">
        <v>79</v>
      </c>
      <c r="F129" s="263" t="n">
        <v>0.364718874297935</v>
      </c>
      <c r="G129" s="0" t="n">
        <v>2</v>
      </c>
      <c r="H129" s="0" t="n">
        <v>1</v>
      </c>
    </row>
    <row r="130" customFormat="false" ht="14.25" hidden="false" customHeight="false" outlineLevel="0" collapsed="false">
      <c r="A130" s="0" t="s">
        <v>234</v>
      </c>
      <c r="B130" s="0" t="s">
        <v>38</v>
      </c>
      <c r="C130" s="0" t="s">
        <v>37</v>
      </c>
      <c r="D130" s="0" t="s">
        <v>74</v>
      </c>
      <c r="E130" s="0" t="s">
        <v>78</v>
      </c>
      <c r="F130" s="263" t="n">
        <v>0.107142857142857</v>
      </c>
      <c r="G130" s="0" t="n">
        <v>2</v>
      </c>
      <c r="H130" s="0" t="n">
        <v>2</v>
      </c>
    </row>
    <row r="131" customFormat="false" ht="14.25" hidden="false" customHeight="false" outlineLevel="0" collapsed="false">
      <c r="A131" s="0" t="s">
        <v>234</v>
      </c>
      <c r="B131" s="0" t="s">
        <v>38</v>
      </c>
      <c r="C131" s="0" t="s">
        <v>37</v>
      </c>
      <c r="D131" s="0" t="s">
        <v>74</v>
      </c>
      <c r="E131" s="0" t="s">
        <v>432</v>
      </c>
      <c r="F131" s="263" t="n">
        <v>0.00813008130081301</v>
      </c>
      <c r="G131" s="0" t="n">
        <v>2</v>
      </c>
      <c r="H131" s="0" t="n">
        <v>2</v>
      </c>
    </row>
    <row r="132" customFormat="false" ht="14.25" hidden="false" customHeight="false" outlineLevel="0" collapsed="false">
      <c r="A132" s="0" t="s">
        <v>234</v>
      </c>
      <c r="B132" s="0" t="s">
        <v>38</v>
      </c>
      <c r="C132" s="0" t="s">
        <v>37</v>
      </c>
      <c r="D132" s="0" t="s">
        <v>74</v>
      </c>
      <c r="E132" s="0" t="s">
        <v>79</v>
      </c>
      <c r="F132" s="263" t="n">
        <v>0.0646449201495073</v>
      </c>
      <c r="G132" s="0" t="n">
        <v>2</v>
      </c>
      <c r="H132" s="0" t="n">
        <v>2</v>
      </c>
    </row>
    <row r="133" customFormat="false" ht="14.25" hidden="false" customHeight="false" outlineLevel="0" collapsed="false">
      <c r="A133" s="0" t="s">
        <v>234</v>
      </c>
      <c r="B133" s="0" t="s">
        <v>17</v>
      </c>
      <c r="C133" s="0" t="s">
        <v>16</v>
      </c>
      <c r="D133" s="0" t="s">
        <v>288</v>
      </c>
      <c r="E133" s="0" t="s">
        <v>432</v>
      </c>
      <c r="F133" s="269" t="n">
        <v>0.000508130081300813</v>
      </c>
    </row>
    <row r="134" customFormat="false" ht="14.25" hidden="false" customHeight="false" outlineLevel="0" collapsed="false">
      <c r="A134" s="0" t="s">
        <v>234</v>
      </c>
      <c r="B134" s="0" t="s">
        <v>17</v>
      </c>
      <c r="C134" s="0" t="s">
        <v>16</v>
      </c>
      <c r="D134" s="0" t="s">
        <v>288</v>
      </c>
      <c r="E134" s="0" t="s">
        <v>79</v>
      </c>
      <c r="F134" s="263" t="n">
        <v>0.0281325578141552</v>
      </c>
    </row>
    <row r="135" customFormat="false" ht="14.25" hidden="false" customHeight="false" outlineLevel="0" collapsed="false">
      <c r="A135" s="0" t="s">
        <v>234</v>
      </c>
      <c r="B135" s="0" t="s">
        <v>5</v>
      </c>
      <c r="C135" s="0" t="s">
        <v>4</v>
      </c>
      <c r="D135" s="0" t="s">
        <v>32</v>
      </c>
      <c r="E135" s="0" t="s">
        <v>79</v>
      </c>
      <c r="F135" s="263" t="n">
        <v>0.00181887229917451</v>
      </c>
      <c r="G135" s="0" t="n">
        <v>1</v>
      </c>
      <c r="H135" s="0" t="n">
        <v>1</v>
      </c>
    </row>
    <row r="136" customFormat="false" ht="14.25" hidden="false" customHeight="false" outlineLevel="0" collapsed="false">
      <c r="A136" s="0" t="s">
        <v>234</v>
      </c>
      <c r="B136" s="0" t="s">
        <v>63</v>
      </c>
      <c r="C136" s="0" t="s">
        <v>324</v>
      </c>
      <c r="D136" s="0" t="s">
        <v>188</v>
      </c>
      <c r="E136" s="0" t="s">
        <v>79</v>
      </c>
      <c r="F136" s="263" t="n">
        <v>0.0364224181007775</v>
      </c>
    </row>
    <row r="137" customFormat="false" ht="14.25" hidden="false" customHeight="false" outlineLevel="0" collapsed="false">
      <c r="A137" s="0" t="s">
        <v>391</v>
      </c>
      <c r="B137" s="0" t="s">
        <v>38</v>
      </c>
      <c r="C137" s="0" t="s">
        <v>37</v>
      </c>
      <c r="D137" s="0" t="s">
        <v>197</v>
      </c>
      <c r="E137" s="0" t="s">
        <v>79</v>
      </c>
      <c r="F137" s="263" t="n">
        <v>0.0621933478979503</v>
      </c>
      <c r="G137" s="0" t="n">
        <v>3</v>
      </c>
      <c r="H137" s="0" t="s">
        <v>385</v>
      </c>
    </row>
    <row r="138" customFormat="false" ht="14.25" hidden="false" customHeight="false" outlineLevel="0" collapsed="false">
      <c r="A138" s="0" t="s">
        <v>391</v>
      </c>
      <c r="B138" s="0" t="s">
        <v>52</v>
      </c>
      <c r="C138" s="0" t="s">
        <v>54</v>
      </c>
      <c r="D138" s="0" t="s">
        <v>53</v>
      </c>
      <c r="E138" s="0" t="s">
        <v>79</v>
      </c>
      <c r="F138" s="263" t="n">
        <v>0.0648389636527642</v>
      </c>
      <c r="G138" s="0" t="n">
        <v>2</v>
      </c>
      <c r="H138" s="0" t="n">
        <v>2</v>
      </c>
    </row>
    <row r="139" customFormat="false" ht="14.25" hidden="false" customHeight="false" outlineLevel="0" collapsed="false">
      <c r="A139" s="0" t="s">
        <v>391</v>
      </c>
      <c r="B139" s="0" t="s">
        <v>334</v>
      </c>
      <c r="C139" s="0" t="s">
        <v>318</v>
      </c>
      <c r="D139" s="0" t="s">
        <v>152</v>
      </c>
      <c r="E139" s="0" t="s">
        <v>78</v>
      </c>
      <c r="F139" s="263" t="n">
        <v>0.161764705882353</v>
      </c>
      <c r="G139" s="0" t="n">
        <v>1</v>
      </c>
      <c r="H139" s="0" t="n">
        <v>1</v>
      </c>
    </row>
    <row r="140" customFormat="false" ht="14.25" hidden="false" customHeight="false" outlineLevel="0" collapsed="false">
      <c r="A140" s="0" t="s">
        <v>391</v>
      </c>
      <c r="B140" s="0" t="s">
        <v>17</v>
      </c>
      <c r="C140" s="0" t="s">
        <v>16</v>
      </c>
      <c r="D140" s="0" t="s">
        <v>21</v>
      </c>
      <c r="E140" s="0" t="s">
        <v>78</v>
      </c>
      <c r="F140" s="263" t="n">
        <v>0.0735294117647059</v>
      </c>
      <c r="G140" s="0" t="n">
        <v>1</v>
      </c>
      <c r="H140" s="0" t="n">
        <v>1</v>
      </c>
    </row>
    <row r="141" customFormat="false" ht="14.25" hidden="false" customHeight="false" outlineLevel="0" collapsed="false">
      <c r="A141" s="0" t="s">
        <v>391</v>
      </c>
      <c r="B141" s="0" t="s">
        <v>17</v>
      </c>
      <c r="C141" s="0" t="s">
        <v>16</v>
      </c>
      <c r="D141" s="0" t="s">
        <v>21</v>
      </c>
      <c r="E141" s="0" t="s">
        <v>432</v>
      </c>
      <c r="F141" s="269" t="n">
        <v>0.00120495976989155</v>
      </c>
      <c r="G141" s="0" t="n">
        <v>1</v>
      </c>
      <c r="H141" s="0" t="n">
        <v>1</v>
      </c>
    </row>
    <row r="142" customFormat="false" ht="14.25" hidden="false" customHeight="false" outlineLevel="0" collapsed="false">
      <c r="A142" s="0" t="s">
        <v>391</v>
      </c>
      <c r="B142" s="0" t="s">
        <v>38</v>
      </c>
      <c r="C142" s="0" t="s">
        <v>37</v>
      </c>
      <c r="D142" s="0" t="s">
        <v>35</v>
      </c>
      <c r="E142" s="0" t="s">
        <v>78</v>
      </c>
      <c r="F142" s="263" t="n">
        <v>0.25</v>
      </c>
      <c r="G142" s="0" t="n">
        <v>3</v>
      </c>
      <c r="H142" s="0" t="n">
        <v>2</v>
      </c>
    </row>
    <row r="143" customFormat="false" ht="14.25" hidden="false" customHeight="false" outlineLevel="0" collapsed="false">
      <c r="A143" s="0" t="s">
        <v>391</v>
      </c>
      <c r="B143" s="0" t="s">
        <v>38</v>
      </c>
      <c r="C143" s="0" t="s">
        <v>37</v>
      </c>
      <c r="D143" s="0" t="s">
        <v>35</v>
      </c>
      <c r="E143" s="0" t="s">
        <v>432</v>
      </c>
      <c r="F143" s="269" t="n">
        <v>0.22388929917985</v>
      </c>
      <c r="G143" s="0" t="n">
        <v>3</v>
      </c>
      <c r="H143" s="0" t="n">
        <v>2</v>
      </c>
    </row>
    <row r="144" customFormat="false" ht="14.25" hidden="false" customHeight="false" outlineLevel="0" collapsed="false">
      <c r="A144" s="0" t="s">
        <v>391</v>
      </c>
      <c r="B144" s="0" t="s">
        <v>38</v>
      </c>
      <c r="C144" s="0" t="s">
        <v>37</v>
      </c>
      <c r="D144" s="0" t="s">
        <v>35</v>
      </c>
      <c r="E144" s="0" t="s">
        <v>79</v>
      </c>
      <c r="F144" s="263" t="n">
        <v>0.230334377884029</v>
      </c>
      <c r="G144" s="0" t="n">
        <v>3</v>
      </c>
      <c r="H144" s="0" t="n">
        <v>2</v>
      </c>
    </row>
    <row r="145" customFormat="false" ht="14.25" hidden="false" customHeight="false" outlineLevel="0" collapsed="false">
      <c r="A145" s="0" t="s">
        <v>391</v>
      </c>
      <c r="B145" s="0" t="s">
        <v>17</v>
      </c>
      <c r="C145" s="0" t="s">
        <v>16</v>
      </c>
      <c r="D145" s="0" t="s">
        <v>264</v>
      </c>
      <c r="E145" s="0" t="s">
        <v>78</v>
      </c>
      <c r="F145" s="263" t="n">
        <v>0.0294117647058823</v>
      </c>
    </row>
    <row r="146" customFormat="false" ht="14.25" hidden="false" customHeight="false" outlineLevel="0" collapsed="false">
      <c r="A146" s="0" t="s">
        <v>391</v>
      </c>
      <c r="B146" s="0" t="s">
        <v>17</v>
      </c>
      <c r="C146" s="0" t="s">
        <v>16</v>
      </c>
      <c r="D146" s="0" t="s">
        <v>264</v>
      </c>
      <c r="E146" s="0" t="s">
        <v>432</v>
      </c>
      <c r="F146" s="269" t="n">
        <v>0.00120495976989155</v>
      </c>
    </row>
    <row r="147" customFormat="false" ht="14.25" hidden="false" customHeight="false" outlineLevel="0" collapsed="false">
      <c r="A147" s="0" t="s">
        <v>391</v>
      </c>
      <c r="B147" s="0" t="s">
        <v>5</v>
      </c>
      <c r="C147" s="0" t="s">
        <v>4</v>
      </c>
      <c r="D147" s="0" t="s">
        <v>31</v>
      </c>
      <c r="E147" s="0" t="s">
        <v>79</v>
      </c>
      <c r="F147" s="263" t="n">
        <v>0.00385423564438002</v>
      </c>
      <c r="G147" s="0" t="n">
        <v>1</v>
      </c>
      <c r="H147" s="0" t="n">
        <v>1</v>
      </c>
    </row>
    <row r="148" customFormat="false" ht="14.25" hidden="false" customHeight="false" outlineLevel="0" collapsed="false">
      <c r="A148" s="0" t="s">
        <v>391</v>
      </c>
      <c r="B148" s="0" t="s">
        <v>5</v>
      </c>
      <c r="C148" s="0" t="s">
        <v>4</v>
      </c>
      <c r="D148" s="0" t="s">
        <v>6</v>
      </c>
      <c r="E148" s="0" t="s">
        <v>78</v>
      </c>
      <c r="F148" s="263" t="n">
        <v>0.279411764705882</v>
      </c>
      <c r="G148" s="0" t="n">
        <v>2</v>
      </c>
      <c r="H148" s="0" t="n">
        <v>1</v>
      </c>
    </row>
    <row r="149" customFormat="false" ht="14.25" hidden="false" customHeight="false" outlineLevel="0" collapsed="false">
      <c r="A149" s="0" t="s">
        <v>391</v>
      </c>
      <c r="B149" s="0" t="s">
        <v>5</v>
      </c>
      <c r="C149" s="0" t="s">
        <v>4</v>
      </c>
      <c r="D149" s="0" t="s">
        <v>6</v>
      </c>
      <c r="E149" s="0" t="s">
        <v>432</v>
      </c>
      <c r="F149" s="269" t="n">
        <v>0.235239242818828</v>
      </c>
      <c r="G149" s="0" t="n">
        <v>2</v>
      </c>
      <c r="H149" s="0" t="n">
        <v>1</v>
      </c>
    </row>
    <row r="150" customFormat="false" ht="14.25" hidden="false" customHeight="false" outlineLevel="0" collapsed="false">
      <c r="A150" s="0" t="s">
        <v>391</v>
      </c>
      <c r="B150" s="0" t="s">
        <v>5</v>
      </c>
      <c r="C150" s="0" t="s">
        <v>4</v>
      </c>
      <c r="D150" s="0" t="s">
        <v>6</v>
      </c>
      <c r="E150" s="0" t="s">
        <v>79</v>
      </c>
      <c r="F150" s="263" t="n">
        <v>0.293651877844923</v>
      </c>
      <c r="G150" s="0" t="n">
        <v>2</v>
      </c>
      <c r="H150" s="0" t="n">
        <v>1</v>
      </c>
    </row>
    <row r="151" customFormat="false" ht="14.25" hidden="false" customHeight="false" outlineLevel="0" collapsed="false">
      <c r="A151" s="0" t="s">
        <v>391</v>
      </c>
      <c r="B151" s="0" t="s">
        <v>38</v>
      </c>
      <c r="C151" s="0" t="s">
        <v>37</v>
      </c>
      <c r="D151" s="0" t="s">
        <v>74</v>
      </c>
      <c r="E151" s="0" t="s">
        <v>78</v>
      </c>
      <c r="F151" s="263" t="n">
        <v>0.147058823529412</v>
      </c>
      <c r="G151" s="0" t="n">
        <v>2</v>
      </c>
      <c r="H151" s="0" t="n">
        <v>2</v>
      </c>
    </row>
    <row r="152" customFormat="false" ht="14.25" hidden="false" customHeight="false" outlineLevel="0" collapsed="false">
      <c r="A152" s="0" t="s">
        <v>391</v>
      </c>
      <c r="B152" s="0" t="s">
        <v>38</v>
      </c>
      <c r="C152" s="0" t="s">
        <v>37</v>
      </c>
      <c r="D152" s="0" t="s">
        <v>74</v>
      </c>
      <c r="E152" s="0" t="s">
        <v>432</v>
      </c>
      <c r="F152" s="263" t="n">
        <v>0.537295448361643</v>
      </c>
      <c r="G152" s="0" t="n">
        <v>2</v>
      </c>
      <c r="H152" s="0" t="n">
        <v>2</v>
      </c>
    </row>
    <row r="153" customFormat="false" ht="14.25" hidden="false" customHeight="false" outlineLevel="0" collapsed="false">
      <c r="A153" s="0" t="s">
        <v>391</v>
      </c>
      <c r="B153" s="0" t="s">
        <v>38</v>
      </c>
      <c r="C153" s="0" t="s">
        <v>37</v>
      </c>
      <c r="D153" s="0" t="s">
        <v>74</v>
      </c>
      <c r="E153" s="0" t="s">
        <v>79</v>
      </c>
      <c r="F153" s="263" t="n">
        <v>0.315449791176762</v>
      </c>
      <c r="G153" s="0" t="n">
        <v>2</v>
      </c>
      <c r="H153" s="0" t="n">
        <v>2</v>
      </c>
    </row>
    <row r="154" customFormat="false" ht="14.25" hidden="false" customHeight="false" outlineLevel="0" collapsed="false">
      <c r="A154" s="0" t="s">
        <v>391</v>
      </c>
      <c r="B154" s="0" t="s">
        <v>63</v>
      </c>
      <c r="C154" s="0" t="s">
        <v>62</v>
      </c>
      <c r="D154" s="0" t="s">
        <v>403</v>
      </c>
      <c r="E154" s="0" t="s">
        <v>432</v>
      </c>
      <c r="F154" s="263" t="n">
        <v>0.000155478679986007</v>
      </c>
      <c r="H154" s="213" t="s">
        <v>327</v>
      </c>
    </row>
    <row r="155" customFormat="false" ht="14.25" hidden="false" customHeight="false" outlineLevel="0" collapsed="false">
      <c r="A155" s="0" t="s">
        <v>391</v>
      </c>
      <c r="B155" s="0" t="s">
        <v>63</v>
      </c>
      <c r="C155" s="0" t="s">
        <v>62</v>
      </c>
      <c r="D155" s="0" t="s">
        <v>403</v>
      </c>
      <c r="E155" s="191" t="s">
        <v>79</v>
      </c>
      <c r="F155" s="263" t="n">
        <v>0.00305439832315722</v>
      </c>
    </row>
    <row r="156" customFormat="false" ht="14.25" hidden="false" customHeight="false" outlineLevel="0" collapsed="false">
      <c r="A156" s="0" t="s">
        <v>391</v>
      </c>
      <c r="B156" s="0" t="s">
        <v>17</v>
      </c>
      <c r="C156" s="0" t="s">
        <v>16</v>
      </c>
      <c r="D156" s="0" t="s">
        <v>22</v>
      </c>
      <c r="E156" s="0" t="s">
        <v>78</v>
      </c>
      <c r="F156" s="263" t="n">
        <v>0.0294117647058823</v>
      </c>
      <c r="G156" s="0" t="n">
        <v>1</v>
      </c>
      <c r="H156" s="0" t="n">
        <v>1</v>
      </c>
    </row>
    <row r="157" customFormat="false" ht="14.25" hidden="false" customHeight="false" outlineLevel="0" collapsed="false">
      <c r="A157" s="0" t="s">
        <v>391</v>
      </c>
      <c r="B157" s="0" t="s">
        <v>17</v>
      </c>
      <c r="C157" s="0" t="s">
        <v>16</v>
      </c>
      <c r="D157" s="0" t="s">
        <v>22</v>
      </c>
      <c r="E157" s="0" t="s">
        <v>432</v>
      </c>
      <c r="F157" s="263" t="n">
        <v>0.00128269910988456</v>
      </c>
      <c r="G157" s="0" t="n">
        <v>1</v>
      </c>
      <c r="H157" s="0" t="n">
        <v>1</v>
      </c>
    </row>
    <row r="158" customFormat="false" ht="14.25" hidden="false" customHeight="false" outlineLevel="0" collapsed="false">
      <c r="A158" s="0" t="s">
        <v>391</v>
      </c>
      <c r="B158" s="0" t="s">
        <v>17</v>
      </c>
      <c r="C158" s="0" t="s">
        <v>16</v>
      </c>
      <c r="D158" s="0" t="s">
        <v>22</v>
      </c>
      <c r="E158" s="0" t="s">
        <v>79</v>
      </c>
      <c r="F158" s="263" t="n">
        <v>0.00119089207410227</v>
      </c>
      <c r="G158" s="0" t="n">
        <v>1</v>
      </c>
      <c r="H158" s="0" t="n">
        <v>1</v>
      </c>
    </row>
    <row r="159" customFormat="false" ht="14.25" hidden="false" customHeight="false" outlineLevel="0" collapsed="false">
      <c r="A159" s="0" t="s">
        <v>391</v>
      </c>
      <c r="B159" s="0" t="s">
        <v>5</v>
      </c>
      <c r="C159" s="0" t="s">
        <v>4</v>
      </c>
      <c r="D159" s="0" t="s">
        <v>32</v>
      </c>
      <c r="E159" s="0" t="s">
        <v>78</v>
      </c>
      <c r="F159" s="263" t="n">
        <v>0.0147058823529412</v>
      </c>
      <c r="G159" s="0" t="n">
        <v>1</v>
      </c>
      <c r="H159" s="0" t="n">
        <v>1</v>
      </c>
    </row>
    <row r="160" customFormat="false" ht="14.25" hidden="false" customHeight="false" outlineLevel="0" collapsed="false">
      <c r="E160" s="191"/>
    </row>
    <row r="161" customFormat="false" ht="14.25" hidden="false" customHeight="false" outlineLevel="0" collapsed="false">
      <c r="E161" s="191"/>
    </row>
    <row r="162" customFormat="false" ht="14.25" hidden="false" customHeight="false" outlineLevel="0" collapsed="false">
      <c r="E162" s="191"/>
    </row>
    <row r="163" customFormat="false" ht="14.25" hidden="false" customHeight="false" outlineLevel="0" collapsed="false">
      <c r="E163" s="191"/>
    </row>
    <row r="164" customFormat="false" ht="14.25" hidden="false" customHeight="false" outlineLevel="0" collapsed="false">
      <c r="A164" s="214"/>
      <c r="B164" s="214"/>
      <c r="C164" s="214"/>
      <c r="D164" s="214"/>
      <c r="E164" s="282"/>
      <c r="F164" s="283"/>
      <c r="G164" s="214"/>
      <c r="H164" s="214"/>
    </row>
    <row r="165" customFormat="false" ht="14.25" hidden="false" customHeight="false" outlineLevel="0" collapsed="false">
      <c r="E165" s="191"/>
      <c r="F165" s="284"/>
    </row>
    <row r="166" customFormat="false" ht="14.25" hidden="false" customHeight="false" outlineLevel="0" collapsed="false">
      <c r="E166" s="191"/>
    </row>
    <row r="167" customFormat="false" ht="14.25" hidden="false" customHeight="false" outlineLevel="0" collapsed="false">
      <c r="E167" s="191"/>
    </row>
    <row r="168" customFormat="false" ht="14.25" hidden="false" customHeight="false" outlineLevel="0" collapsed="false">
      <c r="E168" s="191"/>
    </row>
    <row r="169" customFormat="false" ht="14.25" hidden="false" customHeight="false" outlineLevel="0" collapsed="false">
      <c r="E169" s="191"/>
    </row>
    <row r="170" customFormat="false" ht="14.25" hidden="false" customHeight="false" outlineLevel="0" collapsed="false">
      <c r="E170" s="191"/>
    </row>
    <row r="171" customFormat="false" ht="14.25" hidden="false" customHeight="false" outlineLevel="0" collapsed="false">
      <c r="E171" s="191"/>
    </row>
    <row r="172" customFormat="false" ht="14.25" hidden="false" customHeight="false" outlineLevel="0" collapsed="false">
      <c r="E172" s="191"/>
    </row>
    <row r="173" customFormat="false" ht="14.25" hidden="false" customHeight="false" outlineLevel="0" collapsed="false">
      <c r="E173" s="191"/>
    </row>
    <row r="174" customFormat="false" ht="14.25" hidden="false" customHeight="false" outlineLevel="0" collapsed="false">
      <c r="E174" s="191"/>
    </row>
    <row r="175" customFormat="false" ht="14.25" hidden="false" customHeight="false" outlineLevel="0" collapsed="false">
      <c r="E175" s="191"/>
    </row>
    <row r="176" customFormat="false" ht="14.25" hidden="false" customHeight="false" outlineLevel="0" collapsed="false">
      <c r="E176" s="191"/>
    </row>
    <row r="177" customFormat="false" ht="14.25" hidden="false" customHeight="false" outlineLevel="0" collapsed="false">
      <c r="A177" s="214"/>
      <c r="B177" s="214"/>
      <c r="C177" s="214"/>
      <c r="D177" s="214"/>
      <c r="E177" s="282"/>
      <c r="F177" s="283"/>
      <c r="G177" s="214"/>
      <c r="H177" s="214"/>
    </row>
    <row r="178" customFormat="false" ht="14.25" hidden="false" customHeight="false" outlineLevel="0" collapsed="false">
      <c r="E178" s="191"/>
    </row>
    <row r="179" customFormat="false" ht="14.25" hidden="false" customHeight="false" outlineLevel="0" collapsed="false">
      <c r="E179" s="191"/>
    </row>
    <row r="180" customFormat="false" ht="14.25" hidden="false" customHeight="false" outlineLevel="0" collapsed="false">
      <c r="E180" s="191"/>
    </row>
    <row r="181" customFormat="false" ht="14.25" hidden="false" customHeight="false" outlineLevel="0" collapsed="false">
      <c r="E181" s="191"/>
    </row>
    <row r="182" customFormat="false" ht="14.25" hidden="false" customHeight="false" outlineLevel="0" collapsed="false">
      <c r="E182" s="191"/>
    </row>
    <row r="183" customFormat="false" ht="14.25" hidden="false" customHeight="false" outlineLevel="0" collapsed="false">
      <c r="E183" s="191"/>
    </row>
    <row r="184" customFormat="false" ht="14.25" hidden="false" customHeight="false" outlineLevel="0" collapsed="false">
      <c r="E184" s="191"/>
    </row>
    <row r="185" customFormat="false" ht="14.25" hidden="false" customHeight="false" outlineLevel="0" collapsed="false">
      <c r="E185" s="191"/>
    </row>
    <row r="186" customFormat="false" ht="14.25" hidden="false" customHeight="false" outlineLevel="0" collapsed="false">
      <c r="E186" s="191"/>
    </row>
    <row r="187" customFormat="false" ht="14.25" hidden="false" customHeight="false" outlineLevel="0" collapsed="false">
      <c r="E187" s="191"/>
    </row>
    <row r="188" customFormat="false" ht="14.25" hidden="false" customHeight="false" outlineLevel="0" collapsed="false">
      <c r="E188" s="191"/>
    </row>
    <row r="189" customFormat="false" ht="14.25" hidden="false" customHeight="false" outlineLevel="0" collapsed="false">
      <c r="E189" s="191"/>
    </row>
    <row r="190" customFormat="false" ht="14.25" hidden="false" customHeight="false" outlineLevel="0" collapsed="false">
      <c r="E190" s="191"/>
    </row>
    <row r="191" customFormat="false" ht="14.25" hidden="false" customHeight="false" outlineLevel="0" collapsed="false">
      <c r="E191" s="191"/>
      <c r="F191" s="284"/>
    </row>
    <row r="192" customFormat="false" ht="14.25" hidden="false" customHeight="false" outlineLevel="0" collapsed="false">
      <c r="E192" s="191"/>
    </row>
    <row r="193" customFormat="false" ht="14.25" hidden="false" customHeight="false" outlineLevel="0" collapsed="false">
      <c r="E193" s="191"/>
    </row>
    <row r="194" customFormat="false" ht="14.25" hidden="false" customHeight="false" outlineLevel="0" collapsed="false">
      <c r="E194" s="191"/>
    </row>
    <row r="195" customFormat="false" ht="14.25" hidden="false" customHeight="false" outlineLevel="0" collapsed="false">
      <c r="E195" s="191"/>
    </row>
    <row r="196" customFormat="false" ht="14.25" hidden="false" customHeight="false" outlineLevel="0" collapsed="false">
      <c r="E196" s="191"/>
    </row>
    <row r="197" customFormat="false" ht="14.25" hidden="false" customHeight="false" outlineLevel="0" collapsed="false">
      <c r="E197" s="191"/>
    </row>
    <row r="198" customFormat="false" ht="14.25" hidden="false" customHeight="false" outlineLevel="0" collapsed="false">
      <c r="E198" s="191"/>
    </row>
    <row r="199" customFormat="false" ht="14.25" hidden="false" customHeight="false" outlineLevel="0" collapsed="false">
      <c r="E199" s="191"/>
    </row>
    <row r="200" customFormat="false" ht="14.25" hidden="false" customHeight="false" outlineLevel="0" collapsed="false">
      <c r="E200" s="191"/>
      <c r="F200" s="284"/>
    </row>
    <row r="201" customFormat="false" ht="14.25" hidden="false" customHeight="false" outlineLevel="0" collapsed="false">
      <c r="E201" s="191"/>
    </row>
    <row r="202" customFormat="false" ht="14.25" hidden="false" customHeight="false" outlineLevel="0" collapsed="false">
      <c r="E202" s="191"/>
    </row>
    <row r="203" customFormat="false" ht="14.25" hidden="false" customHeight="false" outlineLevel="0" collapsed="false">
      <c r="E203" s="191"/>
    </row>
    <row r="204" customFormat="false" ht="14.25" hidden="false" customHeight="false" outlineLevel="0" collapsed="false">
      <c r="E204" s="191"/>
    </row>
    <row r="205" customFormat="false" ht="14.25" hidden="false" customHeight="false" outlineLevel="0" collapsed="false">
      <c r="E205" s="191"/>
    </row>
    <row r="206" customFormat="false" ht="14.25" hidden="false" customHeight="false" outlineLevel="0" collapsed="false">
      <c r="E206" s="191"/>
    </row>
    <row r="207" customFormat="false" ht="14.25" hidden="false" customHeight="false" outlineLevel="0" collapsed="false">
      <c r="E207" s="191"/>
    </row>
    <row r="208" customFormat="false" ht="14.25" hidden="false" customHeight="false" outlineLevel="0" collapsed="false">
      <c r="E208" s="191"/>
    </row>
    <row r="209" customFormat="false" ht="14.25" hidden="false" customHeight="false" outlineLevel="0" collapsed="false">
      <c r="E209" s="191"/>
    </row>
    <row r="210" customFormat="false" ht="14.25" hidden="false" customHeight="false" outlineLevel="0" collapsed="false">
      <c r="E210" s="19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7"/>
  <sheetViews>
    <sheetView showFormulas="false" showGridLines="true" showRowColHeaders="true" showZeros="true" rightToLeft="false" tabSelected="false" showOutlineSymbols="true" defaultGridColor="true" view="normal" topLeftCell="A1" colorId="64" zoomScale="104" zoomScaleNormal="104" zoomScalePageLayoutView="100" workbookViewId="0">
      <selection pane="topLeft" activeCell="X37" activeCellId="0" sqref="X37"/>
    </sheetView>
  </sheetViews>
  <sheetFormatPr defaultColWidth="8.6875" defaultRowHeight="14.25" zeroHeight="false" outlineLevelRow="0" outlineLevelCol="0"/>
  <cols>
    <col collapsed="false" customWidth="true" hidden="false" outlineLevel="0" max="1" min="1" style="84" width="14.81"/>
    <col collapsed="false" customWidth="true" hidden="false" outlineLevel="0" max="2" min="2" style="285" width="12.37"/>
    <col collapsed="false" customWidth="true" hidden="false" outlineLevel="0" max="4" min="3" style="81" width="6.54"/>
    <col collapsed="false" customWidth="false" hidden="false" outlineLevel="0" max="5" min="5" style="81" width="8.72"/>
    <col collapsed="false" customWidth="true" hidden="false" outlineLevel="0" max="8" min="6" style="81" width="6.54"/>
    <col collapsed="false" customWidth="true" hidden="false" outlineLevel="0" max="9" min="9" style="81" width="8.09"/>
    <col collapsed="false" customWidth="true" hidden="false" outlineLevel="0" max="10" min="10" style="81" width="6.54"/>
    <col collapsed="false" customWidth="true" hidden="false" outlineLevel="0" max="11" min="11" style="81" width="11.82"/>
    <col collapsed="false" customWidth="true" hidden="false" outlineLevel="0" max="12" min="12" style="81" width="10.27"/>
    <col collapsed="false" customWidth="true" hidden="false" outlineLevel="0" max="13" min="13" style="81" width="6.54"/>
    <col collapsed="false" customWidth="true" hidden="false" outlineLevel="0" max="14" min="14" style="81" width="9.46"/>
    <col collapsed="false" customWidth="true" hidden="false" outlineLevel="0" max="15" min="15" style="81" width="8.45"/>
    <col collapsed="false" customWidth="true" hidden="false" outlineLevel="0" max="16" min="16" style="81" width="9.09"/>
    <col collapsed="false" customWidth="true" hidden="false" outlineLevel="0" max="17" min="17" style="81" width="7.91"/>
    <col collapsed="false" customWidth="true" hidden="false" outlineLevel="0" max="18" min="18" style="81" width="8.45"/>
    <col collapsed="false" customWidth="true" hidden="false" outlineLevel="0" max="20" min="19" style="81" width="6.54"/>
    <col collapsed="false" customWidth="true" hidden="false" outlineLevel="0" max="21" min="21" style="81" width="7.82"/>
    <col collapsed="false" customWidth="true" hidden="false" outlineLevel="0" max="24" min="22" style="81" width="6.54"/>
    <col collapsed="false" customWidth="true" hidden="false" outlineLevel="0" max="25" min="25" style="81" width="7.82"/>
    <col collapsed="false" customWidth="true" hidden="false" outlineLevel="0" max="28" min="26" style="81" width="6.54"/>
    <col collapsed="false" customWidth="true" hidden="false" outlineLevel="0" max="29" min="29" style="81" width="6.81"/>
    <col collapsed="false" customWidth="true" hidden="false" outlineLevel="0" max="30" min="30" style="81" width="6.54"/>
    <col collapsed="false" customWidth="true" hidden="false" outlineLevel="0" max="31" min="31" style="286" width="6.91"/>
    <col collapsed="false" customWidth="true" hidden="false" outlineLevel="0" max="32" min="32" style="286" width="6.54"/>
    <col collapsed="false" customWidth="true" hidden="false" outlineLevel="0" max="34" min="34" style="0" width="12.37"/>
    <col collapsed="false" customWidth="true" hidden="false" outlineLevel="0" max="35" min="35" style="0" width="13.9"/>
  </cols>
  <sheetData>
    <row r="1" customFormat="false" ht="130.5" hidden="false" customHeight="true" outlineLevel="0" collapsed="false">
      <c r="A1" s="287"/>
      <c r="B1" s="288"/>
      <c r="C1" s="289" t="s">
        <v>16</v>
      </c>
      <c r="D1" s="289"/>
      <c r="E1" s="289"/>
      <c r="F1" s="289"/>
      <c r="G1" s="289"/>
      <c r="H1" s="289"/>
      <c r="I1" s="289"/>
      <c r="J1" s="289" t="s">
        <v>37</v>
      </c>
      <c r="K1" s="289"/>
      <c r="L1" s="289"/>
      <c r="M1" s="289" t="s">
        <v>68</v>
      </c>
      <c r="N1" s="290" t="s">
        <v>70</v>
      </c>
      <c r="O1" s="289" t="s">
        <v>4</v>
      </c>
      <c r="P1" s="289"/>
      <c r="Q1" s="289"/>
      <c r="R1" s="289" t="s">
        <v>318</v>
      </c>
      <c r="S1" s="289" t="s">
        <v>43</v>
      </c>
      <c r="T1" s="289" t="s">
        <v>46</v>
      </c>
      <c r="U1" s="289" t="s">
        <v>65</v>
      </c>
      <c r="V1" s="289" t="s">
        <v>323</v>
      </c>
      <c r="W1" s="289" t="s">
        <v>54</v>
      </c>
      <c r="X1" s="289"/>
      <c r="Y1" s="289"/>
      <c r="Z1" s="289"/>
      <c r="AA1" s="289" t="s">
        <v>9</v>
      </c>
      <c r="AB1" s="289"/>
      <c r="AC1" s="289" t="s">
        <v>62</v>
      </c>
      <c r="AD1" s="289" t="s">
        <v>324</v>
      </c>
      <c r="AE1" s="289" t="s">
        <v>433</v>
      </c>
      <c r="AF1" s="289"/>
    </row>
    <row r="2" customFormat="false" ht="83.25" hidden="false" customHeight="false" outlineLevel="0" collapsed="false">
      <c r="A2" s="291"/>
      <c r="B2" s="285" t="s">
        <v>434</v>
      </c>
      <c r="C2" s="292" t="s">
        <v>14</v>
      </c>
      <c r="D2" s="293" t="s">
        <v>21</v>
      </c>
      <c r="E2" s="293" t="s">
        <v>264</v>
      </c>
      <c r="F2" s="293" t="s">
        <v>288</v>
      </c>
      <c r="G2" s="293" t="s">
        <v>18</v>
      </c>
      <c r="H2" s="293" t="s">
        <v>19</v>
      </c>
      <c r="I2" s="294" t="s">
        <v>22</v>
      </c>
      <c r="J2" s="292" t="s">
        <v>197</v>
      </c>
      <c r="K2" s="293" t="s">
        <v>35</v>
      </c>
      <c r="L2" s="294" t="s">
        <v>74</v>
      </c>
      <c r="M2" s="294" t="s">
        <v>200</v>
      </c>
      <c r="N2" s="294" t="s">
        <v>232</v>
      </c>
      <c r="O2" s="292" t="s">
        <v>31</v>
      </c>
      <c r="P2" s="293" t="s">
        <v>6</v>
      </c>
      <c r="Q2" s="294" t="s">
        <v>32</v>
      </c>
      <c r="R2" s="295" t="s">
        <v>152</v>
      </c>
      <c r="S2" s="295" t="s">
        <v>121</v>
      </c>
      <c r="T2" s="295" t="s">
        <v>64</v>
      </c>
      <c r="U2" s="295" t="s">
        <v>75</v>
      </c>
      <c r="V2" s="295" t="s">
        <v>278</v>
      </c>
      <c r="W2" s="293" t="s">
        <v>191</v>
      </c>
      <c r="X2" s="293" t="s">
        <v>55</v>
      </c>
      <c r="Y2" s="293" t="s">
        <v>53</v>
      </c>
      <c r="Z2" s="293" t="s">
        <v>181</v>
      </c>
      <c r="AA2" s="292" t="s">
        <v>8</v>
      </c>
      <c r="AB2" s="294" t="s">
        <v>33</v>
      </c>
      <c r="AC2" s="293" t="s">
        <v>403</v>
      </c>
      <c r="AD2" s="295" t="s">
        <v>188</v>
      </c>
      <c r="AE2" s="296" t="s">
        <v>435</v>
      </c>
      <c r="AF2" s="296" t="s">
        <v>436</v>
      </c>
      <c r="AH2" s="25" t="s">
        <v>356</v>
      </c>
      <c r="AI2" s="26" t="s">
        <v>367</v>
      </c>
      <c r="AJ2" s="27" t="s">
        <v>399</v>
      </c>
    </row>
    <row r="3" customFormat="false" ht="14.25" hidden="false" customHeight="false" outlineLevel="0" collapsed="false">
      <c r="A3" s="287" t="s">
        <v>109</v>
      </c>
      <c r="B3" s="297" t="s">
        <v>437</v>
      </c>
      <c r="C3" s="298"/>
      <c r="D3" s="299"/>
      <c r="E3" s="299"/>
      <c r="F3" s="299"/>
      <c r="G3" s="299"/>
      <c r="H3" s="299"/>
      <c r="I3" s="300"/>
      <c r="J3" s="298"/>
      <c r="K3" s="299"/>
      <c r="L3" s="300"/>
      <c r="M3" s="300"/>
      <c r="N3" s="300"/>
      <c r="O3" s="298"/>
      <c r="P3" s="299"/>
      <c r="Q3" s="300"/>
      <c r="R3" s="301"/>
      <c r="S3" s="301"/>
      <c r="T3" s="301"/>
      <c r="U3" s="301"/>
      <c r="V3" s="301"/>
      <c r="W3" s="299"/>
      <c r="X3" s="299"/>
      <c r="Y3" s="299"/>
      <c r="Z3" s="299"/>
      <c r="AA3" s="298"/>
      <c r="AB3" s="300"/>
      <c r="AC3" s="299"/>
      <c r="AD3" s="301"/>
      <c r="AE3" s="302" t="s">
        <v>327</v>
      </c>
      <c r="AF3" s="303" t="s">
        <v>327</v>
      </c>
      <c r="AH3" s="28" t="s">
        <v>389</v>
      </c>
      <c r="AI3" s="29"/>
      <c r="AJ3" s="36" t="n">
        <v>16</v>
      </c>
    </row>
    <row r="4" customFormat="false" ht="14.25" hidden="false" customHeight="false" outlineLevel="0" collapsed="false">
      <c r="A4" s="304" t="s">
        <v>438</v>
      </c>
      <c r="B4" s="305" t="n">
        <v>178</v>
      </c>
      <c r="C4" s="306" t="n">
        <v>0.00561797752808989</v>
      </c>
      <c r="D4" s="307" t="n">
        <v>0.0224719101123595</v>
      </c>
      <c r="E4" s="307"/>
      <c r="F4" s="307"/>
      <c r="G4" s="307"/>
      <c r="H4" s="307"/>
      <c r="I4" s="308"/>
      <c r="J4" s="306"/>
      <c r="K4" s="307" t="n">
        <v>0.0224719101123595</v>
      </c>
      <c r="L4" s="308" t="n">
        <v>0.00561797752808989</v>
      </c>
      <c r="M4" s="308"/>
      <c r="N4" s="308"/>
      <c r="O4" s="306" t="n">
        <v>0.0393258426966292</v>
      </c>
      <c r="P4" s="307" t="n">
        <v>0.0337078651685393</v>
      </c>
      <c r="Q4" s="308" t="n">
        <v>0.0674157303370787</v>
      </c>
      <c r="R4" s="309" t="n">
        <v>0.0617977528089888</v>
      </c>
      <c r="S4" s="309" t="n">
        <v>0.00561797752808989</v>
      </c>
      <c r="T4" s="309"/>
      <c r="U4" s="309" t="n">
        <v>0.0168539325842697</v>
      </c>
      <c r="V4" s="309"/>
      <c r="W4" s="307"/>
      <c r="X4" s="307" t="n">
        <v>0.00561797752808989</v>
      </c>
      <c r="Y4" s="307" t="n">
        <v>0.685393258426966</v>
      </c>
      <c r="Z4" s="307"/>
      <c r="AA4" s="306"/>
      <c r="AB4" s="308"/>
      <c r="AC4" s="307"/>
      <c r="AD4" s="309"/>
      <c r="AE4" s="310" t="n">
        <f aca="false">1-SUM(C4:AD4)</f>
        <v>0.0280898876404494</v>
      </c>
      <c r="AF4" s="311" t="n">
        <v>3</v>
      </c>
      <c r="AH4" s="33"/>
      <c r="AI4" s="34" t="s">
        <v>374</v>
      </c>
      <c r="AJ4" s="38" t="n">
        <v>3</v>
      </c>
    </row>
    <row r="5" customFormat="false" ht="14.25" hidden="false" customHeight="false" outlineLevel="0" collapsed="false">
      <c r="A5" s="304" t="s">
        <v>439</v>
      </c>
      <c r="B5" s="305" t="n">
        <v>28221</v>
      </c>
      <c r="C5" s="306" t="n">
        <v>0.00244498777506112</v>
      </c>
      <c r="D5" s="307" t="n">
        <v>0.00244498777506112</v>
      </c>
      <c r="E5" s="307"/>
      <c r="F5" s="307"/>
      <c r="G5" s="307"/>
      <c r="H5" s="307"/>
      <c r="I5" s="308" t="n">
        <v>3.54346054356685E-005</v>
      </c>
      <c r="J5" s="306"/>
      <c r="K5" s="307"/>
      <c r="L5" s="308" t="n">
        <v>0.00109847276850572</v>
      </c>
      <c r="M5" s="308"/>
      <c r="N5" s="308"/>
      <c r="O5" s="306"/>
      <c r="P5" s="307"/>
      <c r="Q5" s="308" t="n">
        <v>0.0582190567308033</v>
      </c>
      <c r="R5" s="309"/>
      <c r="S5" s="309"/>
      <c r="T5" s="309"/>
      <c r="U5" s="309" t="n">
        <v>0.122391127174799</v>
      </c>
      <c r="V5" s="309"/>
      <c r="W5" s="307"/>
      <c r="X5" s="307"/>
      <c r="Y5" s="307" t="n">
        <v>0.814358102122533</v>
      </c>
      <c r="Z5" s="307"/>
      <c r="AA5" s="306"/>
      <c r="AB5" s="308"/>
      <c r="AC5" s="307"/>
      <c r="AD5" s="312"/>
      <c r="AE5" s="310" t="n">
        <v>0</v>
      </c>
      <c r="AF5" s="311" t="n">
        <v>3</v>
      </c>
      <c r="AH5" s="33"/>
      <c r="AI5" s="34" t="s">
        <v>371</v>
      </c>
      <c r="AJ5" s="38" t="n">
        <v>3</v>
      </c>
    </row>
    <row r="6" customFormat="false" ht="15" hidden="false" customHeight="false" outlineLevel="0" collapsed="false">
      <c r="A6" s="313" t="s">
        <v>440</v>
      </c>
      <c r="B6" s="314" t="n">
        <v>358612</v>
      </c>
      <c r="C6" s="315" t="n">
        <v>0.00982398804278719</v>
      </c>
      <c r="D6" s="316"/>
      <c r="E6" s="316"/>
      <c r="F6" s="316"/>
      <c r="G6" s="317"/>
      <c r="H6" s="316" t="n">
        <v>0.0211398391576411</v>
      </c>
      <c r="I6" s="318" t="n">
        <v>0.00786086355169375</v>
      </c>
      <c r="J6" s="315"/>
      <c r="K6" s="316" t="n">
        <v>0.0335376395658818</v>
      </c>
      <c r="L6" s="318" t="n">
        <v>0.0208358894850144</v>
      </c>
      <c r="M6" s="318"/>
      <c r="N6" s="318"/>
      <c r="O6" s="315"/>
      <c r="P6" s="316" t="n">
        <v>0.00519781825482694</v>
      </c>
      <c r="Q6" s="318" t="n">
        <v>0.00976264040244052</v>
      </c>
      <c r="R6" s="319"/>
      <c r="S6" s="319" t="n">
        <v>0.0284876133537082</v>
      </c>
      <c r="T6" s="319" t="n">
        <v>0.0550567186820296</v>
      </c>
      <c r="U6" s="319"/>
      <c r="V6" s="319"/>
      <c r="W6" s="316"/>
      <c r="X6" s="316" t="n">
        <v>0.00434731687729357</v>
      </c>
      <c r="Y6" s="316" t="n">
        <v>0.745722396350373</v>
      </c>
      <c r="Z6" s="316"/>
      <c r="AA6" s="315"/>
      <c r="AB6" s="318"/>
      <c r="AC6" s="316"/>
      <c r="AD6" s="309"/>
      <c r="AE6" s="310" t="n">
        <f aca="false">1-SUM(C6:AD6)</f>
        <v>0.0582272762763099</v>
      </c>
      <c r="AF6" s="320" t="n">
        <v>10</v>
      </c>
      <c r="AH6" s="42"/>
      <c r="AI6" s="40" t="s">
        <v>372</v>
      </c>
      <c r="AJ6" s="41" t="n">
        <v>10</v>
      </c>
    </row>
    <row r="7" customFormat="false" ht="14.25" hidden="false" customHeight="false" outlineLevel="0" collapsed="false">
      <c r="A7" s="321" t="s">
        <v>166</v>
      </c>
      <c r="B7" s="297" t="s">
        <v>437</v>
      </c>
      <c r="C7" s="322"/>
      <c r="D7" s="323"/>
      <c r="E7" s="323"/>
      <c r="F7" s="323"/>
      <c r="G7" s="323"/>
      <c r="H7" s="323"/>
      <c r="I7" s="324"/>
      <c r="J7" s="322"/>
      <c r="K7" s="323"/>
      <c r="L7" s="324"/>
      <c r="M7" s="324"/>
      <c r="N7" s="324"/>
      <c r="O7" s="322"/>
      <c r="P7" s="323"/>
      <c r="Q7" s="324"/>
      <c r="R7" s="325"/>
      <c r="S7" s="325"/>
      <c r="T7" s="325"/>
      <c r="U7" s="325"/>
      <c r="V7" s="325"/>
      <c r="W7" s="323"/>
      <c r="X7" s="323"/>
      <c r="Y7" s="323"/>
      <c r="Z7" s="323"/>
      <c r="AA7" s="322"/>
      <c r="AB7" s="324"/>
      <c r="AC7" s="323" t="s">
        <v>327</v>
      </c>
      <c r="AD7" s="325"/>
      <c r="AE7" s="310" t="s">
        <v>327</v>
      </c>
      <c r="AF7" s="303" t="s">
        <v>327</v>
      </c>
      <c r="AH7" s="28" t="s">
        <v>166</v>
      </c>
      <c r="AI7" s="29"/>
      <c r="AJ7" s="36" t="n">
        <v>19</v>
      </c>
    </row>
    <row r="8" customFormat="false" ht="14.25" hidden="false" customHeight="false" outlineLevel="0" collapsed="false">
      <c r="A8" s="304" t="s">
        <v>438</v>
      </c>
      <c r="B8" s="305" t="n">
        <v>146</v>
      </c>
      <c r="C8" s="306"/>
      <c r="D8" s="307" t="n">
        <v>0.0821917808219178</v>
      </c>
      <c r="E8" s="307"/>
      <c r="F8" s="307"/>
      <c r="G8" s="307" t="n">
        <v>0.0410958904109589</v>
      </c>
      <c r="H8" s="307"/>
      <c r="I8" s="308" t="n">
        <v>0.143835616438356</v>
      </c>
      <c r="J8" s="306"/>
      <c r="K8" s="307" t="n">
        <v>0.143835616438356</v>
      </c>
      <c r="L8" s="308" t="n">
        <v>0.424657534246575</v>
      </c>
      <c r="M8" s="308"/>
      <c r="N8" s="308"/>
      <c r="O8" s="306"/>
      <c r="P8" s="307" t="n">
        <v>0.0547945205479452</v>
      </c>
      <c r="Q8" s="308"/>
      <c r="R8" s="309"/>
      <c r="S8" s="309"/>
      <c r="T8" s="309"/>
      <c r="U8" s="309"/>
      <c r="V8" s="309"/>
      <c r="W8" s="307"/>
      <c r="X8" s="307"/>
      <c r="Y8" s="307"/>
      <c r="Z8" s="307"/>
      <c r="AA8" s="306" t="n">
        <v>0.00684931506849315</v>
      </c>
      <c r="AB8" s="308"/>
      <c r="AC8" s="307" t="n">
        <v>0.0136986301369863</v>
      </c>
      <c r="AD8" s="309"/>
      <c r="AE8" s="310" t="n">
        <f aca="false">1-SUM(C8:AD8)</f>
        <v>0.089041095890411</v>
      </c>
      <c r="AF8" s="311" t="n">
        <v>5</v>
      </c>
      <c r="AH8" s="33"/>
      <c r="AI8" s="34" t="s">
        <v>374</v>
      </c>
      <c r="AJ8" s="38" t="n">
        <v>5</v>
      </c>
    </row>
    <row r="9" customFormat="false" ht="14.25" hidden="false" customHeight="false" outlineLevel="0" collapsed="false">
      <c r="A9" s="304" t="s">
        <v>439</v>
      </c>
      <c r="B9" s="305" t="n">
        <v>17030</v>
      </c>
      <c r="C9" s="306"/>
      <c r="D9" s="307" t="n">
        <v>0.000822078684674104</v>
      </c>
      <c r="E9" s="307"/>
      <c r="F9" s="307"/>
      <c r="G9" s="307"/>
      <c r="H9" s="307"/>
      <c r="I9" s="308" t="n">
        <v>0.0375220199647681</v>
      </c>
      <c r="J9" s="306"/>
      <c r="K9" s="307" t="n">
        <v>0.557251908396947</v>
      </c>
      <c r="L9" s="308" t="n">
        <v>0.294069289489137</v>
      </c>
      <c r="M9" s="308"/>
      <c r="N9" s="308" t="n">
        <v>0.00387551379917792</v>
      </c>
      <c r="O9" s="306"/>
      <c r="P9" s="307" t="n">
        <v>0.0573693482090429</v>
      </c>
      <c r="Q9" s="308"/>
      <c r="R9" s="309"/>
      <c r="S9" s="309"/>
      <c r="T9" s="309"/>
      <c r="U9" s="309"/>
      <c r="V9" s="309"/>
      <c r="W9" s="307"/>
      <c r="X9" s="307"/>
      <c r="Y9" s="307"/>
      <c r="Z9" s="307"/>
      <c r="AA9" s="306" t="n">
        <v>0.0354081033470346</v>
      </c>
      <c r="AB9" s="308"/>
      <c r="AC9" s="307" t="n">
        <v>0.000411039342337052</v>
      </c>
      <c r="AD9" s="309"/>
      <c r="AE9" s="310" t="n">
        <f aca="false">1-SUM(C9:AD9)</f>
        <v>0.0132706987668819</v>
      </c>
      <c r="AF9" s="311" t="n">
        <v>2</v>
      </c>
      <c r="AH9" s="33"/>
      <c r="AI9" s="34" t="s">
        <v>371</v>
      </c>
      <c r="AJ9" s="38" t="n">
        <v>2</v>
      </c>
    </row>
    <row r="10" customFormat="false" ht="15" hidden="false" customHeight="false" outlineLevel="0" collapsed="false">
      <c r="A10" s="313" t="s">
        <v>440</v>
      </c>
      <c r="B10" s="314" t="n">
        <v>869953</v>
      </c>
      <c r="C10" s="315"/>
      <c r="D10" s="316"/>
      <c r="E10" s="316"/>
      <c r="F10" s="316"/>
      <c r="G10" s="316"/>
      <c r="H10" s="316"/>
      <c r="I10" s="318" t="n">
        <v>0.0160974213549468</v>
      </c>
      <c r="J10" s="315" t="n">
        <v>0.0297510325270446</v>
      </c>
      <c r="K10" s="316" t="n">
        <v>0.227716899648602</v>
      </c>
      <c r="L10" s="318" t="n">
        <v>0.197445149335654</v>
      </c>
      <c r="M10" s="318"/>
      <c r="N10" s="318" t="n">
        <v>0.102367599169151</v>
      </c>
      <c r="O10" s="315"/>
      <c r="P10" s="316" t="n">
        <v>0.259615174612881</v>
      </c>
      <c r="Q10" s="318"/>
      <c r="R10" s="319"/>
      <c r="S10" s="319"/>
      <c r="T10" s="319" t="n">
        <v>0.0358019341274758</v>
      </c>
      <c r="U10" s="319"/>
      <c r="V10" s="319"/>
      <c r="W10" s="316"/>
      <c r="X10" s="316"/>
      <c r="Y10" s="316"/>
      <c r="Z10" s="316"/>
      <c r="AA10" s="315" t="n">
        <v>0.00130007023367929</v>
      </c>
      <c r="AB10" s="318"/>
      <c r="AC10" s="316"/>
      <c r="AD10" s="319"/>
      <c r="AE10" s="310" t="n">
        <f aca="false">1-SUM(C10:AD10)</f>
        <v>0.129904718990566</v>
      </c>
      <c r="AF10" s="320" t="n">
        <v>12</v>
      </c>
      <c r="AH10" s="42"/>
      <c r="AI10" s="40" t="s">
        <v>372</v>
      </c>
      <c r="AJ10" s="41" t="n">
        <v>12</v>
      </c>
    </row>
    <row r="11" customFormat="false" ht="14.25" hidden="false" customHeight="false" outlineLevel="0" collapsed="false">
      <c r="A11" s="321" t="s">
        <v>195</v>
      </c>
      <c r="B11" s="297" t="s">
        <v>437</v>
      </c>
      <c r="C11" s="322"/>
      <c r="D11" s="323"/>
      <c r="E11" s="323"/>
      <c r="F11" s="323"/>
      <c r="G11" s="323"/>
      <c r="H11" s="323"/>
      <c r="I11" s="324"/>
      <c r="J11" s="322"/>
      <c r="K11" s="323"/>
      <c r="L11" s="324"/>
      <c r="M11" s="324"/>
      <c r="N11" s="324"/>
      <c r="O11" s="322"/>
      <c r="P11" s="323"/>
      <c r="Q11" s="324"/>
      <c r="R11" s="325"/>
      <c r="S11" s="325"/>
      <c r="T11" s="325"/>
      <c r="U11" s="325"/>
      <c r="V11" s="325"/>
      <c r="W11" s="323"/>
      <c r="X11" s="323"/>
      <c r="Y11" s="323"/>
      <c r="Z11" s="323"/>
      <c r="AA11" s="322"/>
      <c r="AB11" s="324"/>
      <c r="AC11" s="323"/>
      <c r="AD11" s="325"/>
      <c r="AE11" s="310" t="s">
        <v>327</v>
      </c>
      <c r="AF11" s="303" t="s">
        <v>327</v>
      </c>
      <c r="AH11" s="28" t="s">
        <v>195</v>
      </c>
      <c r="AI11" s="29"/>
      <c r="AJ11" s="36" t="n">
        <v>17</v>
      </c>
    </row>
    <row r="12" customFormat="false" ht="14.25" hidden="false" customHeight="false" outlineLevel="0" collapsed="false">
      <c r="A12" s="304" t="s">
        <v>438</v>
      </c>
      <c r="B12" s="305" t="n">
        <v>67</v>
      </c>
      <c r="C12" s="306"/>
      <c r="D12" s="307"/>
      <c r="E12" s="307"/>
      <c r="F12" s="307"/>
      <c r="G12" s="307"/>
      <c r="H12" s="307"/>
      <c r="I12" s="308" t="n">
        <v>0.0149253731343284</v>
      </c>
      <c r="J12" s="306"/>
      <c r="K12" s="307" t="n">
        <v>0.0298507462686567</v>
      </c>
      <c r="L12" s="308" t="n">
        <v>0.17910447761194</v>
      </c>
      <c r="M12" s="308"/>
      <c r="N12" s="308"/>
      <c r="O12" s="306" t="n">
        <v>0.0895522388059701</v>
      </c>
      <c r="P12" s="307" t="n">
        <v>0.0298507462686567</v>
      </c>
      <c r="Q12" s="308"/>
      <c r="R12" s="309"/>
      <c r="S12" s="309"/>
      <c r="T12" s="309"/>
      <c r="U12" s="309"/>
      <c r="V12" s="309"/>
      <c r="W12" s="307"/>
      <c r="X12" s="307"/>
      <c r="Y12" s="307" t="n">
        <v>0.597014925373134</v>
      </c>
      <c r="Z12" s="307"/>
      <c r="AA12" s="306"/>
      <c r="AB12" s="308"/>
      <c r="AC12" s="307"/>
      <c r="AD12" s="309"/>
      <c r="AE12" s="310" t="n">
        <f aca="false">1-SUM(C12:AD12)</f>
        <v>0.0597014925373135</v>
      </c>
      <c r="AF12" s="311" t="n">
        <v>3</v>
      </c>
      <c r="AH12" s="33"/>
      <c r="AI12" s="34" t="s">
        <v>374</v>
      </c>
      <c r="AJ12" s="38" t="n">
        <v>3</v>
      </c>
    </row>
    <row r="13" customFormat="false" ht="14.25" hidden="false" customHeight="false" outlineLevel="0" collapsed="false">
      <c r="A13" s="304" t="s">
        <v>439</v>
      </c>
      <c r="B13" s="305" t="n">
        <v>14667</v>
      </c>
      <c r="C13" s="306"/>
      <c r="D13" s="307"/>
      <c r="E13" s="307"/>
      <c r="F13" s="307"/>
      <c r="G13" s="307"/>
      <c r="H13" s="307"/>
      <c r="I13" s="308" t="n">
        <v>0.00252266993931956</v>
      </c>
      <c r="J13" s="306"/>
      <c r="K13" s="307"/>
      <c r="L13" s="308" t="n">
        <v>0.074657394150133</v>
      </c>
      <c r="M13" s="308"/>
      <c r="N13" s="308"/>
      <c r="O13" s="306"/>
      <c r="P13" s="307" t="n">
        <v>0.00122724483534465</v>
      </c>
      <c r="Q13" s="308"/>
      <c r="R13" s="309"/>
      <c r="S13" s="309"/>
      <c r="T13" s="309"/>
      <c r="U13" s="309"/>
      <c r="V13" s="309" t="n">
        <v>0.000136360537260517</v>
      </c>
      <c r="W13" s="307"/>
      <c r="X13" s="307"/>
      <c r="Y13" s="307" t="n">
        <v>0.920365446239858</v>
      </c>
      <c r="Z13" s="307"/>
      <c r="AA13" s="306"/>
      <c r="AB13" s="308"/>
      <c r="AC13" s="307"/>
      <c r="AD13" s="309"/>
      <c r="AE13" s="310" t="n">
        <f aca="false">1-SUM(C13:AD13)</f>
        <v>0.00109088429808413</v>
      </c>
      <c r="AF13" s="311" t="n">
        <v>1</v>
      </c>
      <c r="AH13" s="33"/>
      <c r="AI13" s="34" t="s">
        <v>371</v>
      </c>
      <c r="AJ13" s="38" t="n">
        <v>1</v>
      </c>
    </row>
    <row r="14" customFormat="false" ht="15" hidden="false" customHeight="false" outlineLevel="0" collapsed="false">
      <c r="A14" s="313" t="s">
        <v>440</v>
      </c>
      <c r="B14" s="314" t="n">
        <v>1010682</v>
      </c>
      <c r="C14" s="315"/>
      <c r="D14" s="316"/>
      <c r="E14" s="316"/>
      <c r="F14" s="316"/>
      <c r="G14" s="316"/>
      <c r="H14" s="316"/>
      <c r="I14" s="318" t="n">
        <v>0.00932736508614975</v>
      </c>
      <c r="J14" s="315" t="n">
        <v>0.0441820473699937</v>
      </c>
      <c r="K14" s="316" t="n">
        <v>0.00262001302091063</v>
      </c>
      <c r="L14" s="318" t="n">
        <v>0.125016572967561</v>
      </c>
      <c r="M14" s="318"/>
      <c r="N14" s="318"/>
      <c r="O14" s="315"/>
      <c r="P14" s="316" t="n">
        <v>0.0524141124508006</v>
      </c>
      <c r="Q14" s="318"/>
      <c r="R14" s="319"/>
      <c r="S14" s="319" t="n">
        <v>0.0499672498372386</v>
      </c>
      <c r="T14" s="319"/>
      <c r="U14" s="319"/>
      <c r="V14" s="319" t="n">
        <v>0.00267245285856481</v>
      </c>
      <c r="W14" s="316"/>
      <c r="X14" s="316"/>
      <c r="Y14" s="316" t="n">
        <v>0.664198036573324</v>
      </c>
      <c r="Z14" s="316"/>
      <c r="AA14" s="315"/>
      <c r="AB14" s="318"/>
      <c r="AC14" s="316"/>
      <c r="AD14" s="319"/>
      <c r="AE14" s="310" t="n">
        <f aca="false">1-SUM(C14:AD14)</f>
        <v>0.0496021498354576</v>
      </c>
      <c r="AF14" s="320" t="n">
        <v>13</v>
      </c>
      <c r="AH14" s="42"/>
      <c r="AI14" s="40" t="s">
        <v>372</v>
      </c>
      <c r="AJ14" s="41" t="n">
        <v>13</v>
      </c>
    </row>
    <row r="15" customFormat="false" ht="14.25" hidden="false" customHeight="false" outlineLevel="0" collapsed="false">
      <c r="A15" s="321" t="s">
        <v>208</v>
      </c>
      <c r="B15" s="297" t="s">
        <v>437</v>
      </c>
      <c r="C15" s="322"/>
      <c r="D15" s="323"/>
      <c r="E15" s="323"/>
      <c r="F15" s="323"/>
      <c r="G15" s="323"/>
      <c r="H15" s="323"/>
      <c r="I15" s="324"/>
      <c r="J15" s="322"/>
      <c r="K15" s="323"/>
      <c r="L15" s="324"/>
      <c r="M15" s="324"/>
      <c r="N15" s="324"/>
      <c r="O15" s="322"/>
      <c r="P15" s="323"/>
      <c r="Q15" s="324"/>
      <c r="R15" s="325"/>
      <c r="S15" s="325"/>
      <c r="T15" s="325"/>
      <c r="U15" s="325"/>
      <c r="V15" s="325"/>
      <c r="W15" s="323"/>
      <c r="X15" s="323"/>
      <c r="Y15" s="323"/>
      <c r="Z15" s="323"/>
      <c r="AA15" s="322"/>
      <c r="AB15" s="324"/>
      <c r="AC15" s="323" t="s">
        <v>327</v>
      </c>
      <c r="AD15" s="325"/>
      <c r="AE15" s="310" t="s">
        <v>327</v>
      </c>
      <c r="AF15" s="303"/>
      <c r="AH15" s="28" t="s">
        <v>208</v>
      </c>
      <c r="AI15" s="29"/>
      <c r="AJ15" s="36" t="n">
        <v>20</v>
      </c>
    </row>
    <row r="16" customFormat="false" ht="14.25" hidden="false" customHeight="false" outlineLevel="0" collapsed="false">
      <c r="A16" s="304" t="s">
        <v>438</v>
      </c>
      <c r="B16" s="305" t="n">
        <v>179</v>
      </c>
      <c r="C16" s="306"/>
      <c r="D16" s="307"/>
      <c r="E16" s="307"/>
      <c r="F16" s="307"/>
      <c r="G16" s="307"/>
      <c r="H16" s="307"/>
      <c r="I16" s="308" t="n">
        <v>0.00558659217877095</v>
      </c>
      <c r="J16" s="306"/>
      <c r="K16" s="307" t="n">
        <v>0.357541899441341</v>
      </c>
      <c r="L16" s="308" t="n">
        <v>0.173184357541899</v>
      </c>
      <c r="M16" s="308"/>
      <c r="N16" s="308"/>
      <c r="O16" s="306"/>
      <c r="P16" s="307" t="n">
        <v>0.0335195530726257</v>
      </c>
      <c r="Q16" s="308" t="n">
        <v>0.0782122905027933</v>
      </c>
      <c r="R16" s="309"/>
      <c r="S16" s="309"/>
      <c r="T16" s="309"/>
      <c r="U16" s="309"/>
      <c r="V16" s="309"/>
      <c r="W16" s="307" t="n">
        <v>0.0391061452513966</v>
      </c>
      <c r="X16" s="307"/>
      <c r="Y16" s="307" t="n">
        <v>0.251396648044693</v>
      </c>
      <c r="Z16" s="307" t="n">
        <v>0.00558659217877095</v>
      </c>
      <c r="AA16" s="306"/>
      <c r="AB16" s="308" t="n">
        <v>0.0111731843575419</v>
      </c>
      <c r="AC16" s="307"/>
      <c r="AD16" s="309"/>
      <c r="AE16" s="310" t="n">
        <f aca="false">1-SUM(C16:AD16)</f>
        <v>0.0446927374301676</v>
      </c>
      <c r="AF16" s="311" t="n">
        <v>7</v>
      </c>
      <c r="AH16" s="33"/>
      <c r="AI16" s="34" t="s">
        <v>374</v>
      </c>
      <c r="AJ16" s="38" t="n">
        <v>7</v>
      </c>
    </row>
    <row r="17" customFormat="false" ht="14.25" hidden="false" customHeight="false" outlineLevel="0" collapsed="false">
      <c r="A17" s="304" t="s">
        <v>439</v>
      </c>
      <c r="B17" s="305" t="n">
        <v>36593</v>
      </c>
      <c r="C17" s="306" t="n">
        <v>2.73276309676714E-005</v>
      </c>
      <c r="D17" s="307"/>
      <c r="E17" s="307"/>
      <c r="F17" s="307"/>
      <c r="G17" s="307"/>
      <c r="H17" s="307"/>
      <c r="I17" s="308" t="n">
        <v>8.19828929030142E-005</v>
      </c>
      <c r="J17" s="306"/>
      <c r="K17" s="307"/>
      <c r="L17" s="308" t="n">
        <v>0.748066570109037</v>
      </c>
      <c r="M17" s="308"/>
      <c r="N17" s="308"/>
      <c r="O17" s="306"/>
      <c r="P17" s="307" t="n">
        <v>0.0198125324515618</v>
      </c>
      <c r="Q17" s="308"/>
      <c r="R17" s="309"/>
      <c r="S17" s="309"/>
      <c r="T17" s="309"/>
      <c r="U17" s="309"/>
      <c r="V17" s="309"/>
      <c r="W17" s="307"/>
      <c r="X17" s="307"/>
      <c r="Y17" s="307" t="n">
        <v>0.192195228595633</v>
      </c>
      <c r="Z17" s="307"/>
      <c r="AA17" s="306"/>
      <c r="AB17" s="308" t="n">
        <v>0.0347060913289427</v>
      </c>
      <c r="AC17" s="307" t="n">
        <v>0.000136638154838357</v>
      </c>
      <c r="AD17" s="309"/>
      <c r="AE17" s="310" t="n">
        <f aca="false">1-SUM(C17:AD17)</f>
        <v>0.0049736288361163</v>
      </c>
      <c r="AF17" s="311" t="n">
        <v>2</v>
      </c>
      <c r="AH17" s="33"/>
      <c r="AI17" s="34" t="s">
        <v>371</v>
      </c>
      <c r="AJ17" s="38" t="n">
        <v>2</v>
      </c>
    </row>
    <row r="18" customFormat="false" ht="15" hidden="false" customHeight="false" outlineLevel="0" collapsed="false">
      <c r="A18" s="313" t="s">
        <v>440</v>
      </c>
      <c r="B18" s="314" t="n">
        <v>1719601</v>
      </c>
      <c r="C18" s="315" t="n">
        <v>0.0118254176404875</v>
      </c>
      <c r="D18" s="316"/>
      <c r="E18" s="316"/>
      <c r="F18" s="316"/>
      <c r="G18" s="316"/>
      <c r="H18" s="316"/>
      <c r="I18" s="318" t="n">
        <v>0.00709408752379186</v>
      </c>
      <c r="J18" s="315" t="n">
        <v>0.0586729130769289</v>
      </c>
      <c r="K18" s="316" t="n">
        <v>0.0716177764493042</v>
      </c>
      <c r="L18" s="318" t="n">
        <v>0.201815421135484</v>
      </c>
      <c r="M18" s="318"/>
      <c r="N18" s="318"/>
      <c r="O18" s="315"/>
      <c r="P18" s="316" t="n">
        <v>0.157426635597444</v>
      </c>
      <c r="Q18" s="318" t="n">
        <v>0.00968364172851726</v>
      </c>
      <c r="R18" s="319"/>
      <c r="S18" s="319"/>
      <c r="T18" s="319"/>
      <c r="U18" s="319"/>
      <c r="V18" s="319"/>
      <c r="W18" s="316"/>
      <c r="X18" s="316" t="n">
        <v>0.207678990649575</v>
      </c>
      <c r="Y18" s="316" t="n">
        <v>0.246182690054263</v>
      </c>
      <c r="Z18" s="316" t="n">
        <v>0.00760408955333243</v>
      </c>
      <c r="AA18" s="315"/>
      <c r="AB18" s="318"/>
      <c r="AC18" s="316" t="n">
        <v>0.00146313010983362</v>
      </c>
      <c r="AD18" s="319"/>
      <c r="AE18" s="310" t="n">
        <f aca="false">1-SUM(C18:AD18)</f>
        <v>0.0189352064810383</v>
      </c>
      <c r="AF18" s="320" t="n">
        <v>11</v>
      </c>
      <c r="AH18" s="42"/>
      <c r="AI18" s="40" t="s">
        <v>372</v>
      </c>
      <c r="AJ18" s="41" t="n">
        <v>11</v>
      </c>
    </row>
    <row r="19" customFormat="false" ht="14.25" hidden="false" customHeight="false" outlineLevel="0" collapsed="false">
      <c r="A19" s="321" t="s">
        <v>228</v>
      </c>
      <c r="B19" s="297" t="s">
        <v>437</v>
      </c>
      <c r="C19" s="322"/>
      <c r="D19" s="323"/>
      <c r="E19" s="323"/>
      <c r="F19" s="323"/>
      <c r="G19" s="323"/>
      <c r="H19" s="323"/>
      <c r="I19" s="324"/>
      <c r="J19" s="322"/>
      <c r="K19" s="323"/>
      <c r="L19" s="324"/>
      <c r="M19" s="324"/>
      <c r="N19" s="324"/>
      <c r="O19" s="322"/>
      <c r="P19" s="323"/>
      <c r="Q19" s="324"/>
      <c r="R19" s="325"/>
      <c r="S19" s="325"/>
      <c r="T19" s="325"/>
      <c r="U19" s="325"/>
      <c r="V19" s="325"/>
      <c r="W19" s="323"/>
      <c r="X19" s="323"/>
      <c r="Y19" s="323"/>
      <c r="Z19" s="323"/>
      <c r="AA19" s="322"/>
      <c r="AB19" s="324"/>
      <c r="AC19" s="323"/>
      <c r="AD19" s="325"/>
      <c r="AE19" s="310" t="s">
        <v>327</v>
      </c>
      <c r="AF19" s="303"/>
      <c r="AH19" s="28" t="s">
        <v>228</v>
      </c>
      <c r="AI19" s="29"/>
      <c r="AJ19" s="36" t="n">
        <v>4</v>
      </c>
    </row>
    <row r="20" customFormat="false" ht="14.25" hidden="false" customHeight="false" outlineLevel="0" collapsed="false">
      <c r="A20" s="304" t="s">
        <v>438</v>
      </c>
      <c r="B20" s="305" t="n">
        <v>1</v>
      </c>
      <c r="C20" s="306"/>
      <c r="D20" s="307"/>
      <c r="E20" s="307"/>
      <c r="F20" s="307"/>
      <c r="G20" s="307"/>
      <c r="H20" s="307"/>
      <c r="I20" s="308"/>
      <c r="J20" s="306"/>
      <c r="K20" s="307"/>
      <c r="L20" s="308" t="n">
        <v>1</v>
      </c>
      <c r="M20" s="308"/>
      <c r="N20" s="308"/>
      <c r="O20" s="306"/>
      <c r="P20" s="307"/>
      <c r="Q20" s="308"/>
      <c r="R20" s="309"/>
      <c r="S20" s="309"/>
      <c r="T20" s="309"/>
      <c r="U20" s="309"/>
      <c r="V20" s="309"/>
      <c r="W20" s="307"/>
      <c r="X20" s="307"/>
      <c r="Y20" s="307"/>
      <c r="Z20" s="307"/>
      <c r="AA20" s="306"/>
      <c r="AB20" s="308"/>
      <c r="AC20" s="307"/>
      <c r="AD20" s="309"/>
      <c r="AE20" s="310" t="n">
        <f aca="false">1-SUM(C20:AD20)</f>
        <v>0</v>
      </c>
      <c r="AF20" s="326"/>
      <c r="AH20" s="33"/>
      <c r="AI20" s="34" t="s">
        <v>371</v>
      </c>
      <c r="AJ20" s="38" t="n">
        <v>3</v>
      </c>
    </row>
    <row r="21" customFormat="false" ht="14.25" hidden="false" customHeight="false" outlineLevel="0" collapsed="false">
      <c r="A21" s="304" t="s">
        <v>439</v>
      </c>
      <c r="B21" s="305" t="n">
        <v>19924</v>
      </c>
      <c r="C21" s="306" t="n">
        <v>5.01907247540655E-005</v>
      </c>
      <c r="D21" s="307"/>
      <c r="E21" s="307"/>
      <c r="F21" s="307"/>
      <c r="G21" s="307"/>
      <c r="H21" s="307"/>
      <c r="I21" s="308"/>
      <c r="J21" s="306"/>
      <c r="K21" s="307"/>
      <c r="L21" s="308" t="n">
        <v>0.993023489259185</v>
      </c>
      <c r="M21" s="308"/>
      <c r="N21" s="308"/>
      <c r="O21" s="306"/>
      <c r="P21" s="307" t="n">
        <v>5.01907247540655E-005</v>
      </c>
      <c r="Q21" s="308"/>
      <c r="R21" s="309"/>
      <c r="S21" s="309"/>
      <c r="T21" s="309"/>
      <c r="U21" s="309"/>
      <c r="V21" s="309"/>
      <c r="W21" s="307"/>
      <c r="X21" s="307"/>
      <c r="Y21" s="307" t="n">
        <v>0.00587231479622566</v>
      </c>
      <c r="Z21" s="307"/>
      <c r="AA21" s="306"/>
      <c r="AB21" s="308"/>
      <c r="AC21" s="307"/>
      <c r="AD21" s="309"/>
      <c r="AE21" s="310" t="n">
        <f aca="false">1-SUM(C21:AD21)</f>
        <v>0.00100381449508125</v>
      </c>
      <c r="AF21" s="311" t="n">
        <v>3</v>
      </c>
      <c r="AH21" s="42"/>
      <c r="AI21" s="40" t="s">
        <v>372</v>
      </c>
      <c r="AJ21" s="41" t="n">
        <v>1</v>
      </c>
    </row>
    <row r="22" customFormat="false" ht="15" hidden="false" customHeight="false" outlineLevel="0" collapsed="false">
      <c r="A22" s="313" t="s">
        <v>440</v>
      </c>
      <c r="B22" s="314" t="n">
        <v>190692</v>
      </c>
      <c r="C22" s="315" t="n">
        <v>0.023273131541963</v>
      </c>
      <c r="D22" s="316"/>
      <c r="E22" s="316"/>
      <c r="F22" s="316"/>
      <c r="G22" s="316"/>
      <c r="H22" s="316"/>
      <c r="I22" s="318"/>
      <c r="J22" s="315"/>
      <c r="K22" s="316"/>
      <c r="L22" s="318" t="n">
        <v>0.388799739894699</v>
      </c>
      <c r="M22" s="318"/>
      <c r="N22" s="318"/>
      <c r="O22" s="315"/>
      <c r="P22" s="316" t="n">
        <v>0.0409456086254274</v>
      </c>
      <c r="Q22" s="318"/>
      <c r="R22" s="319"/>
      <c r="S22" s="319"/>
      <c r="T22" s="319" t="n">
        <v>0.0353082457575567</v>
      </c>
      <c r="U22" s="319"/>
      <c r="V22" s="319"/>
      <c r="W22" s="316"/>
      <c r="X22" s="316"/>
      <c r="Y22" s="316" t="n">
        <v>0.504027436913976</v>
      </c>
      <c r="Z22" s="316"/>
      <c r="AA22" s="315"/>
      <c r="AB22" s="318"/>
      <c r="AC22" s="316"/>
      <c r="AD22" s="319"/>
      <c r="AE22" s="310" t="n">
        <f aca="false">1-SUM(C22:AD22)</f>
        <v>0.00764583726637724</v>
      </c>
      <c r="AF22" s="320" t="n">
        <v>1</v>
      </c>
      <c r="AH22" s="28" t="s">
        <v>230</v>
      </c>
      <c r="AI22" s="29"/>
      <c r="AJ22" s="36" t="n">
        <v>7</v>
      </c>
    </row>
    <row r="23" customFormat="false" ht="14.25" hidden="false" customHeight="false" outlineLevel="0" collapsed="false">
      <c r="A23" s="321" t="s">
        <v>230</v>
      </c>
      <c r="B23" s="297" t="s">
        <v>437</v>
      </c>
      <c r="C23" s="322"/>
      <c r="D23" s="323"/>
      <c r="E23" s="323"/>
      <c r="F23" s="323"/>
      <c r="G23" s="323"/>
      <c r="H23" s="323"/>
      <c r="I23" s="324"/>
      <c r="J23" s="322"/>
      <c r="K23" s="323"/>
      <c r="L23" s="324"/>
      <c r="M23" s="324"/>
      <c r="N23" s="324"/>
      <c r="O23" s="322"/>
      <c r="P23" s="323"/>
      <c r="Q23" s="324"/>
      <c r="R23" s="325"/>
      <c r="S23" s="325"/>
      <c r="T23" s="325"/>
      <c r="U23" s="325"/>
      <c r="V23" s="325"/>
      <c r="W23" s="323"/>
      <c r="X23" s="323"/>
      <c r="Y23" s="323"/>
      <c r="Z23" s="323"/>
      <c r="AA23" s="322"/>
      <c r="AB23" s="324"/>
      <c r="AC23" s="323" t="s">
        <v>327</v>
      </c>
      <c r="AD23" s="325"/>
      <c r="AE23" s="310" t="s">
        <v>327</v>
      </c>
      <c r="AF23" s="303"/>
      <c r="AH23" s="33"/>
      <c r="AI23" s="34" t="s">
        <v>371</v>
      </c>
      <c r="AJ23" s="38" t="n">
        <v>1</v>
      </c>
    </row>
    <row r="24" customFormat="false" ht="14.25" hidden="false" customHeight="false" outlineLevel="0" collapsed="false">
      <c r="A24" s="304" t="s">
        <v>438</v>
      </c>
      <c r="B24" s="305" t="n">
        <v>6</v>
      </c>
      <c r="C24" s="306"/>
      <c r="D24" s="307"/>
      <c r="E24" s="307" t="n">
        <v>0.166666666666667</v>
      </c>
      <c r="F24" s="307"/>
      <c r="G24" s="307"/>
      <c r="H24" s="307"/>
      <c r="I24" s="308"/>
      <c r="J24" s="306"/>
      <c r="K24" s="307" t="n">
        <v>0.833333333333333</v>
      </c>
      <c r="L24" s="308"/>
      <c r="M24" s="308"/>
      <c r="N24" s="308"/>
      <c r="O24" s="306"/>
      <c r="P24" s="307"/>
      <c r="Q24" s="308"/>
      <c r="R24" s="309"/>
      <c r="S24" s="309"/>
      <c r="T24" s="309"/>
      <c r="U24" s="309"/>
      <c r="V24" s="309"/>
      <c r="W24" s="307"/>
      <c r="X24" s="307"/>
      <c r="Y24" s="307"/>
      <c r="Z24" s="307"/>
      <c r="AA24" s="306"/>
      <c r="AB24" s="308"/>
      <c r="AC24" s="307"/>
      <c r="AD24" s="309"/>
      <c r="AE24" s="310" t="n">
        <f aca="false">1-SUM(C24:AD24)</f>
        <v>0</v>
      </c>
      <c r="AF24" s="311" t="n">
        <v>0</v>
      </c>
      <c r="AH24" s="42"/>
      <c r="AI24" s="40" t="s">
        <v>372</v>
      </c>
      <c r="AJ24" s="41" t="n">
        <v>6</v>
      </c>
    </row>
    <row r="25" customFormat="false" ht="14.25" hidden="false" customHeight="false" outlineLevel="0" collapsed="false">
      <c r="A25" s="304" t="s">
        <v>439</v>
      </c>
      <c r="B25" s="305" t="n">
        <v>18045</v>
      </c>
      <c r="C25" s="306"/>
      <c r="D25" s="307"/>
      <c r="E25" s="307"/>
      <c r="F25" s="307"/>
      <c r="G25" s="307"/>
      <c r="H25" s="307"/>
      <c r="I25" s="308"/>
      <c r="J25" s="306"/>
      <c r="K25" s="307"/>
      <c r="L25" s="308" t="n">
        <v>0.999944582986977</v>
      </c>
      <c r="M25" s="308"/>
      <c r="N25" s="308"/>
      <c r="O25" s="306"/>
      <c r="P25" s="307"/>
      <c r="Q25" s="308"/>
      <c r="R25" s="309"/>
      <c r="S25" s="309"/>
      <c r="T25" s="309"/>
      <c r="U25" s="309"/>
      <c r="V25" s="309"/>
      <c r="W25" s="307"/>
      <c r="X25" s="307"/>
      <c r="Y25" s="307"/>
      <c r="Z25" s="307"/>
      <c r="AA25" s="306"/>
      <c r="AB25" s="308"/>
      <c r="AC25" s="307"/>
      <c r="AD25" s="309"/>
      <c r="AE25" s="310" t="n">
        <f aca="false">1-SUM(C25:AD25)</f>
        <v>5.54170130230291E-005</v>
      </c>
      <c r="AF25" s="311" t="n">
        <v>1</v>
      </c>
      <c r="AH25" s="28" t="s">
        <v>234</v>
      </c>
      <c r="AI25" s="29"/>
      <c r="AJ25" s="36" t="n">
        <v>9</v>
      </c>
    </row>
    <row r="26" customFormat="false" ht="15" hidden="false" customHeight="false" outlineLevel="0" collapsed="false">
      <c r="A26" s="313" t="s">
        <v>440</v>
      </c>
      <c r="B26" s="314" t="n">
        <v>823136</v>
      </c>
      <c r="C26" s="315"/>
      <c r="D26" s="316"/>
      <c r="E26" s="316"/>
      <c r="F26" s="316"/>
      <c r="G26" s="316"/>
      <c r="H26" s="316"/>
      <c r="I26" s="318"/>
      <c r="J26" s="315" t="n">
        <v>0.0158540022547914</v>
      </c>
      <c r="K26" s="316" t="n">
        <v>0.0255875092329822</v>
      </c>
      <c r="L26" s="318" t="n">
        <v>0.0856261905687517</v>
      </c>
      <c r="M26" s="318"/>
      <c r="N26" s="318"/>
      <c r="O26" s="315"/>
      <c r="P26" s="316" t="n">
        <v>0.0198630602962329</v>
      </c>
      <c r="Q26" s="318"/>
      <c r="R26" s="319"/>
      <c r="S26" s="319"/>
      <c r="T26" s="319"/>
      <c r="U26" s="319"/>
      <c r="V26" s="319"/>
      <c r="W26" s="316"/>
      <c r="X26" s="316"/>
      <c r="Y26" s="316"/>
      <c r="Z26" s="316"/>
      <c r="AA26" s="315"/>
      <c r="AB26" s="318"/>
      <c r="AC26" s="316" t="n">
        <v>0.847813727014734</v>
      </c>
      <c r="AD26" s="319"/>
      <c r="AE26" s="310" t="n">
        <f aca="false">1-SUM(C26:AD26)</f>
        <v>0.00525551063250784</v>
      </c>
      <c r="AF26" s="320" t="n">
        <v>6</v>
      </c>
      <c r="AH26" s="33"/>
      <c r="AI26" s="34" t="s">
        <v>371</v>
      </c>
      <c r="AJ26" s="38" t="n">
        <v>2</v>
      </c>
    </row>
    <row r="27" customFormat="false" ht="14.25" hidden="false" customHeight="false" outlineLevel="0" collapsed="false">
      <c r="A27" s="321" t="s">
        <v>234</v>
      </c>
      <c r="B27" s="297" t="s">
        <v>437</v>
      </c>
      <c r="C27" s="322"/>
      <c r="D27" s="323"/>
      <c r="E27" s="323"/>
      <c r="F27" s="323"/>
      <c r="G27" s="323"/>
      <c r="H27" s="323"/>
      <c r="I27" s="324"/>
      <c r="J27" s="322"/>
      <c r="K27" s="323"/>
      <c r="L27" s="324"/>
      <c r="M27" s="325"/>
      <c r="N27" s="324"/>
      <c r="O27" s="322"/>
      <c r="P27" s="323"/>
      <c r="Q27" s="324"/>
      <c r="R27" s="325"/>
      <c r="S27" s="325"/>
      <c r="T27" s="325"/>
      <c r="U27" s="325"/>
      <c r="V27" s="325"/>
      <c r="W27" s="323"/>
      <c r="X27" s="323"/>
      <c r="Y27" s="323"/>
      <c r="Z27" s="323"/>
      <c r="AA27" s="322"/>
      <c r="AB27" s="324"/>
      <c r="AC27" s="323"/>
      <c r="AD27" s="325"/>
      <c r="AE27" s="310" t="s">
        <v>327</v>
      </c>
      <c r="AF27" s="303"/>
      <c r="AH27" s="42"/>
      <c r="AI27" s="40" t="s">
        <v>372</v>
      </c>
      <c r="AJ27" s="41" t="n">
        <v>7</v>
      </c>
    </row>
    <row r="28" customFormat="false" ht="14.25" hidden="false" customHeight="false" outlineLevel="0" collapsed="false">
      <c r="A28" s="304" t="s">
        <v>438</v>
      </c>
      <c r="B28" s="305" t="n">
        <v>28</v>
      </c>
      <c r="C28" s="306"/>
      <c r="D28" s="307"/>
      <c r="E28" s="307"/>
      <c r="F28" s="307"/>
      <c r="G28" s="307"/>
      <c r="H28" s="307"/>
      <c r="I28" s="308"/>
      <c r="J28" s="306"/>
      <c r="K28" s="307" t="n">
        <v>0.107142857142857</v>
      </c>
      <c r="L28" s="308" t="n">
        <v>0.107142857142857</v>
      </c>
      <c r="M28" s="309"/>
      <c r="N28" s="308"/>
      <c r="O28" s="306" t="n">
        <v>0.0357142857142857</v>
      </c>
      <c r="P28" s="307" t="n">
        <v>0.0357142857142857</v>
      </c>
      <c r="Q28" s="308"/>
      <c r="R28" s="309" t="n">
        <v>0.321428571428571</v>
      </c>
      <c r="S28" s="309"/>
      <c r="T28" s="309"/>
      <c r="U28" s="309"/>
      <c r="V28" s="309"/>
      <c r="W28" s="307"/>
      <c r="X28" s="307"/>
      <c r="Y28" s="307" t="n">
        <v>0.392857142857143</v>
      </c>
      <c r="Z28" s="307"/>
      <c r="AA28" s="306"/>
      <c r="AB28" s="308"/>
      <c r="AC28" s="307"/>
      <c r="AD28" s="309"/>
      <c r="AE28" s="310" t="n">
        <f aca="false">1-SUM(C28:AD28)</f>
        <v>0</v>
      </c>
      <c r="AF28" s="326"/>
      <c r="AH28" s="28" t="s">
        <v>391</v>
      </c>
      <c r="AI28" s="29"/>
      <c r="AJ28" s="36" t="n">
        <v>7</v>
      </c>
    </row>
    <row r="29" customFormat="false" ht="14.25" hidden="false" customHeight="false" outlineLevel="0" collapsed="false">
      <c r="A29" s="304" t="s">
        <v>439</v>
      </c>
      <c r="B29" s="305" t="n">
        <v>1968</v>
      </c>
      <c r="C29" s="306"/>
      <c r="D29" s="307"/>
      <c r="E29" s="307"/>
      <c r="F29" s="307" t="n">
        <v>0.000508130081300813</v>
      </c>
      <c r="G29" s="307"/>
      <c r="H29" s="307"/>
      <c r="I29" s="308"/>
      <c r="J29" s="306"/>
      <c r="K29" s="307"/>
      <c r="L29" s="308" t="n">
        <v>0.00813008130081301</v>
      </c>
      <c r="M29" s="309"/>
      <c r="N29" s="308"/>
      <c r="O29" s="306" t="n">
        <v>0.85619918699187</v>
      </c>
      <c r="P29" s="307" t="n">
        <v>0.134146341463415</v>
      </c>
      <c r="Q29" s="308"/>
      <c r="R29" s="309"/>
      <c r="S29" s="309"/>
      <c r="T29" s="309"/>
      <c r="U29" s="309"/>
      <c r="V29" s="309"/>
      <c r="W29" s="307"/>
      <c r="X29" s="307"/>
      <c r="Y29" s="307"/>
      <c r="Z29" s="307"/>
      <c r="AA29" s="306"/>
      <c r="AB29" s="308"/>
      <c r="AC29" s="307"/>
      <c r="AD29" s="309"/>
      <c r="AE29" s="310" t="n">
        <f aca="false">1-SUM(C29:AD29)</f>
        <v>0.00101626016260159</v>
      </c>
      <c r="AF29" s="311" t="n">
        <v>2</v>
      </c>
      <c r="AH29" s="33"/>
      <c r="AI29" s="34" t="s">
        <v>374</v>
      </c>
      <c r="AJ29" s="38" t="n">
        <v>2</v>
      </c>
    </row>
    <row r="30" customFormat="false" ht="15" hidden="false" customHeight="false" outlineLevel="0" collapsed="false">
      <c r="A30" s="313" t="s">
        <v>440</v>
      </c>
      <c r="B30" s="314" t="n">
        <v>200124</v>
      </c>
      <c r="C30" s="315"/>
      <c r="D30" s="316"/>
      <c r="E30" s="316"/>
      <c r="F30" s="316" t="n">
        <v>0.0281325578141552</v>
      </c>
      <c r="G30" s="316"/>
      <c r="H30" s="316"/>
      <c r="I30" s="318"/>
      <c r="J30" s="315"/>
      <c r="K30" s="316"/>
      <c r="L30" s="318" t="n">
        <v>0.0646449201495073</v>
      </c>
      <c r="M30" s="319" t="n">
        <v>0.0187233914972717</v>
      </c>
      <c r="N30" s="318"/>
      <c r="O30" s="315"/>
      <c r="P30" s="316" t="n">
        <v>0.364718874297935</v>
      </c>
      <c r="Q30" s="318" t="n">
        <v>0.00181887229917451</v>
      </c>
      <c r="R30" s="319"/>
      <c r="S30" s="319"/>
      <c r="T30" s="319"/>
      <c r="U30" s="319"/>
      <c r="V30" s="319"/>
      <c r="W30" s="316"/>
      <c r="X30" s="316"/>
      <c r="Y30" s="316" t="n">
        <v>0.455242749495313</v>
      </c>
      <c r="Z30" s="316"/>
      <c r="AA30" s="315"/>
      <c r="AB30" s="318"/>
      <c r="AC30" s="316"/>
      <c r="AD30" s="319" t="n">
        <v>0.0364224181007775</v>
      </c>
      <c r="AE30" s="310" t="n">
        <f aca="false">1-SUM(C30:AD30)</f>
        <v>0.0302962163458655</v>
      </c>
      <c r="AF30" s="320" t="n">
        <v>7</v>
      </c>
      <c r="AH30" s="33"/>
      <c r="AI30" s="34" t="s">
        <v>371</v>
      </c>
      <c r="AJ30" s="38" t="n">
        <v>1</v>
      </c>
    </row>
    <row r="31" customFormat="false" ht="14.25" hidden="false" customHeight="false" outlineLevel="0" collapsed="false">
      <c r="A31" s="321" t="s">
        <v>243</v>
      </c>
      <c r="B31" s="297" t="s">
        <v>437</v>
      </c>
      <c r="C31" s="322"/>
      <c r="D31" s="323"/>
      <c r="E31" s="323"/>
      <c r="F31" s="323"/>
      <c r="G31" s="323"/>
      <c r="H31" s="323"/>
      <c r="I31" s="324"/>
      <c r="J31" s="322"/>
      <c r="K31" s="323"/>
      <c r="L31" s="324"/>
      <c r="M31" s="324"/>
      <c r="N31" s="324"/>
      <c r="O31" s="322"/>
      <c r="P31" s="323"/>
      <c r="Q31" s="324"/>
      <c r="R31" s="325"/>
      <c r="S31" s="325"/>
      <c r="T31" s="325"/>
      <c r="U31" s="325"/>
      <c r="V31" s="325"/>
      <c r="W31" s="323"/>
      <c r="X31" s="323"/>
      <c r="Y31" s="323"/>
      <c r="Z31" s="323"/>
      <c r="AA31" s="322"/>
      <c r="AB31" s="324"/>
      <c r="AC31" s="323" t="s">
        <v>327</v>
      </c>
      <c r="AD31" s="325"/>
      <c r="AE31" s="310" t="s">
        <v>327</v>
      </c>
      <c r="AF31" s="303"/>
      <c r="AH31" s="42"/>
      <c r="AI31" s="40" t="s">
        <v>372</v>
      </c>
      <c r="AJ31" s="41" t="n">
        <v>4</v>
      </c>
    </row>
    <row r="32" customFormat="false" ht="14.25" hidden="false" customHeight="false" outlineLevel="0" collapsed="false">
      <c r="A32" s="304" t="s">
        <v>438</v>
      </c>
      <c r="B32" s="305" t="n">
        <v>68</v>
      </c>
      <c r="C32" s="306"/>
      <c r="D32" s="307" t="n">
        <v>0.0735294117647059</v>
      </c>
      <c r="E32" s="307" t="n">
        <v>0.0294117647058823</v>
      </c>
      <c r="F32" s="307"/>
      <c r="G32" s="307"/>
      <c r="H32" s="307"/>
      <c r="I32" s="308" t="n">
        <v>0.0294117647058823</v>
      </c>
      <c r="J32" s="306"/>
      <c r="K32" s="307" t="n">
        <v>0.25</v>
      </c>
      <c r="L32" s="308" t="n">
        <v>0.147058823529412</v>
      </c>
      <c r="M32" s="308"/>
      <c r="N32" s="308"/>
      <c r="O32" s="306"/>
      <c r="P32" s="307" t="n">
        <v>0.279411764705882</v>
      </c>
      <c r="Q32" s="308" t="n">
        <v>0.0147058823529412</v>
      </c>
      <c r="R32" s="309" t="n">
        <v>0.161764705882353</v>
      </c>
      <c r="S32" s="309"/>
      <c r="T32" s="309"/>
      <c r="U32" s="309"/>
      <c r="V32" s="309"/>
      <c r="W32" s="307"/>
      <c r="X32" s="307"/>
      <c r="Y32" s="307"/>
      <c r="Z32" s="307"/>
      <c r="AA32" s="306"/>
      <c r="AB32" s="308"/>
      <c r="AC32" s="307"/>
      <c r="AD32" s="309"/>
      <c r="AE32" s="310" t="n">
        <f aca="false">1-SUM(C32:AD32)</f>
        <v>0.0147058823529411</v>
      </c>
      <c r="AF32" s="311" t="n">
        <v>2</v>
      </c>
      <c r="AH32" s="28" t="s">
        <v>259</v>
      </c>
      <c r="AI32" s="29"/>
      <c r="AJ32" s="36"/>
    </row>
    <row r="33" customFormat="false" ht="14.25" hidden="false" customHeight="false" outlineLevel="0" collapsed="false">
      <c r="A33" s="304" t="s">
        <v>439</v>
      </c>
      <c r="B33" s="305" t="n">
        <v>25727</v>
      </c>
      <c r="C33" s="306"/>
      <c r="D33" s="307" t="n">
        <v>0.00120495976989155</v>
      </c>
      <c r="E33" s="307" t="n">
        <v>0.00120495976989155</v>
      </c>
      <c r="F33" s="307"/>
      <c r="G33" s="307"/>
      <c r="H33" s="307"/>
      <c r="I33" s="308" t="n">
        <v>0.00128269910988456</v>
      </c>
      <c r="J33" s="306"/>
      <c r="K33" s="307" t="n">
        <v>0.22388929917985</v>
      </c>
      <c r="L33" s="308" t="n">
        <v>0.537295448361643</v>
      </c>
      <c r="M33" s="308"/>
      <c r="N33" s="308"/>
      <c r="O33" s="306"/>
      <c r="P33" s="307" t="n">
        <v>0.235239242818828</v>
      </c>
      <c r="Q33" s="308"/>
      <c r="R33" s="309"/>
      <c r="S33" s="309"/>
      <c r="T33" s="309"/>
      <c r="U33" s="309"/>
      <c r="V33" s="309"/>
      <c r="W33" s="307"/>
      <c r="X33" s="307"/>
      <c r="Y33" s="307"/>
      <c r="Z33" s="307"/>
      <c r="AA33" s="306"/>
      <c r="AB33" s="308"/>
      <c r="AC33" s="307" t="n">
        <v>0.000155478679986007</v>
      </c>
      <c r="AD33" s="309"/>
      <c r="AE33" s="310" t="n">
        <f aca="false">1-SUM(C33:AD33)</f>
        <v>-0.000272087689975553</v>
      </c>
      <c r="AF33" s="311" t="n">
        <v>1</v>
      </c>
      <c r="AH33" s="42"/>
      <c r="AI33" s="40" t="s">
        <v>259</v>
      </c>
      <c r="AJ33" s="41"/>
    </row>
    <row r="34" customFormat="false" ht="15" hidden="false" customHeight="false" outlineLevel="0" collapsed="false">
      <c r="A34" s="313" t="s">
        <v>440</v>
      </c>
      <c r="B34" s="314" t="n">
        <v>958945</v>
      </c>
      <c r="C34" s="315"/>
      <c r="D34" s="316"/>
      <c r="E34" s="316"/>
      <c r="F34" s="316"/>
      <c r="G34" s="316"/>
      <c r="H34" s="316"/>
      <c r="I34" s="318" t="n">
        <v>0.00119089207410227</v>
      </c>
      <c r="J34" s="315" t="n">
        <v>0.0621933478979503</v>
      </c>
      <c r="K34" s="316" t="n">
        <v>0.230334377884029</v>
      </c>
      <c r="L34" s="318" t="n">
        <v>0.315449791176762</v>
      </c>
      <c r="M34" s="318"/>
      <c r="N34" s="318"/>
      <c r="O34" s="315" t="n">
        <v>0.00385423564438002</v>
      </c>
      <c r="P34" s="316" t="n">
        <v>0.293651877844923</v>
      </c>
      <c r="Q34" s="318"/>
      <c r="R34" s="319"/>
      <c r="S34" s="319"/>
      <c r="T34" s="319"/>
      <c r="U34" s="319"/>
      <c r="V34" s="319"/>
      <c r="W34" s="316"/>
      <c r="X34" s="316"/>
      <c r="Y34" s="316" t="n">
        <v>0.0648389636527642</v>
      </c>
      <c r="Z34" s="316"/>
      <c r="AA34" s="315"/>
      <c r="AB34" s="318"/>
      <c r="AC34" s="316" t="n">
        <v>0.00305439832315722</v>
      </c>
      <c r="AD34" s="319"/>
      <c r="AE34" s="310" t="n">
        <f aca="false">1-SUM(C34:AD34)</f>
        <v>0.0254321155019318</v>
      </c>
      <c r="AF34" s="320" t="n">
        <v>4</v>
      </c>
      <c r="AH34" s="74" t="s">
        <v>312</v>
      </c>
      <c r="AI34" s="76"/>
      <c r="AJ34" s="80" t="n">
        <v>99</v>
      </c>
    </row>
    <row r="37" customFormat="false" ht="14.25" hidden="false" customHeight="false" outlineLevel="0" collapsed="false">
      <c r="B37" s="285" t="n">
        <f aca="false">SUM(B32,B28,B24,B20,B16,B12,B4)</f>
        <v>527</v>
      </c>
    </row>
  </sheetData>
  <mergeCells count="6">
    <mergeCell ref="C1:I1"/>
    <mergeCell ref="J1:L1"/>
    <mergeCell ref="O1:Q1"/>
    <mergeCell ref="W1:Z1"/>
    <mergeCell ref="AA1:AB1"/>
    <mergeCell ref="AE1:AF1"/>
  </mergeCells>
  <conditionalFormatting sqref="C3:AD3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4" zoomScaleNormal="104" zoomScalePageLayoutView="100" workbookViewId="0">
      <selection pane="topLeft" activeCell="W2" activeCellId="0" sqref="W2"/>
    </sheetView>
  </sheetViews>
  <sheetFormatPr defaultColWidth="8.6875" defaultRowHeight="14.25" zeroHeight="false" outlineLevelRow="0" outlineLevelCol="0"/>
  <cols>
    <col collapsed="false" customWidth="true" hidden="false" outlineLevel="0" max="1" min="1" style="84" width="14.81"/>
    <col collapsed="false" customWidth="true" hidden="false" outlineLevel="0" max="2" min="2" style="285" width="12.37"/>
    <col collapsed="false" customWidth="true" hidden="false" outlineLevel="0" max="4" min="3" style="81" width="6.54"/>
    <col collapsed="false" customWidth="false" hidden="false" outlineLevel="0" max="5" min="5" style="81" width="8.72"/>
    <col collapsed="false" customWidth="true" hidden="false" outlineLevel="0" max="7" min="6" style="81" width="6.54"/>
    <col collapsed="false" customWidth="true" hidden="false" outlineLevel="0" max="8" min="8" style="81" width="8.09"/>
    <col collapsed="false" customWidth="true" hidden="false" outlineLevel="0" max="9" min="9" style="81" width="11.82"/>
    <col collapsed="false" customWidth="true" hidden="false" outlineLevel="0" max="10" min="10" style="81" width="10.27"/>
    <col collapsed="false" customWidth="true" hidden="false" outlineLevel="0" max="11" min="11" style="81" width="8.45"/>
    <col collapsed="false" customWidth="true" hidden="false" outlineLevel="0" max="12" min="12" style="81" width="9.09"/>
    <col collapsed="false" customWidth="true" hidden="false" outlineLevel="0" max="13" min="13" style="81" width="7.91"/>
    <col collapsed="false" customWidth="true" hidden="false" outlineLevel="0" max="14" min="14" style="81" width="8.45"/>
    <col collapsed="false" customWidth="true" hidden="false" outlineLevel="0" max="15" min="15" style="81" width="6.54"/>
    <col collapsed="false" customWidth="true" hidden="false" outlineLevel="0" max="16" min="16" style="81" width="7.82"/>
    <col collapsed="false" customWidth="true" hidden="false" outlineLevel="0" max="18" min="17" style="81" width="6.54"/>
    <col collapsed="false" customWidth="true" hidden="false" outlineLevel="0" max="19" min="19" style="81" width="7.82"/>
    <col collapsed="false" customWidth="true" hidden="false" outlineLevel="0" max="23" min="20" style="81" width="6.54"/>
    <col collapsed="false" customWidth="true" hidden="false" outlineLevel="0" max="24" min="24" style="286" width="6.91"/>
    <col collapsed="false" customWidth="true" hidden="false" outlineLevel="0" max="25" min="25" style="286" width="6.54"/>
  </cols>
  <sheetData>
    <row r="1" customFormat="false" ht="130.5" hidden="false" customHeight="true" outlineLevel="0" collapsed="false">
      <c r="A1" s="287"/>
      <c r="B1" s="288"/>
      <c r="C1" s="289" t="s">
        <v>16</v>
      </c>
      <c r="D1" s="289"/>
      <c r="E1" s="289"/>
      <c r="F1" s="289"/>
      <c r="G1" s="289"/>
      <c r="H1" s="289"/>
      <c r="I1" s="289"/>
      <c r="J1" s="289"/>
      <c r="K1" s="289" t="s">
        <v>4</v>
      </c>
      <c r="L1" s="289"/>
      <c r="M1" s="289"/>
      <c r="N1" s="289" t="s">
        <v>318</v>
      </c>
      <c r="O1" s="289" t="s">
        <v>43</v>
      </c>
      <c r="P1" s="289" t="s">
        <v>65</v>
      </c>
      <c r="Q1" s="289" t="s">
        <v>54</v>
      </c>
      <c r="R1" s="289"/>
      <c r="S1" s="289"/>
      <c r="T1" s="289"/>
      <c r="U1" s="289" t="s">
        <v>9</v>
      </c>
      <c r="V1" s="289"/>
      <c r="W1" s="289" t="s">
        <v>62</v>
      </c>
      <c r="X1" s="289" t="s">
        <v>433</v>
      </c>
      <c r="Y1" s="289"/>
    </row>
    <row r="2" customFormat="false" ht="83.25" hidden="false" customHeight="false" outlineLevel="0" collapsed="false">
      <c r="A2" s="291"/>
      <c r="B2" s="285" t="s">
        <v>434</v>
      </c>
      <c r="C2" s="292" t="s">
        <v>14</v>
      </c>
      <c r="D2" s="293" t="s">
        <v>21</v>
      </c>
      <c r="E2" s="293" t="s">
        <v>264</v>
      </c>
      <c r="F2" s="293" t="s">
        <v>18</v>
      </c>
      <c r="G2" s="293" t="s">
        <v>19</v>
      </c>
      <c r="H2" s="294" t="s">
        <v>22</v>
      </c>
      <c r="I2" s="293" t="s">
        <v>35</v>
      </c>
      <c r="J2" s="294" t="s">
        <v>74</v>
      </c>
      <c r="K2" s="292" t="s">
        <v>31</v>
      </c>
      <c r="L2" s="293" t="s">
        <v>6</v>
      </c>
      <c r="M2" s="294" t="s">
        <v>32</v>
      </c>
      <c r="N2" s="295" t="s">
        <v>152</v>
      </c>
      <c r="O2" s="295" t="s">
        <v>121</v>
      </c>
      <c r="P2" s="295" t="s">
        <v>75</v>
      </c>
      <c r="Q2" s="293" t="s">
        <v>191</v>
      </c>
      <c r="R2" s="293" t="s">
        <v>55</v>
      </c>
      <c r="S2" s="293" t="s">
        <v>53</v>
      </c>
      <c r="T2" s="293" t="s">
        <v>181</v>
      </c>
      <c r="U2" s="292" t="s">
        <v>8</v>
      </c>
      <c r="V2" s="294" t="s">
        <v>33</v>
      </c>
      <c r="W2" s="293" t="s">
        <v>403</v>
      </c>
      <c r="X2" s="296" t="s">
        <v>435</v>
      </c>
      <c r="Y2" s="296" t="s">
        <v>436</v>
      </c>
    </row>
    <row r="3" customFormat="false" ht="14.25" hidden="false" customHeight="false" outlineLevel="0" collapsed="false">
      <c r="A3" s="287" t="s">
        <v>109</v>
      </c>
      <c r="B3" s="297" t="s">
        <v>437</v>
      </c>
      <c r="C3" s="298"/>
      <c r="D3" s="299"/>
      <c r="E3" s="299"/>
      <c r="F3" s="299"/>
      <c r="G3" s="299"/>
      <c r="H3" s="300"/>
      <c r="I3" s="299"/>
      <c r="J3" s="300"/>
      <c r="K3" s="298"/>
      <c r="L3" s="299"/>
      <c r="M3" s="300"/>
      <c r="N3" s="301"/>
      <c r="O3" s="301"/>
      <c r="P3" s="301"/>
      <c r="Q3" s="299"/>
      <c r="R3" s="299"/>
      <c r="S3" s="299"/>
      <c r="T3" s="299"/>
      <c r="U3" s="298"/>
      <c r="V3" s="300"/>
      <c r="W3" s="299"/>
      <c r="X3" s="302" t="s">
        <v>327</v>
      </c>
      <c r="Y3" s="303" t="s">
        <v>327</v>
      </c>
    </row>
    <row r="4" customFormat="false" ht="15" hidden="false" customHeight="false" outlineLevel="0" collapsed="false">
      <c r="A4" s="304" t="s">
        <v>438</v>
      </c>
      <c r="B4" s="305" t="n">
        <v>178</v>
      </c>
      <c r="C4" s="306" t="n">
        <v>0.00561797752808989</v>
      </c>
      <c r="D4" s="307" t="n">
        <v>0.0224719101123595</v>
      </c>
      <c r="E4" s="307"/>
      <c r="F4" s="307"/>
      <c r="G4" s="307"/>
      <c r="H4" s="308"/>
      <c r="I4" s="307" t="n">
        <v>0.0224719101123595</v>
      </c>
      <c r="J4" s="308" t="n">
        <v>0.00561797752808989</v>
      </c>
      <c r="K4" s="306" t="n">
        <v>0.0393258426966292</v>
      </c>
      <c r="L4" s="307" t="n">
        <v>0.0337078651685393</v>
      </c>
      <c r="M4" s="308" t="n">
        <v>0.0674157303370787</v>
      </c>
      <c r="N4" s="309" t="n">
        <v>0.0617977528089888</v>
      </c>
      <c r="O4" s="309" t="n">
        <v>0.00561797752808989</v>
      </c>
      <c r="P4" s="309" t="n">
        <v>0.0168539325842697</v>
      </c>
      <c r="Q4" s="307"/>
      <c r="R4" s="307" t="n">
        <v>0.00561797752808989</v>
      </c>
      <c r="S4" s="307" t="n">
        <v>0.685393258426966</v>
      </c>
      <c r="T4" s="307"/>
      <c r="U4" s="306"/>
      <c r="V4" s="308"/>
      <c r="W4" s="307"/>
      <c r="X4" s="310" t="n">
        <f aca="false">1-SUM(C4:W4)</f>
        <v>0.0280898876404494</v>
      </c>
      <c r="Y4" s="311" t="n">
        <v>3</v>
      </c>
    </row>
    <row r="5" customFormat="false" ht="14.25" hidden="false" customHeight="false" outlineLevel="0" collapsed="false">
      <c r="A5" s="321" t="s">
        <v>166</v>
      </c>
      <c r="B5" s="297" t="s">
        <v>437</v>
      </c>
      <c r="C5" s="322"/>
      <c r="D5" s="323"/>
      <c r="E5" s="323"/>
      <c r="F5" s="323"/>
      <c r="G5" s="323"/>
      <c r="H5" s="324"/>
      <c r="I5" s="323"/>
      <c r="J5" s="324"/>
      <c r="K5" s="322"/>
      <c r="L5" s="323"/>
      <c r="M5" s="324"/>
      <c r="N5" s="325"/>
      <c r="O5" s="325"/>
      <c r="P5" s="325"/>
      <c r="Q5" s="323"/>
      <c r="R5" s="323"/>
      <c r="S5" s="323"/>
      <c r="T5" s="323"/>
      <c r="U5" s="322"/>
      <c r="V5" s="324"/>
      <c r="W5" s="323" t="s">
        <v>327</v>
      </c>
      <c r="X5" s="310" t="s">
        <v>327</v>
      </c>
      <c r="Y5" s="303" t="s">
        <v>327</v>
      </c>
    </row>
    <row r="6" customFormat="false" ht="15" hidden="false" customHeight="false" outlineLevel="0" collapsed="false">
      <c r="A6" s="304" t="s">
        <v>438</v>
      </c>
      <c r="B6" s="305" t="n">
        <v>146</v>
      </c>
      <c r="C6" s="306"/>
      <c r="D6" s="307" t="n">
        <v>0.0821917808219178</v>
      </c>
      <c r="E6" s="307"/>
      <c r="F6" s="307" t="n">
        <v>0.0410958904109589</v>
      </c>
      <c r="G6" s="307"/>
      <c r="H6" s="308" t="n">
        <v>0.143835616438356</v>
      </c>
      <c r="I6" s="307" t="n">
        <v>0.143835616438356</v>
      </c>
      <c r="J6" s="308" t="n">
        <v>0.424657534246575</v>
      </c>
      <c r="K6" s="306"/>
      <c r="L6" s="307" t="n">
        <v>0.0547945205479452</v>
      </c>
      <c r="M6" s="308"/>
      <c r="N6" s="309"/>
      <c r="O6" s="309"/>
      <c r="P6" s="309"/>
      <c r="Q6" s="307"/>
      <c r="R6" s="307"/>
      <c r="S6" s="307"/>
      <c r="T6" s="307"/>
      <c r="U6" s="306" t="n">
        <v>0.00684931506849315</v>
      </c>
      <c r="V6" s="308"/>
      <c r="W6" s="307" t="n">
        <v>0.0136986301369863</v>
      </c>
      <c r="X6" s="310" t="n">
        <f aca="false">1-SUM(C6:W6)</f>
        <v>0.0890410958904109</v>
      </c>
      <c r="Y6" s="311" t="n">
        <v>5</v>
      </c>
    </row>
    <row r="7" customFormat="false" ht="14.25" hidden="false" customHeight="false" outlineLevel="0" collapsed="false">
      <c r="A7" s="321" t="s">
        <v>195</v>
      </c>
      <c r="B7" s="297" t="s">
        <v>437</v>
      </c>
      <c r="C7" s="322"/>
      <c r="D7" s="323"/>
      <c r="E7" s="323"/>
      <c r="F7" s="323"/>
      <c r="G7" s="323"/>
      <c r="H7" s="324"/>
      <c r="I7" s="323"/>
      <c r="J7" s="324"/>
      <c r="K7" s="322"/>
      <c r="L7" s="323"/>
      <c r="M7" s="324"/>
      <c r="N7" s="325"/>
      <c r="O7" s="325"/>
      <c r="P7" s="325"/>
      <c r="Q7" s="323"/>
      <c r="R7" s="323"/>
      <c r="S7" s="323"/>
      <c r="T7" s="323"/>
      <c r="U7" s="322"/>
      <c r="V7" s="324"/>
      <c r="W7" s="323"/>
      <c r="X7" s="310" t="s">
        <v>327</v>
      </c>
      <c r="Y7" s="303" t="s">
        <v>327</v>
      </c>
    </row>
    <row r="8" customFormat="false" ht="15" hidden="false" customHeight="false" outlineLevel="0" collapsed="false">
      <c r="A8" s="304" t="s">
        <v>438</v>
      </c>
      <c r="B8" s="305" t="n">
        <v>67</v>
      </c>
      <c r="C8" s="306"/>
      <c r="D8" s="307"/>
      <c r="E8" s="307"/>
      <c r="F8" s="307"/>
      <c r="G8" s="307"/>
      <c r="H8" s="308" t="n">
        <v>0.0149253731343284</v>
      </c>
      <c r="I8" s="307" t="n">
        <v>0.0298507462686567</v>
      </c>
      <c r="J8" s="308" t="n">
        <v>0.17910447761194</v>
      </c>
      <c r="K8" s="306" t="n">
        <v>0.0895522388059701</v>
      </c>
      <c r="L8" s="307" t="n">
        <v>0.0298507462686567</v>
      </c>
      <c r="M8" s="308"/>
      <c r="N8" s="309"/>
      <c r="O8" s="309"/>
      <c r="P8" s="309"/>
      <c r="Q8" s="307"/>
      <c r="R8" s="307"/>
      <c r="S8" s="307" t="n">
        <v>0.597014925373134</v>
      </c>
      <c r="T8" s="307"/>
      <c r="U8" s="306"/>
      <c r="V8" s="308"/>
      <c r="W8" s="307"/>
      <c r="X8" s="310" t="n">
        <f aca="false">1-SUM(C8:W8)</f>
        <v>0.0597014925373136</v>
      </c>
      <c r="Y8" s="311" t="n">
        <v>3</v>
      </c>
    </row>
    <row r="9" customFormat="false" ht="14.25" hidden="false" customHeight="false" outlineLevel="0" collapsed="false">
      <c r="A9" s="321" t="s">
        <v>208</v>
      </c>
      <c r="B9" s="297" t="s">
        <v>437</v>
      </c>
      <c r="C9" s="322"/>
      <c r="D9" s="323"/>
      <c r="E9" s="323"/>
      <c r="F9" s="323"/>
      <c r="G9" s="323"/>
      <c r="H9" s="324"/>
      <c r="I9" s="323"/>
      <c r="J9" s="324"/>
      <c r="K9" s="322"/>
      <c r="L9" s="323"/>
      <c r="M9" s="324"/>
      <c r="N9" s="325"/>
      <c r="O9" s="325"/>
      <c r="P9" s="325"/>
      <c r="Q9" s="323"/>
      <c r="R9" s="323"/>
      <c r="S9" s="323"/>
      <c r="T9" s="323"/>
      <c r="U9" s="322"/>
      <c r="V9" s="324"/>
      <c r="W9" s="323" t="s">
        <v>327</v>
      </c>
      <c r="X9" s="310" t="s">
        <v>327</v>
      </c>
      <c r="Y9" s="303"/>
    </row>
    <row r="10" customFormat="false" ht="15" hidden="false" customHeight="false" outlineLevel="0" collapsed="false">
      <c r="A10" s="304" t="s">
        <v>438</v>
      </c>
      <c r="B10" s="305" t="n">
        <v>179</v>
      </c>
      <c r="C10" s="306"/>
      <c r="D10" s="307"/>
      <c r="E10" s="307"/>
      <c r="F10" s="307"/>
      <c r="G10" s="307"/>
      <c r="H10" s="308" t="n">
        <v>0.00558659217877095</v>
      </c>
      <c r="I10" s="307" t="n">
        <v>0.357541899441341</v>
      </c>
      <c r="J10" s="308" t="n">
        <v>0.173184357541899</v>
      </c>
      <c r="K10" s="306"/>
      <c r="L10" s="307" t="n">
        <v>0.0335195530726257</v>
      </c>
      <c r="M10" s="308" t="n">
        <v>0.0782122905027933</v>
      </c>
      <c r="N10" s="309"/>
      <c r="O10" s="309"/>
      <c r="P10" s="309"/>
      <c r="Q10" s="307" t="n">
        <v>0.0391061452513966</v>
      </c>
      <c r="R10" s="307"/>
      <c r="S10" s="307" t="n">
        <v>0.251396648044693</v>
      </c>
      <c r="T10" s="307" t="n">
        <v>0.00558659217877095</v>
      </c>
      <c r="U10" s="306"/>
      <c r="V10" s="308" t="n">
        <v>0.0111731843575419</v>
      </c>
      <c r="W10" s="307"/>
      <c r="X10" s="310" t="n">
        <f aca="false">1-SUM(C10:W10)</f>
        <v>0.0446927374301676</v>
      </c>
      <c r="Y10" s="311" t="n">
        <v>7</v>
      </c>
    </row>
    <row r="11" customFormat="false" ht="14.25" hidden="false" customHeight="false" outlineLevel="0" collapsed="false">
      <c r="A11" s="321" t="s">
        <v>228</v>
      </c>
      <c r="B11" s="297" t="s">
        <v>437</v>
      </c>
      <c r="C11" s="322"/>
      <c r="D11" s="323"/>
      <c r="E11" s="323"/>
      <c r="F11" s="323"/>
      <c r="G11" s="323"/>
      <c r="H11" s="324"/>
      <c r="I11" s="323"/>
      <c r="J11" s="324"/>
      <c r="K11" s="322"/>
      <c r="L11" s="323"/>
      <c r="M11" s="324"/>
      <c r="N11" s="325"/>
      <c r="O11" s="325"/>
      <c r="P11" s="325"/>
      <c r="Q11" s="323"/>
      <c r="R11" s="323"/>
      <c r="S11" s="323"/>
      <c r="T11" s="323"/>
      <c r="U11" s="322"/>
      <c r="V11" s="324"/>
      <c r="W11" s="323"/>
      <c r="X11" s="310" t="s">
        <v>327</v>
      </c>
      <c r="Y11" s="303"/>
    </row>
    <row r="12" customFormat="false" ht="15" hidden="false" customHeight="false" outlineLevel="0" collapsed="false">
      <c r="A12" s="304" t="s">
        <v>438</v>
      </c>
      <c r="B12" s="305" t="n">
        <v>1</v>
      </c>
      <c r="C12" s="306"/>
      <c r="D12" s="307"/>
      <c r="E12" s="307"/>
      <c r="F12" s="307"/>
      <c r="G12" s="307"/>
      <c r="H12" s="308"/>
      <c r="I12" s="307"/>
      <c r="J12" s="308" t="n">
        <v>1</v>
      </c>
      <c r="K12" s="306"/>
      <c r="L12" s="307"/>
      <c r="M12" s="308"/>
      <c r="N12" s="309"/>
      <c r="O12" s="309"/>
      <c r="P12" s="309"/>
      <c r="Q12" s="307"/>
      <c r="R12" s="307"/>
      <c r="S12" s="307"/>
      <c r="T12" s="307"/>
      <c r="U12" s="306"/>
      <c r="V12" s="308"/>
      <c r="W12" s="307"/>
      <c r="X12" s="310" t="n">
        <f aca="false">1-SUM(C12:W12)</f>
        <v>0</v>
      </c>
      <c r="Y12" s="326"/>
    </row>
    <row r="13" customFormat="false" ht="14.25" hidden="false" customHeight="false" outlineLevel="0" collapsed="false">
      <c r="A13" s="321" t="s">
        <v>230</v>
      </c>
      <c r="B13" s="297" t="s">
        <v>437</v>
      </c>
      <c r="C13" s="322"/>
      <c r="D13" s="323"/>
      <c r="E13" s="323"/>
      <c r="F13" s="323"/>
      <c r="G13" s="323"/>
      <c r="H13" s="324"/>
      <c r="I13" s="323"/>
      <c r="J13" s="324"/>
      <c r="K13" s="322"/>
      <c r="L13" s="323"/>
      <c r="M13" s="324"/>
      <c r="N13" s="325"/>
      <c r="O13" s="325"/>
      <c r="P13" s="325"/>
      <c r="Q13" s="323"/>
      <c r="R13" s="323"/>
      <c r="S13" s="323"/>
      <c r="T13" s="323"/>
      <c r="U13" s="322"/>
      <c r="V13" s="324"/>
      <c r="W13" s="323" t="s">
        <v>327</v>
      </c>
      <c r="X13" s="310" t="s">
        <v>327</v>
      </c>
      <c r="Y13" s="303"/>
    </row>
    <row r="14" customFormat="false" ht="15" hidden="false" customHeight="false" outlineLevel="0" collapsed="false">
      <c r="A14" s="304" t="s">
        <v>438</v>
      </c>
      <c r="B14" s="305" t="n">
        <v>6</v>
      </c>
      <c r="C14" s="306"/>
      <c r="D14" s="307"/>
      <c r="E14" s="307" t="n">
        <v>0.166666666666667</v>
      </c>
      <c r="F14" s="307"/>
      <c r="G14" s="307"/>
      <c r="H14" s="308"/>
      <c r="I14" s="307" t="n">
        <v>0.833333333333333</v>
      </c>
      <c r="J14" s="308"/>
      <c r="K14" s="306"/>
      <c r="L14" s="307"/>
      <c r="M14" s="308"/>
      <c r="N14" s="309"/>
      <c r="O14" s="309"/>
      <c r="P14" s="309"/>
      <c r="Q14" s="307"/>
      <c r="R14" s="307"/>
      <c r="S14" s="307"/>
      <c r="T14" s="307"/>
      <c r="U14" s="306"/>
      <c r="V14" s="308"/>
      <c r="W14" s="307"/>
      <c r="X14" s="310" t="n">
        <f aca="false">1-SUM(C14:W14)</f>
        <v>0</v>
      </c>
      <c r="Y14" s="311" t="n">
        <v>0</v>
      </c>
    </row>
    <row r="15" customFormat="false" ht="14.25" hidden="false" customHeight="false" outlineLevel="0" collapsed="false">
      <c r="A15" s="321" t="s">
        <v>234</v>
      </c>
      <c r="B15" s="297" t="s">
        <v>437</v>
      </c>
      <c r="C15" s="322"/>
      <c r="D15" s="323"/>
      <c r="E15" s="323"/>
      <c r="F15" s="323"/>
      <c r="G15" s="323"/>
      <c r="H15" s="324"/>
      <c r="I15" s="323"/>
      <c r="J15" s="324"/>
      <c r="K15" s="322"/>
      <c r="L15" s="323"/>
      <c r="M15" s="324"/>
      <c r="N15" s="325"/>
      <c r="O15" s="325"/>
      <c r="P15" s="325"/>
      <c r="Q15" s="323"/>
      <c r="R15" s="323"/>
      <c r="S15" s="323"/>
      <c r="T15" s="323"/>
      <c r="U15" s="322"/>
      <c r="V15" s="324"/>
      <c r="W15" s="323"/>
      <c r="X15" s="310" t="s">
        <v>327</v>
      </c>
      <c r="Y15" s="303"/>
    </row>
    <row r="16" customFormat="false" ht="15" hidden="false" customHeight="false" outlineLevel="0" collapsed="false">
      <c r="A16" s="304" t="s">
        <v>438</v>
      </c>
      <c r="B16" s="305" t="n">
        <v>28</v>
      </c>
      <c r="C16" s="306"/>
      <c r="D16" s="307"/>
      <c r="E16" s="307"/>
      <c r="F16" s="307"/>
      <c r="G16" s="307"/>
      <c r="H16" s="308"/>
      <c r="I16" s="307" t="n">
        <v>0.107142857142857</v>
      </c>
      <c r="J16" s="308" t="n">
        <v>0.107142857142857</v>
      </c>
      <c r="K16" s="306" t="n">
        <v>0.0357142857142857</v>
      </c>
      <c r="L16" s="307" t="n">
        <v>0.0357142857142857</v>
      </c>
      <c r="M16" s="308"/>
      <c r="N16" s="309" t="n">
        <v>0.321428571428571</v>
      </c>
      <c r="O16" s="309"/>
      <c r="P16" s="309"/>
      <c r="Q16" s="307"/>
      <c r="R16" s="307"/>
      <c r="S16" s="307" t="n">
        <v>0.392857142857143</v>
      </c>
      <c r="T16" s="307"/>
      <c r="U16" s="306"/>
      <c r="V16" s="308"/>
      <c r="W16" s="307"/>
      <c r="X16" s="310" t="n">
        <f aca="false">1-SUM(C16:W16)</f>
        <v>0</v>
      </c>
      <c r="Y16" s="326"/>
    </row>
    <row r="17" customFormat="false" ht="14.25" hidden="false" customHeight="false" outlineLevel="0" collapsed="false">
      <c r="A17" s="321" t="s">
        <v>243</v>
      </c>
      <c r="B17" s="297" t="s">
        <v>437</v>
      </c>
      <c r="C17" s="322"/>
      <c r="D17" s="323"/>
      <c r="E17" s="323"/>
      <c r="F17" s="323"/>
      <c r="G17" s="323"/>
      <c r="H17" s="324"/>
      <c r="I17" s="323"/>
      <c r="J17" s="324"/>
      <c r="K17" s="322"/>
      <c r="L17" s="323"/>
      <c r="M17" s="324"/>
      <c r="N17" s="325"/>
      <c r="O17" s="325"/>
      <c r="P17" s="325"/>
      <c r="Q17" s="323"/>
      <c r="R17" s="323"/>
      <c r="S17" s="323"/>
      <c r="T17" s="323"/>
      <c r="U17" s="322"/>
      <c r="V17" s="324"/>
      <c r="W17" s="323" t="s">
        <v>327</v>
      </c>
      <c r="X17" s="310" t="s">
        <v>327</v>
      </c>
      <c r="Y17" s="303"/>
    </row>
    <row r="18" customFormat="false" ht="14.25" hidden="false" customHeight="false" outlineLevel="0" collapsed="false">
      <c r="A18" s="304" t="s">
        <v>438</v>
      </c>
      <c r="B18" s="305" t="n">
        <v>68</v>
      </c>
      <c r="C18" s="306"/>
      <c r="D18" s="307" t="n">
        <v>0.0735294117647059</v>
      </c>
      <c r="E18" s="307" t="n">
        <v>0.0294117647058823</v>
      </c>
      <c r="F18" s="307"/>
      <c r="G18" s="307"/>
      <c r="H18" s="308" t="n">
        <v>0.0294117647058823</v>
      </c>
      <c r="I18" s="307" t="n">
        <v>0.25</v>
      </c>
      <c r="J18" s="308" t="n">
        <v>0.147058823529412</v>
      </c>
      <c r="K18" s="306"/>
      <c r="L18" s="307" t="n">
        <v>0.279411764705882</v>
      </c>
      <c r="M18" s="308" t="n">
        <v>0.0147058823529412</v>
      </c>
      <c r="N18" s="309" t="n">
        <v>0.161764705882353</v>
      </c>
      <c r="O18" s="309"/>
      <c r="P18" s="309"/>
      <c r="Q18" s="307"/>
      <c r="R18" s="307"/>
      <c r="S18" s="307"/>
      <c r="T18" s="307"/>
      <c r="U18" s="306"/>
      <c r="V18" s="308"/>
      <c r="W18" s="307"/>
      <c r="X18" s="310" t="n">
        <f aca="false">1-SUM(C18:W18)</f>
        <v>0.0147058823529412</v>
      </c>
      <c r="Y18" s="311" t="n">
        <v>2</v>
      </c>
    </row>
    <row r="21" customFormat="false" ht="14.25" hidden="false" customHeight="false" outlineLevel="0" collapsed="false">
      <c r="B21" s="285" t="n">
        <f aca="false">SUM(B18,B16,B14,B12,B10,B8,B4)</f>
        <v>527</v>
      </c>
    </row>
  </sheetData>
  <mergeCells count="6">
    <mergeCell ref="C1:H1"/>
    <mergeCell ref="I1:J1"/>
    <mergeCell ref="K1:M1"/>
    <mergeCell ref="Q1:T1"/>
    <mergeCell ref="U1:V1"/>
    <mergeCell ref="X1:Y1"/>
  </mergeCells>
  <conditionalFormatting sqref="C3:W18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4" zoomScaleNormal="104" zoomScalePageLayoutView="100" workbookViewId="0">
      <selection pane="topLeft" activeCell="T2" activeCellId="0" sqref="T2"/>
    </sheetView>
  </sheetViews>
  <sheetFormatPr defaultColWidth="8.6875" defaultRowHeight="14.25" zeroHeight="false" outlineLevelRow="0" outlineLevelCol="0"/>
  <cols>
    <col collapsed="false" customWidth="true" hidden="false" outlineLevel="0" max="1" min="1" style="84" width="14.81"/>
    <col collapsed="false" customWidth="true" hidden="false" outlineLevel="0" max="2" min="2" style="285" width="12.37"/>
    <col collapsed="false" customWidth="true" hidden="false" outlineLevel="0" max="4" min="3" style="81" width="6.54"/>
    <col collapsed="false" customWidth="false" hidden="false" outlineLevel="0" max="5" min="5" style="81" width="8.72"/>
    <col collapsed="false" customWidth="true" hidden="false" outlineLevel="0" max="6" min="6" style="81" width="6.54"/>
    <col collapsed="false" customWidth="true" hidden="false" outlineLevel="0" max="7" min="7" style="81" width="8.09"/>
    <col collapsed="false" customWidth="true" hidden="false" outlineLevel="0" max="8" min="8" style="81" width="11.82"/>
    <col collapsed="false" customWidth="true" hidden="false" outlineLevel="0" max="9" min="9" style="81" width="10.27"/>
    <col collapsed="false" customWidth="true" hidden="false" outlineLevel="0" max="10" min="10" style="81" width="9.46"/>
    <col collapsed="false" customWidth="true" hidden="false" outlineLevel="0" max="11" min="11" style="81" width="8.45"/>
    <col collapsed="false" customWidth="true" hidden="false" outlineLevel="0" max="12" min="12" style="81" width="9.09"/>
    <col collapsed="false" customWidth="true" hidden="false" outlineLevel="0" max="13" min="13" style="81" width="7.91"/>
    <col collapsed="false" customWidth="true" hidden="false" outlineLevel="0" max="14" min="14" style="81" width="7.82"/>
    <col collapsed="false" customWidth="true" hidden="false" outlineLevel="0" max="15" min="15" style="81" width="6.54"/>
    <col collapsed="false" customWidth="true" hidden="false" outlineLevel="0" max="16" min="16" style="81" width="7.82"/>
    <col collapsed="false" customWidth="true" hidden="false" outlineLevel="0" max="19" min="17" style="81" width="6.54"/>
    <col collapsed="false" customWidth="true" hidden="false" outlineLevel="0" max="20" min="20" style="286" width="6.91"/>
    <col collapsed="false" customWidth="true" hidden="false" outlineLevel="0" max="21" min="21" style="286" width="6.54"/>
  </cols>
  <sheetData>
    <row r="1" customFormat="false" ht="130.5" hidden="false" customHeight="true" outlineLevel="0" collapsed="false">
      <c r="A1" s="287"/>
      <c r="B1" s="288"/>
      <c r="C1" s="289" t="s">
        <v>16</v>
      </c>
      <c r="D1" s="289"/>
      <c r="E1" s="289"/>
      <c r="F1" s="289"/>
      <c r="G1" s="289"/>
      <c r="H1" s="289"/>
      <c r="I1" s="289"/>
      <c r="J1" s="290" t="s">
        <v>70</v>
      </c>
      <c r="K1" s="289" t="s">
        <v>4</v>
      </c>
      <c r="L1" s="289"/>
      <c r="M1" s="289"/>
      <c r="N1" s="289" t="s">
        <v>65</v>
      </c>
      <c r="O1" s="289" t="s">
        <v>323</v>
      </c>
      <c r="P1" s="289"/>
      <c r="Q1" s="289" t="s">
        <v>9</v>
      </c>
      <c r="R1" s="289"/>
      <c r="S1" s="289" t="s">
        <v>62</v>
      </c>
      <c r="T1" s="289" t="s">
        <v>433</v>
      </c>
      <c r="U1" s="289"/>
    </row>
    <row r="2" customFormat="false" ht="70.5" hidden="false" customHeight="false" outlineLevel="0" collapsed="false">
      <c r="A2" s="291"/>
      <c r="B2" s="285" t="s">
        <v>434</v>
      </c>
      <c r="C2" s="292" t="s">
        <v>14</v>
      </c>
      <c r="D2" s="293" t="s">
        <v>21</v>
      </c>
      <c r="E2" s="293" t="s">
        <v>264</v>
      </c>
      <c r="F2" s="293" t="s">
        <v>288</v>
      </c>
      <c r="G2" s="294" t="s">
        <v>22</v>
      </c>
      <c r="H2" s="293" t="s">
        <v>35</v>
      </c>
      <c r="I2" s="294" t="s">
        <v>74</v>
      </c>
      <c r="J2" s="294" t="s">
        <v>232</v>
      </c>
      <c r="K2" s="292" t="s">
        <v>31</v>
      </c>
      <c r="L2" s="293" t="s">
        <v>6</v>
      </c>
      <c r="M2" s="294" t="s">
        <v>32</v>
      </c>
      <c r="N2" s="295" t="s">
        <v>75</v>
      </c>
      <c r="O2" s="295" t="s">
        <v>278</v>
      </c>
      <c r="P2" s="293" t="s">
        <v>53</v>
      </c>
      <c r="Q2" s="292" t="s">
        <v>8</v>
      </c>
      <c r="R2" s="294" t="s">
        <v>33</v>
      </c>
      <c r="S2" s="293" t="s">
        <v>403</v>
      </c>
      <c r="T2" s="296" t="s">
        <v>435</v>
      </c>
      <c r="U2" s="296" t="s">
        <v>436</v>
      </c>
    </row>
    <row r="3" customFormat="false" ht="14.25" hidden="false" customHeight="false" outlineLevel="0" collapsed="false">
      <c r="A3" s="287" t="s">
        <v>109</v>
      </c>
      <c r="B3" s="297" t="s">
        <v>437</v>
      </c>
      <c r="C3" s="298"/>
      <c r="D3" s="299"/>
      <c r="E3" s="299"/>
      <c r="F3" s="299"/>
      <c r="G3" s="300"/>
      <c r="H3" s="299"/>
      <c r="I3" s="300"/>
      <c r="J3" s="300"/>
      <c r="K3" s="298"/>
      <c r="L3" s="299"/>
      <c r="M3" s="300"/>
      <c r="N3" s="301"/>
      <c r="O3" s="301"/>
      <c r="P3" s="299"/>
      <c r="Q3" s="298"/>
      <c r="R3" s="300"/>
      <c r="S3" s="299"/>
      <c r="T3" s="302" t="s">
        <v>327</v>
      </c>
      <c r="U3" s="303" t="s">
        <v>327</v>
      </c>
    </row>
    <row r="4" customFormat="false" ht="15" hidden="false" customHeight="false" outlineLevel="0" collapsed="false">
      <c r="A4" s="304" t="s">
        <v>439</v>
      </c>
      <c r="B4" s="305" t="n">
        <v>28221</v>
      </c>
      <c r="C4" s="306" t="n">
        <v>0.00244498777506112</v>
      </c>
      <c r="D4" s="307" t="n">
        <v>0.00244498777506112</v>
      </c>
      <c r="E4" s="307"/>
      <c r="F4" s="307"/>
      <c r="G4" s="308" t="n">
        <v>3.54346054356685E-005</v>
      </c>
      <c r="H4" s="307"/>
      <c r="I4" s="308" t="n">
        <v>0.00109847276850572</v>
      </c>
      <c r="J4" s="308"/>
      <c r="K4" s="306"/>
      <c r="L4" s="307"/>
      <c r="M4" s="308" t="n">
        <v>0.0582190567308033</v>
      </c>
      <c r="N4" s="309" t="n">
        <v>0.122391127174799</v>
      </c>
      <c r="O4" s="309"/>
      <c r="P4" s="307" t="n">
        <v>0.814358102122533</v>
      </c>
      <c r="Q4" s="306"/>
      <c r="R4" s="308"/>
      <c r="S4" s="307"/>
      <c r="T4" s="310" t="n">
        <v>0</v>
      </c>
      <c r="U4" s="311" t="n">
        <v>3</v>
      </c>
    </row>
    <row r="5" customFormat="false" ht="14.25" hidden="false" customHeight="false" outlineLevel="0" collapsed="false">
      <c r="A5" s="321" t="s">
        <v>166</v>
      </c>
      <c r="B5" s="297" t="s">
        <v>437</v>
      </c>
      <c r="C5" s="322"/>
      <c r="D5" s="323"/>
      <c r="E5" s="323"/>
      <c r="F5" s="323"/>
      <c r="G5" s="324"/>
      <c r="H5" s="323"/>
      <c r="I5" s="324"/>
      <c r="J5" s="324"/>
      <c r="K5" s="322"/>
      <c r="L5" s="323"/>
      <c r="M5" s="324"/>
      <c r="N5" s="325"/>
      <c r="O5" s="325"/>
      <c r="P5" s="323"/>
      <c r="Q5" s="322"/>
      <c r="R5" s="324"/>
      <c r="S5" s="323" t="s">
        <v>327</v>
      </c>
      <c r="T5" s="310" t="s">
        <v>327</v>
      </c>
      <c r="U5" s="303" t="s">
        <v>327</v>
      </c>
    </row>
    <row r="6" customFormat="false" ht="15" hidden="false" customHeight="false" outlineLevel="0" collapsed="false">
      <c r="A6" s="304" t="s">
        <v>439</v>
      </c>
      <c r="B6" s="305" t="n">
        <v>17030</v>
      </c>
      <c r="C6" s="306"/>
      <c r="D6" s="307" t="n">
        <v>0.000822078684674104</v>
      </c>
      <c r="E6" s="307"/>
      <c r="F6" s="307"/>
      <c r="G6" s="308" t="n">
        <v>0.0375220199647681</v>
      </c>
      <c r="H6" s="307" t="n">
        <v>0.557251908396947</v>
      </c>
      <c r="I6" s="308" t="n">
        <v>0.294069289489137</v>
      </c>
      <c r="J6" s="308" t="n">
        <v>0.00387551379917792</v>
      </c>
      <c r="K6" s="306"/>
      <c r="L6" s="307" t="n">
        <v>0.0573693482090429</v>
      </c>
      <c r="M6" s="308"/>
      <c r="N6" s="309"/>
      <c r="O6" s="309"/>
      <c r="P6" s="307"/>
      <c r="Q6" s="306" t="n">
        <v>0.0354081033470346</v>
      </c>
      <c r="R6" s="308"/>
      <c r="S6" s="307" t="n">
        <v>0.000411039342337052</v>
      </c>
      <c r="T6" s="310" t="n">
        <f aca="false">1-SUM(C6:S6)</f>
        <v>0.0132706987668818</v>
      </c>
      <c r="U6" s="311" t="n">
        <v>2</v>
      </c>
    </row>
    <row r="7" customFormat="false" ht="14.25" hidden="false" customHeight="false" outlineLevel="0" collapsed="false">
      <c r="A7" s="321" t="s">
        <v>195</v>
      </c>
      <c r="B7" s="297" t="s">
        <v>437</v>
      </c>
      <c r="C7" s="322"/>
      <c r="D7" s="323"/>
      <c r="E7" s="323"/>
      <c r="F7" s="323"/>
      <c r="G7" s="324"/>
      <c r="H7" s="323"/>
      <c r="I7" s="324"/>
      <c r="J7" s="324"/>
      <c r="K7" s="322"/>
      <c r="L7" s="323"/>
      <c r="M7" s="324"/>
      <c r="N7" s="325"/>
      <c r="O7" s="325"/>
      <c r="P7" s="323"/>
      <c r="Q7" s="322"/>
      <c r="R7" s="324"/>
      <c r="S7" s="323"/>
      <c r="T7" s="310" t="s">
        <v>327</v>
      </c>
      <c r="U7" s="303" t="s">
        <v>327</v>
      </c>
    </row>
    <row r="8" customFormat="false" ht="15" hidden="false" customHeight="false" outlineLevel="0" collapsed="false">
      <c r="A8" s="304" t="s">
        <v>439</v>
      </c>
      <c r="B8" s="305" t="n">
        <v>14667</v>
      </c>
      <c r="C8" s="306"/>
      <c r="D8" s="307"/>
      <c r="E8" s="307"/>
      <c r="F8" s="307"/>
      <c r="G8" s="308" t="n">
        <v>0.00252266993931956</v>
      </c>
      <c r="H8" s="307"/>
      <c r="I8" s="308" t="n">
        <v>0.074657394150133</v>
      </c>
      <c r="J8" s="308"/>
      <c r="K8" s="306"/>
      <c r="L8" s="307" t="n">
        <v>0.00122724483534465</v>
      </c>
      <c r="M8" s="308"/>
      <c r="N8" s="309"/>
      <c r="O8" s="309" t="n">
        <v>0.000136360537260517</v>
      </c>
      <c r="P8" s="307" t="n">
        <v>0.920365446239858</v>
      </c>
      <c r="Q8" s="306"/>
      <c r="R8" s="308"/>
      <c r="S8" s="307"/>
      <c r="T8" s="310" t="n">
        <f aca="false">1-SUM(C8:S8)</f>
        <v>0.00109088429808413</v>
      </c>
      <c r="U8" s="311" t="n">
        <v>1</v>
      </c>
    </row>
    <row r="9" customFormat="false" ht="14.25" hidden="false" customHeight="false" outlineLevel="0" collapsed="false">
      <c r="A9" s="321" t="s">
        <v>208</v>
      </c>
      <c r="B9" s="297" t="s">
        <v>437</v>
      </c>
      <c r="C9" s="322"/>
      <c r="D9" s="323"/>
      <c r="E9" s="323"/>
      <c r="F9" s="323"/>
      <c r="G9" s="324"/>
      <c r="H9" s="323"/>
      <c r="I9" s="324"/>
      <c r="J9" s="324"/>
      <c r="K9" s="322"/>
      <c r="L9" s="323"/>
      <c r="M9" s="324"/>
      <c r="N9" s="325"/>
      <c r="O9" s="325"/>
      <c r="P9" s="323"/>
      <c r="Q9" s="322"/>
      <c r="R9" s="324"/>
      <c r="S9" s="323" t="s">
        <v>327</v>
      </c>
      <c r="T9" s="310" t="s">
        <v>327</v>
      </c>
      <c r="U9" s="303"/>
    </row>
    <row r="10" customFormat="false" ht="15" hidden="false" customHeight="false" outlineLevel="0" collapsed="false">
      <c r="A10" s="304" t="s">
        <v>439</v>
      </c>
      <c r="B10" s="305" t="n">
        <v>36593</v>
      </c>
      <c r="C10" s="306" t="n">
        <v>2.73276309676714E-005</v>
      </c>
      <c r="D10" s="307"/>
      <c r="E10" s="307"/>
      <c r="F10" s="307"/>
      <c r="G10" s="308" t="n">
        <v>8.19828929030142E-005</v>
      </c>
      <c r="H10" s="307"/>
      <c r="I10" s="308" t="n">
        <v>0.748066570109037</v>
      </c>
      <c r="J10" s="308"/>
      <c r="K10" s="306"/>
      <c r="L10" s="307" t="n">
        <v>0.0198125324515618</v>
      </c>
      <c r="M10" s="308"/>
      <c r="N10" s="309"/>
      <c r="O10" s="309"/>
      <c r="P10" s="307" t="n">
        <v>0.192195228595633</v>
      </c>
      <c r="Q10" s="306"/>
      <c r="R10" s="308" t="n">
        <v>0.0347060913289427</v>
      </c>
      <c r="S10" s="307" t="n">
        <v>0.000136638154838357</v>
      </c>
      <c r="T10" s="310" t="n">
        <f aca="false">1-SUM(C10:S10)</f>
        <v>0.00497362883611641</v>
      </c>
      <c r="U10" s="311" t="n">
        <v>2</v>
      </c>
    </row>
    <row r="11" customFormat="false" ht="14.25" hidden="false" customHeight="false" outlineLevel="0" collapsed="false">
      <c r="A11" s="321" t="s">
        <v>228</v>
      </c>
      <c r="B11" s="297" t="s">
        <v>437</v>
      </c>
      <c r="C11" s="322"/>
      <c r="D11" s="323"/>
      <c r="E11" s="323"/>
      <c r="F11" s="323"/>
      <c r="G11" s="324"/>
      <c r="H11" s="323"/>
      <c r="I11" s="324"/>
      <c r="J11" s="324"/>
      <c r="K11" s="322"/>
      <c r="L11" s="323"/>
      <c r="M11" s="324"/>
      <c r="N11" s="325"/>
      <c r="O11" s="325"/>
      <c r="P11" s="323"/>
      <c r="Q11" s="322"/>
      <c r="R11" s="324"/>
      <c r="S11" s="323"/>
      <c r="T11" s="310" t="s">
        <v>327</v>
      </c>
      <c r="U11" s="303"/>
    </row>
    <row r="12" customFormat="false" ht="15" hidden="false" customHeight="false" outlineLevel="0" collapsed="false">
      <c r="A12" s="304" t="s">
        <v>439</v>
      </c>
      <c r="B12" s="305" t="n">
        <v>19924</v>
      </c>
      <c r="C12" s="306" t="n">
        <v>5.01907247540655E-005</v>
      </c>
      <c r="D12" s="307"/>
      <c r="E12" s="307"/>
      <c r="F12" s="307"/>
      <c r="G12" s="308"/>
      <c r="H12" s="307"/>
      <c r="I12" s="308" t="n">
        <v>0.993023489259185</v>
      </c>
      <c r="J12" s="308"/>
      <c r="K12" s="306"/>
      <c r="L12" s="307" t="n">
        <v>5.01907247540655E-005</v>
      </c>
      <c r="M12" s="308"/>
      <c r="N12" s="309"/>
      <c r="O12" s="309"/>
      <c r="P12" s="307" t="n">
        <v>0.00587231479622566</v>
      </c>
      <c r="Q12" s="306"/>
      <c r="R12" s="308"/>
      <c r="S12" s="307"/>
      <c r="T12" s="310" t="n">
        <f aca="false">1-SUM(C12:S12)</f>
        <v>0.00100381449508125</v>
      </c>
      <c r="U12" s="311" t="n">
        <v>3</v>
      </c>
    </row>
    <row r="13" customFormat="false" ht="14.25" hidden="false" customHeight="false" outlineLevel="0" collapsed="false">
      <c r="A13" s="321" t="s">
        <v>230</v>
      </c>
      <c r="B13" s="297" t="s">
        <v>437</v>
      </c>
      <c r="C13" s="322"/>
      <c r="D13" s="323"/>
      <c r="E13" s="323"/>
      <c r="F13" s="323"/>
      <c r="G13" s="324"/>
      <c r="H13" s="323"/>
      <c r="I13" s="324"/>
      <c r="J13" s="324"/>
      <c r="K13" s="322"/>
      <c r="L13" s="323"/>
      <c r="M13" s="324"/>
      <c r="N13" s="325"/>
      <c r="O13" s="325"/>
      <c r="P13" s="323"/>
      <c r="Q13" s="322"/>
      <c r="R13" s="324"/>
      <c r="S13" s="323" t="s">
        <v>327</v>
      </c>
      <c r="T13" s="310" t="s">
        <v>327</v>
      </c>
      <c r="U13" s="303"/>
    </row>
    <row r="14" customFormat="false" ht="15" hidden="false" customHeight="false" outlineLevel="0" collapsed="false">
      <c r="A14" s="304" t="s">
        <v>439</v>
      </c>
      <c r="B14" s="305" t="n">
        <v>18045</v>
      </c>
      <c r="C14" s="306"/>
      <c r="D14" s="307"/>
      <c r="E14" s="307"/>
      <c r="F14" s="307"/>
      <c r="G14" s="308"/>
      <c r="H14" s="307"/>
      <c r="I14" s="308" t="n">
        <v>0.999944582986977</v>
      </c>
      <c r="J14" s="308"/>
      <c r="K14" s="306"/>
      <c r="L14" s="307"/>
      <c r="M14" s="308"/>
      <c r="N14" s="309"/>
      <c r="O14" s="309"/>
      <c r="P14" s="307"/>
      <c r="Q14" s="306"/>
      <c r="R14" s="308"/>
      <c r="S14" s="307"/>
      <c r="T14" s="310" t="n">
        <f aca="false">1-SUM(C14:S14)</f>
        <v>5.54170130230291E-005</v>
      </c>
      <c r="U14" s="311" t="n">
        <v>1</v>
      </c>
    </row>
    <row r="15" customFormat="false" ht="14.25" hidden="false" customHeight="false" outlineLevel="0" collapsed="false">
      <c r="A15" s="321" t="s">
        <v>234</v>
      </c>
      <c r="B15" s="297" t="s">
        <v>437</v>
      </c>
      <c r="C15" s="322"/>
      <c r="D15" s="323"/>
      <c r="E15" s="323"/>
      <c r="F15" s="323"/>
      <c r="G15" s="324"/>
      <c r="H15" s="323"/>
      <c r="I15" s="324"/>
      <c r="J15" s="324"/>
      <c r="K15" s="322"/>
      <c r="L15" s="323"/>
      <c r="M15" s="324"/>
      <c r="N15" s="325"/>
      <c r="O15" s="325"/>
      <c r="P15" s="323"/>
      <c r="Q15" s="322"/>
      <c r="R15" s="324"/>
      <c r="S15" s="323"/>
      <c r="T15" s="310" t="s">
        <v>327</v>
      </c>
      <c r="U15" s="303"/>
    </row>
    <row r="16" customFormat="false" ht="15" hidden="false" customHeight="false" outlineLevel="0" collapsed="false">
      <c r="A16" s="304" t="s">
        <v>439</v>
      </c>
      <c r="B16" s="305" t="n">
        <v>1968</v>
      </c>
      <c r="C16" s="306"/>
      <c r="D16" s="307"/>
      <c r="E16" s="307"/>
      <c r="F16" s="307" t="n">
        <v>0.000508130081300813</v>
      </c>
      <c r="G16" s="308"/>
      <c r="H16" s="307"/>
      <c r="I16" s="308" t="n">
        <v>0.00813008130081301</v>
      </c>
      <c r="J16" s="308"/>
      <c r="K16" s="306" t="n">
        <v>0.85619918699187</v>
      </c>
      <c r="L16" s="307" t="n">
        <v>0.134146341463415</v>
      </c>
      <c r="M16" s="308"/>
      <c r="N16" s="309"/>
      <c r="O16" s="309"/>
      <c r="P16" s="307"/>
      <c r="Q16" s="306"/>
      <c r="R16" s="308"/>
      <c r="S16" s="307"/>
      <c r="T16" s="310" t="n">
        <f aca="false">1-SUM(C16:S16)</f>
        <v>0.00101626016260159</v>
      </c>
      <c r="U16" s="311" t="n">
        <v>2</v>
      </c>
    </row>
    <row r="17" customFormat="false" ht="14.25" hidden="false" customHeight="false" outlineLevel="0" collapsed="false">
      <c r="A17" s="321" t="s">
        <v>243</v>
      </c>
      <c r="B17" s="297" t="s">
        <v>437</v>
      </c>
      <c r="C17" s="322"/>
      <c r="D17" s="323"/>
      <c r="E17" s="323"/>
      <c r="F17" s="323"/>
      <c r="G17" s="324"/>
      <c r="H17" s="323"/>
      <c r="I17" s="324"/>
      <c r="J17" s="324"/>
      <c r="K17" s="322"/>
      <c r="L17" s="323"/>
      <c r="M17" s="324"/>
      <c r="N17" s="325"/>
      <c r="O17" s="325"/>
      <c r="P17" s="323"/>
      <c r="Q17" s="322"/>
      <c r="R17" s="324"/>
      <c r="S17" s="323" t="s">
        <v>327</v>
      </c>
      <c r="T17" s="310" t="s">
        <v>327</v>
      </c>
      <c r="U17" s="303"/>
    </row>
    <row r="18" customFormat="false" ht="14.25" hidden="false" customHeight="false" outlineLevel="0" collapsed="false">
      <c r="A18" s="304" t="s">
        <v>439</v>
      </c>
      <c r="B18" s="305" t="n">
        <v>25727</v>
      </c>
      <c r="C18" s="306"/>
      <c r="D18" s="307" t="n">
        <v>0.00120495976989155</v>
      </c>
      <c r="E18" s="307" t="n">
        <v>0.00120495976989155</v>
      </c>
      <c r="F18" s="307"/>
      <c r="G18" s="308" t="n">
        <v>0.00128269910988456</v>
      </c>
      <c r="H18" s="307" t="n">
        <v>0.22388929917985</v>
      </c>
      <c r="I18" s="308" t="n">
        <v>0.537295448361643</v>
      </c>
      <c r="J18" s="308"/>
      <c r="K18" s="306"/>
      <c r="L18" s="307" t="n">
        <v>0.235239242818828</v>
      </c>
      <c r="M18" s="308"/>
      <c r="N18" s="309"/>
      <c r="O18" s="309"/>
      <c r="P18" s="307"/>
      <c r="Q18" s="306"/>
      <c r="R18" s="308"/>
      <c r="S18" s="307" t="n">
        <v>0.000155478679986007</v>
      </c>
      <c r="T18" s="310" t="n">
        <f aca="false">1-SUM(C18:S18)</f>
        <v>-0.000272087689975553</v>
      </c>
      <c r="U18" s="311" t="n">
        <v>1</v>
      </c>
    </row>
    <row r="21" customFormat="false" ht="14.25" hidden="false" customHeight="false" outlineLevel="0" collapsed="false">
      <c r="B21" s="285" t="e">
        <f aca="false">SUM(#REF!,#REF!,#REF!,#REF!,#REF!,#REF!,#REF!)</f>
        <v>#REF!</v>
      </c>
    </row>
  </sheetData>
  <mergeCells count="5">
    <mergeCell ref="C1:G1"/>
    <mergeCell ref="H1:I1"/>
    <mergeCell ref="K1:M1"/>
    <mergeCell ref="Q1:R1"/>
    <mergeCell ref="T1:U1"/>
  </mergeCells>
  <conditionalFormatting sqref="C3:S18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4" zoomScaleNormal="104" zoomScalePageLayoutView="100" workbookViewId="0">
      <selection pane="topLeft" activeCell="H29" activeCellId="0" sqref="H29"/>
    </sheetView>
  </sheetViews>
  <sheetFormatPr defaultColWidth="8.6875" defaultRowHeight="14.25" zeroHeight="false" outlineLevelRow="0" outlineLevelCol="0"/>
  <cols>
    <col collapsed="false" customWidth="true" hidden="false" outlineLevel="0" max="1" min="1" style="84" width="14.81"/>
    <col collapsed="false" customWidth="true" hidden="false" outlineLevel="0" max="2" min="2" style="285" width="12.37"/>
    <col collapsed="false" customWidth="true" hidden="false" outlineLevel="0" max="5" min="3" style="81" width="6.54"/>
    <col collapsed="false" customWidth="true" hidden="false" outlineLevel="0" max="6" min="6" style="81" width="8.09"/>
    <col collapsed="false" customWidth="true" hidden="false" outlineLevel="0" max="7" min="7" style="81" width="6.54"/>
    <col collapsed="false" customWidth="true" hidden="false" outlineLevel="0" max="8" min="8" style="81" width="11.82"/>
    <col collapsed="false" customWidth="true" hidden="false" outlineLevel="0" max="9" min="9" style="81" width="10.27"/>
    <col collapsed="false" customWidth="true" hidden="false" outlineLevel="0" max="10" min="10" style="81" width="6.54"/>
    <col collapsed="false" customWidth="true" hidden="false" outlineLevel="0" max="11" min="11" style="81" width="9.46"/>
    <col collapsed="false" customWidth="true" hidden="false" outlineLevel="0" max="12" min="12" style="81" width="8.45"/>
    <col collapsed="false" customWidth="true" hidden="false" outlineLevel="0" max="13" min="13" style="81" width="9.09"/>
    <col collapsed="false" customWidth="true" hidden="false" outlineLevel="0" max="14" min="14" style="81" width="7.91"/>
    <col collapsed="false" customWidth="true" hidden="false" outlineLevel="0" max="18" min="15" style="81" width="6.54"/>
    <col collapsed="false" customWidth="true" hidden="false" outlineLevel="0" max="19" min="19" style="81" width="7.82"/>
    <col collapsed="false" customWidth="true" hidden="false" outlineLevel="0" max="23" min="20" style="81" width="6.54"/>
    <col collapsed="false" customWidth="true" hidden="false" outlineLevel="0" max="24" min="24" style="286" width="6.91"/>
    <col collapsed="false" customWidth="true" hidden="false" outlineLevel="0" max="25" min="25" style="286" width="6.54"/>
  </cols>
  <sheetData>
    <row r="1" customFormat="false" ht="130.5" hidden="false" customHeight="true" outlineLevel="0" collapsed="false">
      <c r="A1" s="287"/>
      <c r="B1" s="288"/>
      <c r="C1" s="289" t="s">
        <v>16</v>
      </c>
      <c r="D1" s="289"/>
      <c r="E1" s="289"/>
      <c r="F1" s="289"/>
      <c r="G1" s="289" t="s">
        <v>37</v>
      </c>
      <c r="H1" s="289"/>
      <c r="I1" s="289"/>
      <c r="J1" s="289" t="s">
        <v>68</v>
      </c>
      <c r="K1" s="290" t="s">
        <v>70</v>
      </c>
      <c r="L1" s="289" t="s">
        <v>4</v>
      </c>
      <c r="M1" s="289"/>
      <c r="N1" s="289"/>
      <c r="O1" s="289" t="s">
        <v>43</v>
      </c>
      <c r="P1" s="289" t="s">
        <v>46</v>
      </c>
      <c r="Q1" s="289" t="s">
        <v>323</v>
      </c>
      <c r="R1" s="289"/>
      <c r="S1" s="289"/>
      <c r="T1" s="289"/>
      <c r="U1" s="327" t="s">
        <v>9</v>
      </c>
      <c r="V1" s="289" t="s">
        <v>62</v>
      </c>
      <c r="W1" s="289" t="s">
        <v>324</v>
      </c>
      <c r="X1" s="289" t="s">
        <v>433</v>
      </c>
      <c r="Y1" s="289"/>
    </row>
    <row r="2" customFormat="false" ht="83.25" hidden="false" customHeight="false" outlineLevel="0" collapsed="false">
      <c r="A2" s="291"/>
      <c r="B2" s="285" t="s">
        <v>434</v>
      </c>
      <c r="C2" s="292" t="s">
        <v>14</v>
      </c>
      <c r="D2" s="293" t="s">
        <v>288</v>
      </c>
      <c r="E2" s="293" t="s">
        <v>19</v>
      </c>
      <c r="F2" s="294" t="s">
        <v>22</v>
      </c>
      <c r="G2" s="292" t="s">
        <v>197</v>
      </c>
      <c r="H2" s="293" t="s">
        <v>35</v>
      </c>
      <c r="I2" s="294" t="s">
        <v>74</v>
      </c>
      <c r="J2" s="294" t="s">
        <v>200</v>
      </c>
      <c r="K2" s="294" t="s">
        <v>232</v>
      </c>
      <c r="L2" s="292" t="s">
        <v>31</v>
      </c>
      <c r="M2" s="293" t="s">
        <v>6</v>
      </c>
      <c r="N2" s="294" t="s">
        <v>32</v>
      </c>
      <c r="O2" s="295" t="s">
        <v>121</v>
      </c>
      <c r="P2" s="295" t="s">
        <v>64</v>
      </c>
      <c r="Q2" s="295" t="s">
        <v>278</v>
      </c>
      <c r="R2" s="293" t="s">
        <v>55</v>
      </c>
      <c r="S2" s="293" t="s">
        <v>53</v>
      </c>
      <c r="T2" s="293" t="s">
        <v>181</v>
      </c>
      <c r="U2" s="292" t="s">
        <v>8</v>
      </c>
      <c r="V2" s="293" t="s">
        <v>403</v>
      </c>
      <c r="W2" s="295" t="s">
        <v>188</v>
      </c>
      <c r="X2" s="296" t="s">
        <v>435</v>
      </c>
      <c r="Y2" s="296" t="s">
        <v>436</v>
      </c>
    </row>
    <row r="3" customFormat="false" ht="14.25" hidden="false" customHeight="false" outlineLevel="0" collapsed="false">
      <c r="A3" s="287" t="s">
        <v>109</v>
      </c>
      <c r="B3" s="297" t="s">
        <v>437</v>
      </c>
      <c r="C3" s="298"/>
      <c r="D3" s="299"/>
      <c r="E3" s="299"/>
      <c r="F3" s="300"/>
      <c r="G3" s="298"/>
      <c r="H3" s="299"/>
      <c r="I3" s="300"/>
      <c r="J3" s="300"/>
      <c r="K3" s="300"/>
      <c r="L3" s="298"/>
      <c r="M3" s="299"/>
      <c r="N3" s="300"/>
      <c r="O3" s="301"/>
      <c r="P3" s="301"/>
      <c r="Q3" s="301"/>
      <c r="R3" s="299"/>
      <c r="S3" s="299"/>
      <c r="T3" s="299"/>
      <c r="U3" s="298"/>
      <c r="V3" s="299"/>
      <c r="W3" s="301"/>
      <c r="X3" s="302" t="s">
        <v>327</v>
      </c>
      <c r="Y3" s="303" t="s">
        <v>327</v>
      </c>
    </row>
    <row r="4" customFormat="false" ht="15" hidden="false" customHeight="false" outlineLevel="0" collapsed="false">
      <c r="A4" s="313" t="s">
        <v>440</v>
      </c>
      <c r="B4" s="314" t="n">
        <v>358612</v>
      </c>
      <c r="C4" s="315" t="n">
        <v>0.00982398804278719</v>
      </c>
      <c r="D4" s="316"/>
      <c r="E4" s="316" t="n">
        <v>0.0211398391576411</v>
      </c>
      <c r="F4" s="318" t="n">
        <v>0.00786086355169375</v>
      </c>
      <c r="G4" s="315"/>
      <c r="H4" s="316" t="n">
        <v>0.0335376395658818</v>
      </c>
      <c r="I4" s="318" t="n">
        <v>0.0208358894850144</v>
      </c>
      <c r="J4" s="318"/>
      <c r="K4" s="318"/>
      <c r="L4" s="315"/>
      <c r="M4" s="316" t="n">
        <v>0.00519781825482694</v>
      </c>
      <c r="N4" s="318" t="n">
        <v>0.00976264040244052</v>
      </c>
      <c r="O4" s="319" t="n">
        <v>0.0284876133537082</v>
      </c>
      <c r="P4" s="319" t="n">
        <v>0.0550567186820296</v>
      </c>
      <c r="Q4" s="319"/>
      <c r="R4" s="316" t="n">
        <v>0.00434731687729357</v>
      </c>
      <c r="S4" s="316" t="n">
        <v>0.745722396350373</v>
      </c>
      <c r="T4" s="316"/>
      <c r="U4" s="315"/>
      <c r="V4" s="316"/>
      <c r="W4" s="309"/>
      <c r="X4" s="310" t="n">
        <f aca="false">1-SUM(C4:W4)</f>
        <v>0.0582272762763099</v>
      </c>
      <c r="Y4" s="320" t="n">
        <v>10</v>
      </c>
    </row>
    <row r="5" customFormat="false" ht="14.25" hidden="false" customHeight="false" outlineLevel="0" collapsed="false">
      <c r="A5" s="321" t="s">
        <v>166</v>
      </c>
      <c r="B5" s="297" t="s">
        <v>437</v>
      </c>
      <c r="C5" s="322"/>
      <c r="D5" s="323"/>
      <c r="E5" s="323"/>
      <c r="F5" s="324"/>
      <c r="G5" s="322"/>
      <c r="H5" s="323"/>
      <c r="I5" s="324"/>
      <c r="J5" s="324"/>
      <c r="K5" s="324"/>
      <c r="L5" s="322"/>
      <c r="M5" s="323"/>
      <c r="N5" s="324"/>
      <c r="O5" s="325"/>
      <c r="P5" s="325"/>
      <c r="Q5" s="325"/>
      <c r="R5" s="323"/>
      <c r="S5" s="323"/>
      <c r="T5" s="323"/>
      <c r="U5" s="322"/>
      <c r="V5" s="323" t="s">
        <v>327</v>
      </c>
      <c r="W5" s="325"/>
      <c r="X5" s="310" t="s">
        <v>327</v>
      </c>
      <c r="Y5" s="303" t="s">
        <v>327</v>
      </c>
    </row>
    <row r="6" customFormat="false" ht="15" hidden="false" customHeight="false" outlineLevel="0" collapsed="false">
      <c r="A6" s="313" t="s">
        <v>440</v>
      </c>
      <c r="B6" s="314" t="n">
        <v>869953</v>
      </c>
      <c r="C6" s="315"/>
      <c r="D6" s="316"/>
      <c r="E6" s="316"/>
      <c r="F6" s="318" t="n">
        <v>0.0160974213549468</v>
      </c>
      <c r="G6" s="315" t="n">
        <v>0.0297510325270446</v>
      </c>
      <c r="H6" s="316" t="n">
        <v>0.227716899648602</v>
      </c>
      <c r="I6" s="318" t="n">
        <v>0.197445149335654</v>
      </c>
      <c r="J6" s="318"/>
      <c r="K6" s="318" t="n">
        <v>0.102367599169151</v>
      </c>
      <c r="L6" s="315"/>
      <c r="M6" s="316" t="n">
        <v>0.259615174612881</v>
      </c>
      <c r="N6" s="318"/>
      <c r="O6" s="319"/>
      <c r="P6" s="319" t="n">
        <v>0.0358019341274758</v>
      </c>
      <c r="Q6" s="319"/>
      <c r="R6" s="316"/>
      <c r="S6" s="316"/>
      <c r="T6" s="316"/>
      <c r="U6" s="315" t="n">
        <v>0.00130007023367929</v>
      </c>
      <c r="V6" s="316"/>
      <c r="W6" s="319"/>
      <c r="X6" s="310" t="n">
        <f aca="false">1-SUM(C6:W6)</f>
        <v>0.129904718990566</v>
      </c>
      <c r="Y6" s="320" t="n">
        <v>12</v>
      </c>
    </row>
    <row r="7" customFormat="false" ht="14.25" hidden="false" customHeight="false" outlineLevel="0" collapsed="false">
      <c r="A7" s="321" t="s">
        <v>195</v>
      </c>
      <c r="B7" s="297" t="s">
        <v>437</v>
      </c>
      <c r="C7" s="322"/>
      <c r="D7" s="323"/>
      <c r="E7" s="323"/>
      <c r="F7" s="324"/>
      <c r="G7" s="322"/>
      <c r="H7" s="323"/>
      <c r="I7" s="324"/>
      <c r="J7" s="324"/>
      <c r="K7" s="324"/>
      <c r="L7" s="322"/>
      <c r="M7" s="323"/>
      <c r="N7" s="324"/>
      <c r="O7" s="325"/>
      <c r="P7" s="325"/>
      <c r="Q7" s="325"/>
      <c r="R7" s="323"/>
      <c r="S7" s="323"/>
      <c r="T7" s="323"/>
      <c r="U7" s="322"/>
      <c r="V7" s="323"/>
      <c r="W7" s="325"/>
      <c r="X7" s="310" t="s">
        <v>327</v>
      </c>
      <c r="Y7" s="303" t="s">
        <v>327</v>
      </c>
    </row>
    <row r="8" customFormat="false" ht="15" hidden="false" customHeight="false" outlineLevel="0" collapsed="false">
      <c r="A8" s="313" t="s">
        <v>440</v>
      </c>
      <c r="B8" s="314" t="n">
        <v>1010682</v>
      </c>
      <c r="C8" s="315"/>
      <c r="D8" s="316"/>
      <c r="E8" s="316"/>
      <c r="F8" s="318" t="n">
        <v>0.00932736508614975</v>
      </c>
      <c r="G8" s="315" t="n">
        <v>0.0441820473699937</v>
      </c>
      <c r="H8" s="316" t="n">
        <v>0.00262001302091063</v>
      </c>
      <c r="I8" s="318" t="n">
        <v>0.125016572967561</v>
      </c>
      <c r="J8" s="318"/>
      <c r="K8" s="318"/>
      <c r="L8" s="315"/>
      <c r="M8" s="316" t="n">
        <v>0.0524141124508006</v>
      </c>
      <c r="N8" s="318"/>
      <c r="O8" s="319" t="n">
        <v>0.0499672498372386</v>
      </c>
      <c r="P8" s="319"/>
      <c r="Q8" s="319" t="n">
        <v>0.00267245285856481</v>
      </c>
      <c r="R8" s="316"/>
      <c r="S8" s="316" t="n">
        <v>0.664198036573324</v>
      </c>
      <c r="T8" s="316"/>
      <c r="U8" s="315"/>
      <c r="V8" s="316"/>
      <c r="W8" s="319"/>
      <c r="X8" s="310" t="n">
        <f aca="false">1-SUM(C8:W8)</f>
        <v>0.0496021498354576</v>
      </c>
      <c r="Y8" s="320" t="n">
        <v>13</v>
      </c>
    </row>
    <row r="9" customFormat="false" ht="14.25" hidden="false" customHeight="false" outlineLevel="0" collapsed="false">
      <c r="A9" s="321" t="s">
        <v>208</v>
      </c>
      <c r="B9" s="297" t="s">
        <v>437</v>
      </c>
      <c r="C9" s="322"/>
      <c r="D9" s="323"/>
      <c r="E9" s="323"/>
      <c r="F9" s="324"/>
      <c r="G9" s="322"/>
      <c r="H9" s="323"/>
      <c r="I9" s="324"/>
      <c r="J9" s="324"/>
      <c r="K9" s="324"/>
      <c r="L9" s="322"/>
      <c r="M9" s="323"/>
      <c r="N9" s="324"/>
      <c r="O9" s="325"/>
      <c r="P9" s="325"/>
      <c r="Q9" s="325"/>
      <c r="R9" s="323"/>
      <c r="S9" s="323"/>
      <c r="T9" s="323"/>
      <c r="U9" s="322"/>
      <c r="V9" s="323" t="s">
        <v>327</v>
      </c>
      <c r="W9" s="325"/>
      <c r="X9" s="310" t="s">
        <v>327</v>
      </c>
      <c r="Y9" s="303"/>
    </row>
    <row r="10" customFormat="false" ht="15" hidden="false" customHeight="false" outlineLevel="0" collapsed="false">
      <c r="A10" s="313" t="s">
        <v>440</v>
      </c>
      <c r="B10" s="314" t="n">
        <v>1719601</v>
      </c>
      <c r="C10" s="315" t="n">
        <v>0.0118254176404875</v>
      </c>
      <c r="D10" s="316"/>
      <c r="E10" s="316"/>
      <c r="F10" s="318" t="n">
        <v>0.00709408752379186</v>
      </c>
      <c r="G10" s="315" t="n">
        <v>0.0586729130769289</v>
      </c>
      <c r="H10" s="316" t="n">
        <v>0.0716177764493042</v>
      </c>
      <c r="I10" s="318" t="n">
        <v>0.201815421135484</v>
      </c>
      <c r="J10" s="318"/>
      <c r="K10" s="318"/>
      <c r="L10" s="315"/>
      <c r="M10" s="316" t="n">
        <v>0.157426635597444</v>
      </c>
      <c r="N10" s="318" t="n">
        <v>0.00968364172851726</v>
      </c>
      <c r="O10" s="319"/>
      <c r="P10" s="319"/>
      <c r="Q10" s="319"/>
      <c r="R10" s="316" t="n">
        <v>0.207678990649575</v>
      </c>
      <c r="S10" s="316" t="n">
        <v>0.246182690054263</v>
      </c>
      <c r="T10" s="316" t="n">
        <v>0.00760408955333243</v>
      </c>
      <c r="U10" s="315"/>
      <c r="V10" s="316" t="n">
        <v>0.00146313010983362</v>
      </c>
      <c r="W10" s="319"/>
      <c r="X10" s="310" t="n">
        <f aca="false">1-SUM(C10:W10)</f>
        <v>0.0189352064810384</v>
      </c>
      <c r="Y10" s="320" t="n">
        <v>11</v>
      </c>
    </row>
    <row r="11" customFormat="false" ht="14.25" hidden="false" customHeight="false" outlineLevel="0" collapsed="false">
      <c r="A11" s="321" t="s">
        <v>228</v>
      </c>
      <c r="B11" s="297" t="s">
        <v>437</v>
      </c>
      <c r="C11" s="322"/>
      <c r="D11" s="323"/>
      <c r="E11" s="323"/>
      <c r="F11" s="324"/>
      <c r="G11" s="322"/>
      <c r="H11" s="323"/>
      <c r="I11" s="324"/>
      <c r="J11" s="324"/>
      <c r="K11" s="324"/>
      <c r="L11" s="322"/>
      <c r="M11" s="323"/>
      <c r="N11" s="324"/>
      <c r="O11" s="325"/>
      <c r="P11" s="325"/>
      <c r="Q11" s="325"/>
      <c r="R11" s="323"/>
      <c r="S11" s="323"/>
      <c r="T11" s="323"/>
      <c r="U11" s="322"/>
      <c r="V11" s="323"/>
      <c r="W11" s="325"/>
      <c r="X11" s="310" t="s">
        <v>327</v>
      </c>
      <c r="Y11" s="303"/>
    </row>
    <row r="12" customFormat="false" ht="15" hidden="false" customHeight="false" outlineLevel="0" collapsed="false">
      <c r="A12" s="313" t="s">
        <v>440</v>
      </c>
      <c r="B12" s="314" t="n">
        <v>190692</v>
      </c>
      <c r="C12" s="315" t="n">
        <v>0.023273131541963</v>
      </c>
      <c r="D12" s="316"/>
      <c r="E12" s="316"/>
      <c r="F12" s="318"/>
      <c r="G12" s="315"/>
      <c r="H12" s="316"/>
      <c r="I12" s="318" t="n">
        <v>0.388799739894699</v>
      </c>
      <c r="J12" s="318"/>
      <c r="K12" s="318"/>
      <c r="L12" s="315"/>
      <c r="M12" s="316" t="n">
        <v>0.0409456086254274</v>
      </c>
      <c r="N12" s="318"/>
      <c r="O12" s="319"/>
      <c r="P12" s="319" t="n">
        <v>0.0353082457575567</v>
      </c>
      <c r="Q12" s="319"/>
      <c r="R12" s="316"/>
      <c r="S12" s="316" t="n">
        <v>0.504027436913976</v>
      </c>
      <c r="T12" s="316"/>
      <c r="U12" s="315"/>
      <c r="V12" s="316"/>
      <c r="W12" s="319"/>
      <c r="X12" s="310" t="n">
        <f aca="false">1-SUM(C12:W12)</f>
        <v>0.00764583726637724</v>
      </c>
      <c r="Y12" s="320" t="n">
        <v>1</v>
      </c>
    </row>
    <row r="13" customFormat="false" ht="14.25" hidden="false" customHeight="false" outlineLevel="0" collapsed="false">
      <c r="A13" s="321" t="s">
        <v>230</v>
      </c>
      <c r="B13" s="297" t="s">
        <v>437</v>
      </c>
      <c r="C13" s="322"/>
      <c r="D13" s="323"/>
      <c r="E13" s="323"/>
      <c r="F13" s="324"/>
      <c r="G13" s="322"/>
      <c r="H13" s="323"/>
      <c r="I13" s="324"/>
      <c r="J13" s="324"/>
      <c r="K13" s="324"/>
      <c r="L13" s="322"/>
      <c r="M13" s="323"/>
      <c r="N13" s="324"/>
      <c r="O13" s="325"/>
      <c r="P13" s="325"/>
      <c r="Q13" s="325"/>
      <c r="R13" s="323"/>
      <c r="S13" s="323"/>
      <c r="T13" s="323"/>
      <c r="U13" s="322"/>
      <c r="V13" s="323" t="s">
        <v>327</v>
      </c>
      <c r="W13" s="325"/>
      <c r="X13" s="310" t="s">
        <v>327</v>
      </c>
      <c r="Y13" s="303"/>
    </row>
    <row r="14" customFormat="false" ht="15" hidden="false" customHeight="false" outlineLevel="0" collapsed="false">
      <c r="A14" s="313" t="s">
        <v>440</v>
      </c>
      <c r="B14" s="314" t="n">
        <v>823136</v>
      </c>
      <c r="C14" s="315"/>
      <c r="D14" s="316"/>
      <c r="E14" s="316"/>
      <c r="F14" s="318"/>
      <c r="G14" s="315" t="n">
        <v>0.0158540022547914</v>
      </c>
      <c r="H14" s="316" t="n">
        <v>0.0255875092329822</v>
      </c>
      <c r="I14" s="318" t="n">
        <v>0.0856261905687517</v>
      </c>
      <c r="J14" s="318"/>
      <c r="K14" s="318"/>
      <c r="L14" s="315"/>
      <c r="M14" s="316" t="n">
        <v>0.0198630602962329</v>
      </c>
      <c r="N14" s="318"/>
      <c r="O14" s="319"/>
      <c r="P14" s="319"/>
      <c r="Q14" s="319"/>
      <c r="R14" s="316"/>
      <c r="S14" s="316"/>
      <c r="T14" s="316"/>
      <c r="U14" s="315"/>
      <c r="V14" s="316" t="n">
        <v>0.847813727014734</v>
      </c>
      <c r="W14" s="319"/>
      <c r="X14" s="310" t="n">
        <f aca="false">1-SUM(C14:W14)</f>
        <v>0.00525551063250784</v>
      </c>
      <c r="Y14" s="320" t="n">
        <v>6</v>
      </c>
    </row>
    <row r="15" customFormat="false" ht="14.25" hidden="false" customHeight="false" outlineLevel="0" collapsed="false">
      <c r="A15" s="321" t="s">
        <v>234</v>
      </c>
      <c r="B15" s="297" t="s">
        <v>437</v>
      </c>
      <c r="C15" s="322"/>
      <c r="D15" s="323"/>
      <c r="E15" s="323"/>
      <c r="F15" s="324"/>
      <c r="G15" s="322"/>
      <c r="H15" s="323"/>
      <c r="I15" s="324"/>
      <c r="J15" s="325"/>
      <c r="K15" s="324"/>
      <c r="L15" s="322"/>
      <c r="M15" s="323"/>
      <c r="N15" s="324"/>
      <c r="O15" s="325"/>
      <c r="P15" s="325"/>
      <c r="Q15" s="325"/>
      <c r="R15" s="323"/>
      <c r="S15" s="323"/>
      <c r="T15" s="323"/>
      <c r="U15" s="322"/>
      <c r="V15" s="323"/>
      <c r="W15" s="325"/>
      <c r="X15" s="310" t="s">
        <v>327</v>
      </c>
      <c r="Y15" s="303"/>
    </row>
    <row r="16" customFormat="false" ht="15" hidden="false" customHeight="false" outlineLevel="0" collapsed="false">
      <c r="A16" s="313" t="s">
        <v>440</v>
      </c>
      <c r="B16" s="314" t="n">
        <v>200124</v>
      </c>
      <c r="C16" s="315"/>
      <c r="D16" s="316" t="n">
        <v>0.0281325578141552</v>
      </c>
      <c r="E16" s="316"/>
      <c r="F16" s="318"/>
      <c r="G16" s="315"/>
      <c r="H16" s="316"/>
      <c r="I16" s="318" t="n">
        <v>0.0646449201495073</v>
      </c>
      <c r="J16" s="319" t="n">
        <v>0.0187233914972717</v>
      </c>
      <c r="K16" s="318"/>
      <c r="L16" s="315"/>
      <c r="M16" s="316" t="n">
        <v>0.364718874297935</v>
      </c>
      <c r="N16" s="318" t="n">
        <v>0.00181887229917451</v>
      </c>
      <c r="O16" s="319"/>
      <c r="P16" s="319"/>
      <c r="Q16" s="319"/>
      <c r="R16" s="316"/>
      <c r="S16" s="316" t="n">
        <v>0.455242749495313</v>
      </c>
      <c r="T16" s="316"/>
      <c r="U16" s="315"/>
      <c r="V16" s="316"/>
      <c r="W16" s="319" t="n">
        <v>0.0364224181007775</v>
      </c>
      <c r="X16" s="310" t="n">
        <f aca="false">1-SUM(C16:W16)</f>
        <v>0.0302962163458655</v>
      </c>
      <c r="Y16" s="320" t="n">
        <v>7</v>
      </c>
    </row>
    <row r="17" customFormat="false" ht="14.25" hidden="false" customHeight="false" outlineLevel="0" collapsed="false">
      <c r="A17" s="321" t="s">
        <v>243</v>
      </c>
      <c r="B17" s="297" t="s">
        <v>437</v>
      </c>
      <c r="C17" s="322"/>
      <c r="D17" s="323"/>
      <c r="E17" s="323"/>
      <c r="F17" s="324"/>
      <c r="G17" s="322"/>
      <c r="H17" s="323"/>
      <c r="I17" s="324"/>
      <c r="J17" s="324"/>
      <c r="K17" s="324"/>
      <c r="L17" s="322"/>
      <c r="M17" s="323"/>
      <c r="N17" s="324"/>
      <c r="O17" s="325"/>
      <c r="P17" s="325"/>
      <c r="Q17" s="325"/>
      <c r="R17" s="323"/>
      <c r="S17" s="323"/>
      <c r="T17" s="323"/>
      <c r="U17" s="322"/>
      <c r="V17" s="323" t="s">
        <v>327</v>
      </c>
      <c r="W17" s="325"/>
      <c r="X17" s="310" t="s">
        <v>327</v>
      </c>
      <c r="Y17" s="303"/>
    </row>
    <row r="18" customFormat="false" ht="15" hidden="false" customHeight="false" outlineLevel="0" collapsed="false">
      <c r="A18" s="313" t="s">
        <v>440</v>
      </c>
      <c r="B18" s="314" t="n">
        <v>958945</v>
      </c>
      <c r="C18" s="315"/>
      <c r="D18" s="316"/>
      <c r="E18" s="316"/>
      <c r="F18" s="318" t="n">
        <v>0.00119089207410227</v>
      </c>
      <c r="G18" s="315" t="n">
        <v>0.0621933478979503</v>
      </c>
      <c r="H18" s="316" t="n">
        <v>0.230334377884029</v>
      </c>
      <c r="I18" s="318" t="n">
        <v>0.315449791176762</v>
      </c>
      <c r="J18" s="318"/>
      <c r="K18" s="318"/>
      <c r="L18" s="315" t="n">
        <v>0.00385423564438002</v>
      </c>
      <c r="M18" s="316" t="n">
        <v>0.293651877844923</v>
      </c>
      <c r="N18" s="318"/>
      <c r="O18" s="319"/>
      <c r="P18" s="319"/>
      <c r="Q18" s="319"/>
      <c r="R18" s="316"/>
      <c r="S18" s="316" t="n">
        <v>0.0648389636527642</v>
      </c>
      <c r="T18" s="316"/>
      <c r="U18" s="315"/>
      <c r="V18" s="316" t="n">
        <v>0.00305439832315722</v>
      </c>
      <c r="W18" s="319"/>
      <c r="X18" s="310" t="n">
        <f aca="false">1-SUM(C18:W18)</f>
        <v>0.0254321155019318</v>
      </c>
      <c r="Y18" s="320" t="n">
        <v>4</v>
      </c>
    </row>
    <row r="21" customFormat="false" ht="14.25" hidden="false" customHeight="false" outlineLevel="0" collapsed="false">
      <c r="B21" s="285" t="e">
        <f aca="false">SUM(#REF!,#REF!,#REF!,#REF!,#REF!,#REF!,#REF!)</f>
        <v>#REF!</v>
      </c>
    </row>
  </sheetData>
  <mergeCells count="5">
    <mergeCell ref="C1:F1"/>
    <mergeCell ref="G1:I1"/>
    <mergeCell ref="L1:N1"/>
    <mergeCell ref="R1:T1"/>
    <mergeCell ref="X1:Y1"/>
  </mergeCells>
  <conditionalFormatting sqref="C3:W18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2023-08-26T16:52:14Z</dcterms:created>
  <dc:creator/>
  <dc:description/>
  <dc:language>en-US</dc:language>
  <cp:lastModifiedBy>Jeremie Fant</cp:lastModifiedBy>
  <cp:lastPrinted>2023-10-18T20:54:19Z</cp:lastPrinted>
  <dcterms:modified xsi:type="dcterms:W3CDTF">2024-01-30T15:53:13Z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