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2" i="2" l="1"/>
  <c r="I13" i="2"/>
  <c r="I14" i="2"/>
  <c r="I15" i="2"/>
  <c r="I16" i="2"/>
  <c r="F12" i="2"/>
  <c r="F13" i="2"/>
  <c r="F14" i="2"/>
  <c r="F15" i="2"/>
  <c r="F16" i="2"/>
  <c r="F34" i="2"/>
</calcChain>
</file>

<file path=xl/sharedStrings.xml><?xml version="1.0" encoding="utf-8"?>
<sst xmlns="http://schemas.openxmlformats.org/spreadsheetml/2006/main" count="40" uniqueCount="39">
  <si>
    <t>UBPPD186</t>
  </si>
  <si>
    <t>UBPPF861</t>
  </si>
  <si>
    <t>UBPPF863</t>
  </si>
  <si>
    <t>UBPPF866</t>
  </si>
  <si>
    <t>RCON3368</t>
  </si>
  <si>
    <t>Schedule RC-K Quarterly 90-day asset averages</t>
  </si>
  <si>
    <t>UBPRE012</t>
  </si>
  <si>
    <t>ROA S-Corp adjusted</t>
  </si>
  <si>
    <t>UBPRE088</t>
  </si>
  <si>
    <t>Efficiency ratio</t>
  </si>
  <si>
    <t>UBPR2170</t>
  </si>
  <si>
    <t>Total assets</t>
  </si>
  <si>
    <t>UBPR9346</t>
  </si>
  <si>
    <t>Institution type (bank charter type?)</t>
  </si>
  <si>
    <t>NATIONAL PEER GROUP DEFINITIO</t>
  </si>
  <si>
    <t>STATE BANK TYPE PEER DEFINITION</t>
  </si>
  <si>
    <t>BANK TYPE PEER DEFINITION</t>
  </si>
  <si>
    <t>UBPPM277</t>
  </si>
  <si>
    <t>Supplemental peer group</t>
  </si>
  <si>
    <t>103S, 103M</t>
  </si>
  <si>
    <t>Peer group. Year of DeNovo</t>
  </si>
  <si>
    <t>COM, SVG</t>
  </si>
  <si>
    <t>FLCOM</t>
  </si>
  <si>
    <t>NATIONAL</t>
  </si>
  <si>
    <t>103,2013</t>
  </si>
  <si>
    <t>UBPRE878</t>
  </si>
  <si>
    <t>UBPRE010</t>
  </si>
  <si>
    <t>UBPRD659</t>
  </si>
  <si>
    <t>INSTITUTION QUARTERLY AVERAGE ASSETS CALENDAR YEAR AVERAGE AMOUNT</t>
  </si>
  <si>
    <t>Net Income Adjusted for Sub Chapter S Status as a percent of Average Assets</t>
  </si>
  <si>
    <t>Total Equity Capital Calendar Year Average</t>
  </si>
  <si>
    <t>UBPRD342</t>
  </si>
  <si>
    <t>UBPRE630</t>
  </si>
  <si>
    <t>ROAE%</t>
  </si>
  <si>
    <t>ROAA%</t>
  </si>
  <si>
    <t>UBPRE018</t>
  </si>
  <si>
    <t>Net Interest Income/Margin</t>
  </si>
  <si>
    <t>stonegate</t>
  </si>
  <si>
    <t>oculina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</si>
</sst>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3" fillId="0" borderId="0" xfId="0" applyFont="1"/>
    <xf numFmtId="3" fontId="3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16" sqref="C16"/>
    </sheetView>
  </sheetViews>
  <sheetFormatPr defaultRowHeight="15" x14ac:dyDescent="0.25"/>
  <cols>
    <col min="1" max="1" width="17.85546875" customWidth="1"/>
    <col min="2" max="2" width="17.85546875" style="3" customWidth="1"/>
    <col min="3" max="3" width="48.42578125" customWidth="1"/>
  </cols>
  <sheetData>
    <row r="1" spans="1:4" x14ac:dyDescent="0.25">
      <c r="A1" t="s">
        <v>0</v>
      </c>
      <c r="B1" s="3" t="s">
        <v>24</v>
      </c>
      <c r="C1" t="s">
        <v>20</v>
      </c>
    </row>
    <row r="2" spans="1:4" x14ac:dyDescent="0.25">
      <c r="A2" t="s">
        <v>1</v>
      </c>
      <c r="B2" s="3" t="s">
        <v>21</v>
      </c>
      <c r="C2" s="2" t="s">
        <v>16</v>
      </c>
    </row>
    <row r="3" spans="1:4" x14ac:dyDescent="0.25">
      <c r="A3" t="s">
        <v>2</v>
      </c>
      <c r="B3" s="3" t="s">
        <v>22</v>
      </c>
      <c r="C3" s="2" t="s">
        <v>15</v>
      </c>
    </row>
    <row r="4" spans="1:4" x14ac:dyDescent="0.25">
      <c r="A4" t="s">
        <v>3</v>
      </c>
      <c r="B4" s="3" t="s">
        <v>23</v>
      </c>
      <c r="C4" s="2" t="s">
        <v>14</v>
      </c>
    </row>
    <row r="5" spans="1:4" x14ac:dyDescent="0.25">
      <c r="A5" t="s">
        <v>17</v>
      </c>
      <c r="B5" s="3" t="s">
        <v>19</v>
      </c>
      <c r="C5" s="2" t="s">
        <v>18</v>
      </c>
    </row>
    <row r="6" spans="1:4" x14ac:dyDescent="0.25">
      <c r="A6" t="s">
        <v>25</v>
      </c>
      <c r="C6" t="s">
        <v>5</v>
      </c>
      <c r="D6" t="s">
        <v>4</v>
      </c>
    </row>
    <row r="7" spans="1:4" x14ac:dyDescent="0.25">
      <c r="A7" t="s">
        <v>6</v>
      </c>
      <c r="C7" t="s">
        <v>7</v>
      </c>
    </row>
    <row r="8" spans="1:4" x14ac:dyDescent="0.25">
      <c r="A8" t="s">
        <v>8</v>
      </c>
      <c r="C8" t="s">
        <v>9</v>
      </c>
    </row>
    <row r="9" spans="1:4" x14ac:dyDescent="0.25">
      <c r="A9" t="s">
        <v>10</v>
      </c>
      <c r="C9" t="s">
        <v>11</v>
      </c>
    </row>
    <row r="10" spans="1:4" x14ac:dyDescent="0.25">
      <c r="A10" s="1" t="s">
        <v>12</v>
      </c>
      <c r="B10" s="4"/>
      <c r="C10" t="s">
        <v>13</v>
      </c>
    </row>
    <row r="11" spans="1:4" x14ac:dyDescent="0.25">
      <c r="A11" t="s">
        <v>6</v>
      </c>
      <c r="C11" t="s">
        <v>29</v>
      </c>
    </row>
    <row r="12" spans="1:4" x14ac:dyDescent="0.25">
      <c r="A12" t="s">
        <v>32</v>
      </c>
      <c r="C12" t="s">
        <v>33</v>
      </c>
    </row>
    <row r="13" spans="1:4" x14ac:dyDescent="0.25">
      <c r="A13" s="5" t="s">
        <v>26</v>
      </c>
      <c r="C13" t="s">
        <v>34</v>
      </c>
    </row>
    <row r="14" spans="1:4" x14ac:dyDescent="0.25">
      <c r="A14" s="5" t="s">
        <v>27</v>
      </c>
      <c r="C14" s="1" t="s">
        <v>28</v>
      </c>
    </row>
    <row r="15" spans="1:4" x14ac:dyDescent="0.25">
      <c r="A15" s="5" t="s">
        <v>31</v>
      </c>
      <c r="C15" s="1" t="s">
        <v>30</v>
      </c>
    </row>
    <row r="16" spans="1:4" x14ac:dyDescent="0.25">
      <c r="A16" t="s">
        <v>35</v>
      </c>
      <c r="C16" t="s">
        <v>36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I34"/>
  <sheetViews>
    <sheetView workbookViewId="0">
      <selection activeCell="B67" sqref="B67"/>
    </sheetView>
  </sheetViews>
  <sheetFormatPr defaultRowHeight="15" x14ac:dyDescent="0.25"/>
  <cols>
    <col min="4" max="4" width="10.7109375" bestFit="1" customWidth="1"/>
  </cols>
  <sheetData>
    <row r="11" spans="4:9" x14ac:dyDescent="0.25">
      <c r="E11" t="s">
        <v>38</v>
      </c>
      <c r="H11" t="s">
        <v>37</v>
      </c>
    </row>
    <row r="12" spans="4:9" x14ac:dyDescent="0.25">
      <c r="D12" s="7">
        <v>42643</v>
      </c>
      <c r="E12" s="6">
        <v>810</v>
      </c>
      <c r="F12">
        <f t="shared" ref="F12:F15" si="0">(E$12 - E12) / E12</f>
        <v>0</v>
      </c>
      <c r="H12" s="6">
        <v>247552</v>
      </c>
      <c r="I12">
        <f t="shared" ref="I12:I15" si="1">(H$12 - H12) / H12</f>
        <v>0</v>
      </c>
    </row>
    <row r="13" spans="4:9" x14ac:dyDescent="0.25">
      <c r="D13" s="7">
        <v>42551</v>
      </c>
      <c r="E13" s="6">
        <v>229232</v>
      </c>
      <c r="F13">
        <f t="shared" si="0"/>
        <v>-0.99646646192503663</v>
      </c>
      <c r="H13" s="6">
        <v>229232</v>
      </c>
      <c r="I13">
        <f t="shared" si="1"/>
        <v>7.9919033991763797E-2</v>
      </c>
    </row>
    <row r="14" spans="4:9" x14ac:dyDescent="0.25">
      <c r="D14" s="7">
        <v>42460</v>
      </c>
      <c r="E14" s="6">
        <v>211341</v>
      </c>
      <c r="F14">
        <f t="shared" si="0"/>
        <v>-0.99616733146904768</v>
      </c>
      <c r="H14" s="6">
        <v>212168</v>
      </c>
      <c r="I14">
        <f t="shared" si="1"/>
        <v>0.1667735002450888</v>
      </c>
    </row>
    <row r="15" spans="4:9" x14ac:dyDescent="0.25">
      <c r="D15" s="7">
        <v>42369</v>
      </c>
      <c r="E15" s="6">
        <v>693</v>
      </c>
      <c r="F15">
        <f t="shared" si="0"/>
        <v>0.16883116883116883</v>
      </c>
      <c r="H15" s="6">
        <v>203964</v>
      </c>
      <c r="I15">
        <f t="shared" si="1"/>
        <v>0.21370437920417329</v>
      </c>
    </row>
    <row r="16" spans="4:9" x14ac:dyDescent="0.25">
      <c r="D16" s="7">
        <v>42277</v>
      </c>
      <c r="E16" s="6">
        <v>193585</v>
      </c>
      <c r="F16">
        <f>(E$12 - E16) / E16</f>
        <v>-0.99581579151277222</v>
      </c>
      <c r="H16" s="6">
        <v>193895</v>
      </c>
      <c r="I16">
        <f>(H$12 - H16) / H16</f>
        <v>0.27673225199205753</v>
      </c>
    </row>
    <row r="32" spans="5:5" x14ac:dyDescent="0.25">
      <c r="E32" s="6">
        <v>193895</v>
      </c>
    </row>
    <row r="34" spans="5:6" x14ac:dyDescent="0.25">
      <c r="E34" s="6">
        <v>247552</v>
      </c>
      <c r="F34">
        <f>(E34-E32) / E32</f>
        <v>0.27673225199205753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2016-12-12T19:09:22Z</dcterms:created>
  <dcterms:modified xsi:type="dcterms:W3CDTF">2016-12-14T10:52:40Z</dcterms:modified>
</cp:coreProperties>
</file>