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ya\Dropbox\"/>
    </mc:Choice>
  </mc:AlternateContent>
  <xr:revisionPtr revIDLastSave="0" documentId="13_ncr:1_{B880C9ED-9650-4458-9799-7287114B128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5" i="1" l="1"/>
  <c r="D225" i="1"/>
  <c r="E225" i="1"/>
  <c r="F225" i="1"/>
  <c r="G225" i="1"/>
  <c r="H225" i="1"/>
  <c r="I225" i="1"/>
  <c r="J225" i="1"/>
  <c r="K225" i="1"/>
  <c r="L225" i="1"/>
  <c r="M225" i="1"/>
  <c r="N225" i="1"/>
  <c r="O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B226" i="1"/>
  <c r="B225" i="1"/>
  <c r="C228" i="1"/>
  <c r="E228" i="1"/>
  <c r="F228" i="1"/>
  <c r="G228" i="1"/>
  <c r="H228" i="1"/>
  <c r="I228" i="1"/>
  <c r="J228" i="1"/>
  <c r="K228" i="1"/>
  <c r="L228" i="1"/>
  <c r="M228" i="1"/>
  <c r="N228" i="1"/>
  <c r="O228" i="1"/>
  <c r="B228" i="1"/>
  <c r="C227" i="1"/>
  <c r="E227" i="1"/>
  <c r="F227" i="1"/>
  <c r="G227" i="1"/>
  <c r="H227" i="1"/>
  <c r="I227" i="1"/>
  <c r="J227" i="1"/>
  <c r="K227" i="1"/>
  <c r="L227" i="1"/>
  <c r="M227" i="1"/>
  <c r="N227" i="1"/>
  <c r="O227" i="1"/>
  <c r="B227" i="1"/>
  <c r="J19" i="2"/>
  <c r="K19" i="2"/>
  <c r="L19" i="2"/>
  <c r="I19" i="2"/>
  <c r="J18" i="2"/>
  <c r="K18" i="2"/>
  <c r="L18" i="2"/>
  <c r="I18" i="2"/>
  <c r="J17" i="2"/>
  <c r="K17" i="2"/>
  <c r="L17" i="2"/>
  <c r="I17" i="2"/>
  <c r="D222" i="1" l="1"/>
  <c r="D223" i="1"/>
  <c r="D224" i="1"/>
  <c r="J14" i="2" l="1"/>
  <c r="K14" i="2"/>
  <c r="L14" i="2"/>
  <c r="I14" i="2"/>
  <c r="J13" i="2"/>
  <c r="K13" i="2"/>
  <c r="L13" i="2"/>
  <c r="I13" i="2"/>
  <c r="J9" i="2" l="1"/>
  <c r="K9" i="2"/>
  <c r="L9" i="2"/>
  <c r="I9" i="2"/>
  <c r="J8" i="2"/>
  <c r="K8" i="2"/>
  <c r="L8" i="2"/>
  <c r="I8" i="2"/>
  <c r="J6" i="2"/>
  <c r="K6" i="2"/>
  <c r="L6" i="2"/>
  <c r="I6" i="2"/>
  <c r="J5" i="2"/>
  <c r="K5" i="2"/>
  <c r="L5" i="2"/>
  <c r="I5" i="2"/>
  <c r="J4" i="2"/>
  <c r="K4" i="2"/>
  <c r="L4" i="2"/>
  <c r="I4" i="2"/>
  <c r="D220" i="1" l="1"/>
  <c r="D221" i="1"/>
  <c r="D219" i="1"/>
  <c r="D216" i="1"/>
  <c r="D217" i="1"/>
  <c r="D218" i="1"/>
  <c r="D215" i="1"/>
  <c r="D228" i="1" l="1"/>
  <c r="D227" i="1"/>
</calcChain>
</file>

<file path=xl/sharedStrings.xml><?xml version="1.0" encoding="utf-8"?>
<sst xmlns="http://schemas.openxmlformats.org/spreadsheetml/2006/main" count="263" uniqueCount="67">
  <si>
    <t>Sr No.</t>
  </si>
  <si>
    <t>C [%wt db]</t>
  </si>
  <si>
    <t>H [%wt db]</t>
  </si>
  <si>
    <t>O [%wt db]</t>
  </si>
  <si>
    <t>Moisture [%wt]</t>
  </si>
  <si>
    <t>Ash [%wt db]</t>
  </si>
  <si>
    <t>ER [-]</t>
  </si>
  <si>
    <t>T [ºC]</t>
  </si>
  <si>
    <t>Bed material</t>
  </si>
  <si>
    <t>Steam/Biomass</t>
  </si>
  <si>
    <t>H2 [%vol N2 free]</t>
  </si>
  <si>
    <t>CO [%vol N2 free]</t>
  </si>
  <si>
    <t>CO2 [%vol N2 free]</t>
  </si>
  <si>
    <t>CH4 [%vol N2 free]</t>
  </si>
  <si>
    <t>GY [Nm3/kg daf]</t>
  </si>
  <si>
    <t>Narváez, Ind. Eng. Chem. Res. 1996, 35, 2110-2120</t>
  </si>
  <si>
    <t>Kaewluan, Energy Convers Manage 2011, 52, 75-84</t>
  </si>
  <si>
    <t>Lv, Bioresource Technology 2004, 95, 95-101</t>
  </si>
  <si>
    <t>Campoy 2009, PhD thesis, Chapter 3</t>
  </si>
  <si>
    <t>Pandey, Energy &amp; Fuels 2016, 30, 3085-3096</t>
  </si>
  <si>
    <t>Loha, J Renew and Sust Energy 2013, 5, 043111</t>
  </si>
  <si>
    <t>Arena, Fuel 2014, 117, 528-536</t>
  </si>
  <si>
    <t>Lahijani, Bioresource Technology 2011, 102, 2068-2076</t>
  </si>
  <si>
    <t>Arena, Waste Management 2010, 30, 1212-1219</t>
  </si>
  <si>
    <t>Roche, Fuel 2014, 115, 54-61</t>
  </si>
  <si>
    <t>de Andres, Fuel 2011, 90, 521-527</t>
  </si>
  <si>
    <t>de Andres, Fuel Processing Technology 2011, 92, 433-440</t>
  </si>
  <si>
    <t>Gómez-Barea, Energy &amp; Fuels 2005, 19, 598-605</t>
  </si>
  <si>
    <t>Mansaray, Biomass and Bioenergy 1999, 17, 315-332</t>
  </si>
  <si>
    <t>Bariateri, Waste Biomass Valor 2010, 1, 283-291</t>
  </si>
  <si>
    <t>Serrano, Chem Eng J 2017, 317, 1037-1046</t>
  </si>
  <si>
    <t>Serrano, Fuel 2016, 173, 247-259</t>
  </si>
  <si>
    <t>Kaewluan, Fuel Processing Technology 2011, 92, 671-677</t>
  </si>
  <si>
    <t>Huynh, Fuel 2013, 103, 987-996</t>
  </si>
  <si>
    <t>Christodoulou, Fuel Processing Technology 2014, 124, 275-285</t>
  </si>
  <si>
    <t>Lan, Journal of the Energy Institute 2019, 92, 613-620</t>
  </si>
  <si>
    <t>Miccio, Chemical Engineering Journal 2009, 154, 369-374</t>
  </si>
  <si>
    <t>Reference</t>
  </si>
  <si>
    <t>Katsaros, Waste Management, 2019, 100, 336-346</t>
  </si>
  <si>
    <t>Katsaros, Waste Management, 2019, 100, 336-348</t>
  </si>
  <si>
    <t>Katsaros, Waste Management, 2019, 100, 336-349</t>
  </si>
  <si>
    <t>Katsaros, Waste Management, 2019, 100, 336-350</t>
  </si>
  <si>
    <t>Katsaros, Fuel, 262, 116660</t>
  </si>
  <si>
    <t>Katsaros, Fuel, 262, 116661</t>
  </si>
  <si>
    <t>Katsaros, Fuel, 262, 116662</t>
  </si>
  <si>
    <t>Katsaros, Fuel, 262, 116663</t>
  </si>
  <si>
    <t>Katsaros, Fuel, 262, 116664</t>
  </si>
  <si>
    <t>Katsaros, Fuel, 262, 116665</t>
  </si>
  <si>
    <t>H2</t>
  </si>
  <si>
    <t>N2</t>
  </si>
  <si>
    <t>CH4</t>
  </si>
  <si>
    <t>CO</t>
  </si>
  <si>
    <t>CO2</t>
  </si>
  <si>
    <t>N2 Free</t>
  </si>
  <si>
    <t xml:space="preserve">PL@700 </t>
  </si>
  <si>
    <t>ER</t>
  </si>
  <si>
    <t>BW@750</t>
  </si>
  <si>
    <t>PL@750</t>
  </si>
  <si>
    <t>PL@725</t>
  </si>
  <si>
    <t>Average</t>
  </si>
  <si>
    <t>SD</t>
  </si>
  <si>
    <t>Maximum</t>
  </si>
  <si>
    <t>Minimum</t>
  </si>
  <si>
    <t>Silica sand</t>
  </si>
  <si>
    <t>Offite</t>
  </si>
  <si>
    <t>Olivine</t>
  </si>
  <si>
    <t>Alumina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</si>
</sst>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9C6500"/>
      <name val="Arial"/>
      <family val="2"/>
    </font>
    <font>
      <b/>
      <sz val="12"/>
      <color theme="0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3F3F76"/>
      <name val="Arial"/>
      <family val="2"/>
    </font>
    <font>
      <b/>
      <sz val="12"/>
      <color rgb="FFFA7D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4" fillId="5" borderId="0" applyNumberFormat="0" applyBorder="0" applyAlignment="0" applyProtection="0"/>
    <xf numFmtId="0" fontId="5" fillId="8" borderId="2" applyNumberFormat="0" applyAlignment="0" applyProtection="0"/>
    <xf numFmtId="0" fontId="1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6" borderId="1" applyNumberFormat="0" applyAlignment="0" applyProtection="0"/>
    <xf numFmtId="0" fontId="9" fillId="7" borderId="1" applyNumberFormat="0" applyAlignment="0" applyProtection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/>
    <xf numFmtId="0" fontId="0" fillId="2" borderId="0" xfId="0" applyFill="1"/>
    <xf numFmtId="2" fontId="0" fillId="0" borderId="0" xfId="0" applyNumberFormat="1"/>
    <xf numFmtId="0" fontId="0" fillId="0" borderId="3" xfId="0" applyBorder="1"/>
    <xf numFmtId="2" fontId="0" fillId="0" borderId="3" xfId="0" applyNumberFormat="1" applyBorder="1"/>
    <xf numFmtId="0" fontId="10" fillId="0" borderId="0" xfId="11"/>
    <xf numFmtId="0" fontId="11" fillId="0" borderId="0" xfId="0" applyFont="1"/>
    <xf numFmtId="2" fontId="11" fillId="0" borderId="0" xfId="0" applyNumberFormat="1" applyFont="1"/>
    <xf numFmtId="0" fontId="2" fillId="0" borderId="3" xfId="0" applyFont="1" applyBorder="1"/>
    <xf numFmtId="2" fontId="2" fillId="0" borderId="3" xfId="0" applyNumberFormat="1" applyFont="1" applyBorder="1"/>
    <xf numFmtId="0" fontId="12" fillId="0" borderId="3" xfId="0" applyFont="1" applyBorder="1"/>
    <xf numFmtId="2" fontId="12" fillId="0" borderId="3" xfId="0" applyNumberFormat="1" applyFont="1" applyBorder="1"/>
    <xf numFmtId="0" fontId="0" fillId="9" borderId="0" xfId="0" applyFill="1"/>
    <xf numFmtId="0" fontId="2" fillId="0" borderId="4" xfId="0" applyFont="1" applyBorder="1" applyAlignment="1">
      <alignment horizontal="center"/>
    </xf>
    <xf numFmtId="0" fontId="13" fillId="10" borderId="0" xfId="0" applyFont="1" applyFill="1" applyAlignment="1">
      <alignment horizontal="right"/>
    </xf>
  </cellXfs>
  <cellStyles count="12">
    <cellStyle name="Bad 2" xfId="7" xr:uid="{26B07B44-717C-4D85-A568-0DD40C107B8D}"/>
    <cellStyle name="Calculation 2" xfId="9" xr:uid="{B33F164B-614E-4154-8319-820FF8388212}"/>
    <cellStyle name="Check Cell 2" xfId="4" xr:uid="{19FD6AA6-5C64-4B47-9C56-6EAC77B7C2BA}"/>
    <cellStyle name="Comma 2" xfId="10" xr:uid="{129EB974-024D-4ACF-875F-9FAD9B9E9741}"/>
    <cellStyle name="Good 2" xfId="6" xr:uid="{16CC3459-5F6E-4194-A685-D29D5C98B5EA}"/>
    <cellStyle name="Hyperlink" xfId="11" builtinId="8"/>
    <cellStyle name="Input 2" xfId="8" xr:uid="{78DF73F5-FA7D-4F21-A96A-0A6D5CBFB4D0}"/>
    <cellStyle name="Neutral 2" xfId="3" xr:uid="{988C77C5-40F8-4837-8913-DC6AC39D969F}"/>
    <cellStyle name="Normal" xfId="0" builtinId="0"/>
    <cellStyle name="Normal 2" xfId="5" xr:uid="{081832DA-D8D7-4B0C-B71F-6DCFEB56ED19}"/>
    <cellStyle name="Normal 3" xfId="1" xr:uid="{EA384D81-ED2A-4EFA-AF83-61C10AD79010}"/>
    <cellStyle name="Percent 2" xfId="2" xr:uid="{E35681E8-AA19-4742-B4DE-D441EF1D67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L@750" TargetMode="External"/><Relationship Id="rId2" Type="http://schemas.openxmlformats.org/officeDocument/2006/relationships/hyperlink" Target="mailto:BW@750" TargetMode="External"/><Relationship Id="rId1" Type="http://schemas.openxmlformats.org/officeDocument/2006/relationships/hyperlink" Target="mailto:PL@700" TargetMode="External"/><Relationship Id="rId4" Type="http://schemas.openxmlformats.org/officeDocument/2006/relationships/hyperlink" Target="mailto:PL@7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4"/>
  <sheetViews>
    <sheetView tabSelected="1" workbookViewId="0">
      <pane ySplit="1" topLeftCell="A2" activePane="bottomLeft" state="frozen"/>
      <selection pane="bottomLeft" activeCell="B1" sqref="B1:J1"/>
    </sheetView>
  </sheetViews>
  <sheetFormatPr defaultRowHeight="14.5" x14ac:dyDescent="0.35"/>
  <cols>
    <col min="1" max="1" width="9.26953125" bestFit="1" customWidth="1"/>
    <col min="2" max="2" width="10.1796875" bestFit="1" customWidth="1"/>
    <col min="3" max="3" width="11.453125" bestFit="1" customWidth="1"/>
    <col min="4" max="4" width="10.36328125" bestFit="1" customWidth="1"/>
    <col min="5" max="5" width="13.81640625" bestFit="1" customWidth="1"/>
    <col min="6" max="6" width="12.1796875" bestFit="1" customWidth="1"/>
    <col min="7" max="7" width="5.7265625" bestFit="1" customWidth="1"/>
    <col min="8" max="8" width="7.36328125" bestFit="1" customWidth="1"/>
    <col min="9" max="9" width="11.54296875" bestFit="1" customWidth="1"/>
    <col min="10" max="10" width="14.1796875" bestFit="1" customWidth="1"/>
    <col min="11" max="11" width="15.36328125" bestFit="1" customWidth="1"/>
    <col min="12" max="12" width="15.54296875" bestFit="1" customWidth="1"/>
    <col min="13" max="13" width="16.54296875" bestFit="1" customWidth="1"/>
    <col min="14" max="14" width="16.453125" bestFit="1" customWidth="1"/>
    <col min="15" max="15" width="14.6328125" bestFit="1" customWidth="1"/>
    <col min="16" max="16" width="52.90625" bestFit="1" customWidth="1"/>
  </cols>
  <sheetData>
    <row r="1" spans="1:16" x14ac:dyDescent="0.35">
      <c r="A1" s="1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2" t="s">
        <v>37</v>
      </c>
    </row>
    <row r="2" spans="1:16" x14ac:dyDescent="0.35">
      <c r="A2" s="1">
        <v>1</v>
      </c>
      <c r="B2" s="1">
        <v>50</v>
      </c>
      <c r="C2" s="3">
        <v>5.7</v>
      </c>
      <c r="D2" s="3">
        <v>44.1</v>
      </c>
      <c r="E2" s="3">
        <v>23.5</v>
      </c>
      <c r="F2" s="3">
        <v>0.85</v>
      </c>
      <c r="G2" s="3">
        <v>0.32</v>
      </c>
      <c r="H2" s="3">
        <v>800</v>
      </c>
      <c r="I2" s="3">
        <v>1</v>
      </c>
      <c r="J2" s="3">
        <v>0</v>
      </c>
      <c r="K2" s="3">
        <v>18.087855297157621</v>
      </c>
      <c r="L2" s="3">
        <v>36.175710594315241</v>
      </c>
      <c r="M2" s="3">
        <v>34.883720930232556</v>
      </c>
      <c r="N2" s="3">
        <v>7.7519379844961236</v>
      </c>
      <c r="O2" s="3">
        <v>2.2999999999999998</v>
      </c>
      <c r="P2" s="1" t="s">
        <v>15</v>
      </c>
    </row>
    <row r="3" spans="1:16" x14ac:dyDescent="0.35">
      <c r="A3" s="1">
        <v>2</v>
      </c>
      <c r="B3" s="1">
        <v>50</v>
      </c>
      <c r="C3" s="3">
        <v>5.7</v>
      </c>
      <c r="D3" s="3">
        <v>44.1</v>
      </c>
      <c r="E3" s="3">
        <v>21</v>
      </c>
      <c r="F3" s="3">
        <v>0.85</v>
      </c>
      <c r="G3" s="3">
        <v>0.37</v>
      </c>
      <c r="H3" s="3">
        <v>800</v>
      </c>
      <c r="I3" s="3">
        <v>1</v>
      </c>
      <c r="J3" s="3">
        <v>0</v>
      </c>
      <c r="K3" s="3">
        <v>22.781774580335728</v>
      </c>
      <c r="L3" s="3">
        <v>31.175059952038367</v>
      </c>
      <c r="M3" s="3">
        <v>35.97122302158273</v>
      </c>
      <c r="N3" s="3">
        <v>6.4748201438848918</v>
      </c>
      <c r="O3" s="3">
        <v>2.5</v>
      </c>
      <c r="P3" s="1" t="s">
        <v>15</v>
      </c>
    </row>
    <row r="4" spans="1:16" x14ac:dyDescent="0.35">
      <c r="A4" s="1">
        <v>3</v>
      </c>
      <c r="B4" s="1">
        <v>50</v>
      </c>
      <c r="C4" s="3">
        <v>5.7</v>
      </c>
      <c r="D4" s="3">
        <v>44.1</v>
      </c>
      <c r="E4" s="3">
        <v>23</v>
      </c>
      <c r="F4" s="3">
        <v>0.85</v>
      </c>
      <c r="G4" s="3">
        <v>0.47</v>
      </c>
      <c r="H4" s="3">
        <v>810</v>
      </c>
      <c r="I4" s="3">
        <v>1</v>
      </c>
      <c r="J4" s="3">
        <v>0</v>
      </c>
      <c r="K4" s="3">
        <v>23.880597014925375</v>
      </c>
      <c r="L4" s="3">
        <v>29.850746268656717</v>
      </c>
      <c r="M4" s="3">
        <v>35.820895522388057</v>
      </c>
      <c r="N4" s="3">
        <v>7.1641791044776122</v>
      </c>
      <c r="O4" s="3">
        <v>2.5</v>
      </c>
      <c r="P4" s="1" t="s">
        <v>15</v>
      </c>
    </row>
    <row r="5" spans="1:16" x14ac:dyDescent="0.35">
      <c r="A5" s="1">
        <v>4</v>
      </c>
      <c r="B5" s="1">
        <v>50</v>
      </c>
      <c r="C5" s="3">
        <v>5.7</v>
      </c>
      <c r="D5" s="3">
        <v>44.1</v>
      </c>
      <c r="E5" s="3">
        <v>22</v>
      </c>
      <c r="F5" s="3">
        <v>0.85</v>
      </c>
      <c r="G5" s="3">
        <v>0.26</v>
      </c>
      <c r="H5" s="3">
        <v>800</v>
      </c>
      <c r="I5" s="3">
        <v>1</v>
      </c>
      <c r="J5" s="3">
        <v>0</v>
      </c>
      <c r="K5" s="3">
        <v>20.383693045563547</v>
      </c>
      <c r="L5" s="3">
        <v>31.175059952038367</v>
      </c>
      <c r="M5" s="3">
        <v>35.97122302158273</v>
      </c>
      <c r="N5" s="3">
        <v>6.4748201438848918</v>
      </c>
      <c r="O5" s="3">
        <v>2.1</v>
      </c>
      <c r="P5" s="1" t="s">
        <v>15</v>
      </c>
    </row>
    <row r="6" spans="1:16" x14ac:dyDescent="0.35">
      <c r="A6" s="1">
        <v>5</v>
      </c>
      <c r="B6" s="1">
        <v>50</v>
      </c>
      <c r="C6" s="3">
        <v>5.7</v>
      </c>
      <c r="D6" s="3">
        <v>44.1</v>
      </c>
      <c r="E6" s="3">
        <v>25</v>
      </c>
      <c r="F6" s="3">
        <v>0.85</v>
      </c>
      <c r="G6" s="3">
        <v>0.36</v>
      </c>
      <c r="H6" s="3">
        <v>790</v>
      </c>
      <c r="I6" s="3">
        <v>1</v>
      </c>
      <c r="J6" s="3">
        <v>0</v>
      </c>
      <c r="K6" s="3">
        <v>22.781774580335728</v>
      </c>
      <c r="L6" s="3">
        <v>31.175059952038367</v>
      </c>
      <c r="M6" s="3">
        <v>35.97122302158273</v>
      </c>
      <c r="N6" s="3">
        <v>6.4748201438848918</v>
      </c>
      <c r="O6" s="3">
        <v>2.4</v>
      </c>
      <c r="P6" s="1" t="s">
        <v>15</v>
      </c>
    </row>
    <row r="7" spans="1:16" x14ac:dyDescent="0.35">
      <c r="A7" s="1">
        <v>6</v>
      </c>
      <c r="B7" s="1">
        <v>50</v>
      </c>
      <c r="C7" s="3">
        <v>5.7</v>
      </c>
      <c r="D7" s="3">
        <v>44.1</v>
      </c>
      <c r="E7" s="3">
        <v>19</v>
      </c>
      <c r="F7" s="3">
        <v>0.85</v>
      </c>
      <c r="G7" s="3">
        <v>0.32</v>
      </c>
      <c r="H7" s="3">
        <v>800</v>
      </c>
      <c r="I7" s="3">
        <v>1</v>
      </c>
      <c r="J7" s="3">
        <v>0</v>
      </c>
      <c r="K7" s="3">
        <v>17.272727272727273</v>
      </c>
      <c r="L7" s="3">
        <v>32.727272727272727</v>
      </c>
      <c r="M7" s="3">
        <v>24.545454545454547</v>
      </c>
      <c r="N7" s="3">
        <v>8.1818181818181817</v>
      </c>
      <c r="O7" s="3">
        <v>2.1</v>
      </c>
      <c r="P7" s="1" t="s">
        <v>15</v>
      </c>
    </row>
    <row r="8" spans="1:16" x14ac:dyDescent="0.35">
      <c r="A8" s="1">
        <v>7</v>
      </c>
      <c r="B8" s="3">
        <v>45.889600000000002</v>
      </c>
      <c r="C8" s="3">
        <v>5.6372999999999998</v>
      </c>
      <c r="D8" s="3">
        <v>47.1753</v>
      </c>
      <c r="E8" s="3">
        <v>8.5</v>
      </c>
      <c r="F8" s="3">
        <v>1.1000000000000001</v>
      </c>
      <c r="G8" s="3">
        <v>0.32</v>
      </c>
      <c r="H8" s="3">
        <v>750</v>
      </c>
      <c r="I8" s="3">
        <v>1</v>
      </c>
      <c r="J8" s="3">
        <v>0</v>
      </c>
      <c r="K8" s="3">
        <v>14.709343374911743</v>
      </c>
      <c r="L8" s="3">
        <v>33.60790774299835</v>
      </c>
      <c r="M8" s="3">
        <v>40.127088726759233</v>
      </c>
      <c r="N8" s="3">
        <v>8.1666274417510003</v>
      </c>
      <c r="O8" s="3">
        <v>1.8907987866531848</v>
      </c>
      <c r="P8" s="1" t="s">
        <v>16</v>
      </c>
    </row>
    <row r="9" spans="1:16" x14ac:dyDescent="0.35">
      <c r="A9" s="1">
        <v>8</v>
      </c>
      <c r="B9" s="3">
        <v>45.889600000000002</v>
      </c>
      <c r="C9" s="3">
        <v>5.6372999999999998</v>
      </c>
      <c r="D9" s="3">
        <v>47.1753</v>
      </c>
      <c r="E9" s="3">
        <v>8.5</v>
      </c>
      <c r="F9" s="3">
        <v>1.1000000000000001</v>
      </c>
      <c r="G9" s="3">
        <v>0.36</v>
      </c>
      <c r="H9" s="3">
        <v>776.5</v>
      </c>
      <c r="I9" s="3">
        <v>1</v>
      </c>
      <c r="J9" s="3">
        <v>0</v>
      </c>
      <c r="K9" s="3">
        <v>16.538981523208651</v>
      </c>
      <c r="L9" s="3">
        <v>29.044614691302385</v>
      </c>
      <c r="M9" s="3">
        <v>38.192879675529518</v>
      </c>
      <c r="N9" s="3">
        <v>7.5935105903560158</v>
      </c>
      <c r="O9" s="3">
        <v>2.1840242669362993</v>
      </c>
      <c r="P9" s="1" t="s">
        <v>16</v>
      </c>
    </row>
    <row r="10" spans="1:16" x14ac:dyDescent="0.35">
      <c r="A10" s="1">
        <v>9</v>
      </c>
      <c r="B10" s="3">
        <v>45.889600000000002</v>
      </c>
      <c r="C10" s="3">
        <v>5.6372999999999998</v>
      </c>
      <c r="D10" s="3">
        <v>47.1753</v>
      </c>
      <c r="E10" s="3">
        <v>8.5</v>
      </c>
      <c r="F10" s="3">
        <v>1.1000000000000001</v>
      </c>
      <c r="G10" s="3">
        <v>0.38</v>
      </c>
      <c r="H10" s="3">
        <v>790.5</v>
      </c>
      <c r="I10" s="3">
        <v>1</v>
      </c>
      <c r="J10" s="3">
        <v>0</v>
      </c>
      <c r="K10" s="3">
        <v>19.158233670653175</v>
      </c>
      <c r="L10" s="3">
        <v>29.645814167433304</v>
      </c>
      <c r="M10" s="3">
        <v>37.396504139834413</v>
      </c>
      <c r="N10" s="3">
        <v>7.98068077276909</v>
      </c>
      <c r="O10" s="3">
        <v>2.3154701718907988</v>
      </c>
      <c r="P10" s="1" t="s">
        <v>16</v>
      </c>
    </row>
    <row r="11" spans="1:16" x14ac:dyDescent="0.35">
      <c r="A11" s="1">
        <v>10</v>
      </c>
      <c r="B11" s="3">
        <v>45.889600000000002</v>
      </c>
      <c r="C11" s="3">
        <v>5.6372999999999998</v>
      </c>
      <c r="D11" s="3">
        <v>47.1753</v>
      </c>
      <c r="E11" s="3">
        <v>8.5</v>
      </c>
      <c r="F11" s="3">
        <v>1.1000000000000001</v>
      </c>
      <c r="G11" s="3">
        <v>0.41</v>
      </c>
      <c r="H11" s="3">
        <v>808.4</v>
      </c>
      <c r="I11" s="3">
        <v>1</v>
      </c>
      <c r="J11" s="3">
        <v>0</v>
      </c>
      <c r="K11" s="3">
        <v>16.642335766423358</v>
      </c>
      <c r="L11" s="3">
        <v>28.223844282238442</v>
      </c>
      <c r="M11" s="3">
        <v>40.778588807785894</v>
      </c>
      <c r="N11" s="3">
        <v>8.442822384428224</v>
      </c>
      <c r="O11" s="3">
        <v>2.3660262891809909</v>
      </c>
      <c r="P11" s="1" t="s">
        <v>16</v>
      </c>
    </row>
    <row r="12" spans="1:16" x14ac:dyDescent="0.35">
      <c r="A12" s="1">
        <v>11</v>
      </c>
      <c r="B12" s="3">
        <v>45.889600000000002</v>
      </c>
      <c r="C12" s="3">
        <v>5.6372999999999998</v>
      </c>
      <c r="D12" s="3">
        <v>47.1753</v>
      </c>
      <c r="E12" s="3">
        <v>8.5</v>
      </c>
      <c r="F12" s="3">
        <v>1.1000000000000001</v>
      </c>
      <c r="G12" s="3">
        <v>0.43</v>
      </c>
      <c r="H12" s="3">
        <v>834.2</v>
      </c>
      <c r="I12" s="3">
        <v>1</v>
      </c>
      <c r="J12" s="3">
        <v>0</v>
      </c>
      <c r="K12" s="3">
        <v>12.235649546827796</v>
      </c>
      <c r="L12" s="3">
        <v>25.956696878147032</v>
      </c>
      <c r="M12" s="3">
        <v>40.181268882175225</v>
      </c>
      <c r="N12" s="3">
        <v>7.9808660624370598</v>
      </c>
      <c r="O12" s="3">
        <v>2.487360970677452</v>
      </c>
      <c r="P12" s="1" t="s">
        <v>16</v>
      </c>
    </row>
    <row r="13" spans="1:16" x14ac:dyDescent="0.35">
      <c r="A13" s="1">
        <v>12</v>
      </c>
      <c r="B13" s="1">
        <v>50.54</v>
      </c>
      <c r="C13" s="3">
        <v>7.08</v>
      </c>
      <c r="D13" s="3">
        <v>41.11</v>
      </c>
      <c r="E13" s="3">
        <v>8</v>
      </c>
      <c r="F13" s="3">
        <v>0.55000000000000004</v>
      </c>
      <c r="G13" s="3">
        <v>0.22</v>
      </c>
      <c r="H13" s="3">
        <v>700</v>
      </c>
      <c r="I13" s="3">
        <v>1</v>
      </c>
      <c r="J13" s="3">
        <v>2.7</v>
      </c>
      <c r="K13" s="3">
        <v>21.4</v>
      </c>
      <c r="L13" s="3">
        <v>42.85</v>
      </c>
      <c r="M13" s="3">
        <v>20.48</v>
      </c>
      <c r="N13" s="3">
        <v>9.32</v>
      </c>
      <c r="O13" s="3">
        <v>1.5629440181869847</v>
      </c>
      <c r="P13" s="1" t="s">
        <v>17</v>
      </c>
    </row>
    <row r="14" spans="1:16" x14ac:dyDescent="0.35">
      <c r="A14" s="1">
        <v>13</v>
      </c>
      <c r="B14" s="1">
        <v>50.54</v>
      </c>
      <c r="C14" s="3">
        <v>7.08</v>
      </c>
      <c r="D14" s="3">
        <v>41.11</v>
      </c>
      <c r="E14" s="3">
        <v>8</v>
      </c>
      <c r="F14" s="3">
        <v>0.55000000000000004</v>
      </c>
      <c r="G14" s="3">
        <v>0.22</v>
      </c>
      <c r="H14" s="3">
        <v>750</v>
      </c>
      <c r="I14" s="3">
        <v>1</v>
      </c>
      <c r="J14" s="3">
        <v>2.7</v>
      </c>
      <c r="K14" s="3">
        <v>28.2</v>
      </c>
      <c r="L14" s="3">
        <v>39.299999999999997</v>
      </c>
      <c r="M14" s="3">
        <v>19.5</v>
      </c>
      <c r="N14" s="3">
        <v>8.2799999999999994</v>
      </c>
      <c r="O14" s="3">
        <v>1.6503814457778652</v>
      </c>
      <c r="P14" s="1" t="s">
        <v>17</v>
      </c>
    </row>
    <row r="15" spans="1:16" x14ac:dyDescent="0.35">
      <c r="A15" s="1">
        <v>14</v>
      </c>
      <c r="B15" s="1">
        <v>50.54</v>
      </c>
      <c r="C15" s="3">
        <v>7.08</v>
      </c>
      <c r="D15" s="3">
        <v>41.11</v>
      </c>
      <c r="E15" s="3">
        <v>8</v>
      </c>
      <c r="F15" s="3">
        <v>0.55000000000000004</v>
      </c>
      <c r="G15" s="3">
        <v>0.22</v>
      </c>
      <c r="H15" s="3">
        <v>800</v>
      </c>
      <c r="I15" s="3">
        <v>1</v>
      </c>
      <c r="J15" s="3">
        <v>2.7</v>
      </c>
      <c r="K15" s="3">
        <v>32.19</v>
      </c>
      <c r="L15" s="3">
        <v>37.700000000000003</v>
      </c>
      <c r="M15" s="3">
        <v>18.64</v>
      </c>
      <c r="N15" s="3">
        <v>7.6</v>
      </c>
      <c r="O15" s="3">
        <v>2.7652086475615887</v>
      </c>
      <c r="P15" s="1" t="s">
        <v>17</v>
      </c>
    </row>
    <row r="16" spans="1:16" x14ac:dyDescent="0.35">
      <c r="A16" s="1">
        <v>15</v>
      </c>
      <c r="B16" s="1">
        <v>50.54</v>
      </c>
      <c r="C16" s="3">
        <v>7.08</v>
      </c>
      <c r="D16" s="3">
        <v>41.11</v>
      </c>
      <c r="E16" s="3">
        <v>8</v>
      </c>
      <c r="F16" s="3">
        <v>0.55000000000000004</v>
      </c>
      <c r="G16" s="3">
        <v>0.22</v>
      </c>
      <c r="H16" s="3">
        <v>850</v>
      </c>
      <c r="I16" s="3">
        <v>1</v>
      </c>
      <c r="J16" s="3">
        <v>2.7</v>
      </c>
      <c r="K16" s="3">
        <v>36.29</v>
      </c>
      <c r="L16" s="3">
        <v>34.56</v>
      </c>
      <c r="M16" s="3">
        <v>18.7</v>
      </c>
      <c r="N16" s="3">
        <v>7.3</v>
      </c>
      <c r="O16" s="3">
        <v>2.6777712199707087</v>
      </c>
      <c r="P16" s="1" t="s">
        <v>17</v>
      </c>
    </row>
    <row r="17" spans="1:16" x14ac:dyDescent="0.35">
      <c r="A17" s="1">
        <v>16</v>
      </c>
      <c r="B17" s="1">
        <v>50.54</v>
      </c>
      <c r="C17" s="3">
        <v>7.08</v>
      </c>
      <c r="D17" s="3">
        <v>41.11</v>
      </c>
      <c r="E17" s="3">
        <v>8</v>
      </c>
      <c r="F17" s="3">
        <v>0.55000000000000004</v>
      </c>
      <c r="G17" s="3">
        <v>0.22</v>
      </c>
      <c r="H17" s="3">
        <v>900</v>
      </c>
      <c r="I17" s="3">
        <v>1</v>
      </c>
      <c r="J17" s="3">
        <v>2.7</v>
      </c>
      <c r="K17" s="3">
        <v>39.42</v>
      </c>
      <c r="L17" s="3">
        <v>33.35</v>
      </c>
      <c r="M17" s="3">
        <v>19.25</v>
      </c>
      <c r="N17" s="3">
        <v>6.13</v>
      </c>
      <c r="O17" s="3">
        <v>2.7652086475615887</v>
      </c>
      <c r="P17" s="1" t="s">
        <v>17</v>
      </c>
    </row>
    <row r="18" spans="1:16" x14ac:dyDescent="0.35">
      <c r="A18" s="1">
        <v>17</v>
      </c>
      <c r="B18" s="1">
        <v>50.54</v>
      </c>
      <c r="C18" s="3">
        <v>7.08</v>
      </c>
      <c r="D18" s="3">
        <v>41.11</v>
      </c>
      <c r="E18" s="3">
        <v>8</v>
      </c>
      <c r="F18" s="3">
        <v>0.55000000000000004</v>
      </c>
      <c r="G18" s="3">
        <v>0.19</v>
      </c>
      <c r="H18" s="3">
        <v>800</v>
      </c>
      <c r="I18" s="3">
        <v>1</v>
      </c>
      <c r="J18" s="3">
        <v>1.56</v>
      </c>
      <c r="K18" s="3">
        <v>32.11</v>
      </c>
      <c r="L18" s="3">
        <v>37.92</v>
      </c>
      <c r="M18" s="3">
        <v>17.75</v>
      </c>
      <c r="N18" s="3">
        <v>7.79</v>
      </c>
      <c r="O18" s="3">
        <v>2.3280215096071868</v>
      </c>
      <c r="P18" s="1" t="s">
        <v>17</v>
      </c>
    </row>
    <row r="19" spans="1:16" x14ac:dyDescent="0.35">
      <c r="A19" s="1">
        <v>18</v>
      </c>
      <c r="B19" s="1">
        <v>50.54</v>
      </c>
      <c r="C19" s="3">
        <v>7.08</v>
      </c>
      <c r="D19" s="3">
        <v>41.11</v>
      </c>
      <c r="E19" s="3">
        <v>8</v>
      </c>
      <c r="F19" s="3">
        <v>0.55000000000000004</v>
      </c>
      <c r="G19" s="3">
        <v>0.21</v>
      </c>
      <c r="H19" s="3">
        <v>800</v>
      </c>
      <c r="I19" s="3">
        <v>1</v>
      </c>
      <c r="J19" s="3">
        <v>1.56</v>
      </c>
      <c r="K19" s="3">
        <v>31.34</v>
      </c>
      <c r="L19" s="3">
        <v>39.39</v>
      </c>
      <c r="M19" s="3">
        <v>16.899999999999999</v>
      </c>
      <c r="N19" s="3">
        <v>8.11</v>
      </c>
      <c r="O19" s="3">
        <v>2.4591776509935075</v>
      </c>
      <c r="P19" s="1" t="s">
        <v>17</v>
      </c>
    </row>
    <row r="20" spans="1:16" x14ac:dyDescent="0.35">
      <c r="A20" s="1">
        <v>19</v>
      </c>
      <c r="B20" s="1">
        <v>50.54</v>
      </c>
      <c r="C20" s="3">
        <v>7.08</v>
      </c>
      <c r="D20" s="3">
        <v>41.11</v>
      </c>
      <c r="E20" s="3">
        <v>8</v>
      </c>
      <c r="F20" s="3">
        <v>0.55000000000000004</v>
      </c>
      <c r="G20" s="3">
        <v>0.23</v>
      </c>
      <c r="H20" s="3">
        <v>800</v>
      </c>
      <c r="I20" s="3">
        <v>1</v>
      </c>
      <c r="J20" s="3">
        <v>1.56</v>
      </c>
      <c r="K20" s="3">
        <v>31.41</v>
      </c>
      <c r="L20" s="3">
        <v>39.96</v>
      </c>
      <c r="M20" s="3">
        <v>16.47</v>
      </c>
      <c r="N20" s="3">
        <v>7.59</v>
      </c>
      <c r="O20" s="3">
        <v>2.5138260432378075</v>
      </c>
      <c r="P20" s="1" t="s">
        <v>17</v>
      </c>
    </row>
    <row r="21" spans="1:16" x14ac:dyDescent="0.35">
      <c r="A21" s="1">
        <v>20</v>
      </c>
      <c r="B21" s="1">
        <v>50.54</v>
      </c>
      <c r="C21" s="3">
        <v>7.08</v>
      </c>
      <c r="D21" s="3">
        <v>41.11</v>
      </c>
      <c r="E21" s="3">
        <v>8</v>
      </c>
      <c r="F21" s="3">
        <v>0.55000000000000004</v>
      </c>
      <c r="G21" s="3">
        <v>0.25</v>
      </c>
      <c r="H21" s="3">
        <v>800</v>
      </c>
      <c r="I21" s="3">
        <v>1</v>
      </c>
      <c r="J21" s="3">
        <v>1.56</v>
      </c>
      <c r="K21" s="3">
        <v>30.98</v>
      </c>
      <c r="L21" s="3">
        <v>39.6</v>
      </c>
      <c r="M21" s="3">
        <v>18.03</v>
      </c>
      <c r="N21" s="3">
        <v>7.24</v>
      </c>
      <c r="O21" s="3">
        <v>2.3826699018514872</v>
      </c>
      <c r="P21" s="1" t="s">
        <v>17</v>
      </c>
    </row>
    <row r="22" spans="1:16" x14ac:dyDescent="0.35">
      <c r="A22" s="1">
        <v>21</v>
      </c>
      <c r="B22" s="1">
        <v>50.54</v>
      </c>
      <c r="C22" s="3">
        <v>7.08</v>
      </c>
      <c r="D22" s="3">
        <v>41.11</v>
      </c>
      <c r="E22" s="3">
        <v>8</v>
      </c>
      <c r="F22" s="3">
        <v>0.55000000000000004</v>
      </c>
      <c r="G22" s="3">
        <v>0.27</v>
      </c>
      <c r="H22" s="3">
        <v>800</v>
      </c>
      <c r="I22" s="3">
        <v>1</v>
      </c>
      <c r="J22" s="3">
        <v>1.56</v>
      </c>
      <c r="K22" s="3">
        <v>31.88</v>
      </c>
      <c r="L22" s="3">
        <v>38.020000000000003</v>
      </c>
      <c r="M22" s="3">
        <v>19.93</v>
      </c>
      <c r="N22" s="3">
        <v>6.56</v>
      </c>
      <c r="O22" s="3">
        <v>2.0547795483856861</v>
      </c>
      <c r="P22" s="1" t="s">
        <v>17</v>
      </c>
    </row>
    <row r="23" spans="1:16" x14ac:dyDescent="0.35">
      <c r="A23" s="1">
        <v>22</v>
      </c>
      <c r="B23" s="1">
        <v>50.54</v>
      </c>
      <c r="C23" s="3">
        <v>7.08</v>
      </c>
      <c r="D23" s="3">
        <v>41.11</v>
      </c>
      <c r="E23" s="3">
        <v>8</v>
      </c>
      <c r="F23" s="3">
        <v>0.55000000000000004</v>
      </c>
      <c r="G23" s="3">
        <v>0.22</v>
      </c>
      <c r="H23" s="3">
        <v>800</v>
      </c>
      <c r="I23" s="3">
        <v>1</v>
      </c>
      <c r="J23" s="3">
        <v>0</v>
      </c>
      <c r="K23" s="3">
        <v>33.5</v>
      </c>
      <c r="L23" s="3">
        <v>42.99</v>
      </c>
      <c r="M23" s="3">
        <v>15.97</v>
      </c>
      <c r="N23" s="3">
        <v>6.12</v>
      </c>
      <c r="O23" s="3">
        <v>1.5957330535335648</v>
      </c>
      <c r="P23" s="1" t="s">
        <v>17</v>
      </c>
    </row>
    <row r="24" spans="1:16" x14ac:dyDescent="0.35">
      <c r="A24" s="1">
        <v>23</v>
      </c>
      <c r="B24" s="1">
        <v>50.54</v>
      </c>
      <c r="C24" s="3">
        <v>7.08</v>
      </c>
      <c r="D24" s="3">
        <v>41.11</v>
      </c>
      <c r="E24" s="3">
        <v>8</v>
      </c>
      <c r="F24" s="3">
        <v>0.55000000000000004</v>
      </c>
      <c r="G24" s="3">
        <v>0.22</v>
      </c>
      <c r="H24" s="3">
        <v>800</v>
      </c>
      <c r="I24" s="3">
        <v>1</v>
      </c>
      <c r="J24" s="3">
        <v>1.35</v>
      </c>
      <c r="K24" s="3">
        <v>29.85</v>
      </c>
      <c r="L24" s="3">
        <v>40.53</v>
      </c>
      <c r="M24" s="3">
        <v>16.98</v>
      </c>
      <c r="N24" s="3">
        <v>8.49</v>
      </c>
      <c r="O24" s="3">
        <v>2.6121931492775481</v>
      </c>
      <c r="P24" s="1" t="s">
        <v>17</v>
      </c>
    </row>
    <row r="25" spans="1:16" x14ac:dyDescent="0.35">
      <c r="A25" s="1">
        <v>24</v>
      </c>
      <c r="B25" s="1">
        <v>50.54</v>
      </c>
      <c r="C25" s="3">
        <v>7.08</v>
      </c>
      <c r="D25" s="3">
        <v>41.11</v>
      </c>
      <c r="E25" s="3">
        <v>8</v>
      </c>
      <c r="F25" s="3">
        <v>0.55000000000000004</v>
      </c>
      <c r="G25" s="3">
        <v>0.22</v>
      </c>
      <c r="H25" s="3">
        <v>800</v>
      </c>
      <c r="I25" s="3">
        <v>1</v>
      </c>
      <c r="J25" s="3">
        <v>2.02</v>
      </c>
      <c r="K25" s="3">
        <v>30.94</v>
      </c>
      <c r="L25" s="3">
        <v>39.340000000000003</v>
      </c>
      <c r="M25" s="3">
        <v>17.34</v>
      </c>
      <c r="N25" s="3">
        <v>8.2200000000000006</v>
      </c>
      <c r="O25" s="3">
        <v>2.5575447570332477</v>
      </c>
      <c r="P25" s="1" t="s">
        <v>17</v>
      </c>
    </row>
    <row r="26" spans="1:16" x14ac:dyDescent="0.35">
      <c r="A26" s="1">
        <v>25</v>
      </c>
      <c r="B26" s="1">
        <v>50.54</v>
      </c>
      <c r="C26" s="3">
        <v>7.08</v>
      </c>
      <c r="D26" s="3">
        <v>41.11</v>
      </c>
      <c r="E26" s="3">
        <v>8</v>
      </c>
      <c r="F26" s="3">
        <v>0.55000000000000004</v>
      </c>
      <c r="G26" s="3">
        <v>0.22</v>
      </c>
      <c r="H26" s="3">
        <v>800</v>
      </c>
      <c r="I26" s="3">
        <v>1</v>
      </c>
      <c r="J26" s="3">
        <v>2.7</v>
      </c>
      <c r="K26" s="3">
        <v>32.22</v>
      </c>
      <c r="L26" s="3">
        <v>37.700000000000003</v>
      </c>
      <c r="M26" s="3">
        <v>18.71</v>
      </c>
      <c r="N26" s="3">
        <v>7.76</v>
      </c>
      <c r="O26" s="3">
        <v>2.4373182940957876</v>
      </c>
      <c r="P26" s="1" t="s">
        <v>17</v>
      </c>
    </row>
    <row r="27" spans="1:16" x14ac:dyDescent="0.35">
      <c r="A27" s="1">
        <v>26</v>
      </c>
      <c r="B27" s="1">
        <v>50.54</v>
      </c>
      <c r="C27" s="3">
        <v>7.08</v>
      </c>
      <c r="D27" s="3">
        <v>41.11</v>
      </c>
      <c r="E27" s="3">
        <v>8</v>
      </c>
      <c r="F27" s="3">
        <v>0.55000000000000004</v>
      </c>
      <c r="G27" s="3">
        <v>0.22</v>
      </c>
      <c r="H27" s="3">
        <v>800</v>
      </c>
      <c r="I27" s="3">
        <v>1</v>
      </c>
      <c r="J27" s="3">
        <v>4.04</v>
      </c>
      <c r="K27" s="3">
        <v>31.86</v>
      </c>
      <c r="L27" s="3">
        <v>37.42</v>
      </c>
      <c r="M27" s="3">
        <v>19.62</v>
      </c>
      <c r="N27" s="3">
        <v>7.48</v>
      </c>
      <c r="O27" s="3">
        <v>2.1312872975277068</v>
      </c>
      <c r="P27" s="1" t="s">
        <v>17</v>
      </c>
    </row>
    <row r="28" spans="1:16" x14ac:dyDescent="0.35">
      <c r="A28" s="1">
        <v>27</v>
      </c>
      <c r="B28" s="1">
        <v>49.47</v>
      </c>
      <c r="C28" s="3">
        <v>5.79</v>
      </c>
      <c r="D28" s="3">
        <v>41.94</v>
      </c>
      <c r="E28" s="3">
        <v>6.28</v>
      </c>
      <c r="F28" s="3">
        <v>0.71</v>
      </c>
      <c r="G28" s="3">
        <v>0.19</v>
      </c>
      <c r="H28" s="3">
        <v>780</v>
      </c>
      <c r="I28" s="3">
        <v>2</v>
      </c>
      <c r="J28" s="3">
        <v>0</v>
      </c>
      <c r="K28" s="3">
        <v>25.581395348837205</v>
      </c>
      <c r="L28" s="3">
        <v>35.271317829457359</v>
      </c>
      <c r="M28" s="3">
        <v>27.519379844961236</v>
      </c>
      <c r="N28" s="3">
        <v>11.627906976744184</v>
      </c>
      <c r="O28" s="3">
        <v>1.1689965013318637</v>
      </c>
      <c r="P28" s="1" t="s">
        <v>18</v>
      </c>
    </row>
    <row r="29" spans="1:16" x14ac:dyDescent="0.35">
      <c r="A29" s="1">
        <v>28</v>
      </c>
      <c r="B29" s="1">
        <v>49.47</v>
      </c>
      <c r="C29" s="3">
        <v>5.79</v>
      </c>
      <c r="D29" s="3">
        <v>41.94</v>
      </c>
      <c r="E29" s="3">
        <v>6.28</v>
      </c>
      <c r="F29" s="3">
        <v>0.71</v>
      </c>
      <c r="G29" s="3">
        <v>0.23</v>
      </c>
      <c r="H29" s="3">
        <v>752</v>
      </c>
      <c r="I29" s="3">
        <v>2</v>
      </c>
      <c r="J29" s="3">
        <v>0.18</v>
      </c>
      <c r="K29" s="3">
        <v>28.910891089108915</v>
      </c>
      <c r="L29" s="3">
        <v>27.32673267326733</v>
      </c>
      <c r="M29" s="3">
        <v>33.465346534653463</v>
      </c>
      <c r="N29" s="3">
        <v>10.297029702970299</v>
      </c>
      <c r="O29" s="3">
        <v>1.4246630007262893</v>
      </c>
      <c r="P29" s="1" t="s">
        <v>18</v>
      </c>
    </row>
    <row r="30" spans="1:16" x14ac:dyDescent="0.35">
      <c r="A30" s="1">
        <v>29</v>
      </c>
      <c r="B30" s="1">
        <v>49.47</v>
      </c>
      <c r="C30" s="3">
        <v>5.79</v>
      </c>
      <c r="D30" s="3">
        <v>41.94</v>
      </c>
      <c r="E30" s="3">
        <v>6.28</v>
      </c>
      <c r="F30" s="3">
        <v>0.71</v>
      </c>
      <c r="G30" s="3">
        <v>0.19</v>
      </c>
      <c r="H30" s="3">
        <v>727</v>
      </c>
      <c r="I30" s="3">
        <v>2</v>
      </c>
      <c r="J30" s="3">
        <v>0.28000000000000003</v>
      </c>
      <c r="K30" s="3">
        <v>31.034482758620687</v>
      </c>
      <c r="L30" s="3">
        <v>22.030651340996169</v>
      </c>
      <c r="M30" s="3">
        <v>35.632183908045981</v>
      </c>
      <c r="N30" s="3">
        <v>11.302681992337163</v>
      </c>
      <c r="O30" s="3">
        <v>1.4684844411936557</v>
      </c>
      <c r="P30" s="1" t="s">
        <v>18</v>
      </c>
    </row>
    <row r="31" spans="1:16" x14ac:dyDescent="0.35">
      <c r="A31" s="1">
        <v>30</v>
      </c>
      <c r="B31" s="1">
        <v>49.47</v>
      </c>
      <c r="C31" s="3">
        <v>5.79</v>
      </c>
      <c r="D31" s="3">
        <v>41.94</v>
      </c>
      <c r="E31" s="3">
        <v>6.28</v>
      </c>
      <c r="F31" s="3">
        <v>0.71</v>
      </c>
      <c r="G31" s="3">
        <v>0.27</v>
      </c>
      <c r="H31" s="3">
        <v>805</v>
      </c>
      <c r="I31" s="3">
        <v>2</v>
      </c>
      <c r="J31" s="3">
        <v>0</v>
      </c>
      <c r="K31" s="3">
        <v>25.049701789264418</v>
      </c>
      <c r="L31" s="3">
        <v>34.990059642147131</v>
      </c>
      <c r="M31" s="3">
        <v>29.622266401590462</v>
      </c>
      <c r="N31" s="3">
        <v>10.337972166998014</v>
      </c>
      <c r="O31" s="3">
        <v>1.5331502694597567</v>
      </c>
      <c r="P31" s="1" t="s">
        <v>18</v>
      </c>
    </row>
    <row r="32" spans="1:16" x14ac:dyDescent="0.35">
      <c r="A32" s="1">
        <v>31</v>
      </c>
      <c r="B32" s="1">
        <v>49.47</v>
      </c>
      <c r="C32" s="3">
        <v>5.79</v>
      </c>
      <c r="D32" s="3">
        <v>41.94</v>
      </c>
      <c r="E32" s="3">
        <v>6.28</v>
      </c>
      <c r="F32" s="3">
        <v>0.71</v>
      </c>
      <c r="G32" s="3">
        <v>0.27</v>
      </c>
      <c r="H32" s="3">
        <v>786</v>
      </c>
      <c r="I32" s="3">
        <v>2</v>
      </c>
      <c r="J32" s="3">
        <v>0.23</v>
      </c>
      <c r="K32" s="3">
        <v>28.056112224448896</v>
      </c>
      <c r="L32" s="3">
        <v>30.060120240480959</v>
      </c>
      <c r="M32" s="3">
        <v>32.464929859719433</v>
      </c>
      <c r="N32" s="3">
        <v>9.4188376753506997</v>
      </c>
      <c r="O32" s="3">
        <v>1.8555416812620422</v>
      </c>
      <c r="P32" s="1" t="s">
        <v>18</v>
      </c>
    </row>
    <row r="33" spans="1:16" x14ac:dyDescent="0.35">
      <c r="A33" s="1">
        <v>32</v>
      </c>
      <c r="B33" s="1">
        <v>49.47</v>
      </c>
      <c r="C33" s="3">
        <v>5.79</v>
      </c>
      <c r="D33" s="3">
        <v>41.94</v>
      </c>
      <c r="E33" s="3">
        <v>6.28</v>
      </c>
      <c r="F33" s="3">
        <v>0.71</v>
      </c>
      <c r="G33" s="3">
        <v>0.27</v>
      </c>
      <c r="H33" s="3">
        <v>755</v>
      </c>
      <c r="I33" s="3">
        <v>2</v>
      </c>
      <c r="J33" s="3">
        <v>0.43</v>
      </c>
      <c r="K33" s="3">
        <v>31.15384615384615</v>
      </c>
      <c r="L33" s="3">
        <v>22.884615384615383</v>
      </c>
      <c r="M33" s="3">
        <v>35.769230769230766</v>
      </c>
      <c r="N33" s="3">
        <v>10.192307692307692</v>
      </c>
      <c r="O33" s="3">
        <v>1.8985272028356803</v>
      </c>
      <c r="P33" s="1" t="s">
        <v>18</v>
      </c>
    </row>
    <row r="34" spans="1:16" x14ac:dyDescent="0.35">
      <c r="A34" s="1">
        <v>33</v>
      </c>
      <c r="B34" s="1">
        <v>49.47</v>
      </c>
      <c r="C34" s="3">
        <v>5.79</v>
      </c>
      <c r="D34" s="3">
        <v>41.94</v>
      </c>
      <c r="E34" s="3">
        <v>6.28</v>
      </c>
      <c r="F34" s="3">
        <v>0.71</v>
      </c>
      <c r="G34" s="3">
        <v>0.35</v>
      </c>
      <c r="H34" s="3">
        <v>812</v>
      </c>
      <c r="I34" s="3">
        <v>2</v>
      </c>
      <c r="J34" s="3">
        <v>0</v>
      </c>
      <c r="K34" s="3">
        <v>19.463087248322143</v>
      </c>
      <c r="L34" s="3">
        <v>35.34675615212528</v>
      </c>
      <c r="M34" s="3">
        <v>33.780760626398205</v>
      </c>
      <c r="N34" s="3">
        <v>11.409395973154361</v>
      </c>
      <c r="O34" s="3">
        <v>2.1773101144907967</v>
      </c>
      <c r="P34" s="1" t="s">
        <v>18</v>
      </c>
    </row>
    <row r="35" spans="1:16" x14ac:dyDescent="0.35">
      <c r="A35" s="1">
        <v>34</v>
      </c>
      <c r="B35" s="1">
        <v>49.47</v>
      </c>
      <c r="C35" s="3">
        <v>5.79</v>
      </c>
      <c r="D35" s="3">
        <v>41.94</v>
      </c>
      <c r="E35" s="3">
        <v>6.28</v>
      </c>
      <c r="F35" s="3">
        <v>0.71</v>
      </c>
      <c r="G35" s="3">
        <v>0.33</v>
      </c>
      <c r="H35" s="3">
        <v>804</v>
      </c>
      <c r="I35" s="3">
        <v>2</v>
      </c>
      <c r="J35" s="3">
        <v>0.22</v>
      </c>
      <c r="K35" s="3">
        <v>24.791666666666664</v>
      </c>
      <c r="L35" s="3">
        <v>32.083333333333329</v>
      </c>
      <c r="M35" s="3">
        <v>33.124999999999993</v>
      </c>
      <c r="N35" s="3">
        <v>9.9999999999999982</v>
      </c>
      <c r="O35" s="3">
        <v>2.4047228257383582</v>
      </c>
      <c r="P35" s="1" t="s">
        <v>18</v>
      </c>
    </row>
    <row r="36" spans="1:16" x14ac:dyDescent="0.35">
      <c r="A36" s="1">
        <v>35</v>
      </c>
      <c r="B36" s="1">
        <v>49.47</v>
      </c>
      <c r="C36" s="3">
        <v>5.79</v>
      </c>
      <c r="D36" s="3">
        <v>41.94</v>
      </c>
      <c r="E36" s="3">
        <v>6.28</v>
      </c>
      <c r="F36" s="3">
        <v>0.71</v>
      </c>
      <c r="G36" s="3">
        <v>0.33</v>
      </c>
      <c r="H36" s="3">
        <v>789</v>
      </c>
      <c r="I36" s="3">
        <v>2</v>
      </c>
      <c r="J36" s="3">
        <v>0.45</v>
      </c>
      <c r="K36" s="3">
        <v>27.310061601642712</v>
      </c>
      <c r="L36" s="3">
        <v>28.336755646817252</v>
      </c>
      <c r="M36" s="3">
        <v>34.907597535934293</v>
      </c>
      <c r="N36" s="3">
        <v>9.4455852156057496</v>
      </c>
      <c r="O36" s="3">
        <v>2.501616419449427</v>
      </c>
      <c r="P36" s="1" t="s">
        <v>18</v>
      </c>
    </row>
    <row r="37" spans="1:16" x14ac:dyDescent="0.35">
      <c r="A37" s="1">
        <v>36</v>
      </c>
      <c r="B37" s="1">
        <v>49.47</v>
      </c>
      <c r="C37" s="3">
        <v>5.79</v>
      </c>
      <c r="D37" s="3">
        <v>41.94</v>
      </c>
      <c r="E37" s="3">
        <v>6.28</v>
      </c>
      <c r="F37" s="3">
        <v>0.71</v>
      </c>
      <c r="G37" s="3">
        <v>0.24</v>
      </c>
      <c r="H37" s="3">
        <v>785</v>
      </c>
      <c r="I37" s="3">
        <v>2</v>
      </c>
      <c r="J37" s="3">
        <v>0</v>
      </c>
      <c r="K37" s="3">
        <v>25.44031311154599</v>
      </c>
      <c r="L37" s="3">
        <v>34.833659491193742</v>
      </c>
      <c r="M37" s="3">
        <v>28.180039138943251</v>
      </c>
      <c r="N37" s="3">
        <v>11.545988258317026</v>
      </c>
      <c r="O37" s="3">
        <v>1.7470372594872448</v>
      </c>
      <c r="P37" s="1" t="s">
        <v>18</v>
      </c>
    </row>
    <row r="38" spans="1:16" x14ac:dyDescent="0.35">
      <c r="A38" s="1">
        <v>37</v>
      </c>
      <c r="B38" s="1">
        <v>49.47</v>
      </c>
      <c r="C38" s="3">
        <v>5.79</v>
      </c>
      <c r="D38" s="3">
        <v>41.94</v>
      </c>
      <c r="E38" s="3">
        <v>6.28</v>
      </c>
      <c r="F38" s="3">
        <v>0.71</v>
      </c>
      <c r="G38" s="3">
        <v>0.3</v>
      </c>
      <c r="H38" s="3">
        <v>808</v>
      </c>
      <c r="I38" s="3">
        <v>2</v>
      </c>
      <c r="J38" s="3">
        <v>0</v>
      </c>
      <c r="K38" s="3">
        <v>21.343254356765225</v>
      </c>
      <c r="L38" s="3">
        <v>34.266692774623067</v>
      </c>
      <c r="M38" s="3">
        <v>28.979831603681223</v>
      </c>
      <c r="N38" s="3">
        <v>9.98629332289015</v>
      </c>
      <c r="O38" s="3">
        <v>2.0959252540337698</v>
      </c>
      <c r="P38" s="1" t="s">
        <v>18</v>
      </c>
    </row>
    <row r="39" spans="1:16" x14ac:dyDescent="0.35">
      <c r="A39" s="1">
        <v>38</v>
      </c>
      <c r="B39" s="1">
        <v>49.47</v>
      </c>
      <c r="C39" s="3">
        <v>5.79</v>
      </c>
      <c r="D39" s="3">
        <v>41.94</v>
      </c>
      <c r="E39" s="3">
        <v>6.28</v>
      </c>
      <c r="F39" s="3">
        <v>0.71</v>
      </c>
      <c r="G39" s="3">
        <v>0.36</v>
      </c>
      <c r="H39" s="3">
        <v>813</v>
      </c>
      <c r="I39" s="3">
        <v>2</v>
      </c>
      <c r="J39" s="3">
        <v>0</v>
      </c>
      <c r="K39" s="3">
        <v>18.307129011415032</v>
      </c>
      <c r="L39" s="3">
        <v>34.245100150764586</v>
      </c>
      <c r="M39" s="3">
        <v>32.306698255438292</v>
      </c>
      <c r="N39" s="3">
        <v>10.553521430109843</v>
      </c>
      <c r="O39" s="3">
        <v>2.3027957985877521</v>
      </c>
      <c r="P39" s="1" t="s">
        <v>18</v>
      </c>
    </row>
    <row r="40" spans="1:16" x14ac:dyDescent="0.35">
      <c r="A40" s="1">
        <v>39</v>
      </c>
      <c r="B40" s="1">
        <v>45.04</v>
      </c>
      <c r="C40" s="3">
        <v>6.4</v>
      </c>
      <c r="D40" s="3">
        <v>21.58</v>
      </c>
      <c r="E40" s="3">
        <v>6.91</v>
      </c>
      <c r="F40" s="3">
        <v>18.87</v>
      </c>
      <c r="G40" s="3">
        <v>0.42</v>
      </c>
      <c r="H40" s="3">
        <v>857</v>
      </c>
      <c r="I40" s="3">
        <v>2</v>
      </c>
      <c r="J40" s="3">
        <v>0</v>
      </c>
      <c r="K40" s="3">
        <v>5.5299539170506904</v>
      </c>
      <c r="L40" s="3">
        <v>27.188940092165897</v>
      </c>
      <c r="M40" s="3">
        <v>58.064516129032249</v>
      </c>
      <c r="N40" s="3">
        <v>9.2165898617511512</v>
      </c>
      <c r="O40" s="3">
        <v>3.3469897724952178</v>
      </c>
      <c r="P40" s="1" t="s">
        <v>18</v>
      </c>
    </row>
    <row r="41" spans="1:16" x14ac:dyDescent="0.35">
      <c r="A41" s="1">
        <v>40</v>
      </c>
      <c r="B41" s="1">
        <v>45.04</v>
      </c>
      <c r="C41" s="3">
        <v>6.4</v>
      </c>
      <c r="D41" s="3">
        <v>21.58</v>
      </c>
      <c r="E41" s="3">
        <v>6.91</v>
      </c>
      <c r="F41" s="3">
        <v>18.87</v>
      </c>
      <c r="G41" s="3">
        <v>0.35</v>
      </c>
      <c r="H41" s="3">
        <v>850</v>
      </c>
      <c r="I41" s="3">
        <v>2</v>
      </c>
      <c r="J41" s="3">
        <v>0</v>
      </c>
      <c r="K41" s="3">
        <v>7.112970711297069</v>
      </c>
      <c r="L41" s="3">
        <v>25.52301255230125</v>
      </c>
      <c r="M41" s="3">
        <v>56.066945606694546</v>
      </c>
      <c r="N41" s="3">
        <v>11.29707112970711</v>
      </c>
      <c r="O41" s="3">
        <v>2.7394838607766854</v>
      </c>
      <c r="P41" s="1" t="s">
        <v>18</v>
      </c>
    </row>
    <row r="42" spans="1:16" x14ac:dyDescent="0.35">
      <c r="A42" s="1">
        <v>41</v>
      </c>
      <c r="B42" s="1">
        <v>45.04</v>
      </c>
      <c r="C42" s="3">
        <v>6.4</v>
      </c>
      <c r="D42" s="3">
        <v>21.58</v>
      </c>
      <c r="E42" s="3">
        <v>6.91</v>
      </c>
      <c r="F42" s="3">
        <v>18.87</v>
      </c>
      <c r="G42" s="3">
        <v>0.31</v>
      </c>
      <c r="H42" s="3">
        <v>843</v>
      </c>
      <c r="I42" s="3">
        <v>2</v>
      </c>
      <c r="J42" s="3">
        <v>0</v>
      </c>
      <c r="K42" s="3">
        <v>7.7519379844961245</v>
      </c>
      <c r="L42" s="3">
        <v>25.193798449612405</v>
      </c>
      <c r="M42" s="3">
        <v>55.038759689922486</v>
      </c>
      <c r="N42" s="3">
        <v>12.015503875968994</v>
      </c>
      <c r="O42" s="3">
        <v>2.4550721682863279</v>
      </c>
      <c r="P42" s="1" t="s">
        <v>18</v>
      </c>
    </row>
    <row r="43" spans="1:16" x14ac:dyDescent="0.35">
      <c r="A43" s="1">
        <v>42</v>
      </c>
      <c r="B43" s="1">
        <v>45.04</v>
      </c>
      <c r="C43" s="3">
        <v>6.4</v>
      </c>
      <c r="D43" s="3">
        <v>21.58</v>
      </c>
      <c r="E43" s="3">
        <v>6.91</v>
      </c>
      <c r="F43" s="3">
        <v>18.87</v>
      </c>
      <c r="G43" s="3">
        <v>0.28999999999999998</v>
      </c>
      <c r="H43" s="3">
        <v>832</v>
      </c>
      <c r="I43" s="3">
        <v>2</v>
      </c>
      <c r="J43" s="3">
        <v>0</v>
      </c>
      <c r="K43" s="3">
        <v>13.043478260869563</v>
      </c>
      <c r="L43" s="3">
        <v>26.086956521739125</v>
      </c>
      <c r="M43" s="3">
        <v>48.160535117056845</v>
      </c>
      <c r="N43" s="3">
        <v>12.709030100334445</v>
      </c>
      <c r="O43" s="3">
        <v>2.3885434446249003</v>
      </c>
      <c r="P43" s="1" t="s">
        <v>18</v>
      </c>
    </row>
    <row r="44" spans="1:16" x14ac:dyDescent="0.35">
      <c r="A44" s="1">
        <v>43</v>
      </c>
      <c r="B44" s="1">
        <v>45.04</v>
      </c>
      <c r="C44" s="3">
        <v>6.4</v>
      </c>
      <c r="D44" s="3">
        <v>21.58</v>
      </c>
      <c r="E44" s="3">
        <v>6.91</v>
      </c>
      <c r="F44" s="3">
        <v>18.87</v>
      </c>
      <c r="G44" s="3">
        <v>0.25</v>
      </c>
      <c r="H44" s="3">
        <v>808</v>
      </c>
      <c r="I44" s="3">
        <v>2</v>
      </c>
      <c r="J44" s="3">
        <v>0</v>
      </c>
      <c r="K44" s="3">
        <v>21.311475409836063</v>
      </c>
      <c r="L44" s="3">
        <v>29.78142076502732</v>
      </c>
      <c r="M44" s="3">
        <v>37.704918032786885</v>
      </c>
      <c r="N44" s="3">
        <v>11.202185792349725</v>
      </c>
      <c r="O44" s="3">
        <v>2.1626703145353723</v>
      </c>
      <c r="P44" s="1" t="s">
        <v>18</v>
      </c>
    </row>
    <row r="45" spans="1:16" x14ac:dyDescent="0.35">
      <c r="A45" s="1">
        <v>44</v>
      </c>
      <c r="B45" s="1">
        <v>46.4</v>
      </c>
      <c r="C45" s="3">
        <v>5.33</v>
      </c>
      <c r="D45" s="3">
        <v>32.130000000000003</v>
      </c>
      <c r="E45" s="3">
        <v>8.66</v>
      </c>
      <c r="F45" s="3">
        <v>14.21</v>
      </c>
      <c r="G45" s="3">
        <v>0.43</v>
      </c>
      <c r="H45" s="3">
        <v>870</v>
      </c>
      <c r="I45" s="3">
        <v>2</v>
      </c>
      <c r="J45" s="3">
        <v>0</v>
      </c>
      <c r="K45" s="3">
        <v>22.834645669291341</v>
      </c>
      <c r="L45" s="3">
        <v>19.685039370078744</v>
      </c>
      <c r="M45" s="3">
        <v>46.981627296587931</v>
      </c>
      <c r="N45" s="3">
        <v>10.498687664041997</v>
      </c>
      <c r="O45" s="3">
        <v>3.2382350994669693</v>
      </c>
      <c r="P45" s="1" t="s">
        <v>18</v>
      </c>
    </row>
    <row r="46" spans="1:16" x14ac:dyDescent="0.35">
      <c r="A46" s="1">
        <v>45</v>
      </c>
      <c r="B46" s="1">
        <v>46.4</v>
      </c>
      <c r="C46" s="3">
        <v>5.33</v>
      </c>
      <c r="D46" s="3">
        <v>32.130000000000003</v>
      </c>
      <c r="E46" s="3">
        <v>8.66</v>
      </c>
      <c r="F46" s="3">
        <v>14.21</v>
      </c>
      <c r="G46" s="3">
        <v>0.23</v>
      </c>
      <c r="H46" s="3">
        <v>770</v>
      </c>
      <c r="I46" s="3">
        <v>2</v>
      </c>
      <c r="J46" s="3">
        <v>0</v>
      </c>
      <c r="K46" s="3">
        <v>27.973568281938324</v>
      </c>
      <c r="L46" s="3">
        <v>23.788546255506606</v>
      </c>
      <c r="M46" s="3">
        <v>33.480176211453738</v>
      </c>
      <c r="N46" s="3">
        <v>14.757709251101319</v>
      </c>
      <c r="O46" s="3">
        <v>2.1524426408279624</v>
      </c>
      <c r="P46" s="1" t="s">
        <v>18</v>
      </c>
    </row>
    <row r="47" spans="1:16" x14ac:dyDescent="0.35">
      <c r="A47" s="1">
        <v>46</v>
      </c>
      <c r="B47" s="1">
        <v>30.88</v>
      </c>
      <c r="C47" s="3">
        <v>4.3600000000000003</v>
      </c>
      <c r="D47" s="3">
        <v>15.61</v>
      </c>
      <c r="E47" s="3">
        <v>8.65</v>
      </c>
      <c r="F47" s="3">
        <v>43.15</v>
      </c>
      <c r="G47" s="3">
        <v>0.3</v>
      </c>
      <c r="H47" s="3">
        <v>840</v>
      </c>
      <c r="I47" s="3">
        <v>2</v>
      </c>
      <c r="J47" s="3">
        <v>0</v>
      </c>
      <c r="K47" s="3">
        <v>20.192307692307686</v>
      </c>
      <c r="L47" s="3">
        <v>23.798076923076913</v>
      </c>
      <c r="M47" s="3">
        <v>36.538461538461526</v>
      </c>
      <c r="N47" s="3">
        <v>19.47115384615384</v>
      </c>
      <c r="O47" s="3">
        <v>2.4912157566147193</v>
      </c>
      <c r="P47" s="1" t="s">
        <v>18</v>
      </c>
    </row>
    <row r="48" spans="1:16" x14ac:dyDescent="0.35">
      <c r="A48" s="1">
        <v>47</v>
      </c>
      <c r="B48" s="3">
        <v>45.100099999999998</v>
      </c>
      <c r="C48" s="3">
        <v>5.3014999999999999</v>
      </c>
      <c r="D48" s="3">
        <v>26.128399999999999</v>
      </c>
      <c r="E48" s="3">
        <v>22.1</v>
      </c>
      <c r="F48" s="3">
        <v>17.55</v>
      </c>
      <c r="G48" s="3">
        <v>0.18</v>
      </c>
      <c r="H48" s="3">
        <v>700</v>
      </c>
      <c r="I48" s="3">
        <v>1</v>
      </c>
      <c r="J48" s="3">
        <v>0</v>
      </c>
      <c r="K48" s="3">
        <v>23.677419354838708</v>
      </c>
      <c r="L48" s="3">
        <v>17.451612903225808</v>
      </c>
      <c r="M48" s="3">
        <v>36.645161290322584</v>
      </c>
      <c r="N48" s="3">
        <v>6</v>
      </c>
      <c r="O48" s="3">
        <v>0.23250000000000001</v>
      </c>
      <c r="P48" s="1" t="s">
        <v>19</v>
      </c>
    </row>
    <row r="49" spans="1:16" x14ac:dyDescent="0.35">
      <c r="A49" s="1">
        <v>48</v>
      </c>
      <c r="B49" s="3">
        <v>45.100099999999998</v>
      </c>
      <c r="C49" s="3">
        <v>5.3014999999999999</v>
      </c>
      <c r="D49" s="3">
        <v>26.128399999999999</v>
      </c>
      <c r="E49" s="3">
        <v>22.1</v>
      </c>
      <c r="F49" s="3">
        <v>17.55</v>
      </c>
      <c r="G49" s="3">
        <v>0.22</v>
      </c>
      <c r="H49" s="3">
        <v>700</v>
      </c>
      <c r="I49" s="3">
        <v>1</v>
      </c>
      <c r="J49" s="3">
        <v>0</v>
      </c>
      <c r="K49" s="3">
        <v>27.972027972027973</v>
      </c>
      <c r="L49" s="3">
        <v>20.5449722691102</v>
      </c>
      <c r="M49" s="3">
        <v>31.878466361224984</v>
      </c>
      <c r="N49" s="3">
        <v>6.1490233904027001</v>
      </c>
      <c r="O49" s="3">
        <v>0.45202300000000001</v>
      </c>
      <c r="P49" s="1" t="s">
        <v>19</v>
      </c>
    </row>
    <row r="50" spans="1:16" x14ac:dyDescent="0.35">
      <c r="A50" s="1">
        <v>49</v>
      </c>
      <c r="B50" s="3">
        <v>45.100099999999998</v>
      </c>
      <c r="C50" s="3">
        <v>5.3014999999999999</v>
      </c>
      <c r="D50" s="3">
        <v>26.128399999999999</v>
      </c>
      <c r="E50" s="3">
        <v>22.1</v>
      </c>
      <c r="F50" s="3">
        <v>17.55</v>
      </c>
      <c r="G50" s="3">
        <v>0.3</v>
      </c>
      <c r="H50" s="3">
        <v>700</v>
      </c>
      <c r="I50" s="3">
        <v>1</v>
      </c>
      <c r="J50" s="3">
        <v>0</v>
      </c>
      <c r="K50" s="3">
        <v>26.105810928013877</v>
      </c>
      <c r="L50" s="3">
        <v>21.010407632263661</v>
      </c>
      <c r="M50" s="3">
        <v>33.824804856895057</v>
      </c>
      <c r="N50" s="3">
        <v>5.3339115351257593</v>
      </c>
      <c r="O50" s="3">
        <v>0.53037999999999985</v>
      </c>
      <c r="P50" s="1" t="s">
        <v>19</v>
      </c>
    </row>
    <row r="51" spans="1:16" x14ac:dyDescent="0.35">
      <c r="A51" s="1">
        <v>50</v>
      </c>
      <c r="B51" s="3">
        <v>45.100099999999998</v>
      </c>
      <c r="C51" s="3">
        <v>5.3014999999999999</v>
      </c>
      <c r="D51" s="3">
        <v>26.128399999999999</v>
      </c>
      <c r="E51" s="3">
        <v>22.1</v>
      </c>
      <c r="F51" s="3">
        <v>17.55</v>
      </c>
      <c r="G51" s="3">
        <v>0.3</v>
      </c>
      <c r="H51" s="3">
        <v>700</v>
      </c>
      <c r="I51" s="3">
        <v>1</v>
      </c>
      <c r="J51" s="3">
        <v>0.24</v>
      </c>
      <c r="K51" s="3">
        <v>32.859813084112147</v>
      </c>
      <c r="L51" s="3">
        <v>17.476635514018692</v>
      </c>
      <c r="M51" s="3">
        <v>33.158878504672892</v>
      </c>
      <c r="N51" s="3">
        <v>4.8411214953271031</v>
      </c>
      <c r="O51" s="3">
        <v>0.72760000000000002</v>
      </c>
      <c r="P51" s="1" t="s">
        <v>19</v>
      </c>
    </row>
    <row r="52" spans="1:16" x14ac:dyDescent="0.35">
      <c r="A52" s="1">
        <v>51</v>
      </c>
      <c r="B52" s="3">
        <v>42.676299999999998</v>
      </c>
      <c r="C52" s="3">
        <v>3.2982</v>
      </c>
      <c r="D52" s="3">
        <v>31.7182</v>
      </c>
      <c r="E52" s="3">
        <v>9.9499999999999993</v>
      </c>
      <c r="F52" s="3">
        <v>21.6768</v>
      </c>
      <c r="G52" s="3">
        <v>0.35</v>
      </c>
      <c r="H52" s="3">
        <v>750</v>
      </c>
      <c r="I52" s="3">
        <v>1</v>
      </c>
      <c r="J52" s="3">
        <v>0.5</v>
      </c>
      <c r="K52" s="3">
        <v>20.489977728285076</v>
      </c>
      <c r="L52" s="3">
        <v>28.507795100222719</v>
      </c>
      <c r="M52" s="3">
        <v>46.325167037861917</v>
      </c>
      <c r="N52" s="3">
        <v>4.6770601336302899</v>
      </c>
      <c r="O52" s="3">
        <v>1.92</v>
      </c>
      <c r="P52" s="1" t="s">
        <v>20</v>
      </c>
    </row>
    <row r="53" spans="1:16" x14ac:dyDescent="0.35">
      <c r="A53" s="1">
        <v>52</v>
      </c>
      <c r="B53" s="3">
        <v>42.676299999999998</v>
      </c>
      <c r="C53" s="3">
        <v>3.2982</v>
      </c>
      <c r="D53" s="3">
        <v>31.7182</v>
      </c>
      <c r="E53" s="3">
        <v>9.9499999999999993</v>
      </c>
      <c r="F53" s="3">
        <v>21.6768</v>
      </c>
      <c r="G53" s="3">
        <v>0.3</v>
      </c>
      <c r="H53" s="3">
        <v>800</v>
      </c>
      <c r="I53" s="3">
        <v>1</v>
      </c>
      <c r="J53" s="3">
        <v>0.5</v>
      </c>
      <c r="K53" s="3">
        <v>24.421052631578949</v>
      </c>
      <c r="L53" s="3">
        <v>30.94736842105263</v>
      </c>
      <c r="M53" s="3">
        <v>38.73684210526315</v>
      </c>
      <c r="N53" s="3">
        <v>5.8947368421052628</v>
      </c>
      <c r="O53" s="3">
        <v>1.96</v>
      </c>
      <c r="P53" s="1" t="s">
        <v>20</v>
      </c>
    </row>
    <row r="54" spans="1:16" x14ac:dyDescent="0.35">
      <c r="A54" s="1">
        <v>53</v>
      </c>
      <c r="B54" s="3">
        <v>42.676299999999998</v>
      </c>
      <c r="C54" s="3">
        <v>3.2982</v>
      </c>
      <c r="D54" s="3">
        <v>31.7182</v>
      </c>
      <c r="E54" s="3">
        <v>9.9499999999999993</v>
      </c>
      <c r="F54" s="3">
        <v>21.6768</v>
      </c>
      <c r="G54" s="3">
        <v>0.35</v>
      </c>
      <c r="H54" s="3">
        <v>800</v>
      </c>
      <c r="I54" s="3">
        <v>1</v>
      </c>
      <c r="J54" s="3">
        <v>0.2</v>
      </c>
      <c r="K54" s="3">
        <v>17.798594847775174</v>
      </c>
      <c r="L54" s="3">
        <v>32.084309133489462</v>
      </c>
      <c r="M54" s="3">
        <v>43.559718969555036</v>
      </c>
      <c r="N54" s="3">
        <v>6.5573770491803272</v>
      </c>
      <c r="O54" s="3">
        <v>2.0699999999999998</v>
      </c>
      <c r="P54" s="1" t="s">
        <v>20</v>
      </c>
    </row>
    <row r="55" spans="1:16" x14ac:dyDescent="0.35">
      <c r="A55" s="1">
        <v>54</v>
      </c>
      <c r="B55" s="3">
        <v>42.676299999999998</v>
      </c>
      <c r="C55" s="3">
        <v>3.2982</v>
      </c>
      <c r="D55" s="3">
        <v>31.7182</v>
      </c>
      <c r="E55" s="3">
        <v>9.9499999999999993</v>
      </c>
      <c r="F55" s="3">
        <v>21.6768</v>
      </c>
      <c r="G55" s="3">
        <v>0.35</v>
      </c>
      <c r="H55" s="3">
        <v>800</v>
      </c>
      <c r="I55" s="3">
        <v>1</v>
      </c>
      <c r="J55" s="3">
        <v>0.5</v>
      </c>
      <c r="K55" s="3">
        <v>22.269807280513916</v>
      </c>
      <c r="L55" s="3">
        <v>28.693790149892934</v>
      </c>
      <c r="M55" s="3">
        <v>43.468950749464668</v>
      </c>
      <c r="N55" s="3">
        <v>5.5674518201284791</v>
      </c>
      <c r="O55" s="3">
        <v>2.1</v>
      </c>
      <c r="P55" s="1" t="s">
        <v>20</v>
      </c>
    </row>
    <row r="56" spans="1:16" x14ac:dyDescent="0.35">
      <c r="A56" s="1">
        <v>55</v>
      </c>
      <c r="B56" s="3">
        <v>42.676299999999998</v>
      </c>
      <c r="C56" s="3">
        <v>3.2982</v>
      </c>
      <c r="D56" s="3">
        <v>31.7182</v>
      </c>
      <c r="E56" s="3">
        <v>9.9499999999999993</v>
      </c>
      <c r="F56" s="3">
        <v>21.6768</v>
      </c>
      <c r="G56" s="3">
        <v>0.4</v>
      </c>
      <c r="H56" s="3">
        <v>800</v>
      </c>
      <c r="I56" s="3">
        <v>1</v>
      </c>
      <c r="J56" s="3">
        <v>0.5</v>
      </c>
      <c r="K56" s="3">
        <v>21.098901098901099</v>
      </c>
      <c r="L56" s="3">
        <v>26.813186813186814</v>
      </c>
      <c r="M56" s="3">
        <v>47.252747252747255</v>
      </c>
      <c r="N56" s="3">
        <v>4.8351648351648358</v>
      </c>
      <c r="O56" s="3">
        <v>2.29</v>
      </c>
      <c r="P56" s="1" t="s">
        <v>20</v>
      </c>
    </row>
    <row r="57" spans="1:16" x14ac:dyDescent="0.35">
      <c r="A57" s="1">
        <v>56</v>
      </c>
      <c r="B57" s="3">
        <v>42.676299999999998</v>
      </c>
      <c r="C57" s="3">
        <v>3.2982</v>
      </c>
      <c r="D57" s="3">
        <v>31.7182</v>
      </c>
      <c r="E57" s="3">
        <v>9.9499999999999993</v>
      </c>
      <c r="F57" s="3">
        <v>21.6768</v>
      </c>
      <c r="G57" s="3">
        <v>0.35</v>
      </c>
      <c r="H57" s="3">
        <v>850</v>
      </c>
      <c r="I57" s="3">
        <v>1</v>
      </c>
      <c r="J57" s="3">
        <v>0.5</v>
      </c>
      <c r="K57" s="3">
        <v>25.518672199170123</v>
      </c>
      <c r="L57" s="3">
        <v>30.08298755186722</v>
      </c>
      <c r="M57" s="3">
        <v>38.174273858921154</v>
      </c>
      <c r="N57" s="3">
        <v>6.224066390041493</v>
      </c>
      <c r="O57" s="3">
        <v>2.31</v>
      </c>
      <c r="P57" s="1" t="s">
        <v>20</v>
      </c>
    </row>
    <row r="58" spans="1:16" x14ac:dyDescent="0.35">
      <c r="A58" s="1">
        <v>57</v>
      </c>
      <c r="B58" s="3">
        <v>42.676299999999998</v>
      </c>
      <c r="C58" s="3">
        <v>3.2982</v>
      </c>
      <c r="D58" s="3">
        <v>31.7182</v>
      </c>
      <c r="E58" s="3">
        <v>9.9499999999999993</v>
      </c>
      <c r="F58" s="3">
        <v>21.6768</v>
      </c>
      <c r="G58" s="3">
        <v>0.35</v>
      </c>
      <c r="H58" s="3">
        <v>800</v>
      </c>
      <c r="I58" s="3">
        <v>1</v>
      </c>
      <c r="J58" s="3">
        <v>0.8</v>
      </c>
      <c r="K58" s="3">
        <v>24.532224532224532</v>
      </c>
      <c r="L58" s="3">
        <v>26.403326403326403</v>
      </c>
      <c r="M58" s="3">
        <v>43.866943866943863</v>
      </c>
      <c r="N58" s="3">
        <v>5.1975051975051976</v>
      </c>
      <c r="O58" s="3">
        <v>2.13</v>
      </c>
      <c r="P58" s="1" t="s">
        <v>20</v>
      </c>
    </row>
    <row r="59" spans="1:16" x14ac:dyDescent="0.35">
      <c r="A59" s="1">
        <v>58</v>
      </c>
      <c r="B59" s="3">
        <v>42.676299999999998</v>
      </c>
      <c r="C59" s="3">
        <v>3.2982</v>
      </c>
      <c r="D59" s="3">
        <v>31.7182</v>
      </c>
      <c r="E59" s="3">
        <v>9.9499999999999993</v>
      </c>
      <c r="F59" s="3">
        <v>21.6768</v>
      </c>
      <c r="G59" s="3">
        <v>0.35</v>
      </c>
      <c r="H59" s="3">
        <v>850</v>
      </c>
      <c r="I59" s="3">
        <v>1</v>
      </c>
      <c r="J59" s="3">
        <v>0.8</v>
      </c>
      <c r="K59" s="3">
        <v>25.889328063241106</v>
      </c>
      <c r="L59" s="3">
        <v>28.063241106719367</v>
      </c>
      <c r="M59" s="3">
        <v>40.316205533596829</v>
      </c>
      <c r="N59" s="3">
        <v>5.7312252964426875</v>
      </c>
      <c r="O59" s="3">
        <v>2.34</v>
      </c>
      <c r="P59" s="1" t="s">
        <v>20</v>
      </c>
    </row>
    <row r="60" spans="1:16" x14ac:dyDescent="0.35">
      <c r="A60" s="1">
        <v>59</v>
      </c>
      <c r="B60" s="3">
        <v>46.2607</v>
      </c>
      <c r="C60" s="3">
        <v>6.6773499999999997</v>
      </c>
      <c r="D60" s="3">
        <v>25.341899999999999</v>
      </c>
      <c r="E60" s="3">
        <v>6.4</v>
      </c>
      <c r="F60" s="3">
        <v>20.779900000000001</v>
      </c>
      <c r="G60" s="3">
        <v>0.25600000000000001</v>
      </c>
      <c r="H60" s="3">
        <v>849</v>
      </c>
      <c r="I60" s="3">
        <v>3</v>
      </c>
      <c r="J60" s="3">
        <v>0</v>
      </c>
      <c r="K60" s="3">
        <v>22.181532827622288</v>
      </c>
      <c r="L60" s="3">
        <v>25.477373790217108</v>
      </c>
      <c r="M60" s="3">
        <v>34.946377190687947</v>
      </c>
      <c r="N60" s="3">
        <v>10.933821606068534</v>
      </c>
      <c r="O60" s="3">
        <v>2.184760620364127</v>
      </c>
      <c r="P60" s="1" t="s">
        <v>21</v>
      </c>
    </row>
    <row r="61" spans="1:16" x14ac:dyDescent="0.35">
      <c r="A61" s="1">
        <v>60</v>
      </c>
      <c r="B61" s="3">
        <v>46.2607</v>
      </c>
      <c r="C61" s="3">
        <v>6.6773499999999997</v>
      </c>
      <c r="D61" s="3">
        <v>25.341899999999999</v>
      </c>
      <c r="E61" s="3">
        <v>6.4</v>
      </c>
      <c r="F61" s="3">
        <v>20.779900000000001</v>
      </c>
      <c r="G61" s="3">
        <v>0.255</v>
      </c>
      <c r="H61" s="3">
        <v>852</v>
      </c>
      <c r="I61" s="3">
        <v>3</v>
      </c>
      <c r="J61" s="3">
        <v>0</v>
      </c>
      <c r="K61" s="3">
        <v>18.064024390243901</v>
      </c>
      <c r="L61" s="3">
        <v>25.355691056910569</v>
      </c>
      <c r="M61" s="3">
        <v>39.862804878048784</v>
      </c>
      <c r="N61" s="3">
        <v>10.670731707317074</v>
      </c>
      <c r="O61" s="3">
        <v>2.3331085637221851</v>
      </c>
      <c r="P61" s="1" t="s">
        <v>21</v>
      </c>
    </row>
    <row r="62" spans="1:16" x14ac:dyDescent="0.35">
      <c r="A62" s="1">
        <v>61</v>
      </c>
      <c r="B62" s="3">
        <v>46.2607</v>
      </c>
      <c r="C62" s="3">
        <v>6.6773499999999997</v>
      </c>
      <c r="D62" s="3">
        <v>25.341899999999999</v>
      </c>
      <c r="E62" s="3">
        <v>6.4</v>
      </c>
      <c r="F62" s="3">
        <v>20.779900000000001</v>
      </c>
      <c r="G62" s="3">
        <v>0.27200000000000002</v>
      </c>
      <c r="H62" s="3">
        <v>869</v>
      </c>
      <c r="I62" s="3">
        <v>3</v>
      </c>
      <c r="J62" s="3">
        <v>0</v>
      </c>
      <c r="K62" s="3">
        <v>22.019306026611012</v>
      </c>
      <c r="L62" s="3">
        <v>27.315418732063659</v>
      </c>
      <c r="M62" s="3">
        <v>32.037568484216017</v>
      </c>
      <c r="N62" s="3">
        <v>11.922775893555961</v>
      </c>
      <c r="O62" s="3">
        <v>2.3196223870532706</v>
      </c>
      <c r="P62" s="1" t="s">
        <v>21</v>
      </c>
    </row>
    <row r="63" spans="1:16" x14ac:dyDescent="0.35">
      <c r="A63" s="1">
        <v>62</v>
      </c>
      <c r="B63" s="3">
        <v>46.2607</v>
      </c>
      <c r="C63" s="3">
        <v>6.6773499999999997</v>
      </c>
      <c r="D63" s="3">
        <v>25.341899999999999</v>
      </c>
      <c r="E63" s="3">
        <v>6.4</v>
      </c>
      <c r="F63" s="3">
        <v>20.779900000000001</v>
      </c>
      <c r="G63" s="3">
        <v>0.30199999999999999</v>
      </c>
      <c r="H63" s="3">
        <v>879</v>
      </c>
      <c r="I63" s="3">
        <v>3</v>
      </c>
      <c r="J63" s="3">
        <v>0</v>
      </c>
      <c r="K63" s="3">
        <v>21.604614577871001</v>
      </c>
      <c r="L63" s="3">
        <v>27.267960146827477</v>
      </c>
      <c r="M63" s="3">
        <v>33.639223911903514</v>
      </c>
      <c r="N63" s="3">
        <v>11.405348715259569</v>
      </c>
      <c r="O63" s="3">
        <v>2.5758597437626438</v>
      </c>
      <c r="P63" s="1" t="s">
        <v>21</v>
      </c>
    </row>
    <row r="64" spans="1:16" x14ac:dyDescent="0.35">
      <c r="A64" s="1">
        <v>63</v>
      </c>
      <c r="B64" s="3">
        <v>46.2607</v>
      </c>
      <c r="C64" s="3">
        <v>6.6773499999999997</v>
      </c>
      <c r="D64" s="3">
        <v>25.341899999999999</v>
      </c>
      <c r="E64" s="3">
        <v>6.4</v>
      </c>
      <c r="F64" s="3">
        <v>20.779900000000001</v>
      </c>
      <c r="G64" s="3">
        <v>0.318</v>
      </c>
      <c r="H64" s="3">
        <v>898</v>
      </c>
      <c r="I64" s="3">
        <v>3</v>
      </c>
      <c r="J64" s="3">
        <v>0</v>
      </c>
      <c r="K64" s="3">
        <v>17.996949669547533</v>
      </c>
      <c r="L64" s="3">
        <v>32.358922216573461</v>
      </c>
      <c r="M64" s="3">
        <v>35.688866293848498</v>
      </c>
      <c r="N64" s="3">
        <v>8.4646670055922719</v>
      </c>
      <c r="O64" s="3">
        <v>2.7511800404585305</v>
      </c>
      <c r="P64" s="1" t="s">
        <v>21</v>
      </c>
    </row>
    <row r="65" spans="1:16" x14ac:dyDescent="0.35">
      <c r="A65" s="1">
        <v>64</v>
      </c>
      <c r="B65" s="3">
        <v>46.2607</v>
      </c>
      <c r="C65" s="3">
        <v>6.6773499999999997</v>
      </c>
      <c r="D65" s="3">
        <v>25.341899999999999</v>
      </c>
      <c r="E65" s="3">
        <v>6.4</v>
      </c>
      <c r="F65" s="3">
        <v>20.779900000000001</v>
      </c>
      <c r="G65" s="3">
        <v>0.33200000000000002</v>
      </c>
      <c r="H65" s="3">
        <v>932</v>
      </c>
      <c r="I65" s="3">
        <v>3</v>
      </c>
      <c r="J65" s="3">
        <v>0</v>
      </c>
      <c r="K65" s="3">
        <v>21.701045493077139</v>
      </c>
      <c r="L65" s="3">
        <v>29.895450692285955</v>
      </c>
      <c r="M65" s="3">
        <v>32.947160214749928</v>
      </c>
      <c r="N65" s="3">
        <v>10.680983328623904</v>
      </c>
      <c r="O65" s="3">
        <v>2.6972353337828729</v>
      </c>
      <c r="P65" s="1" t="s">
        <v>21</v>
      </c>
    </row>
    <row r="66" spans="1:16" x14ac:dyDescent="0.35">
      <c r="A66" s="1">
        <v>65</v>
      </c>
      <c r="B66" s="3">
        <v>47.201700000000002</v>
      </c>
      <c r="C66" s="3">
        <v>6.2039</v>
      </c>
      <c r="D66" s="3">
        <v>39.696399999999997</v>
      </c>
      <c r="E66" s="3">
        <v>7.8</v>
      </c>
      <c r="F66" s="3">
        <v>4.8807</v>
      </c>
      <c r="G66" s="3">
        <v>0.25</v>
      </c>
      <c r="H66" s="3">
        <v>650</v>
      </c>
      <c r="I66" s="3">
        <v>1</v>
      </c>
      <c r="J66" s="3">
        <v>0</v>
      </c>
      <c r="K66" s="3">
        <v>19.499200852424085</v>
      </c>
      <c r="L66" s="3">
        <v>30.687266915290362</v>
      </c>
      <c r="M66" s="3">
        <v>43.899840170484822</v>
      </c>
      <c r="N66" s="3">
        <v>5.9136920618007478</v>
      </c>
      <c r="O66" s="3">
        <v>1.5165337307785878</v>
      </c>
      <c r="P66" s="1" t="s">
        <v>22</v>
      </c>
    </row>
    <row r="67" spans="1:16" x14ac:dyDescent="0.35">
      <c r="A67" s="1">
        <v>66</v>
      </c>
      <c r="B67" s="3">
        <v>47.201700000000002</v>
      </c>
      <c r="C67" s="3">
        <v>6.2039</v>
      </c>
      <c r="D67" s="3">
        <v>39.696399999999997</v>
      </c>
      <c r="E67" s="3">
        <v>7.8</v>
      </c>
      <c r="F67" s="3">
        <v>4.8807</v>
      </c>
      <c r="G67" s="3">
        <v>0.25</v>
      </c>
      <c r="H67" s="3">
        <v>750</v>
      </c>
      <c r="I67" s="3">
        <v>1</v>
      </c>
      <c r="J67" s="3">
        <v>0</v>
      </c>
      <c r="K67" s="3">
        <v>15.228186332466308</v>
      </c>
      <c r="L67" s="3">
        <v>32.040671553558767</v>
      </c>
      <c r="M67" s="3">
        <v>44.454953889808472</v>
      </c>
      <c r="N67" s="3">
        <v>8.2761882241664715</v>
      </c>
      <c r="O67" s="3">
        <v>1.6647663510802539</v>
      </c>
      <c r="P67" s="1" t="s">
        <v>22</v>
      </c>
    </row>
    <row r="68" spans="1:16" x14ac:dyDescent="0.35">
      <c r="A68" s="1">
        <v>67</v>
      </c>
      <c r="B68" s="3">
        <v>47.201700000000002</v>
      </c>
      <c r="C68" s="3">
        <v>6.2039</v>
      </c>
      <c r="D68" s="3">
        <v>39.696399999999997</v>
      </c>
      <c r="E68" s="3">
        <v>7.8</v>
      </c>
      <c r="F68" s="3">
        <v>4.8807</v>
      </c>
      <c r="G68" s="3">
        <v>0.25</v>
      </c>
      <c r="H68" s="3">
        <v>850</v>
      </c>
      <c r="I68" s="3">
        <v>1</v>
      </c>
      <c r="J68" s="3">
        <v>0</v>
      </c>
      <c r="K68" s="3">
        <v>16.023738872403563</v>
      </c>
      <c r="L68" s="3">
        <v>36.392539211530313</v>
      </c>
      <c r="M68" s="3">
        <v>40.589232725731236</v>
      </c>
      <c r="N68" s="3">
        <v>6.994489190334888</v>
      </c>
      <c r="O68" s="3">
        <v>1.9270240639216638</v>
      </c>
      <c r="P68" s="1" t="s">
        <v>22</v>
      </c>
    </row>
    <row r="69" spans="1:16" x14ac:dyDescent="0.35">
      <c r="A69" s="1">
        <v>68</v>
      </c>
      <c r="B69" s="3">
        <v>47.201700000000002</v>
      </c>
      <c r="C69" s="3">
        <v>6.2039</v>
      </c>
      <c r="D69" s="3">
        <v>39.696399999999997</v>
      </c>
      <c r="E69" s="3">
        <v>7.8</v>
      </c>
      <c r="F69" s="3">
        <v>4.8807</v>
      </c>
      <c r="G69" s="3">
        <v>0.25</v>
      </c>
      <c r="H69" s="3">
        <v>950</v>
      </c>
      <c r="I69" s="3">
        <v>1</v>
      </c>
      <c r="J69" s="3">
        <v>0</v>
      </c>
      <c r="K69" s="3">
        <v>20.242998352553542</v>
      </c>
      <c r="L69" s="3">
        <v>38.71499176276771</v>
      </c>
      <c r="M69" s="3">
        <v>34.452224052718286</v>
      </c>
      <c r="N69" s="3">
        <v>6.5897858319604614</v>
      </c>
      <c r="O69" s="3">
        <v>2.1892817767630737</v>
      </c>
      <c r="P69" s="1" t="s">
        <v>22</v>
      </c>
    </row>
    <row r="70" spans="1:16" x14ac:dyDescent="0.35">
      <c r="A70" s="1">
        <v>69</v>
      </c>
      <c r="B70" s="3">
        <v>47.201700000000002</v>
      </c>
      <c r="C70" s="3">
        <v>6.2039</v>
      </c>
      <c r="D70" s="3">
        <v>39.696399999999997</v>
      </c>
      <c r="E70" s="3">
        <v>7.8</v>
      </c>
      <c r="F70" s="3">
        <v>4.8807</v>
      </c>
      <c r="G70" s="3">
        <v>0.25</v>
      </c>
      <c r="H70" s="3">
        <v>1050</v>
      </c>
      <c r="I70" s="3">
        <v>1</v>
      </c>
      <c r="J70" s="3">
        <v>0</v>
      </c>
      <c r="K70" s="3">
        <v>24.884049203468436</v>
      </c>
      <c r="L70" s="3">
        <v>40.250050413389786</v>
      </c>
      <c r="M70" s="3">
        <v>28.3323250655374</v>
      </c>
      <c r="N70" s="3">
        <v>6.5335753176043543</v>
      </c>
      <c r="O70" s="3">
        <v>2.3261118878107658</v>
      </c>
      <c r="P70" s="1" t="s">
        <v>22</v>
      </c>
    </row>
    <row r="71" spans="1:16" x14ac:dyDescent="0.35">
      <c r="A71" s="1">
        <v>70</v>
      </c>
      <c r="B71" s="3">
        <v>47.201700000000002</v>
      </c>
      <c r="C71" s="3">
        <v>6.2039</v>
      </c>
      <c r="D71" s="3">
        <v>39.696399999999997</v>
      </c>
      <c r="E71" s="3">
        <v>7.8</v>
      </c>
      <c r="F71" s="3">
        <v>4.8807</v>
      </c>
      <c r="G71" s="3">
        <v>0.17</v>
      </c>
      <c r="H71" s="3">
        <v>770</v>
      </c>
      <c r="I71" s="3">
        <v>1</v>
      </c>
      <c r="J71" s="3">
        <v>0</v>
      </c>
      <c r="K71" s="3">
        <v>16.28898362126991</v>
      </c>
      <c r="L71" s="3">
        <v>35.449854161992363</v>
      </c>
      <c r="M71" s="3">
        <v>40.901951985640558</v>
      </c>
      <c r="N71" s="3">
        <v>7.3592102310971494</v>
      </c>
      <c r="O71" s="3">
        <v>1.3683011104769212</v>
      </c>
      <c r="P71" s="1" t="s">
        <v>22</v>
      </c>
    </row>
    <row r="72" spans="1:16" x14ac:dyDescent="0.35">
      <c r="A72" s="1">
        <v>71</v>
      </c>
      <c r="B72" s="3">
        <v>47.201700000000002</v>
      </c>
      <c r="C72" s="3">
        <v>6.2039</v>
      </c>
      <c r="D72" s="3">
        <v>39.696399999999997</v>
      </c>
      <c r="E72" s="3">
        <v>7.8</v>
      </c>
      <c r="F72" s="3">
        <v>4.8807</v>
      </c>
      <c r="G72" s="3">
        <v>0.21</v>
      </c>
      <c r="H72" s="3">
        <v>770</v>
      </c>
      <c r="I72" s="3">
        <v>1</v>
      </c>
      <c r="J72" s="3">
        <v>0</v>
      </c>
      <c r="K72" s="3">
        <v>12.111257117827417</v>
      </c>
      <c r="L72" s="3">
        <v>36.399474375821278</v>
      </c>
      <c r="M72" s="3">
        <v>42.181340341655712</v>
      </c>
      <c r="N72" s="3">
        <v>9.3079281646955732</v>
      </c>
      <c r="O72" s="3">
        <v>1.5393387492865365</v>
      </c>
      <c r="P72" s="1" t="s">
        <v>22</v>
      </c>
    </row>
    <row r="73" spans="1:16" x14ac:dyDescent="0.35">
      <c r="A73" s="1">
        <v>72</v>
      </c>
      <c r="B73" s="3">
        <v>47.201700000000002</v>
      </c>
      <c r="C73" s="3">
        <v>6.2039</v>
      </c>
      <c r="D73" s="3">
        <v>39.696399999999997</v>
      </c>
      <c r="E73" s="3">
        <v>7.8</v>
      </c>
      <c r="F73" s="3">
        <v>4.8807</v>
      </c>
      <c r="G73" s="3">
        <v>0.28000000000000003</v>
      </c>
      <c r="H73" s="3">
        <v>770</v>
      </c>
      <c r="I73" s="3">
        <v>1</v>
      </c>
      <c r="J73" s="3">
        <v>0</v>
      </c>
      <c r="K73" s="3">
        <v>11.684334511189638</v>
      </c>
      <c r="L73" s="3">
        <v>34.652532391048304</v>
      </c>
      <c r="M73" s="3">
        <v>46.289752650176688</v>
      </c>
      <c r="N73" s="3">
        <v>7.3733804475853963</v>
      </c>
      <c r="O73" s="3">
        <v>1.8472064991438437</v>
      </c>
      <c r="P73" s="1" t="s">
        <v>22</v>
      </c>
    </row>
    <row r="74" spans="1:16" x14ac:dyDescent="0.35">
      <c r="A74" s="1">
        <v>73</v>
      </c>
      <c r="B74" s="3">
        <v>47.201700000000002</v>
      </c>
      <c r="C74" s="3">
        <v>6.2039</v>
      </c>
      <c r="D74" s="3">
        <v>39.696399999999997</v>
      </c>
      <c r="E74" s="3">
        <v>7.8</v>
      </c>
      <c r="F74" s="3">
        <v>4.8807</v>
      </c>
      <c r="G74" s="3">
        <v>0.32</v>
      </c>
      <c r="H74" s="3">
        <v>770</v>
      </c>
      <c r="I74" s="3">
        <v>1</v>
      </c>
      <c r="J74" s="3">
        <v>0</v>
      </c>
      <c r="K74" s="3">
        <v>9.7455592894863194</v>
      </c>
      <c r="L74" s="3">
        <v>33.10129620739319</v>
      </c>
      <c r="M74" s="3">
        <v>50.456072971675482</v>
      </c>
      <c r="N74" s="3">
        <v>6.6970715314450331</v>
      </c>
      <c r="O74" s="3">
        <v>2.0182441379534586</v>
      </c>
      <c r="P74" s="1" t="s">
        <v>22</v>
      </c>
    </row>
    <row r="75" spans="1:16" x14ac:dyDescent="0.35">
      <c r="A75" s="1">
        <v>74</v>
      </c>
      <c r="B75" s="3">
        <v>52.6464</v>
      </c>
      <c r="C75" s="3">
        <v>6.8266999999999998</v>
      </c>
      <c r="D75" s="3">
        <v>35.684199999999997</v>
      </c>
      <c r="E75" s="3">
        <v>14.6</v>
      </c>
      <c r="F75" s="3">
        <v>0.46839999999999998</v>
      </c>
      <c r="G75" s="3">
        <v>0.25</v>
      </c>
      <c r="H75" s="3">
        <v>650</v>
      </c>
      <c r="I75" s="3">
        <v>1</v>
      </c>
      <c r="J75" s="3">
        <v>0</v>
      </c>
      <c r="K75" s="3">
        <v>15.374841168996188</v>
      </c>
      <c r="L75" s="3">
        <v>38.068614993646761</v>
      </c>
      <c r="M75" s="3">
        <v>38.881829733163912</v>
      </c>
      <c r="N75" s="3">
        <v>7.6747141041931384</v>
      </c>
      <c r="O75" s="3">
        <v>1.5411767171765103</v>
      </c>
      <c r="P75" s="1" t="s">
        <v>22</v>
      </c>
    </row>
    <row r="76" spans="1:16" x14ac:dyDescent="0.35">
      <c r="A76" s="1">
        <v>75</v>
      </c>
      <c r="B76" s="3">
        <v>52.6464</v>
      </c>
      <c r="C76" s="3">
        <v>6.8266999999999998</v>
      </c>
      <c r="D76" s="3">
        <v>35.684199999999997</v>
      </c>
      <c r="E76" s="3">
        <v>14.6</v>
      </c>
      <c r="F76" s="3">
        <v>0.46839999999999998</v>
      </c>
      <c r="G76" s="3">
        <v>0.25</v>
      </c>
      <c r="H76" s="3">
        <v>750</v>
      </c>
      <c r="I76" s="3">
        <v>1</v>
      </c>
      <c r="J76" s="3">
        <v>0</v>
      </c>
      <c r="K76" s="3">
        <v>14.489194499017682</v>
      </c>
      <c r="L76" s="3">
        <v>36.345776031434184</v>
      </c>
      <c r="M76" s="3">
        <v>43.344793713163064</v>
      </c>
      <c r="N76" s="3">
        <v>5.8202357563850686</v>
      </c>
      <c r="O76" s="3">
        <v>2.0235297355294635</v>
      </c>
      <c r="P76" s="1" t="s">
        <v>22</v>
      </c>
    </row>
    <row r="77" spans="1:16" x14ac:dyDescent="0.35">
      <c r="A77" s="1">
        <v>76</v>
      </c>
      <c r="B77" s="3">
        <v>52.6464</v>
      </c>
      <c r="C77" s="3">
        <v>6.8266999999999998</v>
      </c>
      <c r="D77" s="3">
        <v>35.684199999999997</v>
      </c>
      <c r="E77" s="3">
        <v>14.6</v>
      </c>
      <c r="F77" s="3">
        <v>0.46839999999999998</v>
      </c>
      <c r="G77" s="3">
        <v>0.25</v>
      </c>
      <c r="H77" s="3">
        <v>850</v>
      </c>
      <c r="I77" s="3">
        <v>1</v>
      </c>
      <c r="J77" s="3">
        <v>0</v>
      </c>
      <c r="K77" s="3">
        <v>17.611874169251216</v>
      </c>
      <c r="L77" s="3">
        <v>33.052724856003536</v>
      </c>
      <c r="M77" s="3">
        <v>43.154630039875933</v>
      </c>
      <c r="N77" s="3">
        <v>6.1807709348692947</v>
      </c>
      <c r="O77" s="3">
        <v>2.0941179821177007</v>
      </c>
      <c r="P77" s="1" t="s">
        <v>22</v>
      </c>
    </row>
    <row r="78" spans="1:16" x14ac:dyDescent="0.35">
      <c r="A78" s="1">
        <v>77</v>
      </c>
      <c r="B78" s="3">
        <v>52.6464</v>
      </c>
      <c r="C78" s="3">
        <v>6.8266999999999998</v>
      </c>
      <c r="D78" s="3">
        <v>35.684199999999997</v>
      </c>
      <c r="E78" s="3">
        <v>14.6</v>
      </c>
      <c r="F78" s="3">
        <v>0.46839999999999998</v>
      </c>
      <c r="G78" s="3">
        <v>0.25</v>
      </c>
      <c r="H78" s="3">
        <v>950</v>
      </c>
      <c r="I78" s="3">
        <v>1</v>
      </c>
      <c r="J78" s="3">
        <v>0</v>
      </c>
      <c r="K78" s="3">
        <v>29.600798403193615</v>
      </c>
      <c r="L78" s="3">
        <v>31.437125748502996</v>
      </c>
      <c r="M78" s="3">
        <v>33.153692614770463</v>
      </c>
      <c r="N78" s="3">
        <v>5.8083832335329344</v>
      </c>
      <c r="O78" s="3">
        <v>2.1529415209412317</v>
      </c>
      <c r="P78" s="1" t="s">
        <v>22</v>
      </c>
    </row>
    <row r="79" spans="1:16" x14ac:dyDescent="0.35">
      <c r="A79" s="1">
        <v>78</v>
      </c>
      <c r="B79" s="3">
        <v>52.6464</v>
      </c>
      <c r="C79" s="3">
        <v>6.8266999999999998</v>
      </c>
      <c r="D79" s="3">
        <v>35.684199999999997</v>
      </c>
      <c r="E79" s="3">
        <v>14.6</v>
      </c>
      <c r="F79" s="3">
        <v>0.46839999999999998</v>
      </c>
      <c r="G79" s="3">
        <v>0.25</v>
      </c>
      <c r="H79" s="3">
        <v>1050</v>
      </c>
      <c r="I79" s="3">
        <v>1</v>
      </c>
      <c r="J79" s="3">
        <v>0</v>
      </c>
      <c r="K79" s="3">
        <v>36.25535082821515</v>
      </c>
      <c r="L79" s="3">
        <v>33.165829145728644</v>
      </c>
      <c r="M79" s="3">
        <v>25.386190210310811</v>
      </c>
      <c r="N79" s="3">
        <v>5.1926298157453932</v>
      </c>
      <c r="O79" s="3">
        <v>2.3411768451765305</v>
      </c>
      <c r="P79" s="1" t="s">
        <v>22</v>
      </c>
    </row>
    <row r="80" spans="1:16" x14ac:dyDescent="0.35">
      <c r="A80" s="1">
        <v>79</v>
      </c>
      <c r="B80" s="3">
        <v>85.170299999999997</v>
      </c>
      <c r="C80" s="3">
        <v>13.8277</v>
      </c>
      <c r="D80" s="3">
        <v>0</v>
      </c>
      <c r="E80" s="3">
        <v>0.2</v>
      </c>
      <c r="F80" s="3">
        <v>1.002</v>
      </c>
      <c r="G80" s="3">
        <v>0.22</v>
      </c>
      <c r="H80" s="3">
        <v>867</v>
      </c>
      <c r="I80" s="3">
        <v>1</v>
      </c>
      <c r="J80" s="3">
        <v>0</v>
      </c>
      <c r="K80" s="3">
        <v>26.912181303116149</v>
      </c>
      <c r="L80" s="3">
        <v>6.7988668555240794</v>
      </c>
      <c r="M80" s="3">
        <v>27.195467422096318</v>
      </c>
      <c r="N80" s="3">
        <v>25.779036827195469</v>
      </c>
      <c r="O80" s="3">
        <v>3.3522265849300981</v>
      </c>
      <c r="P80" s="1" t="s">
        <v>23</v>
      </c>
    </row>
    <row r="81" spans="1:16" x14ac:dyDescent="0.35">
      <c r="A81" s="1">
        <v>80</v>
      </c>
      <c r="B81" s="3">
        <v>85.170299999999997</v>
      </c>
      <c r="C81" s="3">
        <v>13.8277</v>
      </c>
      <c r="D81" s="3">
        <v>0</v>
      </c>
      <c r="E81" s="3">
        <v>0.2</v>
      </c>
      <c r="F81" s="3">
        <v>1.002</v>
      </c>
      <c r="G81" s="3">
        <v>0.31</v>
      </c>
      <c r="H81" s="3">
        <v>898</v>
      </c>
      <c r="I81" s="3">
        <v>1</v>
      </c>
      <c r="J81" s="3">
        <v>0</v>
      </c>
      <c r="K81" s="3">
        <v>25.3125</v>
      </c>
      <c r="L81" s="3">
        <v>6.8750000000000009</v>
      </c>
      <c r="M81" s="3">
        <v>32.5</v>
      </c>
      <c r="N81" s="3">
        <v>22.1875</v>
      </c>
      <c r="O81" s="3">
        <v>4.3956042176447099</v>
      </c>
      <c r="P81" s="1" t="s">
        <v>23</v>
      </c>
    </row>
    <row r="82" spans="1:16" x14ac:dyDescent="0.35">
      <c r="A82" s="1">
        <v>81</v>
      </c>
      <c r="B82" s="3">
        <v>85.170299999999997</v>
      </c>
      <c r="C82" s="3">
        <v>13.8277</v>
      </c>
      <c r="D82" s="3">
        <v>0</v>
      </c>
      <c r="E82" s="3">
        <v>0.2</v>
      </c>
      <c r="F82" s="3">
        <v>1.002</v>
      </c>
      <c r="G82" s="3">
        <v>0.2</v>
      </c>
      <c r="H82" s="3">
        <v>845</v>
      </c>
      <c r="I82" s="3">
        <v>1</v>
      </c>
      <c r="J82" s="3">
        <v>0</v>
      </c>
      <c r="K82" s="3">
        <v>25.348189415041787</v>
      </c>
      <c r="L82" s="3">
        <v>7.7994428969359353</v>
      </c>
      <c r="M82" s="3">
        <v>25.348189415041787</v>
      </c>
      <c r="N82" s="3">
        <v>28.96935933147633</v>
      </c>
      <c r="O82" s="3">
        <v>2.9980012110684697</v>
      </c>
      <c r="P82" s="1" t="s">
        <v>23</v>
      </c>
    </row>
    <row r="83" spans="1:16" x14ac:dyDescent="0.35">
      <c r="A83" s="1">
        <v>82</v>
      </c>
      <c r="B83" s="3">
        <v>85.170299999999997</v>
      </c>
      <c r="C83" s="3">
        <v>13.8277</v>
      </c>
      <c r="D83" s="3">
        <v>0</v>
      </c>
      <c r="E83" s="3">
        <v>0.2</v>
      </c>
      <c r="F83" s="3">
        <v>1.002</v>
      </c>
      <c r="G83" s="3">
        <v>0.27</v>
      </c>
      <c r="H83" s="3">
        <v>807</v>
      </c>
      <c r="I83" s="3">
        <v>3</v>
      </c>
      <c r="J83" s="3">
        <v>0</v>
      </c>
      <c r="K83" s="3">
        <v>52.745098039215677</v>
      </c>
      <c r="L83" s="3">
        <v>39.2156862745098</v>
      </c>
      <c r="M83" s="3">
        <v>2.7450980392156858</v>
      </c>
      <c r="N83" s="3">
        <v>4.3137254901960782</v>
      </c>
      <c r="O83" s="3">
        <v>5.4936154736312641</v>
      </c>
      <c r="P83" s="1" t="s">
        <v>23</v>
      </c>
    </row>
    <row r="84" spans="1:16" x14ac:dyDescent="0.35">
      <c r="A84" s="1">
        <v>83</v>
      </c>
      <c r="B84" s="3">
        <v>85.170299999999997</v>
      </c>
      <c r="C84" s="3">
        <v>13.8277</v>
      </c>
      <c r="D84" s="3">
        <v>0</v>
      </c>
      <c r="E84" s="3">
        <v>0.2</v>
      </c>
      <c r="F84" s="3">
        <v>1.002</v>
      </c>
      <c r="G84" s="3">
        <v>0.2</v>
      </c>
      <c r="H84" s="3">
        <v>819</v>
      </c>
      <c r="I84" s="3">
        <v>3</v>
      </c>
      <c r="J84" s="3">
        <v>0</v>
      </c>
      <c r="K84" s="3">
        <v>54.826958105646639</v>
      </c>
      <c r="L84" s="3">
        <v>33.515482695810569</v>
      </c>
      <c r="M84" s="3">
        <v>2.9143897996357016</v>
      </c>
      <c r="N84" s="3">
        <v>6.1930783242258665</v>
      </c>
      <c r="O84" s="3">
        <v>4.2190494776008096</v>
      </c>
      <c r="P84" s="1" t="s">
        <v>23</v>
      </c>
    </row>
    <row r="85" spans="1:16" x14ac:dyDescent="0.35">
      <c r="A85" s="1">
        <v>84</v>
      </c>
      <c r="B85" s="3">
        <v>85.170299999999997</v>
      </c>
      <c r="C85" s="3">
        <v>13.8277</v>
      </c>
      <c r="D85" s="3">
        <v>0</v>
      </c>
      <c r="E85" s="3">
        <v>0.2</v>
      </c>
      <c r="F85" s="3">
        <v>1.002</v>
      </c>
      <c r="G85" s="3">
        <v>0.28000000000000003</v>
      </c>
      <c r="H85" s="3">
        <v>816</v>
      </c>
      <c r="I85" s="3">
        <v>3</v>
      </c>
      <c r="J85" s="3">
        <v>0</v>
      </c>
      <c r="K85" s="3">
        <v>52.621359223300971</v>
      </c>
      <c r="L85" s="3">
        <v>39.029126213592235</v>
      </c>
      <c r="M85" s="3">
        <v>3.3009708737864076</v>
      </c>
      <c r="N85" s="3">
        <v>4.0776699029126213</v>
      </c>
      <c r="O85" s="3">
        <v>5.7178446766366209</v>
      </c>
      <c r="P85" s="1" t="s">
        <v>23</v>
      </c>
    </row>
    <row r="86" spans="1:16" x14ac:dyDescent="0.35">
      <c r="A86" s="1">
        <v>85</v>
      </c>
      <c r="B86" s="3">
        <v>85.170299999999997</v>
      </c>
      <c r="C86" s="3">
        <v>13.8277</v>
      </c>
      <c r="D86" s="3">
        <v>0</v>
      </c>
      <c r="E86" s="3">
        <v>0.2</v>
      </c>
      <c r="F86" s="3">
        <v>1.002</v>
      </c>
      <c r="G86" s="3">
        <v>0.31</v>
      </c>
      <c r="H86" s="3">
        <v>825</v>
      </c>
      <c r="I86" s="3">
        <v>3</v>
      </c>
      <c r="J86" s="3">
        <v>0</v>
      </c>
      <c r="K86" s="3">
        <v>48.289738430583505</v>
      </c>
      <c r="L86" s="3">
        <v>39.235412474849099</v>
      </c>
      <c r="M86" s="3">
        <v>6.6398390342052318</v>
      </c>
      <c r="N86" s="3">
        <v>4.0241448692152924</v>
      </c>
      <c r="O86" s="3">
        <v>6.0728742480617708</v>
      </c>
      <c r="P86" s="1" t="s">
        <v>23</v>
      </c>
    </row>
    <row r="87" spans="1:16" x14ac:dyDescent="0.35">
      <c r="A87" s="1">
        <v>86</v>
      </c>
      <c r="B87" s="3">
        <v>85.170299999999997</v>
      </c>
      <c r="C87" s="3">
        <v>13.8277</v>
      </c>
      <c r="D87" s="3">
        <v>0</v>
      </c>
      <c r="E87" s="3">
        <v>0.2</v>
      </c>
      <c r="F87" s="3">
        <v>1.002</v>
      </c>
      <c r="G87" s="3">
        <v>0.21</v>
      </c>
      <c r="H87" s="3">
        <v>825</v>
      </c>
      <c r="I87" s="3">
        <v>3</v>
      </c>
      <c r="J87" s="3">
        <v>0</v>
      </c>
      <c r="K87" s="3">
        <v>55.39568345323741</v>
      </c>
      <c r="L87" s="3">
        <v>34.172661870503596</v>
      </c>
      <c r="M87" s="3">
        <v>2.8776978417266186</v>
      </c>
      <c r="N87" s="3">
        <v>5.7553956834532372</v>
      </c>
      <c r="O87" s="3">
        <v>4.8582993984494163</v>
      </c>
      <c r="P87" s="1" t="s">
        <v>23</v>
      </c>
    </row>
    <row r="88" spans="1:16" x14ac:dyDescent="0.35">
      <c r="A88" s="1">
        <v>87</v>
      </c>
      <c r="B88" s="3">
        <v>85.170299999999997</v>
      </c>
      <c r="C88" s="3">
        <v>13.8277</v>
      </c>
      <c r="D88" s="3">
        <v>0</v>
      </c>
      <c r="E88" s="3">
        <v>0.2</v>
      </c>
      <c r="F88" s="3">
        <v>1.002</v>
      </c>
      <c r="G88" s="3">
        <v>0.28999999999999998</v>
      </c>
      <c r="H88" s="3">
        <v>850</v>
      </c>
      <c r="I88" s="3">
        <v>3</v>
      </c>
      <c r="J88" s="3">
        <v>0</v>
      </c>
      <c r="K88" s="3">
        <v>55.113636363636367</v>
      </c>
      <c r="L88" s="3">
        <v>39.583333333333336</v>
      </c>
      <c r="M88" s="3">
        <v>2.2727272727272729</v>
      </c>
      <c r="N88" s="3">
        <v>2.8409090909090913</v>
      </c>
      <c r="O88" s="3">
        <v>6.262651568313701</v>
      </c>
      <c r="P88" s="1" t="s">
        <v>23</v>
      </c>
    </row>
    <row r="89" spans="1:16" x14ac:dyDescent="0.35">
      <c r="A89" s="1">
        <v>88</v>
      </c>
      <c r="B89" s="3">
        <v>84.653999999999996</v>
      </c>
      <c r="C89" s="3">
        <v>14.0421</v>
      </c>
      <c r="D89" s="3">
        <v>0</v>
      </c>
      <c r="E89" s="3">
        <v>0.3</v>
      </c>
      <c r="F89" s="3">
        <v>1.3039000000000001</v>
      </c>
      <c r="G89" s="3">
        <v>0.23</v>
      </c>
      <c r="H89" s="3">
        <v>818</v>
      </c>
      <c r="I89" s="3">
        <v>3</v>
      </c>
      <c r="J89" s="3">
        <v>0</v>
      </c>
      <c r="K89" s="3">
        <v>56.877323420074362</v>
      </c>
      <c r="L89" s="3">
        <v>32.527881040892197</v>
      </c>
      <c r="M89" s="3">
        <v>4.2750929368029746</v>
      </c>
      <c r="N89" s="3">
        <v>5.2044609665427517</v>
      </c>
      <c r="O89" s="3">
        <v>4.9840927265732802</v>
      </c>
      <c r="P89" s="1" t="s">
        <v>23</v>
      </c>
    </row>
    <row r="90" spans="1:16" x14ac:dyDescent="0.35">
      <c r="A90" s="1">
        <v>89</v>
      </c>
      <c r="B90" s="3">
        <v>84.653999999999996</v>
      </c>
      <c r="C90" s="3">
        <v>14.0421</v>
      </c>
      <c r="D90" s="3">
        <v>0</v>
      </c>
      <c r="E90" s="3">
        <v>0.3</v>
      </c>
      <c r="F90" s="3">
        <v>1.3039000000000001</v>
      </c>
      <c r="G90" s="3">
        <v>0.27</v>
      </c>
      <c r="H90" s="3">
        <v>831</v>
      </c>
      <c r="I90" s="3">
        <v>3</v>
      </c>
      <c r="J90" s="3">
        <v>0</v>
      </c>
      <c r="K90" s="3">
        <v>52.611940298507463</v>
      </c>
      <c r="L90" s="3">
        <v>39.365671641791046</v>
      </c>
      <c r="M90" s="3">
        <v>2.7985074626865671</v>
      </c>
      <c r="N90" s="3">
        <v>4.2910447761194019</v>
      </c>
      <c r="O90" s="3">
        <v>5.9182202432245301</v>
      </c>
      <c r="P90" s="1" t="s">
        <v>23</v>
      </c>
    </row>
    <row r="91" spans="1:16" x14ac:dyDescent="0.35">
      <c r="A91" s="1">
        <v>90</v>
      </c>
      <c r="B91" s="3">
        <v>84.653999999999996</v>
      </c>
      <c r="C91" s="3">
        <v>14.0421</v>
      </c>
      <c r="D91" s="3">
        <v>0</v>
      </c>
      <c r="E91" s="3">
        <v>0.3</v>
      </c>
      <c r="F91" s="3">
        <v>1.3039000000000001</v>
      </c>
      <c r="G91" s="3">
        <v>0.24</v>
      </c>
      <c r="H91" s="3">
        <v>829</v>
      </c>
      <c r="I91" s="3">
        <v>3</v>
      </c>
      <c r="J91" s="3">
        <v>0</v>
      </c>
      <c r="K91" s="3">
        <v>54.327808471454873</v>
      </c>
      <c r="L91" s="3">
        <v>36.648250460405151</v>
      </c>
      <c r="M91" s="3">
        <v>3.1307550644567215</v>
      </c>
      <c r="N91" s="3">
        <v>4.6040515653775316</v>
      </c>
      <c r="O91" s="3">
        <v>5.2264802147956875</v>
      </c>
      <c r="P91" s="1" t="s">
        <v>23</v>
      </c>
    </row>
    <row r="92" spans="1:16" x14ac:dyDescent="0.35">
      <c r="A92" s="1">
        <v>91</v>
      </c>
      <c r="B92" s="3">
        <v>68.511099999999999</v>
      </c>
      <c r="C92" s="3">
        <v>10.2616</v>
      </c>
      <c r="D92" s="3">
        <v>14.386900000000001</v>
      </c>
      <c r="E92" s="3">
        <v>0.6</v>
      </c>
      <c r="F92" s="3">
        <v>6.7404000000000002</v>
      </c>
      <c r="G92" s="3">
        <v>0.31</v>
      </c>
      <c r="H92" s="3">
        <v>914</v>
      </c>
      <c r="I92" s="3">
        <v>3</v>
      </c>
      <c r="J92" s="3">
        <v>0</v>
      </c>
      <c r="K92" s="3">
        <v>20.952380952380953</v>
      </c>
      <c r="L92" s="3">
        <v>15.238095238095237</v>
      </c>
      <c r="M92" s="3">
        <v>36.19047619047619</v>
      </c>
      <c r="N92" s="3">
        <v>20</v>
      </c>
      <c r="O92" s="3">
        <v>3.5847631101805435</v>
      </c>
      <c r="P92" s="1" t="s">
        <v>23</v>
      </c>
    </row>
    <row r="93" spans="1:16" x14ac:dyDescent="0.35">
      <c r="A93" s="1">
        <v>92</v>
      </c>
      <c r="B93" s="3">
        <v>68.511099999999999</v>
      </c>
      <c r="C93" s="3">
        <v>10.2616</v>
      </c>
      <c r="D93" s="3">
        <v>14.386900000000001</v>
      </c>
      <c r="E93" s="3">
        <v>0.6</v>
      </c>
      <c r="F93" s="3">
        <v>6.7404000000000002</v>
      </c>
      <c r="G93" s="3">
        <v>0.25</v>
      </c>
      <c r="H93" s="3">
        <v>884</v>
      </c>
      <c r="I93" s="3">
        <v>3</v>
      </c>
      <c r="J93" s="3">
        <v>0</v>
      </c>
      <c r="K93" s="3">
        <v>22.346368715083802</v>
      </c>
      <c r="L93" s="3">
        <v>12.849162011173183</v>
      </c>
      <c r="M93" s="3">
        <v>32.402234636871512</v>
      </c>
      <c r="N93" s="3">
        <v>22.067039106145252</v>
      </c>
      <c r="O93" s="3">
        <v>3.2766975303994039</v>
      </c>
      <c r="P93" s="1" t="s">
        <v>23</v>
      </c>
    </row>
    <row r="94" spans="1:16" x14ac:dyDescent="0.35">
      <c r="A94" s="1">
        <v>93</v>
      </c>
      <c r="B94" s="3">
        <v>68.511099999999999</v>
      </c>
      <c r="C94" s="3">
        <v>10.2616</v>
      </c>
      <c r="D94" s="3">
        <v>14.386900000000001</v>
      </c>
      <c r="E94" s="3">
        <v>0.6</v>
      </c>
      <c r="F94" s="3">
        <v>6.7404000000000002</v>
      </c>
      <c r="G94" s="3">
        <v>0.22</v>
      </c>
      <c r="H94" s="3">
        <v>869</v>
      </c>
      <c r="I94" s="3">
        <v>3</v>
      </c>
      <c r="J94" s="3">
        <v>0</v>
      </c>
      <c r="K94" s="3">
        <v>20.178041543026712</v>
      </c>
      <c r="L94" s="3">
        <v>10.979228486646887</v>
      </c>
      <c r="M94" s="3">
        <v>32.937685459940667</v>
      </c>
      <c r="N94" s="3">
        <v>21.661721068249264</v>
      </c>
      <c r="O94" s="3">
        <v>2.8555098304134234</v>
      </c>
      <c r="P94" s="1" t="s">
        <v>23</v>
      </c>
    </row>
    <row r="95" spans="1:16" x14ac:dyDescent="0.35">
      <c r="A95" s="1">
        <v>94</v>
      </c>
      <c r="B95" s="3">
        <v>80.06</v>
      </c>
      <c r="C95" s="3">
        <v>13.192299999999999</v>
      </c>
      <c r="D95" s="3">
        <v>4.5321999999999996</v>
      </c>
      <c r="E95" s="3">
        <v>0.7</v>
      </c>
      <c r="F95" s="3">
        <v>1.9134</v>
      </c>
      <c r="G95" s="3">
        <v>0.27</v>
      </c>
      <c r="H95" s="3">
        <v>894</v>
      </c>
      <c r="I95" s="3">
        <v>3</v>
      </c>
      <c r="J95" s="3">
        <v>0</v>
      </c>
      <c r="K95" s="3">
        <v>25.000000000000007</v>
      </c>
      <c r="L95" s="3">
        <v>15.40697674418605</v>
      </c>
      <c r="M95" s="3">
        <v>28.488372093023266</v>
      </c>
      <c r="N95" s="3">
        <v>21.220930232558146</v>
      </c>
      <c r="O95" s="3">
        <v>3.8693534290553511</v>
      </c>
      <c r="P95" s="1" t="s">
        <v>23</v>
      </c>
    </row>
    <row r="96" spans="1:16" x14ac:dyDescent="0.35">
      <c r="A96" s="1">
        <v>95</v>
      </c>
      <c r="B96" s="3">
        <v>80.06</v>
      </c>
      <c r="C96" s="3">
        <v>13.192299999999999</v>
      </c>
      <c r="D96" s="3">
        <v>4.5321999999999996</v>
      </c>
      <c r="E96" s="3">
        <v>0.7</v>
      </c>
      <c r="F96" s="3">
        <v>1.9134</v>
      </c>
      <c r="G96" s="3">
        <v>0.24</v>
      </c>
      <c r="H96" s="3">
        <v>890</v>
      </c>
      <c r="I96" s="3">
        <v>3</v>
      </c>
      <c r="J96" s="3">
        <v>0</v>
      </c>
      <c r="K96" s="3">
        <v>24.61538461538462</v>
      </c>
      <c r="L96" s="3">
        <v>11.53846153846154</v>
      </c>
      <c r="M96" s="3">
        <v>27.948717948717952</v>
      </c>
      <c r="N96" s="3">
        <v>22.051282051282055</v>
      </c>
      <c r="O96" s="3">
        <v>3.6025266764377055</v>
      </c>
      <c r="P96" s="1" t="s">
        <v>23</v>
      </c>
    </row>
    <row r="97" spans="1:16" x14ac:dyDescent="0.35">
      <c r="A97" s="1">
        <v>96</v>
      </c>
      <c r="B97" s="3">
        <v>57.0974</v>
      </c>
      <c r="C97" s="3">
        <v>8.1568000000000005</v>
      </c>
      <c r="D97" s="3">
        <v>27.860199999999999</v>
      </c>
      <c r="E97" s="3">
        <v>5.6</v>
      </c>
      <c r="F97" s="3">
        <v>6.25</v>
      </c>
      <c r="G97" s="3">
        <v>0.26</v>
      </c>
      <c r="H97" s="3">
        <v>879</v>
      </c>
      <c r="I97" s="3">
        <v>3</v>
      </c>
      <c r="J97" s="3">
        <v>0</v>
      </c>
      <c r="K97" s="3">
        <v>22.398190045248871</v>
      </c>
      <c r="L97" s="3">
        <v>26.244343891402718</v>
      </c>
      <c r="M97" s="3">
        <v>32.352941176470594</v>
      </c>
      <c r="N97" s="3">
        <v>14.253393665158372</v>
      </c>
      <c r="O97" s="3">
        <v>2.7556041552761075</v>
      </c>
      <c r="P97" s="1" t="s">
        <v>23</v>
      </c>
    </row>
    <row r="98" spans="1:16" x14ac:dyDescent="0.35">
      <c r="A98" s="1">
        <v>97</v>
      </c>
      <c r="B98" s="3">
        <v>57.0974</v>
      </c>
      <c r="C98" s="3">
        <v>8.1568000000000005</v>
      </c>
      <c r="D98" s="3">
        <v>27.860199999999999</v>
      </c>
      <c r="E98" s="3">
        <v>5.6</v>
      </c>
      <c r="F98" s="3">
        <v>6.25</v>
      </c>
      <c r="G98" s="3">
        <v>0.31</v>
      </c>
      <c r="H98" s="3">
        <v>915</v>
      </c>
      <c r="I98" s="3">
        <v>3</v>
      </c>
      <c r="J98" s="3">
        <v>0</v>
      </c>
      <c r="K98" s="3">
        <v>20.101781170483459</v>
      </c>
      <c r="L98" s="3">
        <v>27.735368956742999</v>
      </c>
      <c r="M98" s="3">
        <v>35.877862595419842</v>
      </c>
      <c r="N98" s="3">
        <v>12.468193384223918</v>
      </c>
      <c r="O98" s="3">
        <v>3.0915254237288132</v>
      </c>
      <c r="P98" s="1" t="s">
        <v>23</v>
      </c>
    </row>
    <row r="99" spans="1:16" x14ac:dyDescent="0.35">
      <c r="A99" s="1">
        <v>98</v>
      </c>
      <c r="B99" s="1">
        <v>57.9</v>
      </c>
      <c r="C99" s="3">
        <v>8.4608000000000008</v>
      </c>
      <c r="D99" s="3">
        <v>16</v>
      </c>
      <c r="E99" s="3">
        <v>1.9</v>
      </c>
      <c r="F99" s="3">
        <v>16.5138</v>
      </c>
      <c r="G99" s="3">
        <v>0.34</v>
      </c>
      <c r="H99" s="3">
        <v>899</v>
      </c>
      <c r="I99" s="3">
        <v>3</v>
      </c>
      <c r="J99" s="3">
        <v>0</v>
      </c>
      <c r="K99" s="3">
        <v>16.71388101983003</v>
      </c>
      <c r="L99" s="3">
        <v>21.52974504249292</v>
      </c>
      <c r="M99" s="3">
        <v>37.960339943342781</v>
      </c>
      <c r="N99" s="3">
        <v>18.696883852691219</v>
      </c>
      <c r="O99" s="3">
        <v>3.0431121399317238</v>
      </c>
      <c r="P99" s="1" t="s">
        <v>23</v>
      </c>
    </row>
    <row r="100" spans="1:16" x14ac:dyDescent="0.35">
      <c r="A100" s="1">
        <v>99</v>
      </c>
      <c r="B100" s="1">
        <v>57.9</v>
      </c>
      <c r="C100" s="3">
        <v>8.4608000000000008</v>
      </c>
      <c r="D100" s="3">
        <v>16</v>
      </c>
      <c r="E100" s="3">
        <v>1.9</v>
      </c>
      <c r="F100" s="3">
        <v>16.5138</v>
      </c>
      <c r="G100" s="3">
        <v>0.28000000000000003</v>
      </c>
      <c r="H100" s="3">
        <v>896</v>
      </c>
      <c r="I100" s="3">
        <v>3</v>
      </c>
      <c r="J100" s="3">
        <v>0</v>
      </c>
      <c r="K100" s="3">
        <v>20.95490716180371</v>
      </c>
      <c r="L100" s="3">
        <v>23.076923076923073</v>
      </c>
      <c r="M100" s="3">
        <v>32.625994694960212</v>
      </c>
      <c r="N100" s="3">
        <v>18.567639257294427</v>
      </c>
      <c r="O100" s="3">
        <v>2.6990565763526977</v>
      </c>
      <c r="P100" s="1" t="s">
        <v>23</v>
      </c>
    </row>
    <row r="101" spans="1:16" x14ac:dyDescent="0.35">
      <c r="A101" s="1">
        <v>100</v>
      </c>
      <c r="B101" s="1">
        <v>57.9</v>
      </c>
      <c r="C101" s="3">
        <v>8.4608000000000008</v>
      </c>
      <c r="D101" s="3">
        <v>16</v>
      </c>
      <c r="E101" s="3">
        <v>1.9</v>
      </c>
      <c r="F101" s="3">
        <v>16.5138</v>
      </c>
      <c r="G101" s="3">
        <v>0.23</v>
      </c>
      <c r="H101" s="3">
        <v>869</v>
      </c>
      <c r="I101" s="3">
        <v>3</v>
      </c>
      <c r="J101" s="3">
        <v>0</v>
      </c>
      <c r="K101" s="3">
        <v>21.852731591448933</v>
      </c>
      <c r="L101" s="3">
        <v>21.615201900237533</v>
      </c>
      <c r="M101" s="3">
        <v>30.403800475059388</v>
      </c>
      <c r="N101" s="3">
        <v>19.714964370546323</v>
      </c>
      <c r="O101" s="3">
        <v>2.3570643145042816</v>
      </c>
      <c r="P101" s="1" t="s">
        <v>23</v>
      </c>
    </row>
    <row r="102" spans="1:16" x14ac:dyDescent="0.35">
      <c r="A102" s="1">
        <v>101</v>
      </c>
      <c r="B102" s="3">
        <v>32.311100000000003</v>
      </c>
      <c r="C102" s="3">
        <v>5.3669000000000002</v>
      </c>
      <c r="D102" s="3">
        <v>14.3788</v>
      </c>
      <c r="E102" s="3">
        <v>8.6999999999999993</v>
      </c>
      <c r="F102" s="3">
        <v>41.7</v>
      </c>
      <c r="G102" s="3">
        <v>0.3</v>
      </c>
      <c r="H102" s="3">
        <v>800</v>
      </c>
      <c r="I102" s="3">
        <v>1</v>
      </c>
      <c r="J102" s="3">
        <v>0</v>
      </c>
      <c r="K102" s="3">
        <v>25.432098765432098</v>
      </c>
      <c r="L102" s="3">
        <v>22.222222222222221</v>
      </c>
      <c r="M102" s="3">
        <v>33.580246913580247</v>
      </c>
      <c r="N102" s="3">
        <v>8.1481481481481488</v>
      </c>
      <c r="O102" s="3">
        <v>2.8</v>
      </c>
      <c r="P102" s="1" t="s">
        <v>24</v>
      </c>
    </row>
    <row r="103" spans="1:16" x14ac:dyDescent="0.35">
      <c r="A103" s="1">
        <v>102</v>
      </c>
      <c r="B103" s="3">
        <v>32.311100000000003</v>
      </c>
      <c r="C103" s="3">
        <v>5.3669000000000002</v>
      </c>
      <c r="D103" s="3">
        <v>14.3788</v>
      </c>
      <c r="E103" s="3">
        <v>8.6999999999999993</v>
      </c>
      <c r="F103" s="3">
        <v>41.7</v>
      </c>
      <c r="G103" s="3">
        <v>0.3</v>
      </c>
      <c r="H103" s="3">
        <v>800</v>
      </c>
      <c r="I103" s="3">
        <v>1</v>
      </c>
      <c r="J103" s="3">
        <v>0</v>
      </c>
      <c r="K103" s="3">
        <v>26.098901098901099</v>
      </c>
      <c r="L103" s="3">
        <v>20.604395604395606</v>
      </c>
      <c r="M103" s="3">
        <v>36.263736263736263</v>
      </c>
      <c r="N103" s="3">
        <v>7.1428571428571432</v>
      </c>
      <c r="O103" s="3">
        <v>2.8</v>
      </c>
      <c r="P103" s="1" t="s">
        <v>24</v>
      </c>
    </row>
    <row r="104" spans="1:16" x14ac:dyDescent="0.35">
      <c r="A104" s="1">
        <v>103</v>
      </c>
      <c r="B104" s="3">
        <v>32.311100000000003</v>
      </c>
      <c r="C104" s="3">
        <v>5.3669000000000002</v>
      </c>
      <c r="D104" s="3">
        <v>14.3788</v>
      </c>
      <c r="E104" s="3">
        <v>8.6999999999999993</v>
      </c>
      <c r="F104" s="3">
        <v>41.7</v>
      </c>
      <c r="G104" s="3">
        <v>0.3</v>
      </c>
      <c r="H104" s="3">
        <v>800</v>
      </c>
      <c r="I104" s="3">
        <v>1</v>
      </c>
      <c r="J104" s="3">
        <v>0</v>
      </c>
      <c r="K104" s="3">
        <v>23.160762942779289</v>
      </c>
      <c r="L104" s="3">
        <v>22.343324250681196</v>
      </c>
      <c r="M104" s="3">
        <v>36.51226158038147</v>
      </c>
      <c r="N104" s="3">
        <v>8.1743869209809255</v>
      </c>
      <c r="O104" s="3">
        <v>2.7</v>
      </c>
      <c r="P104" s="1" t="s">
        <v>24</v>
      </c>
    </row>
    <row r="105" spans="1:16" x14ac:dyDescent="0.35">
      <c r="A105" s="1">
        <v>104</v>
      </c>
      <c r="B105" s="3">
        <v>32.311100000000003</v>
      </c>
      <c r="C105" s="3">
        <v>5.3669000000000002</v>
      </c>
      <c r="D105" s="3">
        <v>14.3788</v>
      </c>
      <c r="E105" s="3">
        <v>8.6999999999999993</v>
      </c>
      <c r="F105" s="3">
        <v>41.7</v>
      </c>
      <c r="G105" s="3">
        <v>0.3</v>
      </c>
      <c r="H105" s="3">
        <v>800</v>
      </c>
      <c r="I105" s="3">
        <v>1</v>
      </c>
      <c r="J105" s="3">
        <v>1</v>
      </c>
      <c r="K105" s="3">
        <v>28.17258883248731</v>
      </c>
      <c r="L105" s="3">
        <v>17.00507614213198</v>
      </c>
      <c r="M105" s="3">
        <v>34.771573604060912</v>
      </c>
      <c r="N105" s="3">
        <v>7.8680203045685282</v>
      </c>
      <c r="O105" s="3">
        <v>2.9</v>
      </c>
      <c r="P105" s="1" t="s">
        <v>24</v>
      </c>
    </row>
    <row r="106" spans="1:16" x14ac:dyDescent="0.35">
      <c r="A106" s="1">
        <v>105</v>
      </c>
      <c r="B106" s="3">
        <v>32.311100000000003</v>
      </c>
      <c r="C106" s="3">
        <v>5.3669000000000002</v>
      </c>
      <c r="D106" s="3">
        <v>14.3788</v>
      </c>
      <c r="E106" s="3">
        <v>8.6999999999999993</v>
      </c>
      <c r="F106" s="3">
        <v>41.7</v>
      </c>
      <c r="G106" s="3">
        <v>0.3</v>
      </c>
      <c r="H106" s="3">
        <v>800</v>
      </c>
      <c r="I106" s="3">
        <v>1</v>
      </c>
      <c r="J106" s="3">
        <v>1</v>
      </c>
      <c r="K106" s="3">
        <v>26.648351648351646</v>
      </c>
      <c r="L106" s="3">
        <v>16.758241758241759</v>
      </c>
      <c r="M106" s="3">
        <v>36.263736263736263</v>
      </c>
      <c r="N106" s="3">
        <v>6.8681318681318686</v>
      </c>
      <c r="O106" s="3">
        <v>2.9</v>
      </c>
      <c r="P106" s="1" t="s">
        <v>24</v>
      </c>
    </row>
    <row r="107" spans="1:16" x14ac:dyDescent="0.35">
      <c r="A107" s="1">
        <v>106</v>
      </c>
      <c r="B107" s="3">
        <v>32.311100000000003</v>
      </c>
      <c r="C107" s="3">
        <v>5.3669000000000002</v>
      </c>
      <c r="D107" s="3">
        <v>14.3788</v>
      </c>
      <c r="E107" s="3">
        <v>8.6999999999999993</v>
      </c>
      <c r="F107" s="3">
        <v>41.7</v>
      </c>
      <c r="G107" s="3">
        <v>0.3</v>
      </c>
      <c r="H107" s="3">
        <v>800</v>
      </c>
      <c r="I107" s="3">
        <v>1</v>
      </c>
      <c r="J107" s="3">
        <v>1</v>
      </c>
      <c r="K107" s="3">
        <v>24.450549450549453</v>
      </c>
      <c r="L107" s="3">
        <v>21.153846153846153</v>
      </c>
      <c r="M107" s="3">
        <v>38.18681318681319</v>
      </c>
      <c r="N107" s="3">
        <v>6.3186813186813184</v>
      </c>
      <c r="O107" s="3">
        <v>3</v>
      </c>
      <c r="P107" s="1" t="s">
        <v>24</v>
      </c>
    </row>
    <row r="108" spans="1:16" x14ac:dyDescent="0.35">
      <c r="A108" s="1">
        <v>107</v>
      </c>
      <c r="B108" s="1">
        <v>27.3</v>
      </c>
      <c r="C108" s="3">
        <v>4.8</v>
      </c>
      <c r="D108" s="3">
        <v>18.899999999999999</v>
      </c>
      <c r="E108" s="3">
        <v>7</v>
      </c>
      <c r="F108" s="3">
        <v>44</v>
      </c>
      <c r="G108" s="3">
        <v>0.3</v>
      </c>
      <c r="H108" s="3">
        <v>750</v>
      </c>
      <c r="I108" s="3">
        <v>1</v>
      </c>
      <c r="J108" s="3">
        <v>0</v>
      </c>
      <c r="K108" s="3">
        <v>21.776504297994265</v>
      </c>
      <c r="L108" s="3">
        <v>19.770773638968478</v>
      </c>
      <c r="M108" s="3">
        <v>40.401146131805149</v>
      </c>
      <c r="N108" s="3">
        <v>7.7363896848137523</v>
      </c>
      <c r="O108" s="3">
        <v>2.5</v>
      </c>
      <c r="P108" s="1" t="s">
        <v>25</v>
      </c>
    </row>
    <row r="109" spans="1:16" x14ac:dyDescent="0.35">
      <c r="A109" s="1">
        <v>108</v>
      </c>
      <c r="B109" s="1">
        <v>27.3</v>
      </c>
      <c r="C109" s="3">
        <v>4.8</v>
      </c>
      <c r="D109" s="3">
        <v>18.899999999999999</v>
      </c>
      <c r="E109" s="3">
        <v>7</v>
      </c>
      <c r="F109" s="3">
        <v>44</v>
      </c>
      <c r="G109" s="3">
        <v>0.3</v>
      </c>
      <c r="H109" s="3">
        <v>800</v>
      </c>
      <c r="I109" s="3">
        <v>1</v>
      </c>
      <c r="J109" s="3">
        <v>0</v>
      </c>
      <c r="K109" s="3">
        <v>26.530612244897956</v>
      </c>
      <c r="L109" s="3">
        <v>20.408163265306122</v>
      </c>
      <c r="M109" s="3">
        <v>35.969387755102041</v>
      </c>
      <c r="N109" s="3">
        <v>7.6530612244897958</v>
      </c>
      <c r="O109" s="3">
        <v>2.5</v>
      </c>
      <c r="P109" s="1" t="s">
        <v>25</v>
      </c>
    </row>
    <row r="110" spans="1:16" x14ac:dyDescent="0.35">
      <c r="A110" s="1">
        <v>109</v>
      </c>
      <c r="B110" s="1">
        <v>27.3</v>
      </c>
      <c r="C110" s="3">
        <v>4.8</v>
      </c>
      <c r="D110" s="3">
        <v>18.899999999999999</v>
      </c>
      <c r="E110" s="3">
        <v>7</v>
      </c>
      <c r="F110" s="3">
        <v>44</v>
      </c>
      <c r="G110" s="3">
        <v>0.3</v>
      </c>
      <c r="H110" s="3">
        <v>850</v>
      </c>
      <c r="I110" s="3">
        <v>1</v>
      </c>
      <c r="J110" s="3">
        <v>0</v>
      </c>
      <c r="K110" s="3">
        <v>28.605200945626478</v>
      </c>
      <c r="L110" s="3">
        <v>23.877068557919625</v>
      </c>
      <c r="M110" s="3">
        <v>30.969267139479907</v>
      </c>
      <c r="N110" s="3">
        <v>7.8014184397163122</v>
      </c>
      <c r="O110" s="3">
        <v>2.6</v>
      </c>
      <c r="P110" s="1" t="s">
        <v>25</v>
      </c>
    </row>
    <row r="111" spans="1:16" x14ac:dyDescent="0.35">
      <c r="A111" s="1">
        <v>110</v>
      </c>
      <c r="B111" s="1">
        <v>27.3</v>
      </c>
      <c r="C111" s="3">
        <v>4.8</v>
      </c>
      <c r="D111" s="3">
        <v>18.899999999999999</v>
      </c>
      <c r="E111" s="3">
        <v>7</v>
      </c>
      <c r="F111" s="3">
        <v>44</v>
      </c>
      <c r="G111" s="3">
        <v>0.2</v>
      </c>
      <c r="H111" s="3">
        <v>750</v>
      </c>
      <c r="I111" s="3">
        <v>1</v>
      </c>
      <c r="J111" s="3">
        <v>0</v>
      </c>
      <c r="K111" s="3">
        <v>25.063938618925832</v>
      </c>
      <c r="L111" s="3">
        <v>18.414322250639387</v>
      </c>
      <c r="M111" s="3">
        <v>36.31713554987212</v>
      </c>
      <c r="N111" s="3">
        <v>9.4629156010230169</v>
      </c>
      <c r="O111" s="3">
        <v>1.9</v>
      </c>
      <c r="P111" s="1" t="s">
        <v>26</v>
      </c>
    </row>
    <row r="112" spans="1:16" x14ac:dyDescent="0.35">
      <c r="A112" s="1">
        <v>111</v>
      </c>
      <c r="B112" s="1">
        <v>27.3</v>
      </c>
      <c r="C112" s="3">
        <v>4.8</v>
      </c>
      <c r="D112" s="3">
        <v>18.899999999999999</v>
      </c>
      <c r="E112" s="3">
        <v>7</v>
      </c>
      <c r="F112" s="3">
        <v>44</v>
      </c>
      <c r="G112" s="3">
        <v>0.2</v>
      </c>
      <c r="H112" s="3">
        <v>800</v>
      </c>
      <c r="I112" s="3">
        <v>1</v>
      </c>
      <c r="J112" s="3">
        <v>0</v>
      </c>
      <c r="K112" s="3">
        <v>29.288702928870293</v>
      </c>
      <c r="L112" s="3">
        <v>22.384937238493727</v>
      </c>
      <c r="M112" s="3">
        <v>28.451882845188287</v>
      </c>
      <c r="N112" s="3">
        <v>10.251046025104605</v>
      </c>
      <c r="O112" s="3">
        <v>2</v>
      </c>
      <c r="P112" s="1" t="s">
        <v>26</v>
      </c>
    </row>
    <row r="113" spans="1:16" x14ac:dyDescent="0.35">
      <c r="A113" s="1">
        <v>112</v>
      </c>
      <c r="B113" s="1">
        <v>27.3</v>
      </c>
      <c r="C113" s="3">
        <v>4.8</v>
      </c>
      <c r="D113" s="3">
        <v>18.899999999999999</v>
      </c>
      <c r="E113" s="3">
        <v>7</v>
      </c>
      <c r="F113" s="3">
        <v>44</v>
      </c>
      <c r="G113" s="3">
        <v>0.2</v>
      </c>
      <c r="H113" s="3">
        <v>850</v>
      </c>
      <c r="I113" s="3">
        <v>1</v>
      </c>
      <c r="J113" s="3">
        <v>0</v>
      </c>
      <c r="K113" s="3">
        <v>31.357552581261949</v>
      </c>
      <c r="L113" s="3">
        <v>24.091778202676867</v>
      </c>
      <c r="M113" s="3">
        <v>24.856596558317403</v>
      </c>
      <c r="N113" s="3">
        <v>10.89866156787763</v>
      </c>
      <c r="O113" s="3">
        <v>2</v>
      </c>
      <c r="P113" s="1" t="s">
        <v>26</v>
      </c>
    </row>
    <row r="114" spans="1:16" x14ac:dyDescent="0.35">
      <c r="A114" s="1">
        <v>113</v>
      </c>
      <c r="B114" s="1">
        <v>27.3</v>
      </c>
      <c r="C114" s="3">
        <v>4.8</v>
      </c>
      <c r="D114" s="3">
        <v>18.899999999999999</v>
      </c>
      <c r="E114" s="3">
        <v>7</v>
      </c>
      <c r="F114" s="3">
        <v>44</v>
      </c>
      <c r="G114" s="3">
        <v>0.3</v>
      </c>
      <c r="H114" s="3">
        <v>750</v>
      </c>
      <c r="I114" s="3">
        <v>1</v>
      </c>
      <c r="J114" s="3">
        <v>0</v>
      </c>
      <c r="K114" s="3">
        <v>21.776504297994265</v>
      </c>
      <c r="L114" s="3">
        <v>19.770773638968478</v>
      </c>
      <c r="M114" s="3">
        <v>40.401146131805149</v>
      </c>
      <c r="N114" s="3">
        <v>7.7363896848137523</v>
      </c>
      <c r="O114" s="3">
        <v>2.5</v>
      </c>
      <c r="P114" s="1" t="s">
        <v>26</v>
      </c>
    </row>
    <row r="115" spans="1:16" x14ac:dyDescent="0.35">
      <c r="A115" s="1">
        <v>114</v>
      </c>
      <c r="B115" s="1">
        <v>27.3</v>
      </c>
      <c r="C115" s="3">
        <v>4.8</v>
      </c>
      <c r="D115" s="3">
        <v>18.899999999999999</v>
      </c>
      <c r="E115" s="3">
        <v>7</v>
      </c>
      <c r="F115" s="3">
        <v>44</v>
      </c>
      <c r="G115" s="3">
        <v>0.3</v>
      </c>
      <c r="H115" s="3">
        <v>800</v>
      </c>
      <c r="I115" s="3">
        <v>1</v>
      </c>
      <c r="J115" s="3">
        <v>0</v>
      </c>
      <c r="K115" s="3">
        <v>26.530612244897956</v>
      </c>
      <c r="L115" s="3">
        <v>20.408163265306122</v>
      </c>
      <c r="M115" s="3">
        <v>35.969387755102041</v>
      </c>
      <c r="N115" s="3">
        <v>7.6530612244897958</v>
      </c>
      <c r="O115" s="3">
        <v>2.5</v>
      </c>
      <c r="P115" s="1" t="s">
        <v>26</v>
      </c>
    </row>
    <row r="116" spans="1:16" x14ac:dyDescent="0.35">
      <c r="A116" s="1">
        <v>115</v>
      </c>
      <c r="B116" s="1">
        <v>27.3</v>
      </c>
      <c r="C116" s="3">
        <v>4.8</v>
      </c>
      <c r="D116" s="3">
        <v>18.899999999999999</v>
      </c>
      <c r="E116" s="3">
        <v>7</v>
      </c>
      <c r="F116" s="3">
        <v>44</v>
      </c>
      <c r="G116" s="3">
        <v>0.3</v>
      </c>
      <c r="H116" s="3">
        <v>850</v>
      </c>
      <c r="I116" s="3">
        <v>1</v>
      </c>
      <c r="J116" s="3">
        <v>0</v>
      </c>
      <c r="K116" s="3">
        <v>2.6004728132387713</v>
      </c>
      <c r="L116" s="3">
        <v>23.877068557919625</v>
      </c>
      <c r="M116" s="3">
        <v>30.969267139479907</v>
      </c>
      <c r="N116" s="3">
        <v>7.8014184397163122</v>
      </c>
      <c r="O116" s="3">
        <v>2.6</v>
      </c>
      <c r="P116" s="1" t="s">
        <v>26</v>
      </c>
    </row>
    <row r="117" spans="1:16" x14ac:dyDescent="0.35">
      <c r="A117" s="1">
        <v>116</v>
      </c>
      <c r="B117" s="1">
        <v>27.3</v>
      </c>
      <c r="C117" s="3">
        <v>4.8</v>
      </c>
      <c r="D117" s="3">
        <v>18.899999999999999</v>
      </c>
      <c r="E117" s="3">
        <v>7</v>
      </c>
      <c r="F117" s="3">
        <v>44</v>
      </c>
      <c r="G117" s="3">
        <v>0.4</v>
      </c>
      <c r="H117" s="3">
        <v>750</v>
      </c>
      <c r="I117" s="3">
        <v>1</v>
      </c>
      <c r="J117" s="3">
        <v>0</v>
      </c>
      <c r="K117" s="3">
        <v>12.749003984063748</v>
      </c>
      <c r="L117" s="3">
        <v>17.13147410358566</v>
      </c>
      <c r="M117" s="3">
        <v>56.175298804780887</v>
      </c>
      <c r="N117" s="3">
        <v>3.9840637450199212</v>
      </c>
      <c r="O117" s="3">
        <v>2.9</v>
      </c>
      <c r="P117" s="1" t="s">
        <v>26</v>
      </c>
    </row>
    <row r="118" spans="1:16" x14ac:dyDescent="0.35">
      <c r="A118" s="1">
        <v>117</v>
      </c>
      <c r="B118" s="1">
        <v>27.3</v>
      </c>
      <c r="C118" s="3">
        <v>4.8</v>
      </c>
      <c r="D118" s="3">
        <v>18.899999999999999</v>
      </c>
      <c r="E118" s="3">
        <v>7</v>
      </c>
      <c r="F118" s="3">
        <v>44</v>
      </c>
      <c r="G118" s="3">
        <v>0.4</v>
      </c>
      <c r="H118" s="3">
        <v>800</v>
      </c>
      <c r="I118" s="3">
        <v>1</v>
      </c>
      <c r="J118" s="3">
        <v>0</v>
      </c>
      <c r="K118" s="3">
        <v>24.495677233429394</v>
      </c>
      <c r="L118" s="3">
        <v>19.884726224783861</v>
      </c>
      <c r="M118" s="3">
        <v>39.769452449567723</v>
      </c>
      <c r="N118" s="3">
        <v>6.9164265129682994</v>
      </c>
      <c r="O118" s="3">
        <v>3.1</v>
      </c>
      <c r="P118" s="1" t="s">
        <v>26</v>
      </c>
    </row>
    <row r="119" spans="1:16" x14ac:dyDescent="0.35">
      <c r="A119" s="1">
        <v>118</v>
      </c>
      <c r="B119" s="1">
        <v>27.3</v>
      </c>
      <c r="C119" s="3">
        <v>4.8</v>
      </c>
      <c r="D119" s="3">
        <v>18.899999999999999</v>
      </c>
      <c r="E119" s="3">
        <v>7</v>
      </c>
      <c r="F119" s="3">
        <v>44</v>
      </c>
      <c r="G119" s="3">
        <v>0.4</v>
      </c>
      <c r="H119" s="3">
        <v>850</v>
      </c>
      <c r="I119" s="3">
        <v>1</v>
      </c>
      <c r="J119" s="3">
        <v>0</v>
      </c>
      <c r="K119" s="3">
        <v>26.430517711171657</v>
      </c>
      <c r="L119" s="3">
        <v>22.343324250681196</v>
      </c>
      <c r="M119" s="3">
        <v>37.602179836512256</v>
      </c>
      <c r="N119" s="3">
        <v>5.7220708446866482</v>
      </c>
      <c r="O119" s="3">
        <v>3.1</v>
      </c>
      <c r="P119" s="1" t="s">
        <v>26</v>
      </c>
    </row>
    <row r="120" spans="1:16" x14ac:dyDescent="0.35">
      <c r="A120" s="1">
        <v>119</v>
      </c>
      <c r="B120" s="1">
        <v>27.3</v>
      </c>
      <c r="C120" s="3">
        <v>4.8</v>
      </c>
      <c r="D120" s="3">
        <v>18.899999999999999</v>
      </c>
      <c r="E120" s="3">
        <v>7</v>
      </c>
      <c r="F120" s="3">
        <v>44</v>
      </c>
      <c r="G120" s="3">
        <v>0.3</v>
      </c>
      <c r="H120" s="3">
        <v>750</v>
      </c>
      <c r="I120" s="3">
        <v>1</v>
      </c>
      <c r="J120" s="3">
        <v>0.5</v>
      </c>
      <c r="K120" s="3">
        <v>25.255102040816325</v>
      </c>
      <c r="L120" s="3">
        <v>19.642857142857142</v>
      </c>
      <c r="M120" s="3">
        <v>37.755102040816325</v>
      </c>
      <c r="N120" s="3">
        <v>7.1428571428571423</v>
      </c>
      <c r="O120" s="3">
        <v>2.4</v>
      </c>
      <c r="P120" s="1" t="s">
        <v>26</v>
      </c>
    </row>
    <row r="121" spans="1:16" x14ac:dyDescent="0.35">
      <c r="A121" s="1">
        <v>120</v>
      </c>
      <c r="B121" s="1">
        <v>27.3</v>
      </c>
      <c r="C121" s="3">
        <v>4.8</v>
      </c>
      <c r="D121" s="3">
        <v>18.899999999999999</v>
      </c>
      <c r="E121" s="3">
        <v>7</v>
      </c>
      <c r="F121" s="3">
        <v>44</v>
      </c>
      <c r="G121" s="3">
        <v>0.3</v>
      </c>
      <c r="H121" s="3">
        <v>800</v>
      </c>
      <c r="I121" s="3">
        <v>1</v>
      </c>
      <c r="J121" s="3">
        <v>0.5</v>
      </c>
      <c r="K121" s="3">
        <v>26.96078431372549</v>
      </c>
      <c r="L121" s="3">
        <v>20.588235294117649</v>
      </c>
      <c r="M121" s="3">
        <v>36.274509803921568</v>
      </c>
      <c r="N121" s="3">
        <v>7.598039215686275</v>
      </c>
      <c r="O121" s="3">
        <v>2.6</v>
      </c>
      <c r="P121" s="1" t="s">
        <v>26</v>
      </c>
    </row>
    <row r="122" spans="1:16" x14ac:dyDescent="0.35">
      <c r="A122" s="1">
        <v>121</v>
      </c>
      <c r="B122" s="1">
        <v>27.3</v>
      </c>
      <c r="C122" s="3">
        <v>4.8</v>
      </c>
      <c r="D122" s="3">
        <v>18.899999999999999</v>
      </c>
      <c r="E122" s="3">
        <v>7</v>
      </c>
      <c r="F122" s="3">
        <v>44</v>
      </c>
      <c r="G122" s="3">
        <v>0.3</v>
      </c>
      <c r="H122" s="3">
        <v>850</v>
      </c>
      <c r="I122" s="3">
        <v>1</v>
      </c>
      <c r="J122" s="3">
        <v>0.5</v>
      </c>
      <c r="K122" s="3">
        <v>33.549783549783548</v>
      </c>
      <c r="L122" s="3">
        <v>22.510822510822511</v>
      </c>
      <c r="M122" s="3">
        <v>30.519480519480517</v>
      </c>
      <c r="N122" s="3">
        <v>6.9264069264069263</v>
      </c>
      <c r="O122" s="3">
        <v>2.8</v>
      </c>
      <c r="P122" s="1" t="s">
        <v>26</v>
      </c>
    </row>
    <row r="123" spans="1:16" x14ac:dyDescent="0.35">
      <c r="A123" s="1">
        <v>122</v>
      </c>
      <c r="B123" s="1">
        <v>27.3</v>
      </c>
      <c r="C123" s="3">
        <v>4.8</v>
      </c>
      <c r="D123" s="3">
        <v>18.899999999999999</v>
      </c>
      <c r="E123" s="3">
        <v>7</v>
      </c>
      <c r="F123" s="3">
        <v>44</v>
      </c>
      <c r="G123" s="3">
        <v>0.3</v>
      </c>
      <c r="H123" s="3">
        <v>750</v>
      </c>
      <c r="I123" s="3">
        <v>1</v>
      </c>
      <c r="J123" s="3">
        <v>1</v>
      </c>
      <c r="K123" s="3">
        <v>25.252525252525253</v>
      </c>
      <c r="L123" s="3">
        <v>19.696969696969695</v>
      </c>
      <c r="M123" s="3">
        <v>39.393939393939391</v>
      </c>
      <c r="N123" s="3">
        <v>7.3232323232323226</v>
      </c>
      <c r="O123" s="3">
        <v>2.5</v>
      </c>
      <c r="P123" s="1" t="s">
        <v>26</v>
      </c>
    </row>
    <row r="124" spans="1:16" x14ac:dyDescent="0.35">
      <c r="A124" s="1">
        <v>123</v>
      </c>
      <c r="B124" s="1">
        <v>27.3</v>
      </c>
      <c r="C124" s="3">
        <v>4.8</v>
      </c>
      <c r="D124" s="3">
        <v>18.899999999999999</v>
      </c>
      <c r="E124" s="3">
        <v>7</v>
      </c>
      <c r="F124" s="3">
        <v>44</v>
      </c>
      <c r="G124" s="3">
        <v>0.3</v>
      </c>
      <c r="H124" s="3">
        <v>800</v>
      </c>
      <c r="I124" s="3">
        <v>1</v>
      </c>
      <c r="J124" s="3">
        <v>1</v>
      </c>
      <c r="K124" s="3">
        <v>28.91566265060241</v>
      </c>
      <c r="L124" s="3">
        <v>20.722891566265059</v>
      </c>
      <c r="M124" s="3">
        <v>36.626506024096386</v>
      </c>
      <c r="N124" s="3">
        <v>6.5060240963855422</v>
      </c>
      <c r="O124" s="3">
        <v>2.6</v>
      </c>
      <c r="P124" s="1" t="s">
        <v>26</v>
      </c>
    </row>
    <row r="125" spans="1:16" x14ac:dyDescent="0.35">
      <c r="A125" s="1">
        <v>124</v>
      </c>
      <c r="B125" s="1">
        <v>27.3</v>
      </c>
      <c r="C125" s="3">
        <v>4.8</v>
      </c>
      <c r="D125" s="3">
        <v>18.899999999999999</v>
      </c>
      <c r="E125" s="3">
        <v>7</v>
      </c>
      <c r="F125" s="3">
        <v>44</v>
      </c>
      <c r="G125" s="3">
        <v>0.3</v>
      </c>
      <c r="H125" s="3">
        <v>850</v>
      </c>
      <c r="I125" s="3">
        <v>1</v>
      </c>
      <c r="J125" s="3">
        <v>1</v>
      </c>
      <c r="K125" s="3">
        <v>34.32835820895523</v>
      </c>
      <c r="L125" s="3">
        <v>21.535181236673775</v>
      </c>
      <c r="M125" s="3">
        <v>31.343283582089555</v>
      </c>
      <c r="N125" s="3">
        <v>6.3965884861407254</v>
      </c>
      <c r="O125" s="3">
        <v>2.8</v>
      </c>
      <c r="P125" s="1" t="s">
        <v>26</v>
      </c>
    </row>
    <row r="126" spans="1:16" x14ac:dyDescent="0.35">
      <c r="A126" s="1">
        <v>125</v>
      </c>
      <c r="B126" s="1">
        <v>50</v>
      </c>
      <c r="C126" s="3">
        <v>6.2</v>
      </c>
      <c r="D126" s="3">
        <v>36.299999999999997</v>
      </c>
      <c r="E126" s="3">
        <v>7.6</v>
      </c>
      <c r="F126" s="3">
        <v>6.3</v>
      </c>
      <c r="G126" s="3">
        <v>0.17</v>
      </c>
      <c r="H126" s="3">
        <v>700</v>
      </c>
      <c r="I126" s="3">
        <v>2</v>
      </c>
      <c r="J126" s="3">
        <v>0</v>
      </c>
      <c r="K126" s="3">
        <v>24</v>
      </c>
      <c r="L126" s="3">
        <v>28</v>
      </c>
      <c r="M126" s="3">
        <v>36</v>
      </c>
      <c r="N126" s="3">
        <v>12</v>
      </c>
      <c r="O126" s="3">
        <v>1.4916221655053796</v>
      </c>
      <c r="P126" s="1" t="s">
        <v>27</v>
      </c>
    </row>
    <row r="127" spans="1:16" x14ac:dyDescent="0.35">
      <c r="A127" s="1">
        <v>126</v>
      </c>
      <c r="B127" s="1">
        <v>50</v>
      </c>
      <c r="C127" s="3">
        <v>6.2</v>
      </c>
      <c r="D127" s="3">
        <v>36.299999999999997</v>
      </c>
      <c r="E127" s="3">
        <v>7.6</v>
      </c>
      <c r="F127" s="3">
        <v>6.3</v>
      </c>
      <c r="G127" s="3">
        <v>0.2</v>
      </c>
      <c r="H127" s="3">
        <v>740</v>
      </c>
      <c r="I127" s="3">
        <v>2</v>
      </c>
      <c r="J127" s="3">
        <v>0</v>
      </c>
      <c r="K127" s="3">
        <v>23.913043478260871</v>
      </c>
      <c r="L127" s="3">
        <v>26.086956521739129</v>
      </c>
      <c r="M127" s="3">
        <v>36.956521739130437</v>
      </c>
      <c r="N127" s="3">
        <v>13.043478260869565</v>
      </c>
      <c r="O127" s="3">
        <v>1.5742456155120685</v>
      </c>
      <c r="P127" s="1" t="s">
        <v>27</v>
      </c>
    </row>
    <row r="128" spans="1:16" x14ac:dyDescent="0.35">
      <c r="A128" s="1">
        <v>127</v>
      </c>
      <c r="B128" s="1">
        <v>50</v>
      </c>
      <c r="C128" s="3">
        <v>6.2</v>
      </c>
      <c r="D128" s="3">
        <v>36.299999999999997</v>
      </c>
      <c r="E128" s="3">
        <v>7.6</v>
      </c>
      <c r="F128" s="3">
        <v>6.3</v>
      </c>
      <c r="G128" s="3">
        <v>0.22</v>
      </c>
      <c r="H128" s="3">
        <v>750</v>
      </c>
      <c r="I128" s="3">
        <v>2</v>
      </c>
      <c r="J128" s="3">
        <v>0</v>
      </c>
      <c r="K128" s="3">
        <v>23.529411764705884</v>
      </c>
      <c r="L128" s="3">
        <v>23.529411764705884</v>
      </c>
      <c r="M128" s="3">
        <v>39.215686274509807</v>
      </c>
      <c r="N128" s="3">
        <v>13.725490196078431</v>
      </c>
      <c r="O128" s="3">
        <v>1.6614477660368803</v>
      </c>
      <c r="P128" s="1" t="s">
        <v>27</v>
      </c>
    </row>
    <row r="129" spans="1:16" x14ac:dyDescent="0.35">
      <c r="A129" s="1">
        <v>128</v>
      </c>
      <c r="B129" s="1">
        <v>50</v>
      </c>
      <c r="C129" s="3">
        <v>6.2</v>
      </c>
      <c r="D129" s="3">
        <v>36.299999999999997</v>
      </c>
      <c r="E129" s="3">
        <v>7.6</v>
      </c>
      <c r="F129" s="3">
        <v>6.3</v>
      </c>
      <c r="G129" s="3">
        <v>0.23</v>
      </c>
      <c r="H129" s="3">
        <v>760</v>
      </c>
      <c r="I129" s="3">
        <v>2</v>
      </c>
      <c r="J129" s="3">
        <v>0</v>
      </c>
      <c r="K129" s="3">
        <v>26.666666666666668</v>
      </c>
      <c r="L129" s="3">
        <v>20</v>
      </c>
      <c r="M129" s="3">
        <v>37.777777777777779</v>
      </c>
      <c r="N129" s="3">
        <v>15.555555555555555</v>
      </c>
      <c r="O129" s="3">
        <v>1.59777374291782</v>
      </c>
      <c r="P129" s="1" t="s">
        <v>27</v>
      </c>
    </row>
    <row r="130" spans="1:16" x14ac:dyDescent="0.35">
      <c r="A130" s="1">
        <v>129</v>
      </c>
      <c r="B130" s="1">
        <v>50</v>
      </c>
      <c r="C130" s="3">
        <v>6.2</v>
      </c>
      <c r="D130" s="3">
        <v>36.299999999999997</v>
      </c>
      <c r="E130" s="3">
        <v>7.6</v>
      </c>
      <c r="F130" s="3">
        <v>6.3</v>
      </c>
      <c r="G130" s="3">
        <v>0.4</v>
      </c>
      <c r="H130" s="3">
        <v>785</v>
      </c>
      <c r="I130" s="3">
        <v>2</v>
      </c>
      <c r="J130" s="3">
        <v>0</v>
      </c>
      <c r="K130" s="3">
        <v>19.047619047619047</v>
      </c>
      <c r="L130" s="3">
        <v>23.80952380952381</v>
      </c>
      <c r="M130" s="3">
        <v>40.476190476190474</v>
      </c>
      <c r="N130" s="3">
        <v>16.666666666666668</v>
      </c>
      <c r="O130" s="3">
        <v>1.8110669124543193</v>
      </c>
      <c r="P130" s="1" t="s">
        <v>27</v>
      </c>
    </row>
    <row r="131" spans="1:16" x14ac:dyDescent="0.35">
      <c r="A131" s="1">
        <v>130</v>
      </c>
      <c r="B131" s="1">
        <v>50</v>
      </c>
      <c r="C131" s="3">
        <v>6.2</v>
      </c>
      <c r="D131" s="3">
        <v>36.299999999999997</v>
      </c>
      <c r="E131" s="3">
        <v>7.6</v>
      </c>
      <c r="F131" s="3">
        <v>6.3</v>
      </c>
      <c r="G131" s="3">
        <v>0.28999999999999998</v>
      </c>
      <c r="H131" s="3">
        <v>780</v>
      </c>
      <c r="I131" s="3">
        <v>2</v>
      </c>
      <c r="J131" s="3">
        <v>0</v>
      </c>
      <c r="K131" s="3">
        <v>22.727272727272727</v>
      </c>
      <c r="L131" s="3">
        <v>29.545454545454547</v>
      </c>
      <c r="M131" s="3">
        <v>36.363636363636367</v>
      </c>
      <c r="N131" s="3">
        <v>11.363636363636363</v>
      </c>
      <c r="O131" s="3">
        <v>2.0084465121818376</v>
      </c>
      <c r="P131" s="1" t="s">
        <v>27</v>
      </c>
    </row>
    <row r="132" spans="1:16" x14ac:dyDescent="0.35">
      <c r="A132" s="1">
        <v>131</v>
      </c>
      <c r="B132" s="1">
        <v>50</v>
      </c>
      <c r="C132" s="3">
        <v>6.2</v>
      </c>
      <c r="D132" s="3">
        <v>36.299999999999997</v>
      </c>
      <c r="E132" s="3">
        <v>7.6</v>
      </c>
      <c r="F132" s="3">
        <v>6.3</v>
      </c>
      <c r="G132" s="3">
        <v>0.31</v>
      </c>
      <c r="H132" s="3">
        <v>820</v>
      </c>
      <c r="I132" s="3">
        <v>2</v>
      </c>
      <c r="J132" s="3">
        <v>0</v>
      </c>
      <c r="K132" s="3">
        <v>20.454545454545453</v>
      </c>
      <c r="L132" s="3">
        <v>31.818181818181817</v>
      </c>
      <c r="M132" s="3">
        <v>36.363636363636367</v>
      </c>
      <c r="N132" s="3">
        <v>11.363636363636363</v>
      </c>
      <c r="O132" s="3">
        <v>1.9571124160238353</v>
      </c>
      <c r="P132" s="1" t="s">
        <v>27</v>
      </c>
    </row>
    <row r="133" spans="1:16" x14ac:dyDescent="0.35">
      <c r="A133" s="1">
        <v>132</v>
      </c>
      <c r="B133" s="1">
        <v>37.6</v>
      </c>
      <c r="C133" s="3">
        <v>5.42</v>
      </c>
      <c r="D133" s="3">
        <v>33.200000000000003</v>
      </c>
      <c r="E133" s="3">
        <v>9.08</v>
      </c>
      <c r="F133" s="3">
        <v>23.4</v>
      </c>
      <c r="G133" s="3">
        <v>0.25</v>
      </c>
      <c r="H133" s="3">
        <v>665</v>
      </c>
      <c r="I133" s="3">
        <v>4</v>
      </c>
      <c r="J133" s="3">
        <v>0</v>
      </c>
      <c r="K133" s="3">
        <v>9.2102233479161875</v>
      </c>
      <c r="L133" s="3">
        <v>45.820861155883023</v>
      </c>
      <c r="M133" s="3">
        <v>33.271931844347229</v>
      </c>
      <c r="N133" s="3">
        <v>6.6774119272392358</v>
      </c>
      <c r="O133" s="3">
        <v>2.1537885427639023</v>
      </c>
      <c r="P133" s="1" t="s">
        <v>28</v>
      </c>
    </row>
    <row r="134" spans="1:16" x14ac:dyDescent="0.35">
      <c r="A134" s="1">
        <v>133</v>
      </c>
      <c r="B134" s="1">
        <v>37.6</v>
      </c>
      <c r="C134" s="3">
        <v>5.42</v>
      </c>
      <c r="D134" s="3">
        <v>33.200000000000003</v>
      </c>
      <c r="E134" s="3">
        <v>9.08</v>
      </c>
      <c r="F134" s="3">
        <v>23.4</v>
      </c>
      <c r="G134" s="3">
        <v>0.3</v>
      </c>
      <c r="H134" s="3">
        <v>744</v>
      </c>
      <c r="I134" s="3">
        <v>4</v>
      </c>
      <c r="J134" s="3">
        <v>0</v>
      </c>
      <c r="K134" s="3">
        <v>9.7674418604651159</v>
      </c>
      <c r="L134" s="3">
        <v>38.63049095607235</v>
      </c>
      <c r="M134" s="3">
        <v>41.937984496124031</v>
      </c>
      <c r="N134" s="3">
        <v>6.1240310077519373</v>
      </c>
      <c r="O134" s="3">
        <v>2.4840361193210336</v>
      </c>
      <c r="P134" s="1" t="s">
        <v>28</v>
      </c>
    </row>
    <row r="135" spans="1:16" x14ac:dyDescent="0.35">
      <c r="A135" s="1">
        <v>134</v>
      </c>
      <c r="B135" s="1">
        <v>37.6</v>
      </c>
      <c r="C135" s="3">
        <v>5.42</v>
      </c>
      <c r="D135" s="3">
        <v>33.200000000000003</v>
      </c>
      <c r="E135" s="3">
        <v>9.08</v>
      </c>
      <c r="F135" s="3">
        <v>23.4</v>
      </c>
      <c r="G135" s="3">
        <v>0.35</v>
      </c>
      <c r="H135" s="3">
        <v>811</v>
      </c>
      <c r="I135" s="3">
        <v>4</v>
      </c>
      <c r="J135" s="3">
        <v>0</v>
      </c>
      <c r="K135" s="3">
        <v>9.3106289480911855</v>
      </c>
      <c r="L135" s="3">
        <v>35.017852238396046</v>
      </c>
      <c r="M135" s="3">
        <v>47.074979401263391</v>
      </c>
      <c r="N135" s="3">
        <v>5.4380664652567985</v>
      </c>
      <c r="O135" s="3">
        <v>2.8430008764483508</v>
      </c>
      <c r="P135" s="1" t="s">
        <v>28</v>
      </c>
    </row>
    <row r="136" spans="1:16" x14ac:dyDescent="0.35">
      <c r="A136" s="1">
        <v>135</v>
      </c>
      <c r="B136" s="1">
        <v>37.6</v>
      </c>
      <c r="C136" s="3">
        <v>5.42</v>
      </c>
      <c r="D136" s="3">
        <v>33.200000000000003</v>
      </c>
      <c r="E136" s="3">
        <v>9.08</v>
      </c>
      <c r="F136" s="3">
        <v>23.4</v>
      </c>
      <c r="G136" s="3">
        <v>0.35</v>
      </c>
      <c r="H136" s="3">
        <v>670</v>
      </c>
      <c r="I136" s="3">
        <v>4</v>
      </c>
      <c r="J136" s="3">
        <v>0</v>
      </c>
      <c r="K136" s="3">
        <v>9.2994573260976807</v>
      </c>
      <c r="L136" s="3">
        <v>45.115934879131721</v>
      </c>
      <c r="M136" s="3">
        <v>35.76714356191416</v>
      </c>
      <c r="N136" s="3">
        <v>5.8214109521460289</v>
      </c>
      <c r="O136" s="3">
        <v>2.1394299524788094</v>
      </c>
      <c r="P136" s="1" t="s">
        <v>28</v>
      </c>
    </row>
    <row r="137" spans="1:16" x14ac:dyDescent="0.35">
      <c r="A137" s="1">
        <v>136</v>
      </c>
      <c r="B137" s="1">
        <v>37.6</v>
      </c>
      <c r="C137" s="3">
        <v>5.42</v>
      </c>
      <c r="D137" s="3">
        <v>33.200000000000003</v>
      </c>
      <c r="E137" s="3">
        <v>9.08</v>
      </c>
      <c r="F137" s="3">
        <v>23.4</v>
      </c>
      <c r="G137" s="3">
        <v>0.3</v>
      </c>
      <c r="H137" s="3">
        <v>750</v>
      </c>
      <c r="I137" s="3">
        <v>4</v>
      </c>
      <c r="J137" s="3">
        <v>0</v>
      </c>
      <c r="K137" s="3">
        <v>9.0473656200106447</v>
      </c>
      <c r="L137" s="3">
        <v>38.398084087280473</v>
      </c>
      <c r="M137" s="3">
        <v>43.79989356040447</v>
      </c>
      <c r="N137" s="3">
        <v>5.3219797764768497</v>
      </c>
      <c r="O137" s="3">
        <v>2.4553189387508483</v>
      </c>
      <c r="P137" s="1" t="s">
        <v>28</v>
      </c>
    </row>
    <row r="138" spans="1:16" x14ac:dyDescent="0.35">
      <c r="A138" s="1">
        <v>137</v>
      </c>
      <c r="B138" s="1">
        <v>37.6</v>
      </c>
      <c r="C138" s="3">
        <v>5.42</v>
      </c>
      <c r="D138" s="3">
        <v>33.200000000000003</v>
      </c>
      <c r="E138" s="3">
        <v>9.08</v>
      </c>
      <c r="F138" s="3">
        <v>23.4</v>
      </c>
      <c r="G138" s="3">
        <v>0.35</v>
      </c>
      <c r="H138" s="3">
        <v>822</v>
      </c>
      <c r="I138" s="3">
        <v>4</v>
      </c>
      <c r="J138" s="3">
        <v>0</v>
      </c>
      <c r="K138" s="3">
        <v>9.0833101142379498</v>
      </c>
      <c r="L138" s="3">
        <v>34.828643076065752</v>
      </c>
      <c r="M138" s="3">
        <v>48.007801616049036</v>
      </c>
      <c r="N138" s="3">
        <v>5.1546391752577323</v>
      </c>
      <c r="O138" s="3">
        <v>2.8286422861632583</v>
      </c>
      <c r="P138" s="1" t="s">
        <v>28</v>
      </c>
    </row>
    <row r="139" spans="1:16" x14ac:dyDescent="0.35">
      <c r="A139" s="1">
        <v>138</v>
      </c>
      <c r="B139" s="1">
        <v>37.6</v>
      </c>
      <c r="C139" s="3">
        <v>5.42</v>
      </c>
      <c r="D139" s="3">
        <v>33.200000000000003</v>
      </c>
      <c r="E139" s="3">
        <v>9.08</v>
      </c>
      <c r="F139" s="3">
        <v>23.4</v>
      </c>
      <c r="G139" s="3">
        <v>0.35</v>
      </c>
      <c r="H139" s="3">
        <v>700</v>
      </c>
      <c r="I139" s="3">
        <v>4</v>
      </c>
      <c r="J139" s="3">
        <v>0</v>
      </c>
      <c r="K139" s="3">
        <v>9.2487116897206416</v>
      </c>
      <c r="L139" s="3">
        <v>41.036072687822077</v>
      </c>
      <c r="M139" s="3">
        <v>40.195280716029295</v>
      </c>
      <c r="N139" s="3">
        <v>5.4244643341470038</v>
      </c>
      <c r="O139" s="3">
        <v>1.8666167370620486</v>
      </c>
      <c r="P139" s="1" t="s">
        <v>28</v>
      </c>
    </row>
    <row r="140" spans="1:16" x14ac:dyDescent="0.35">
      <c r="A140" s="1">
        <v>139</v>
      </c>
      <c r="B140" s="1">
        <v>37.6</v>
      </c>
      <c r="C140" s="3">
        <v>5.42</v>
      </c>
      <c r="D140" s="3">
        <v>33.200000000000003</v>
      </c>
      <c r="E140" s="3">
        <v>9.08</v>
      </c>
      <c r="F140" s="3">
        <v>23.4</v>
      </c>
      <c r="G140" s="3">
        <v>0.3</v>
      </c>
      <c r="H140" s="3">
        <v>766</v>
      </c>
      <c r="I140" s="3">
        <v>4</v>
      </c>
      <c r="J140" s="3">
        <v>0</v>
      </c>
      <c r="K140" s="3">
        <v>9.2171016102165453</v>
      </c>
      <c r="L140" s="3">
        <v>36.091060521932256</v>
      </c>
      <c r="M140" s="3">
        <v>46.14103275957801</v>
      </c>
      <c r="N140" s="3">
        <v>5.3026096612992779</v>
      </c>
      <c r="O140" s="3">
        <v>2.1537885427639023</v>
      </c>
      <c r="P140" s="1" t="s">
        <v>28</v>
      </c>
    </row>
    <row r="141" spans="1:16" x14ac:dyDescent="0.35">
      <c r="A141" s="1">
        <v>140</v>
      </c>
      <c r="B141" s="1">
        <v>37.6</v>
      </c>
      <c r="C141" s="3">
        <v>5.42</v>
      </c>
      <c r="D141" s="3">
        <v>33.200000000000003</v>
      </c>
      <c r="E141" s="3">
        <v>9.08</v>
      </c>
      <c r="F141" s="3">
        <v>23.4</v>
      </c>
      <c r="G141" s="3">
        <v>0.35</v>
      </c>
      <c r="H141" s="3">
        <v>828</v>
      </c>
      <c r="I141" s="3">
        <v>4</v>
      </c>
      <c r="J141" s="3">
        <v>0</v>
      </c>
      <c r="K141" s="3">
        <v>9.0807488125174611</v>
      </c>
      <c r="L141" s="3">
        <v>34.339200894104493</v>
      </c>
      <c r="M141" s="3">
        <v>48.672813635093597</v>
      </c>
      <c r="N141" s="3">
        <v>5.1411008661637316</v>
      </c>
      <c r="O141" s="3">
        <v>2.4409603484657558</v>
      </c>
      <c r="P141" s="1" t="s">
        <v>28</v>
      </c>
    </row>
    <row r="142" spans="1:16" x14ac:dyDescent="0.35">
      <c r="A142" s="1">
        <v>141</v>
      </c>
      <c r="B142" s="1">
        <v>49</v>
      </c>
      <c r="C142" s="3">
        <v>6.1</v>
      </c>
      <c r="D142" s="3">
        <v>44.4</v>
      </c>
      <c r="E142" s="3">
        <v>7</v>
      </c>
      <c r="F142" s="3">
        <v>0.4</v>
      </c>
      <c r="G142" s="3">
        <v>0.21</v>
      </c>
      <c r="H142" s="3">
        <v>700</v>
      </c>
      <c r="I142" s="3">
        <v>4</v>
      </c>
      <c r="J142" s="3">
        <v>0</v>
      </c>
      <c r="K142" s="3">
        <v>22.05</v>
      </c>
      <c r="L142" s="3">
        <v>29.87</v>
      </c>
      <c r="M142" s="3">
        <v>34.19</v>
      </c>
      <c r="N142" s="3">
        <v>9.51</v>
      </c>
      <c r="O142" s="3">
        <v>0.69093578615537421</v>
      </c>
      <c r="P142" s="1" t="s">
        <v>29</v>
      </c>
    </row>
    <row r="143" spans="1:16" x14ac:dyDescent="0.35">
      <c r="A143" s="1">
        <v>142</v>
      </c>
      <c r="B143" s="1">
        <v>49</v>
      </c>
      <c r="C143" s="3">
        <v>6.1</v>
      </c>
      <c r="D143" s="3">
        <v>44.4</v>
      </c>
      <c r="E143" s="3">
        <v>7</v>
      </c>
      <c r="F143" s="3">
        <v>0.4</v>
      </c>
      <c r="G143" s="3">
        <v>0.21</v>
      </c>
      <c r="H143" s="3">
        <v>700</v>
      </c>
      <c r="I143" s="3">
        <v>4</v>
      </c>
      <c r="J143" s="3">
        <v>0</v>
      </c>
      <c r="K143" s="3">
        <v>20.27</v>
      </c>
      <c r="L143" s="3">
        <v>30.61</v>
      </c>
      <c r="M143" s="3">
        <v>34.729999999999997</v>
      </c>
      <c r="N143" s="3">
        <v>10.18</v>
      </c>
      <c r="O143" s="3">
        <v>0.96083257762231722</v>
      </c>
      <c r="P143" s="1" t="s">
        <v>29</v>
      </c>
    </row>
    <row r="144" spans="1:16" x14ac:dyDescent="0.35">
      <c r="A144" s="1">
        <v>143</v>
      </c>
      <c r="B144" s="1">
        <v>49</v>
      </c>
      <c r="C144" s="3">
        <v>6.1</v>
      </c>
      <c r="D144" s="3">
        <v>44.4</v>
      </c>
      <c r="E144" s="3">
        <v>7</v>
      </c>
      <c r="F144" s="3">
        <v>0.4</v>
      </c>
      <c r="G144" s="3">
        <v>0.21</v>
      </c>
      <c r="H144" s="3">
        <v>700</v>
      </c>
      <c r="I144" s="3">
        <v>4</v>
      </c>
      <c r="J144" s="3">
        <v>0</v>
      </c>
      <c r="K144" s="3">
        <v>21.54</v>
      </c>
      <c r="L144" s="3">
        <v>31.29</v>
      </c>
      <c r="M144" s="3">
        <v>34.590000000000003</v>
      </c>
      <c r="N144" s="3">
        <v>9.76</v>
      </c>
      <c r="O144" s="3">
        <v>0.93924083430496175</v>
      </c>
      <c r="P144" s="1" t="s">
        <v>29</v>
      </c>
    </row>
    <row r="145" spans="1:16" x14ac:dyDescent="0.35">
      <c r="A145" s="1">
        <v>144</v>
      </c>
      <c r="B145" s="1">
        <v>49</v>
      </c>
      <c r="C145" s="3">
        <v>6.1</v>
      </c>
      <c r="D145" s="3">
        <v>44.4</v>
      </c>
      <c r="E145" s="3">
        <v>7</v>
      </c>
      <c r="F145" s="3">
        <v>0.4</v>
      </c>
      <c r="G145" s="3">
        <v>0.25</v>
      </c>
      <c r="H145" s="3">
        <v>750</v>
      </c>
      <c r="I145" s="3">
        <v>4</v>
      </c>
      <c r="J145" s="3">
        <v>0</v>
      </c>
      <c r="K145" s="3">
        <v>18.059999999999999</v>
      </c>
      <c r="L145" s="3">
        <v>34.83</v>
      </c>
      <c r="M145" s="3">
        <v>31.88</v>
      </c>
      <c r="N145" s="3">
        <v>10.19</v>
      </c>
      <c r="O145" s="3">
        <v>1.0795871658677723</v>
      </c>
      <c r="P145" s="1" t="s">
        <v>29</v>
      </c>
    </row>
    <row r="146" spans="1:16" x14ac:dyDescent="0.35">
      <c r="A146" s="1">
        <v>145</v>
      </c>
      <c r="B146" s="1">
        <v>49</v>
      </c>
      <c r="C146" s="3">
        <v>6.1</v>
      </c>
      <c r="D146" s="3">
        <v>44.4</v>
      </c>
      <c r="E146" s="3">
        <v>7</v>
      </c>
      <c r="F146" s="3">
        <v>0.4</v>
      </c>
      <c r="G146" s="3">
        <v>0.24</v>
      </c>
      <c r="H146" s="3">
        <v>750</v>
      </c>
      <c r="I146" s="3">
        <v>4</v>
      </c>
      <c r="J146" s="3">
        <v>0</v>
      </c>
      <c r="K146" s="3">
        <v>18.93</v>
      </c>
      <c r="L146" s="3">
        <v>33.69</v>
      </c>
      <c r="M146" s="3">
        <v>32.42</v>
      </c>
      <c r="N146" s="3">
        <v>10.02</v>
      </c>
      <c r="O146" s="3">
        <v>1.0471995508917389</v>
      </c>
      <c r="P146" s="1" t="s">
        <v>29</v>
      </c>
    </row>
    <row r="147" spans="1:16" x14ac:dyDescent="0.35">
      <c r="A147" s="1">
        <v>146</v>
      </c>
      <c r="B147" s="1">
        <v>49</v>
      </c>
      <c r="C147" s="3">
        <v>6.1</v>
      </c>
      <c r="D147" s="3">
        <v>44.4</v>
      </c>
      <c r="E147" s="3">
        <v>7</v>
      </c>
      <c r="F147" s="3">
        <v>0.4</v>
      </c>
      <c r="G147" s="3">
        <v>0.24</v>
      </c>
      <c r="H147" s="3">
        <v>750</v>
      </c>
      <c r="I147" s="3">
        <v>4</v>
      </c>
      <c r="J147" s="3">
        <v>0</v>
      </c>
      <c r="K147" s="3">
        <v>20.2</v>
      </c>
      <c r="L147" s="3">
        <v>31.92</v>
      </c>
      <c r="M147" s="3">
        <v>33.19</v>
      </c>
      <c r="N147" s="3">
        <v>9.84</v>
      </c>
      <c r="O147" s="3">
        <v>1.0579954225504167</v>
      </c>
      <c r="P147" s="1" t="s">
        <v>29</v>
      </c>
    </row>
    <row r="148" spans="1:16" x14ac:dyDescent="0.35">
      <c r="A148" s="1">
        <v>147</v>
      </c>
      <c r="B148" s="1">
        <v>49</v>
      </c>
      <c r="C148" s="3">
        <v>6.1</v>
      </c>
      <c r="D148" s="3">
        <v>44.4</v>
      </c>
      <c r="E148" s="3">
        <v>7</v>
      </c>
      <c r="F148" s="3">
        <v>0.4</v>
      </c>
      <c r="G148" s="3">
        <v>0.23</v>
      </c>
      <c r="H148" s="3">
        <v>800</v>
      </c>
      <c r="I148" s="3">
        <v>4</v>
      </c>
      <c r="J148" s="3">
        <v>0</v>
      </c>
      <c r="K148" s="3">
        <v>19.87</v>
      </c>
      <c r="L148" s="3">
        <v>36.630000000000003</v>
      </c>
      <c r="M148" s="3">
        <v>29.73</v>
      </c>
      <c r="N148" s="3">
        <v>9.81</v>
      </c>
      <c r="O148" s="3">
        <v>1.1227706525024832</v>
      </c>
      <c r="P148" s="1" t="s">
        <v>29</v>
      </c>
    </row>
    <row r="149" spans="1:16" x14ac:dyDescent="0.35">
      <c r="A149" s="1">
        <v>148</v>
      </c>
      <c r="B149" s="1">
        <v>49</v>
      </c>
      <c r="C149" s="3">
        <v>6.1</v>
      </c>
      <c r="D149" s="3">
        <v>44.4</v>
      </c>
      <c r="E149" s="3">
        <v>7</v>
      </c>
      <c r="F149" s="3">
        <v>0.4</v>
      </c>
      <c r="G149" s="3">
        <v>0.23</v>
      </c>
      <c r="H149" s="3">
        <v>800</v>
      </c>
      <c r="I149" s="3">
        <v>4</v>
      </c>
      <c r="J149" s="3">
        <v>0</v>
      </c>
      <c r="K149" s="3">
        <v>20.75</v>
      </c>
      <c r="L149" s="3">
        <v>34.159999999999997</v>
      </c>
      <c r="M149" s="3">
        <v>31.82</v>
      </c>
      <c r="N149" s="3">
        <v>9.5</v>
      </c>
      <c r="O149" s="3">
        <v>1.0903830375264498</v>
      </c>
      <c r="P149" s="1" t="s">
        <v>29</v>
      </c>
    </row>
    <row r="150" spans="1:16" x14ac:dyDescent="0.35">
      <c r="A150" s="1">
        <v>149</v>
      </c>
      <c r="B150" s="1">
        <v>49</v>
      </c>
      <c r="C150" s="3">
        <v>6.1</v>
      </c>
      <c r="D150" s="3">
        <v>44.4</v>
      </c>
      <c r="E150" s="3">
        <v>7</v>
      </c>
      <c r="F150" s="3">
        <v>0.4</v>
      </c>
      <c r="G150" s="3">
        <v>0.22</v>
      </c>
      <c r="H150" s="3">
        <v>800</v>
      </c>
      <c r="I150" s="3">
        <v>4</v>
      </c>
      <c r="J150" s="3">
        <v>0</v>
      </c>
      <c r="K150" s="3">
        <v>19.87</v>
      </c>
      <c r="L150" s="3">
        <v>36.630000000000003</v>
      </c>
      <c r="M150" s="3">
        <v>29.73</v>
      </c>
      <c r="N150" s="3">
        <v>9.81</v>
      </c>
      <c r="O150" s="3">
        <v>1.0903830375264498</v>
      </c>
      <c r="P150" s="1" t="s">
        <v>29</v>
      </c>
    </row>
    <row r="151" spans="1:16" x14ac:dyDescent="0.35">
      <c r="A151" s="1">
        <v>150</v>
      </c>
      <c r="B151" s="1">
        <v>48.11</v>
      </c>
      <c r="C151" s="3">
        <v>5.58</v>
      </c>
      <c r="D151" s="3">
        <v>39.42</v>
      </c>
      <c r="E151" s="3">
        <v>7.03</v>
      </c>
      <c r="F151" s="3">
        <v>6.1</v>
      </c>
      <c r="G151" s="3">
        <v>0.3</v>
      </c>
      <c r="H151" s="3">
        <v>826</v>
      </c>
      <c r="I151" s="3">
        <v>1</v>
      </c>
      <c r="J151" s="3">
        <v>0</v>
      </c>
      <c r="K151" s="3">
        <v>19.547511312217193</v>
      </c>
      <c r="L151" s="3">
        <v>42.782805429864254</v>
      </c>
      <c r="M151" s="3">
        <v>28.303167420814479</v>
      </c>
      <c r="N151" s="3">
        <v>6.6063348416289589</v>
      </c>
      <c r="O151" s="3">
        <v>2.17</v>
      </c>
      <c r="P151" s="1" t="s">
        <v>30</v>
      </c>
    </row>
    <row r="152" spans="1:16" x14ac:dyDescent="0.35">
      <c r="A152" s="1">
        <v>151</v>
      </c>
      <c r="B152" s="1">
        <v>48.11</v>
      </c>
      <c r="C152" s="3">
        <v>5.58</v>
      </c>
      <c r="D152" s="3">
        <v>39.42</v>
      </c>
      <c r="E152" s="3">
        <v>7.03</v>
      </c>
      <c r="F152" s="3">
        <v>6.1</v>
      </c>
      <c r="G152" s="3">
        <v>0.28999999999999998</v>
      </c>
      <c r="H152" s="3">
        <v>874</v>
      </c>
      <c r="I152" s="3">
        <v>1</v>
      </c>
      <c r="J152" s="3">
        <v>0</v>
      </c>
      <c r="K152" s="3">
        <v>23.475283543762039</v>
      </c>
      <c r="L152" s="3">
        <v>41.343890434410447</v>
      </c>
      <c r="M152" s="3">
        <v>26.621014337684574</v>
      </c>
      <c r="N152" s="3">
        <v>6.1416648833725658</v>
      </c>
      <c r="O152" s="3">
        <v>2.17</v>
      </c>
      <c r="P152" s="1" t="s">
        <v>30</v>
      </c>
    </row>
    <row r="153" spans="1:16" x14ac:dyDescent="0.35">
      <c r="A153" s="1">
        <v>152</v>
      </c>
      <c r="B153" s="1">
        <v>48.91</v>
      </c>
      <c r="C153" s="3">
        <v>5.9</v>
      </c>
      <c r="D153" s="3">
        <v>33.08</v>
      </c>
      <c r="E153" s="3">
        <v>9.69</v>
      </c>
      <c r="F153" s="3">
        <v>11.37</v>
      </c>
      <c r="G153" s="3">
        <v>0.2</v>
      </c>
      <c r="H153" s="3">
        <v>700</v>
      </c>
      <c r="I153" s="3">
        <v>3</v>
      </c>
      <c r="J153" s="3">
        <v>0</v>
      </c>
      <c r="K153" s="3">
        <v>26.574015582227837</v>
      </c>
      <c r="L153" s="3">
        <v>22.488945041061275</v>
      </c>
      <c r="M153" s="3">
        <v>35.754895767530002</v>
      </c>
      <c r="N153" s="3">
        <v>10.275847546851969</v>
      </c>
      <c r="O153" s="3">
        <v>1.82</v>
      </c>
      <c r="P153" s="1" t="s">
        <v>31</v>
      </c>
    </row>
    <row r="154" spans="1:16" x14ac:dyDescent="0.35">
      <c r="A154" s="1">
        <v>153</v>
      </c>
      <c r="B154" s="1">
        <v>48.91</v>
      </c>
      <c r="C154" s="3">
        <v>5.9</v>
      </c>
      <c r="D154" s="3">
        <v>33.08</v>
      </c>
      <c r="E154" s="3">
        <v>9.69</v>
      </c>
      <c r="F154" s="3">
        <v>11.37</v>
      </c>
      <c r="G154" s="3">
        <v>0.2</v>
      </c>
      <c r="H154" s="3">
        <v>760</v>
      </c>
      <c r="I154" s="3">
        <v>3</v>
      </c>
      <c r="J154" s="3">
        <v>0</v>
      </c>
      <c r="K154" s="3">
        <v>26.311728395061728</v>
      </c>
      <c r="L154" s="3">
        <v>26.793981481481481</v>
      </c>
      <c r="M154" s="3">
        <v>32.465277777777771</v>
      </c>
      <c r="N154" s="3">
        <v>10.204475308641975</v>
      </c>
      <c r="O154" s="3">
        <v>1.9</v>
      </c>
      <c r="P154" s="1" t="s">
        <v>31</v>
      </c>
    </row>
    <row r="155" spans="1:16" x14ac:dyDescent="0.35">
      <c r="A155" s="1">
        <v>154</v>
      </c>
      <c r="B155" s="1">
        <v>48.91</v>
      </c>
      <c r="C155" s="3">
        <v>5.9</v>
      </c>
      <c r="D155" s="3">
        <v>33.08</v>
      </c>
      <c r="E155" s="3">
        <v>9.69</v>
      </c>
      <c r="F155" s="3">
        <v>11.37</v>
      </c>
      <c r="G155" s="3">
        <v>0.2</v>
      </c>
      <c r="H155" s="3">
        <v>800</v>
      </c>
      <c r="I155" s="3">
        <v>3</v>
      </c>
      <c r="J155" s="3">
        <v>0</v>
      </c>
      <c r="K155" s="3">
        <v>28.707627118644073</v>
      </c>
      <c r="L155" s="3">
        <v>29.502118644067796</v>
      </c>
      <c r="M155" s="3">
        <v>29.237288135593214</v>
      </c>
      <c r="N155" s="3">
        <v>8.59816384180791</v>
      </c>
      <c r="O155" s="3">
        <v>2.04</v>
      </c>
      <c r="P155" s="1" t="s">
        <v>31</v>
      </c>
    </row>
    <row r="156" spans="1:16" x14ac:dyDescent="0.35">
      <c r="A156" s="1">
        <v>155</v>
      </c>
      <c r="B156" s="3">
        <v>37.016574585635361</v>
      </c>
      <c r="C156" s="3">
        <v>4.6408839779005522</v>
      </c>
      <c r="D156" s="3">
        <v>38.011049723756905</v>
      </c>
      <c r="E156" s="3">
        <v>9.5</v>
      </c>
      <c r="F156" s="3">
        <v>0.88397790055248626</v>
      </c>
      <c r="G156" s="3">
        <v>0.38</v>
      </c>
      <c r="H156" s="3">
        <v>761</v>
      </c>
      <c r="I156" s="3">
        <v>1</v>
      </c>
      <c r="J156" s="3">
        <v>0</v>
      </c>
      <c r="K156" s="3">
        <v>15.5</v>
      </c>
      <c r="L156" s="3">
        <v>31.6</v>
      </c>
      <c r="M156" s="3">
        <v>38.1</v>
      </c>
      <c r="N156" s="3">
        <v>8.4</v>
      </c>
      <c r="O156" s="3">
        <v>2.0985507246376813</v>
      </c>
      <c r="P156" s="1" t="s">
        <v>32</v>
      </c>
    </row>
    <row r="157" spans="1:16" x14ac:dyDescent="0.35">
      <c r="A157" s="1">
        <v>156</v>
      </c>
      <c r="B157" s="3">
        <v>40.903540903540907</v>
      </c>
      <c r="C157" s="3">
        <v>5.1282051282051286</v>
      </c>
      <c r="D157" s="3">
        <v>42.002442002442002</v>
      </c>
      <c r="E157" s="3">
        <v>18.100000000000001</v>
      </c>
      <c r="F157" s="3">
        <v>0.97680097680097688</v>
      </c>
      <c r="G157" s="3">
        <v>0.38</v>
      </c>
      <c r="H157" s="3">
        <v>730</v>
      </c>
      <c r="I157" s="3">
        <v>1</v>
      </c>
      <c r="J157" s="3">
        <v>0</v>
      </c>
      <c r="K157" s="3">
        <v>13.9</v>
      </c>
      <c r="L157" s="3">
        <v>28.7</v>
      </c>
      <c r="M157" s="3">
        <v>43.8</v>
      </c>
      <c r="N157" s="3">
        <v>8.6999999999999993</v>
      </c>
      <c r="O157" s="3">
        <v>2.0399260172626388</v>
      </c>
      <c r="P157" s="1" t="s">
        <v>32</v>
      </c>
    </row>
    <row r="158" spans="1:16" x14ac:dyDescent="0.35">
      <c r="A158" s="1">
        <v>157</v>
      </c>
      <c r="B158" s="3">
        <v>44.966442953020135</v>
      </c>
      <c r="C158" s="3">
        <v>5.6375838926174495</v>
      </c>
      <c r="D158" s="3">
        <v>46.174496644295303</v>
      </c>
      <c r="E158" s="3">
        <v>25.5</v>
      </c>
      <c r="F158" s="3">
        <v>1.0738255033557047</v>
      </c>
      <c r="G158" s="3">
        <v>0.38</v>
      </c>
      <c r="H158" s="3">
        <v>699</v>
      </c>
      <c r="I158" s="3">
        <v>1</v>
      </c>
      <c r="J158" s="3">
        <v>0</v>
      </c>
      <c r="K158" s="3">
        <v>14.1</v>
      </c>
      <c r="L158" s="3">
        <v>27</v>
      </c>
      <c r="M158" s="3">
        <v>45.8</v>
      </c>
      <c r="N158" s="3">
        <v>8.3000000000000007</v>
      </c>
      <c r="O158" s="3">
        <v>2.0217096336499321</v>
      </c>
      <c r="P158" s="1" t="s">
        <v>32</v>
      </c>
    </row>
    <row r="159" spans="1:16" x14ac:dyDescent="0.35">
      <c r="A159" s="1">
        <v>158</v>
      </c>
      <c r="B159" s="1">
        <v>45.89</v>
      </c>
      <c r="C159" s="3">
        <v>1.61</v>
      </c>
      <c r="D159" s="3">
        <v>51.26</v>
      </c>
      <c r="E159" s="3">
        <v>27</v>
      </c>
      <c r="F159" s="3">
        <v>1.1000000000000001</v>
      </c>
      <c r="G159" s="3">
        <v>0.36</v>
      </c>
      <c r="H159" s="3">
        <v>703.5</v>
      </c>
      <c r="I159" s="3">
        <v>1</v>
      </c>
      <c r="J159" s="3">
        <v>0</v>
      </c>
      <c r="K159" s="3">
        <v>13.57</v>
      </c>
      <c r="L159" s="3">
        <v>27.57</v>
      </c>
      <c r="M159" s="3">
        <v>45.46</v>
      </c>
      <c r="N159" s="3">
        <v>8.26</v>
      </c>
      <c r="O159" s="3">
        <v>1.9</v>
      </c>
      <c r="P159" s="1" t="s">
        <v>32</v>
      </c>
    </row>
    <row r="160" spans="1:16" x14ac:dyDescent="0.35">
      <c r="A160" s="1">
        <v>159</v>
      </c>
      <c r="B160" s="1">
        <v>45.89</v>
      </c>
      <c r="C160" s="3">
        <v>1.61</v>
      </c>
      <c r="D160" s="3">
        <v>51.26</v>
      </c>
      <c r="E160" s="3">
        <v>27</v>
      </c>
      <c r="F160" s="3">
        <v>1.1000000000000001</v>
      </c>
      <c r="G160" s="3">
        <v>0.39</v>
      </c>
      <c r="H160" s="3">
        <v>729.9</v>
      </c>
      <c r="I160" s="3">
        <v>1</v>
      </c>
      <c r="J160" s="3">
        <v>0</v>
      </c>
      <c r="K160" s="3">
        <v>13.9</v>
      </c>
      <c r="L160" s="3">
        <v>27.64</v>
      </c>
      <c r="M160" s="3">
        <v>45.79</v>
      </c>
      <c r="N160" s="3">
        <v>8.07</v>
      </c>
      <c r="O160" s="3">
        <v>2</v>
      </c>
      <c r="P160" s="1" t="s">
        <v>32</v>
      </c>
    </row>
    <row r="161" spans="1:16" x14ac:dyDescent="0.35">
      <c r="A161" s="1">
        <v>160</v>
      </c>
      <c r="B161" s="1">
        <v>45.89</v>
      </c>
      <c r="C161" s="3">
        <v>1.61</v>
      </c>
      <c r="D161" s="3">
        <v>51.26</v>
      </c>
      <c r="E161" s="3">
        <v>27</v>
      </c>
      <c r="F161" s="3">
        <v>1.1000000000000001</v>
      </c>
      <c r="G161" s="3">
        <v>0.45</v>
      </c>
      <c r="H161" s="3">
        <v>738.2</v>
      </c>
      <c r="I161" s="3">
        <v>1</v>
      </c>
      <c r="J161" s="3">
        <v>0</v>
      </c>
      <c r="K161" s="3">
        <v>14.29</v>
      </c>
      <c r="L161" s="3">
        <v>27.34</v>
      </c>
      <c r="M161" s="3">
        <v>46.03</v>
      </c>
      <c r="N161" s="3">
        <v>7.93</v>
      </c>
      <c r="O161" s="3">
        <v>2.1800000000000002</v>
      </c>
      <c r="P161" s="1" t="s">
        <v>32</v>
      </c>
    </row>
    <row r="162" spans="1:16" x14ac:dyDescent="0.35">
      <c r="A162" s="1">
        <v>161</v>
      </c>
      <c r="B162" s="1">
        <v>45.89</v>
      </c>
      <c r="C162" s="3">
        <v>1.61</v>
      </c>
      <c r="D162" s="3">
        <v>51.26</v>
      </c>
      <c r="E162" s="3">
        <v>27</v>
      </c>
      <c r="F162" s="3">
        <v>1.1000000000000001</v>
      </c>
      <c r="G162" s="3">
        <v>0.49</v>
      </c>
      <c r="H162" s="3">
        <v>765.4</v>
      </c>
      <c r="I162" s="3">
        <v>1</v>
      </c>
      <c r="J162" s="3">
        <v>0</v>
      </c>
      <c r="K162" s="3">
        <v>14.06</v>
      </c>
      <c r="L162" s="3">
        <v>26.8</v>
      </c>
      <c r="M162" s="3">
        <v>47.16</v>
      </c>
      <c r="N162" s="3">
        <v>7.82</v>
      </c>
      <c r="O162" s="3">
        <v>2.4500000000000002</v>
      </c>
      <c r="P162" s="1" t="s">
        <v>32</v>
      </c>
    </row>
    <row r="163" spans="1:16" x14ac:dyDescent="0.35">
      <c r="A163" s="1">
        <v>162</v>
      </c>
      <c r="B163" s="1">
        <v>50.13</v>
      </c>
      <c r="C163" s="3">
        <v>2.4700000000000002</v>
      </c>
      <c r="D163" s="3">
        <v>45.15</v>
      </c>
      <c r="E163" s="3">
        <v>24.4</v>
      </c>
      <c r="F163" s="3">
        <v>1.59</v>
      </c>
      <c r="G163" s="3">
        <v>0.3</v>
      </c>
      <c r="H163" s="3">
        <v>726.3</v>
      </c>
      <c r="I163" s="3">
        <v>1</v>
      </c>
      <c r="J163" s="3">
        <v>0</v>
      </c>
      <c r="K163" s="3">
        <v>14.06</v>
      </c>
      <c r="L163" s="3">
        <v>33.25</v>
      </c>
      <c r="M163" s="3">
        <v>40.99</v>
      </c>
      <c r="N163" s="3">
        <v>7.85</v>
      </c>
      <c r="O163" s="3">
        <v>1.86</v>
      </c>
      <c r="P163" s="1" t="s">
        <v>32</v>
      </c>
    </row>
    <row r="164" spans="1:16" x14ac:dyDescent="0.35">
      <c r="A164" s="1">
        <v>163</v>
      </c>
      <c r="B164" s="1">
        <v>50.13</v>
      </c>
      <c r="C164" s="3">
        <v>2.4700000000000002</v>
      </c>
      <c r="D164" s="3">
        <v>45.15</v>
      </c>
      <c r="E164" s="3">
        <v>24.4</v>
      </c>
      <c r="F164" s="3">
        <v>1.59</v>
      </c>
      <c r="G164" s="3">
        <v>0.38</v>
      </c>
      <c r="H164" s="3">
        <v>767.2</v>
      </c>
      <c r="I164" s="3">
        <v>1</v>
      </c>
      <c r="J164" s="3">
        <v>0</v>
      </c>
      <c r="K164" s="3">
        <v>14.58</v>
      </c>
      <c r="L164" s="3">
        <v>32.44</v>
      </c>
      <c r="M164" s="3">
        <v>41.26</v>
      </c>
      <c r="N164" s="3">
        <v>8.01</v>
      </c>
      <c r="O164" s="3">
        <v>2.2999999999999998</v>
      </c>
      <c r="P164" s="1" t="s">
        <v>32</v>
      </c>
    </row>
    <row r="165" spans="1:16" x14ac:dyDescent="0.35">
      <c r="A165" s="1">
        <v>164</v>
      </c>
      <c r="B165" s="1">
        <v>50.13</v>
      </c>
      <c r="C165" s="3">
        <v>2.4700000000000002</v>
      </c>
      <c r="D165" s="3">
        <v>45.15</v>
      </c>
      <c r="E165" s="3">
        <v>24.4</v>
      </c>
      <c r="F165" s="3">
        <v>1.59</v>
      </c>
      <c r="G165" s="3">
        <v>0.43</v>
      </c>
      <c r="H165" s="3">
        <v>783.1</v>
      </c>
      <c r="I165" s="3">
        <v>1</v>
      </c>
      <c r="J165" s="3">
        <v>0</v>
      </c>
      <c r="K165" s="3">
        <v>15.48</v>
      </c>
      <c r="L165" s="3">
        <v>32.14</v>
      </c>
      <c r="M165" s="3">
        <v>41.19</v>
      </c>
      <c r="N165" s="3">
        <v>7.93</v>
      </c>
      <c r="O165" s="3">
        <v>2.58</v>
      </c>
      <c r="P165" s="1" t="s">
        <v>32</v>
      </c>
    </row>
    <row r="166" spans="1:16" x14ac:dyDescent="0.35">
      <c r="A166" s="1">
        <v>165</v>
      </c>
      <c r="B166" s="1">
        <v>50.13</v>
      </c>
      <c r="C166" s="3">
        <v>2.4700000000000002</v>
      </c>
      <c r="D166" s="3">
        <v>45.15</v>
      </c>
      <c r="E166" s="3">
        <v>24.4</v>
      </c>
      <c r="F166" s="3">
        <v>1.59</v>
      </c>
      <c r="G166" s="3">
        <v>0.46</v>
      </c>
      <c r="H166" s="3">
        <v>806.6</v>
      </c>
      <c r="I166" s="3">
        <v>1</v>
      </c>
      <c r="J166" s="3">
        <v>0</v>
      </c>
      <c r="K166" s="3">
        <v>14.66</v>
      </c>
      <c r="L166" s="3">
        <v>32.68</v>
      </c>
      <c r="M166" s="3">
        <v>41.72</v>
      </c>
      <c r="N166" s="3">
        <v>8.07</v>
      </c>
      <c r="O166" s="3">
        <v>2.74</v>
      </c>
      <c r="P166" s="1" t="s">
        <v>32</v>
      </c>
    </row>
    <row r="167" spans="1:16" x14ac:dyDescent="0.35">
      <c r="A167" s="1">
        <v>166</v>
      </c>
      <c r="B167" s="1">
        <v>54.22</v>
      </c>
      <c r="C167" s="3">
        <v>3.27</v>
      </c>
      <c r="D167" s="3">
        <v>39.299999999999997</v>
      </c>
      <c r="E167" s="3">
        <v>21.8</v>
      </c>
      <c r="F167" s="3">
        <v>2.0499999999999998</v>
      </c>
      <c r="G167" s="3">
        <v>0.3</v>
      </c>
      <c r="H167" s="3">
        <v>747.3</v>
      </c>
      <c r="I167" s="3">
        <v>1</v>
      </c>
      <c r="J167" s="3">
        <v>0</v>
      </c>
      <c r="K167" s="3">
        <v>13.43</v>
      </c>
      <c r="L167" s="3">
        <v>34.65</v>
      </c>
      <c r="M167" s="3">
        <v>38.49</v>
      </c>
      <c r="N167" s="3">
        <v>8.83</v>
      </c>
      <c r="O167" s="3">
        <v>2.14</v>
      </c>
      <c r="P167" s="1" t="s">
        <v>32</v>
      </c>
    </row>
    <row r="168" spans="1:16" x14ac:dyDescent="0.35">
      <c r="A168" s="1">
        <v>167</v>
      </c>
      <c r="B168" s="1">
        <v>54.22</v>
      </c>
      <c r="C168" s="3">
        <v>3.27</v>
      </c>
      <c r="D168" s="3">
        <v>39.299999999999997</v>
      </c>
      <c r="E168" s="3">
        <v>21.8</v>
      </c>
      <c r="F168" s="3">
        <v>2.0499999999999998</v>
      </c>
      <c r="G168" s="3">
        <v>0.34</v>
      </c>
      <c r="H168" s="3">
        <v>769</v>
      </c>
      <c r="I168" s="3">
        <v>1</v>
      </c>
      <c r="J168" s="3">
        <v>0</v>
      </c>
      <c r="K168" s="3">
        <v>14.96</v>
      </c>
      <c r="L168" s="3">
        <v>33.61</v>
      </c>
      <c r="M168" s="3">
        <v>38.18</v>
      </c>
      <c r="N168" s="3">
        <v>8.4700000000000006</v>
      </c>
      <c r="O168" s="3">
        <v>2.35</v>
      </c>
      <c r="P168" s="1" t="s">
        <v>32</v>
      </c>
    </row>
    <row r="169" spans="1:16" x14ac:dyDescent="0.35">
      <c r="A169" s="1">
        <v>168</v>
      </c>
      <c r="B169" s="1">
        <v>54.22</v>
      </c>
      <c r="C169" s="3">
        <v>3.27</v>
      </c>
      <c r="D169" s="3">
        <v>39.299999999999997</v>
      </c>
      <c r="E169" s="3">
        <v>21.8</v>
      </c>
      <c r="F169" s="3">
        <v>2.0499999999999998</v>
      </c>
      <c r="G169" s="3">
        <v>0.38</v>
      </c>
      <c r="H169" s="3">
        <v>779.5</v>
      </c>
      <c r="I169" s="3">
        <v>1</v>
      </c>
      <c r="J169" s="3">
        <v>0</v>
      </c>
      <c r="K169" s="3">
        <v>15.97</v>
      </c>
      <c r="L169" s="3">
        <v>33.21</v>
      </c>
      <c r="M169" s="3">
        <v>38.49</v>
      </c>
      <c r="N169" s="3">
        <v>8.61</v>
      </c>
      <c r="O169" s="3">
        <v>2.66</v>
      </c>
      <c r="P169" s="1" t="s">
        <v>32</v>
      </c>
    </row>
    <row r="170" spans="1:16" x14ac:dyDescent="0.35">
      <c r="A170" s="1">
        <v>169</v>
      </c>
      <c r="B170" s="1">
        <v>54.22</v>
      </c>
      <c r="C170" s="3">
        <v>3.27</v>
      </c>
      <c r="D170" s="3">
        <v>39.299999999999997</v>
      </c>
      <c r="E170" s="3">
        <v>21.8</v>
      </c>
      <c r="F170" s="3">
        <v>2.0499999999999998</v>
      </c>
      <c r="G170" s="3">
        <v>0.4</v>
      </c>
      <c r="H170" s="3">
        <v>791.8</v>
      </c>
      <c r="I170" s="3">
        <v>1</v>
      </c>
      <c r="J170" s="3">
        <v>0</v>
      </c>
      <c r="K170" s="3">
        <v>15.45</v>
      </c>
      <c r="L170" s="3">
        <v>33.08</v>
      </c>
      <c r="M170" s="3">
        <v>38.82</v>
      </c>
      <c r="N170" s="3">
        <v>8.64</v>
      </c>
      <c r="O170" s="3">
        <v>2.77</v>
      </c>
      <c r="P170" s="1" t="s">
        <v>32</v>
      </c>
    </row>
    <row r="171" spans="1:16" x14ac:dyDescent="0.35">
      <c r="A171" s="1">
        <v>170</v>
      </c>
      <c r="B171" s="1">
        <v>54.22</v>
      </c>
      <c r="C171" s="3">
        <v>3.27</v>
      </c>
      <c r="D171" s="3">
        <v>39.299999999999997</v>
      </c>
      <c r="E171" s="3">
        <v>21.8</v>
      </c>
      <c r="F171" s="3">
        <v>2.0499999999999998</v>
      </c>
      <c r="G171" s="3">
        <v>0.45</v>
      </c>
      <c r="H171" s="3">
        <v>829.1</v>
      </c>
      <c r="I171" s="3">
        <v>1</v>
      </c>
      <c r="J171" s="3">
        <v>0</v>
      </c>
      <c r="K171" s="3">
        <v>14.39</v>
      </c>
      <c r="L171" s="3">
        <v>33.28</v>
      </c>
      <c r="M171" s="3">
        <v>39.92</v>
      </c>
      <c r="N171" s="3">
        <v>8.69</v>
      </c>
      <c r="O171" s="3">
        <v>3</v>
      </c>
      <c r="P171" s="1" t="s">
        <v>32</v>
      </c>
    </row>
    <row r="172" spans="1:16" x14ac:dyDescent="0.35">
      <c r="A172" s="1">
        <v>171</v>
      </c>
      <c r="B172" s="3">
        <v>52.16245883644347</v>
      </c>
      <c r="C172" s="3">
        <v>7.1350164654226127</v>
      </c>
      <c r="D172" s="3">
        <v>50.889132821075741</v>
      </c>
      <c r="E172" s="3">
        <v>8.9</v>
      </c>
      <c r="F172" s="3">
        <v>0.47200878155872666</v>
      </c>
      <c r="G172" s="3">
        <v>0.19</v>
      </c>
      <c r="H172" s="3">
        <v>800</v>
      </c>
      <c r="I172" s="3">
        <v>1</v>
      </c>
      <c r="J172" s="3">
        <v>0</v>
      </c>
      <c r="K172" s="3">
        <v>15.281587865096018</v>
      </c>
      <c r="L172" s="3">
        <v>25.964176214297243</v>
      </c>
      <c r="M172" s="3">
        <v>21.123124092302731</v>
      </c>
      <c r="N172" s="3">
        <v>8.875262223656609</v>
      </c>
      <c r="O172" s="3"/>
      <c r="P172" s="1" t="s">
        <v>33</v>
      </c>
    </row>
    <row r="173" spans="1:16" x14ac:dyDescent="0.35">
      <c r="A173" s="1">
        <v>172</v>
      </c>
      <c r="B173" s="3">
        <v>80.117333333333335</v>
      </c>
      <c r="C173" s="3">
        <v>6.6560000000000006</v>
      </c>
      <c r="D173" s="3">
        <v>49.205333333333336</v>
      </c>
      <c r="E173" s="3">
        <v>6.25</v>
      </c>
      <c r="F173" s="3">
        <v>1.9520000000000002</v>
      </c>
      <c r="G173" s="3">
        <v>0.2</v>
      </c>
      <c r="H173" s="3">
        <v>800</v>
      </c>
      <c r="I173" s="3">
        <v>1</v>
      </c>
      <c r="J173" s="3">
        <v>0</v>
      </c>
      <c r="K173" s="3">
        <v>18.579862249918008</v>
      </c>
      <c r="L173" s="3">
        <v>27.730403410954416</v>
      </c>
      <c r="M173" s="3">
        <v>22.236798950475571</v>
      </c>
      <c r="N173" s="3">
        <v>8.642177763201051</v>
      </c>
      <c r="O173" s="3"/>
      <c r="P173" s="1" t="s">
        <v>33</v>
      </c>
    </row>
    <row r="174" spans="1:16" x14ac:dyDescent="0.35">
      <c r="A174" s="1">
        <v>173</v>
      </c>
      <c r="B174" s="3">
        <v>78.1621367219673</v>
      </c>
      <c r="C174" s="3">
        <v>8.3539239910577709</v>
      </c>
      <c r="D174" s="3">
        <v>59.418755147664434</v>
      </c>
      <c r="E174" s="3">
        <v>15.01</v>
      </c>
      <c r="F174" s="3">
        <v>1.6472526179550535</v>
      </c>
      <c r="G174" s="3">
        <v>0.22</v>
      </c>
      <c r="H174" s="3">
        <v>800</v>
      </c>
      <c r="I174" s="3">
        <v>1</v>
      </c>
      <c r="J174" s="3">
        <v>0</v>
      </c>
      <c r="K174" s="3">
        <v>7.5856164383561646</v>
      </c>
      <c r="L174" s="3">
        <v>21.267123287671232</v>
      </c>
      <c r="M174" s="3">
        <v>18.68150684931507</v>
      </c>
      <c r="N174" s="3">
        <v>6.147260273972603</v>
      </c>
      <c r="O174" s="3"/>
      <c r="P174" s="1" t="s">
        <v>33</v>
      </c>
    </row>
    <row r="175" spans="1:16" x14ac:dyDescent="0.35">
      <c r="A175" s="1">
        <v>174</v>
      </c>
      <c r="B175" s="1">
        <v>46</v>
      </c>
      <c r="C175" s="3">
        <v>6</v>
      </c>
      <c r="D175" s="3">
        <v>37.299999999999997</v>
      </c>
      <c r="E175" s="3">
        <v>8.1</v>
      </c>
      <c r="F175" s="3">
        <v>9.6300000000000008</v>
      </c>
      <c r="G175" s="3">
        <v>0.3</v>
      </c>
      <c r="H175" s="3">
        <v>750</v>
      </c>
      <c r="I175" s="3">
        <v>3</v>
      </c>
      <c r="J175" s="3">
        <v>0</v>
      </c>
      <c r="K175" s="3">
        <v>26.8</v>
      </c>
      <c r="L175" s="3">
        <v>29.4</v>
      </c>
      <c r="M175" s="3">
        <v>35.1</v>
      </c>
      <c r="N175" s="3">
        <v>8.6</v>
      </c>
      <c r="O175" s="3">
        <v>2.3795000000000002</v>
      </c>
      <c r="P175" s="1" t="s">
        <v>34</v>
      </c>
    </row>
    <row r="176" spans="1:16" x14ac:dyDescent="0.35">
      <c r="A176" s="1">
        <v>175</v>
      </c>
      <c r="B176" s="1">
        <v>46</v>
      </c>
      <c r="C176" s="3">
        <v>6</v>
      </c>
      <c r="D176" s="3">
        <v>37.299999999999997</v>
      </c>
      <c r="E176" s="3">
        <v>8.1</v>
      </c>
      <c r="F176" s="3">
        <v>9.6300000000000008</v>
      </c>
      <c r="G176" s="3">
        <v>0.3</v>
      </c>
      <c r="H176" s="3">
        <v>800</v>
      </c>
      <c r="I176" s="3">
        <v>3</v>
      </c>
      <c r="J176" s="3">
        <v>0</v>
      </c>
      <c r="K176" s="3">
        <v>28.6</v>
      </c>
      <c r="L176" s="3">
        <v>33.1</v>
      </c>
      <c r="M176" s="3">
        <v>29.9</v>
      </c>
      <c r="N176" s="3">
        <v>8.1999999999999993</v>
      </c>
      <c r="O176" s="3">
        <v>2.4979</v>
      </c>
      <c r="P176" s="1" t="s">
        <v>34</v>
      </c>
    </row>
    <row r="177" spans="1:16" x14ac:dyDescent="0.35">
      <c r="A177" s="1">
        <v>176</v>
      </c>
      <c r="B177" s="1">
        <v>46</v>
      </c>
      <c r="C177" s="3">
        <v>6</v>
      </c>
      <c r="D177" s="3">
        <v>37.299999999999997</v>
      </c>
      <c r="E177" s="3">
        <v>8.1</v>
      </c>
      <c r="F177" s="3">
        <v>9.6300000000000008</v>
      </c>
      <c r="G177" s="3">
        <v>0.3</v>
      </c>
      <c r="H177" s="3">
        <v>750</v>
      </c>
      <c r="I177" s="3">
        <v>1</v>
      </c>
      <c r="J177" s="3">
        <v>0</v>
      </c>
      <c r="K177" s="3">
        <v>25</v>
      </c>
      <c r="L177" s="3">
        <v>31.4</v>
      </c>
      <c r="M177" s="3">
        <v>34.200000000000003</v>
      </c>
      <c r="N177" s="3">
        <v>9.4</v>
      </c>
      <c r="O177" s="3">
        <v>2.2179000000000002</v>
      </c>
      <c r="P177" s="1" t="s">
        <v>34</v>
      </c>
    </row>
    <row r="178" spans="1:16" x14ac:dyDescent="0.35">
      <c r="A178" s="1">
        <v>177</v>
      </c>
      <c r="B178" s="1">
        <v>46</v>
      </c>
      <c r="C178" s="3">
        <v>6</v>
      </c>
      <c r="D178" s="3">
        <v>37.299999999999997</v>
      </c>
      <c r="E178" s="3">
        <v>8.1</v>
      </c>
      <c r="F178" s="3">
        <v>9.6300000000000008</v>
      </c>
      <c r="G178" s="3">
        <v>0.3</v>
      </c>
      <c r="H178" s="3">
        <v>800</v>
      </c>
      <c r="I178" s="3">
        <v>1</v>
      </c>
      <c r="J178" s="3">
        <v>0</v>
      </c>
      <c r="K178" s="3">
        <v>27.1</v>
      </c>
      <c r="L178" s="3">
        <v>34</v>
      </c>
      <c r="M178" s="3">
        <v>29.8</v>
      </c>
      <c r="N178" s="3">
        <v>8.4</v>
      </c>
      <c r="O178" s="3">
        <v>2.2947000000000002</v>
      </c>
      <c r="P178" s="1" t="s">
        <v>34</v>
      </c>
    </row>
    <row r="179" spans="1:16" x14ac:dyDescent="0.35">
      <c r="A179" s="1">
        <v>178</v>
      </c>
      <c r="B179" s="1">
        <v>48.6</v>
      </c>
      <c r="C179" s="3">
        <v>6.63</v>
      </c>
      <c r="D179" s="3">
        <v>39.299999999999997</v>
      </c>
      <c r="E179" s="3">
        <v>8.1999999999999993</v>
      </c>
      <c r="F179" s="3">
        <v>2.39</v>
      </c>
      <c r="G179" s="3">
        <v>0.3</v>
      </c>
      <c r="H179" s="3">
        <v>750</v>
      </c>
      <c r="I179" s="3">
        <v>3</v>
      </c>
      <c r="J179" s="3">
        <v>0</v>
      </c>
      <c r="K179" s="3">
        <v>23.6</v>
      </c>
      <c r="L179" s="3">
        <v>29.5</v>
      </c>
      <c r="M179" s="3">
        <v>34.799999999999997</v>
      </c>
      <c r="N179" s="3">
        <v>8.5</v>
      </c>
      <c r="O179" s="3">
        <v>2.5286</v>
      </c>
      <c r="P179" s="1" t="s">
        <v>34</v>
      </c>
    </row>
    <row r="180" spans="1:16" x14ac:dyDescent="0.35">
      <c r="A180" s="1">
        <v>179</v>
      </c>
      <c r="B180" s="1">
        <v>48.6</v>
      </c>
      <c r="C180" s="3">
        <v>6.63</v>
      </c>
      <c r="D180" s="3">
        <v>39.299999999999997</v>
      </c>
      <c r="E180" s="3">
        <v>8.1999999999999993</v>
      </c>
      <c r="F180" s="3">
        <v>2.39</v>
      </c>
      <c r="G180" s="3">
        <v>0.3</v>
      </c>
      <c r="H180" s="3">
        <v>800</v>
      </c>
      <c r="I180" s="3">
        <v>3</v>
      </c>
      <c r="J180" s="3">
        <v>0</v>
      </c>
      <c r="K180" s="3">
        <v>25.5</v>
      </c>
      <c r="L180" s="3">
        <v>35.1</v>
      </c>
      <c r="M180" s="3">
        <v>30.3</v>
      </c>
      <c r="N180" s="3">
        <v>7.8</v>
      </c>
      <c r="O180" s="3">
        <v>2.6253000000000002</v>
      </c>
      <c r="P180" s="1" t="s">
        <v>34</v>
      </c>
    </row>
    <row r="181" spans="1:16" x14ac:dyDescent="0.35">
      <c r="A181" s="1">
        <v>180</v>
      </c>
      <c r="B181" s="1">
        <v>48.6</v>
      </c>
      <c r="C181" s="3">
        <v>6.63</v>
      </c>
      <c r="D181" s="3">
        <v>39.299999999999997</v>
      </c>
      <c r="E181" s="3">
        <v>8.1999999999999993</v>
      </c>
      <c r="F181" s="3">
        <v>2.39</v>
      </c>
      <c r="G181" s="3">
        <v>0.3</v>
      </c>
      <c r="H181" s="3">
        <v>750</v>
      </c>
      <c r="I181" s="3">
        <v>1</v>
      </c>
      <c r="J181" s="3">
        <v>0</v>
      </c>
      <c r="K181" s="3">
        <v>21.8</v>
      </c>
      <c r="L181" s="3">
        <v>31.7</v>
      </c>
      <c r="M181" s="3">
        <v>36</v>
      </c>
      <c r="N181" s="3">
        <v>7.8</v>
      </c>
      <c r="O181" s="3">
        <v>2.2589999999999999</v>
      </c>
      <c r="P181" s="1" t="s">
        <v>34</v>
      </c>
    </row>
    <row r="182" spans="1:16" x14ac:dyDescent="0.35">
      <c r="A182" s="1">
        <v>181</v>
      </c>
      <c r="B182" s="1">
        <v>48.6</v>
      </c>
      <c r="C182" s="3">
        <v>6.63</v>
      </c>
      <c r="D182" s="3">
        <v>39.299999999999997</v>
      </c>
      <c r="E182" s="3">
        <v>8.1999999999999993</v>
      </c>
      <c r="F182" s="3">
        <v>2.39</v>
      </c>
      <c r="G182" s="3">
        <v>0.3</v>
      </c>
      <c r="H182" s="3">
        <v>800</v>
      </c>
      <c r="I182" s="3">
        <v>1</v>
      </c>
      <c r="J182" s="3">
        <v>0</v>
      </c>
      <c r="K182" s="3">
        <v>23.4</v>
      </c>
      <c r="L182" s="3">
        <v>33.700000000000003</v>
      </c>
      <c r="M182" s="3">
        <v>35.200000000000003</v>
      </c>
      <c r="N182" s="3">
        <v>7.7</v>
      </c>
      <c r="O182" s="3">
        <v>2.2793999999999999</v>
      </c>
      <c r="P182" s="1" t="s">
        <v>34</v>
      </c>
    </row>
    <row r="183" spans="1:16" x14ac:dyDescent="0.35">
      <c r="A183" s="1">
        <v>182</v>
      </c>
      <c r="B183" s="1">
        <v>44.18</v>
      </c>
      <c r="C183" s="3">
        <v>5.34</v>
      </c>
      <c r="D183" s="3">
        <v>45.35</v>
      </c>
      <c r="E183" s="3">
        <v>5.93</v>
      </c>
      <c r="F183" s="3">
        <v>4.58</v>
      </c>
      <c r="G183" s="3">
        <v>0.15</v>
      </c>
      <c r="H183" s="3">
        <v>650</v>
      </c>
      <c r="I183" s="3">
        <v>1</v>
      </c>
      <c r="J183" s="3">
        <v>0</v>
      </c>
      <c r="K183" s="3">
        <v>14.806234203875317</v>
      </c>
      <c r="L183" s="3">
        <v>42.965459140690818</v>
      </c>
      <c r="M183" s="3">
        <v>31.676495366470096</v>
      </c>
      <c r="N183" s="3">
        <v>10.551811288963775</v>
      </c>
      <c r="O183" s="3"/>
      <c r="P183" s="1" t="s">
        <v>35</v>
      </c>
    </row>
    <row r="184" spans="1:16" x14ac:dyDescent="0.35">
      <c r="A184" s="1">
        <v>183</v>
      </c>
      <c r="B184" s="1">
        <v>44.18</v>
      </c>
      <c r="C184" s="3">
        <v>5.34</v>
      </c>
      <c r="D184" s="3">
        <v>45.35</v>
      </c>
      <c r="E184" s="3">
        <v>5.93</v>
      </c>
      <c r="F184" s="3">
        <v>4.58</v>
      </c>
      <c r="G184" s="3">
        <v>0.15</v>
      </c>
      <c r="H184" s="3">
        <v>700</v>
      </c>
      <c r="I184" s="3">
        <v>1</v>
      </c>
      <c r="J184" s="3">
        <v>0</v>
      </c>
      <c r="K184" s="3">
        <v>14.83743842364532</v>
      </c>
      <c r="L184" s="3">
        <v>43.448275862068968</v>
      </c>
      <c r="M184" s="3">
        <v>29.142857142857142</v>
      </c>
      <c r="N184" s="3">
        <v>12.571428571428571</v>
      </c>
      <c r="O184" s="3"/>
      <c r="P184" s="1" t="s">
        <v>35</v>
      </c>
    </row>
    <row r="185" spans="1:16" x14ac:dyDescent="0.35">
      <c r="A185" s="1">
        <v>184</v>
      </c>
      <c r="B185" s="1">
        <v>44.18</v>
      </c>
      <c r="C185" s="3">
        <v>5.34</v>
      </c>
      <c r="D185" s="3">
        <v>45.35</v>
      </c>
      <c r="E185" s="3">
        <v>5.93</v>
      </c>
      <c r="F185" s="3">
        <v>4.58</v>
      </c>
      <c r="G185" s="3">
        <v>0.15</v>
      </c>
      <c r="H185" s="3">
        <v>750</v>
      </c>
      <c r="I185" s="3">
        <v>1</v>
      </c>
      <c r="J185" s="3">
        <v>0</v>
      </c>
      <c r="K185" s="3">
        <v>16.087369420702757</v>
      </c>
      <c r="L185" s="3">
        <v>43.817663817663821</v>
      </c>
      <c r="M185" s="3">
        <v>26.647673314339983</v>
      </c>
      <c r="N185" s="3">
        <v>13.447293447293447</v>
      </c>
      <c r="O185" s="3"/>
      <c r="P185" s="1" t="s">
        <v>35</v>
      </c>
    </row>
    <row r="186" spans="1:16" x14ac:dyDescent="0.35">
      <c r="A186" s="1">
        <v>185</v>
      </c>
      <c r="B186" s="1">
        <v>44.18</v>
      </c>
      <c r="C186" s="3">
        <v>5.34</v>
      </c>
      <c r="D186" s="3">
        <v>45.35</v>
      </c>
      <c r="E186" s="3">
        <v>5.93</v>
      </c>
      <c r="F186" s="3">
        <v>4.58</v>
      </c>
      <c r="G186" s="3">
        <v>0.15</v>
      </c>
      <c r="H186" s="3">
        <v>800</v>
      </c>
      <c r="I186" s="3">
        <v>1</v>
      </c>
      <c r="J186" s="3">
        <v>0</v>
      </c>
      <c r="K186" s="3">
        <v>16.501709555515564</v>
      </c>
      <c r="L186" s="3">
        <v>46.463919380960952</v>
      </c>
      <c r="M186" s="3">
        <v>24.79755263631456</v>
      </c>
      <c r="N186" s="3">
        <v>12.236818427208926</v>
      </c>
      <c r="O186" s="3"/>
      <c r="P186" s="1" t="s">
        <v>35</v>
      </c>
    </row>
    <row r="187" spans="1:16" x14ac:dyDescent="0.35">
      <c r="A187" s="1">
        <v>186</v>
      </c>
      <c r="B187" s="1">
        <v>44.18</v>
      </c>
      <c r="C187" s="3">
        <v>5.34</v>
      </c>
      <c r="D187" s="3">
        <v>45.35</v>
      </c>
      <c r="E187" s="3">
        <v>5.93</v>
      </c>
      <c r="F187" s="3">
        <v>4.58</v>
      </c>
      <c r="G187" s="3">
        <v>0.15</v>
      </c>
      <c r="H187" s="3">
        <v>850</v>
      </c>
      <c r="I187" s="3">
        <v>1</v>
      </c>
      <c r="J187" s="3">
        <v>0</v>
      </c>
      <c r="K187" s="3">
        <v>18.661016949152543</v>
      </c>
      <c r="L187" s="3">
        <v>47.288135593220339</v>
      </c>
      <c r="M187" s="3">
        <v>22.203389830508474</v>
      </c>
      <c r="N187" s="3">
        <v>11.847457627118644</v>
      </c>
      <c r="O187" s="3"/>
      <c r="P187" s="1" t="s">
        <v>35</v>
      </c>
    </row>
    <row r="188" spans="1:16" x14ac:dyDescent="0.35">
      <c r="A188" s="1">
        <v>187</v>
      </c>
      <c r="B188" s="1">
        <v>44.18</v>
      </c>
      <c r="C188" s="3">
        <v>5.34</v>
      </c>
      <c r="D188" s="3">
        <v>45.35</v>
      </c>
      <c r="E188" s="3">
        <v>5.93</v>
      </c>
      <c r="F188" s="3">
        <v>4.58</v>
      </c>
      <c r="G188" s="3">
        <v>0.2</v>
      </c>
      <c r="H188" s="3">
        <v>650</v>
      </c>
      <c r="I188" s="3">
        <v>1</v>
      </c>
      <c r="J188" s="3">
        <v>0</v>
      </c>
      <c r="K188" s="3">
        <v>19.113341698034294</v>
      </c>
      <c r="L188" s="3">
        <v>30.719364282726893</v>
      </c>
      <c r="M188" s="3">
        <v>39.732329569217903</v>
      </c>
      <c r="N188" s="3">
        <v>10.434964450020912</v>
      </c>
      <c r="O188" s="3"/>
      <c r="P188" s="1" t="s">
        <v>35</v>
      </c>
    </row>
    <row r="189" spans="1:16" x14ac:dyDescent="0.35">
      <c r="A189" s="1">
        <v>188</v>
      </c>
      <c r="B189" s="1">
        <v>44.18</v>
      </c>
      <c r="C189" s="3">
        <v>5.34</v>
      </c>
      <c r="D189" s="3">
        <v>45.35</v>
      </c>
      <c r="E189" s="3">
        <v>5.93</v>
      </c>
      <c r="F189" s="3">
        <v>4.58</v>
      </c>
      <c r="G189" s="3">
        <v>0.2</v>
      </c>
      <c r="H189" s="3">
        <v>700</v>
      </c>
      <c r="I189" s="3">
        <v>1</v>
      </c>
      <c r="J189" s="3">
        <v>0</v>
      </c>
      <c r="K189" s="3">
        <v>19.006744328632742</v>
      </c>
      <c r="L189" s="3">
        <v>30.533415082771306</v>
      </c>
      <c r="M189" s="3">
        <v>38.217862252197015</v>
      </c>
      <c r="N189" s="3">
        <v>12.241978336398937</v>
      </c>
      <c r="O189" s="3"/>
      <c r="P189" s="1" t="s">
        <v>35</v>
      </c>
    </row>
    <row r="190" spans="1:16" x14ac:dyDescent="0.35">
      <c r="A190" s="1">
        <v>189</v>
      </c>
      <c r="B190" s="1">
        <v>44.18</v>
      </c>
      <c r="C190" s="3">
        <v>5.34</v>
      </c>
      <c r="D190" s="3">
        <v>45.35</v>
      </c>
      <c r="E190" s="3">
        <v>5.93</v>
      </c>
      <c r="F190" s="3">
        <v>4.58</v>
      </c>
      <c r="G190" s="3">
        <v>0.2</v>
      </c>
      <c r="H190" s="3">
        <v>750</v>
      </c>
      <c r="I190" s="3">
        <v>1</v>
      </c>
      <c r="J190" s="3">
        <v>0</v>
      </c>
      <c r="K190" s="3">
        <v>20.117862223125382</v>
      </c>
      <c r="L190" s="3">
        <v>32.452753505385083</v>
      </c>
      <c r="M190" s="3">
        <v>34.545824019508231</v>
      </c>
      <c r="N190" s="3">
        <v>12.883560251981304</v>
      </c>
      <c r="O190" s="3"/>
      <c r="P190" s="1" t="s">
        <v>35</v>
      </c>
    </row>
    <row r="191" spans="1:16" x14ac:dyDescent="0.35">
      <c r="A191" s="1">
        <v>190</v>
      </c>
      <c r="B191" s="1">
        <v>44.18</v>
      </c>
      <c r="C191" s="3">
        <v>5.34</v>
      </c>
      <c r="D191" s="3">
        <v>45.35</v>
      </c>
      <c r="E191" s="3">
        <v>5.93</v>
      </c>
      <c r="F191" s="3">
        <v>4.58</v>
      </c>
      <c r="G191" s="3">
        <v>0.2</v>
      </c>
      <c r="H191" s="3">
        <v>800</v>
      </c>
      <c r="I191" s="3">
        <v>1</v>
      </c>
      <c r="J191" s="3">
        <v>0</v>
      </c>
      <c r="K191" s="3">
        <v>20.821917808219176</v>
      </c>
      <c r="L191" s="3">
        <v>34.853228962818001</v>
      </c>
      <c r="M191" s="3">
        <v>31.487279843444227</v>
      </c>
      <c r="N191" s="3">
        <v>12.83757338551859</v>
      </c>
      <c r="O191" s="3"/>
      <c r="P191" s="1" t="s">
        <v>35</v>
      </c>
    </row>
    <row r="192" spans="1:16" x14ac:dyDescent="0.35">
      <c r="A192" s="1">
        <v>191</v>
      </c>
      <c r="B192" s="1">
        <v>44.18</v>
      </c>
      <c r="C192" s="3">
        <v>5.34</v>
      </c>
      <c r="D192" s="3">
        <v>45.35</v>
      </c>
      <c r="E192" s="3">
        <v>5.93</v>
      </c>
      <c r="F192" s="3">
        <v>4.58</v>
      </c>
      <c r="G192" s="3">
        <v>0.2</v>
      </c>
      <c r="H192" s="3">
        <v>850</v>
      </c>
      <c r="I192" s="3">
        <v>1</v>
      </c>
      <c r="J192" s="3">
        <v>0</v>
      </c>
      <c r="K192" s="3">
        <v>21.387175172929517</v>
      </c>
      <c r="L192" s="3">
        <v>37.147130304729856</v>
      </c>
      <c r="M192" s="3">
        <v>28.192185455225275</v>
      </c>
      <c r="N192" s="3">
        <v>13.273509067115349</v>
      </c>
      <c r="O192" s="3"/>
      <c r="P192" s="1" t="s">
        <v>35</v>
      </c>
    </row>
    <row r="193" spans="1:16" x14ac:dyDescent="0.35">
      <c r="A193" s="1">
        <v>192</v>
      </c>
      <c r="B193" s="1">
        <v>44.18</v>
      </c>
      <c r="C193" s="3">
        <v>5.34</v>
      </c>
      <c r="D193" s="3">
        <v>45.35</v>
      </c>
      <c r="E193" s="3">
        <v>5.93</v>
      </c>
      <c r="F193" s="3">
        <v>4.58</v>
      </c>
      <c r="G193" s="3">
        <v>0.25</v>
      </c>
      <c r="H193" s="3">
        <v>650</v>
      </c>
      <c r="I193" s="3">
        <v>1</v>
      </c>
      <c r="J193" s="3">
        <v>0</v>
      </c>
      <c r="K193" s="3">
        <v>15.707515233581583</v>
      </c>
      <c r="L193" s="3">
        <v>30.737982396750169</v>
      </c>
      <c r="M193" s="3">
        <v>42.428345745881288</v>
      </c>
      <c r="N193" s="3">
        <v>11.126156623786954</v>
      </c>
      <c r="O193" s="3"/>
      <c r="P193" s="1" t="s">
        <v>35</v>
      </c>
    </row>
    <row r="194" spans="1:16" x14ac:dyDescent="0.35">
      <c r="A194" s="1">
        <v>193</v>
      </c>
      <c r="B194" s="1">
        <v>44.18</v>
      </c>
      <c r="C194" s="3">
        <v>5.34</v>
      </c>
      <c r="D194" s="3">
        <v>45.35</v>
      </c>
      <c r="E194" s="3">
        <v>5.93</v>
      </c>
      <c r="F194" s="3">
        <v>4.58</v>
      </c>
      <c r="G194" s="3">
        <v>0.25</v>
      </c>
      <c r="H194" s="3">
        <v>700</v>
      </c>
      <c r="I194" s="3">
        <v>1</v>
      </c>
      <c r="J194" s="3">
        <v>0</v>
      </c>
      <c r="K194" s="3">
        <v>17.299301919720765</v>
      </c>
      <c r="L194" s="3">
        <v>29.755671902268759</v>
      </c>
      <c r="M194" s="3">
        <v>40.27050610820244</v>
      </c>
      <c r="N194" s="3">
        <v>12.674520069808027</v>
      </c>
      <c r="O194" s="3"/>
      <c r="P194" s="1" t="s">
        <v>35</v>
      </c>
    </row>
    <row r="195" spans="1:16" x14ac:dyDescent="0.35">
      <c r="A195" s="1">
        <v>194</v>
      </c>
      <c r="B195" s="1">
        <v>44.18</v>
      </c>
      <c r="C195" s="3">
        <v>5.34</v>
      </c>
      <c r="D195" s="3">
        <v>45.35</v>
      </c>
      <c r="E195" s="3">
        <v>5.93</v>
      </c>
      <c r="F195" s="3">
        <v>4.58</v>
      </c>
      <c r="G195" s="3">
        <v>0.25</v>
      </c>
      <c r="H195" s="3">
        <v>750</v>
      </c>
      <c r="I195" s="3">
        <v>1</v>
      </c>
      <c r="J195" s="3">
        <v>0</v>
      </c>
      <c r="K195" s="3">
        <v>17.956920452121988</v>
      </c>
      <c r="L195" s="3">
        <v>33.52527191298784</v>
      </c>
      <c r="M195" s="3">
        <v>35.956493921944976</v>
      </c>
      <c r="N195" s="3">
        <v>12.561313712945191</v>
      </c>
      <c r="O195" s="3"/>
      <c r="P195" s="1" t="s">
        <v>35</v>
      </c>
    </row>
    <row r="196" spans="1:16" x14ac:dyDescent="0.35">
      <c r="A196" s="1">
        <v>195</v>
      </c>
      <c r="B196" s="1">
        <v>44.18</v>
      </c>
      <c r="C196" s="3">
        <v>5.34</v>
      </c>
      <c r="D196" s="3">
        <v>45.35</v>
      </c>
      <c r="E196" s="3">
        <v>5.93</v>
      </c>
      <c r="F196" s="3">
        <v>4.58</v>
      </c>
      <c r="G196" s="3">
        <v>0.25</v>
      </c>
      <c r="H196" s="3">
        <v>800</v>
      </c>
      <c r="I196" s="3">
        <v>1</v>
      </c>
      <c r="J196" s="3">
        <v>0</v>
      </c>
      <c r="K196" s="3">
        <v>20.697482459760625</v>
      </c>
      <c r="L196" s="3">
        <v>35.080478745356992</v>
      </c>
      <c r="M196" s="3">
        <v>31.159719356170037</v>
      </c>
      <c r="N196" s="3">
        <v>13.06231943871234</v>
      </c>
      <c r="O196" s="3"/>
      <c r="P196" s="1" t="s">
        <v>35</v>
      </c>
    </row>
    <row r="197" spans="1:16" x14ac:dyDescent="0.35">
      <c r="A197" s="1">
        <v>196</v>
      </c>
      <c r="B197" s="1">
        <v>44.18</v>
      </c>
      <c r="C197" s="3">
        <v>5.34</v>
      </c>
      <c r="D197" s="3">
        <v>45.35</v>
      </c>
      <c r="E197" s="3">
        <v>5.93</v>
      </c>
      <c r="F197" s="3">
        <v>4.58</v>
      </c>
      <c r="G197" s="3">
        <v>0.25</v>
      </c>
      <c r="H197" s="3">
        <v>850</v>
      </c>
      <c r="I197" s="3">
        <v>1</v>
      </c>
      <c r="J197" s="3">
        <v>0</v>
      </c>
      <c r="K197" s="3">
        <v>22.191780821917806</v>
      </c>
      <c r="L197" s="3">
        <v>37.00587084148728</v>
      </c>
      <c r="M197" s="3">
        <v>27.240704500978474</v>
      </c>
      <c r="N197" s="3">
        <v>13.561643835616438</v>
      </c>
      <c r="O197" s="3"/>
      <c r="P197" s="1" t="s">
        <v>35</v>
      </c>
    </row>
    <row r="198" spans="1:16" x14ac:dyDescent="0.35">
      <c r="A198" s="1">
        <v>197</v>
      </c>
      <c r="B198" s="1">
        <v>44.18</v>
      </c>
      <c r="C198" s="3">
        <v>5.34</v>
      </c>
      <c r="D198" s="3">
        <v>45.35</v>
      </c>
      <c r="E198" s="3">
        <v>5.93</v>
      </c>
      <c r="F198" s="3">
        <v>4.58</v>
      </c>
      <c r="G198" s="3">
        <v>0.15</v>
      </c>
      <c r="H198" s="3">
        <v>700</v>
      </c>
      <c r="I198" s="3">
        <v>1</v>
      </c>
      <c r="J198" s="3">
        <v>0</v>
      </c>
      <c r="K198" s="3">
        <v>20.853730174270609</v>
      </c>
      <c r="L198" s="3">
        <v>37.066771098492268</v>
      </c>
      <c r="M198" s="3">
        <v>30.135108674368514</v>
      </c>
      <c r="N198" s="3">
        <v>11.944390052868611</v>
      </c>
      <c r="O198" s="3"/>
      <c r="P198" s="1" t="s">
        <v>35</v>
      </c>
    </row>
    <row r="199" spans="1:16" x14ac:dyDescent="0.35">
      <c r="A199" s="1">
        <v>198</v>
      </c>
      <c r="B199" s="1">
        <v>44.18</v>
      </c>
      <c r="C199" s="3">
        <v>5.34</v>
      </c>
      <c r="D199" s="3">
        <v>45.35</v>
      </c>
      <c r="E199" s="3">
        <v>5.93</v>
      </c>
      <c r="F199" s="3">
        <v>4.58</v>
      </c>
      <c r="G199" s="3">
        <v>0.18</v>
      </c>
      <c r="H199" s="3">
        <v>700</v>
      </c>
      <c r="I199" s="3">
        <v>1</v>
      </c>
      <c r="J199" s="3">
        <v>0</v>
      </c>
      <c r="K199" s="3">
        <v>21.172774869109947</v>
      </c>
      <c r="L199" s="3">
        <v>33.089005235602095</v>
      </c>
      <c r="M199" s="3">
        <v>35.141361256544499</v>
      </c>
      <c r="N199" s="3">
        <v>10.596858638743454</v>
      </c>
      <c r="O199" s="3"/>
      <c r="P199" s="1" t="s">
        <v>35</v>
      </c>
    </row>
    <row r="200" spans="1:16" x14ac:dyDescent="0.35">
      <c r="A200" s="1">
        <v>199</v>
      </c>
      <c r="B200" s="1">
        <v>44.18</v>
      </c>
      <c r="C200" s="3">
        <v>5.34</v>
      </c>
      <c r="D200" s="3">
        <v>45.35</v>
      </c>
      <c r="E200" s="3">
        <v>5.93</v>
      </c>
      <c r="F200" s="3">
        <v>4.58</v>
      </c>
      <c r="G200" s="3">
        <v>0.21</v>
      </c>
      <c r="H200" s="3">
        <v>700</v>
      </c>
      <c r="I200" s="3">
        <v>1</v>
      </c>
      <c r="J200" s="3">
        <v>0</v>
      </c>
      <c r="K200" s="3">
        <v>20.166047629451604</v>
      </c>
      <c r="L200" s="3">
        <v>32.597771466025776</v>
      </c>
      <c r="M200" s="3">
        <v>40.943849683198593</v>
      </c>
      <c r="N200" s="3">
        <v>6.2923312213240106</v>
      </c>
      <c r="O200" s="3"/>
      <c r="P200" s="1" t="s">
        <v>35</v>
      </c>
    </row>
    <row r="201" spans="1:16" x14ac:dyDescent="0.35">
      <c r="A201" s="1">
        <v>200</v>
      </c>
      <c r="B201" s="1">
        <v>44.18</v>
      </c>
      <c r="C201" s="3">
        <v>5.34</v>
      </c>
      <c r="D201" s="3">
        <v>45.35</v>
      </c>
      <c r="E201" s="3">
        <v>5.93</v>
      </c>
      <c r="F201" s="3">
        <v>4.58</v>
      </c>
      <c r="G201" s="3">
        <v>0.24</v>
      </c>
      <c r="H201" s="3">
        <v>700</v>
      </c>
      <c r="I201" s="3">
        <v>1</v>
      </c>
      <c r="J201" s="3">
        <v>0</v>
      </c>
      <c r="K201" s="3">
        <v>21.150320806599449</v>
      </c>
      <c r="L201" s="3">
        <v>30.774518790100824</v>
      </c>
      <c r="M201" s="3">
        <v>45.760769935838681</v>
      </c>
      <c r="N201" s="3">
        <v>2.3143904674610449</v>
      </c>
      <c r="O201" s="3"/>
      <c r="P201" s="1" t="s">
        <v>35</v>
      </c>
    </row>
    <row r="202" spans="1:16" x14ac:dyDescent="0.35">
      <c r="A202" s="1">
        <v>201</v>
      </c>
      <c r="B202" s="1">
        <v>44.18</v>
      </c>
      <c r="C202" s="3">
        <v>5.34</v>
      </c>
      <c r="D202" s="3">
        <v>45.35</v>
      </c>
      <c r="E202" s="3">
        <v>5.93</v>
      </c>
      <c r="F202" s="3">
        <v>4.58</v>
      </c>
      <c r="G202" s="3">
        <v>0.15</v>
      </c>
      <c r="H202" s="3">
        <v>750</v>
      </c>
      <c r="I202" s="3">
        <v>1</v>
      </c>
      <c r="J202" s="3">
        <v>0</v>
      </c>
      <c r="K202" s="3">
        <v>21.367365542388331</v>
      </c>
      <c r="L202" s="3">
        <v>40.145852324521421</v>
      </c>
      <c r="M202" s="3">
        <v>27.657247037374656</v>
      </c>
      <c r="N202" s="3">
        <v>10.829535095715588</v>
      </c>
      <c r="O202" s="3"/>
      <c r="P202" s="1" t="s">
        <v>35</v>
      </c>
    </row>
    <row r="203" spans="1:16" x14ac:dyDescent="0.35">
      <c r="A203" s="1">
        <v>202</v>
      </c>
      <c r="B203" s="1">
        <v>44.18</v>
      </c>
      <c r="C203" s="3">
        <v>5.34</v>
      </c>
      <c r="D203" s="3">
        <v>45.35</v>
      </c>
      <c r="E203" s="3">
        <v>5.93</v>
      </c>
      <c r="F203" s="3">
        <v>4.58</v>
      </c>
      <c r="G203" s="3">
        <v>0.18</v>
      </c>
      <c r="H203" s="3">
        <v>750</v>
      </c>
      <c r="I203" s="3">
        <v>1</v>
      </c>
      <c r="J203" s="3">
        <v>0</v>
      </c>
      <c r="K203" s="3">
        <v>20.364802565644418</v>
      </c>
      <c r="L203" s="3">
        <v>35.939065945079172</v>
      </c>
      <c r="M203" s="3">
        <v>33.092804169172183</v>
      </c>
      <c r="N203" s="3">
        <v>10.60332732010423</v>
      </c>
      <c r="O203" s="3"/>
      <c r="P203" s="1" t="s">
        <v>35</v>
      </c>
    </row>
    <row r="204" spans="1:16" x14ac:dyDescent="0.35">
      <c r="A204" s="1">
        <v>203</v>
      </c>
      <c r="B204" s="1">
        <v>44.18</v>
      </c>
      <c r="C204" s="3">
        <v>5.34</v>
      </c>
      <c r="D204" s="3">
        <v>45.35</v>
      </c>
      <c r="E204" s="3">
        <v>5.93</v>
      </c>
      <c r="F204" s="3">
        <v>4.58</v>
      </c>
      <c r="G204" s="3">
        <v>0.21</v>
      </c>
      <c r="H204" s="3">
        <v>750</v>
      </c>
      <c r="I204" s="3">
        <v>1</v>
      </c>
      <c r="J204" s="3">
        <v>0</v>
      </c>
      <c r="K204" s="3">
        <v>20.287986245433054</v>
      </c>
      <c r="L204" s="3">
        <v>33.634214485278314</v>
      </c>
      <c r="M204" s="3">
        <v>40.03868471953578</v>
      </c>
      <c r="N204" s="3">
        <v>6.0391145497528473</v>
      </c>
      <c r="O204" s="3"/>
      <c r="P204" s="1" t="s">
        <v>35</v>
      </c>
    </row>
    <row r="205" spans="1:16" x14ac:dyDescent="0.35">
      <c r="A205" s="1">
        <v>204</v>
      </c>
      <c r="B205" s="1">
        <v>44.18</v>
      </c>
      <c r="C205" s="3">
        <v>5.34</v>
      </c>
      <c r="D205" s="3">
        <v>45.35</v>
      </c>
      <c r="E205" s="3">
        <v>5.93</v>
      </c>
      <c r="F205" s="3">
        <v>4.58</v>
      </c>
      <c r="G205" s="3">
        <v>0.24</v>
      </c>
      <c r="H205" s="3">
        <v>750</v>
      </c>
      <c r="I205" s="3">
        <v>1</v>
      </c>
      <c r="J205" s="3">
        <v>0</v>
      </c>
      <c r="K205" s="3">
        <v>20.616700427638982</v>
      </c>
      <c r="L205" s="3">
        <v>30.722484807562459</v>
      </c>
      <c r="M205" s="3">
        <v>44.474454197614229</v>
      </c>
      <c r="N205" s="3">
        <v>4.1863605671843347</v>
      </c>
      <c r="O205" s="3"/>
      <c r="P205" s="1" t="s">
        <v>35</v>
      </c>
    </row>
    <row r="206" spans="1:16" x14ac:dyDescent="0.35">
      <c r="A206" s="1">
        <v>205</v>
      </c>
      <c r="B206" s="1">
        <v>44.18</v>
      </c>
      <c r="C206" s="3">
        <v>5.34</v>
      </c>
      <c r="D206" s="3">
        <v>45.35</v>
      </c>
      <c r="E206" s="3">
        <v>5.93</v>
      </c>
      <c r="F206" s="3">
        <v>4.58</v>
      </c>
      <c r="G206" s="3">
        <v>0.15</v>
      </c>
      <c r="H206" s="3">
        <v>800</v>
      </c>
      <c r="I206" s="3">
        <v>1</v>
      </c>
      <c r="J206" s="3">
        <v>0</v>
      </c>
      <c r="K206" s="3">
        <v>20.284958871915393</v>
      </c>
      <c r="L206" s="3">
        <v>40.966509988249122</v>
      </c>
      <c r="M206" s="3">
        <v>28.275558166862517</v>
      </c>
      <c r="N206" s="3">
        <v>10.472972972972974</v>
      </c>
      <c r="O206" s="3"/>
      <c r="P206" s="1" t="s">
        <v>35</v>
      </c>
    </row>
    <row r="207" spans="1:16" x14ac:dyDescent="0.35">
      <c r="A207" s="1">
        <v>206</v>
      </c>
      <c r="B207" s="1">
        <v>44.18</v>
      </c>
      <c r="C207" s="3">
        <v>5.34</v>
      </c>
      <c r="D207" s="3">
        <v>45.35</v>
      </c>
      <c r="E207" s="3">
        <v>5.93</v>
      </c>
      <c r="F207" s="3">
        <v>4.58</v>
      </c>
      <c r="G207" s="3">
        <v>0.18</v>
      </c>
      <c r="H207" s="3">
        <v>800</v>
      </c>
      <c r="I207" s="3">
        <v>1</v>
      </c>
      <c r="J207" s="3">
        <v>0</v>
      </c>
      <c r="K207" s="3">
        <v>21.487455197132618</v>
      </c>
      <c r="L207" s="3">
        <v>35.394265232974909</v>
      </c>
      <c r="M207" s="3">
        <v>32.150537634408607</v>
      </c>
      <c r="N207" s="3">
        <v>10.967741935483872</v>
      </c>
      <c r="O207" s="3"/>
      <c r="P207" s="1" t="s">
        <v>35</v>
      </c>
    </row>
    <row r="208" spans="1:16" x14ac:dyDescent="0.35">
      <c r="A208" s="1">
        <v>207</v>
      </c>
      <c r="B208" s="1">
        <v>44.18</v>
      </c>
      <c r="C208" s="3">
        <v>5.34</v>
      </c>
      <c r="D208" s="3">
        <v>45.35</v>
      </c>
      <c r="E208" s="3">
        <v>5.93</v>
      </c>
      <c r="F208" s="3">
        <v>4.58</v>
      </c>
      <c r="G208" s="3">
        <v>0.21</v>
      </c>
      <c r="H208" s="3">
        <v>800</v>
      </c>
      <c r="I208" s="3">
        <v>1</v>
      </c>
      <c r="J208" s="3">
        <v>0</v>
      </c>
      <c r="K208" s="3">
        <v>18.739480082289134</v>
      </c>
      <c r="L208" s="3">
        <v>33.121376472788484</v>
      </c>
      <c r="M208" s="3">
        <v>41.069758743220497</v>
      </c>
      <c r="N208" s="3">
        <v>7.0693847017018889</v>
      </c>
      <c r="O208" s="3"/>
      <c r="P208" s="1" t="s">
        <v>35</v>
      </c>
    </row>
    <row r="209" spans="1:16" x14ac:dyDescent="0.35">
      <c r="A209" s="1">
        <v>208</v>
      </c>
      <c r="B209" s="1">
        <v>44.18</v>
      </c>
      <c r="C209" s="3">
        <v>5.34</v>
      </c>
      <c r="D209" s="3">
        <v>45.35</v>
      </c>
      <c r="E209" s="3">
        <v>5.93</v>
      </c>
      <c r="F209" s="3">
        <v>4.58</v>
      </c>
      <c r="G209" s="3">
        <v>0.24</v>
      </c>
      <c r="H209" s="3">
        <v>800</v>
      </c>
      <c r="I209" s="3">
        <v>1</v>
      </c>
      <c r="J209" s="3">
        <v>0</v>
      </c>
      <c r="K209" s="3">
        <v>18.437025796661612</v>
      </c>
      <c r="L209" s="3">
        <v>27.04855842185129</v>
      </c>
      <c r="M209" s="3">
        <v>48.767071320182097</v>
      </c>
      <c r="N209" s="3">
        <v>5.7473444613050075</v>
      </c>
      <c r="O209" s="3"/>
      <c r="P209" s="1" t="s">
        <v>35</v>
      </c>
    </row>
    <row r="210" spans="1:16" x14ac:dyDescent="0.35">
      <c r="A210" s="1">
        <v>209</v>
      </c>
      <c r="B210" s="1">
        <v>44.18</v>
      </c>
      <c r="C210" s="3">
        <v>5.34</v>
      </c>
      <c r="D210" s="3">
        <v>45.35</v>
      </c>
      <c r="E210" s="3">
        <v>5.93</v>
      </c>
      <c r="F210" s="3">
        <v>4.58</v>
      </c>
      <c r="G210" s="3">
        <v>0.15</v>
      </c>
      <c r="H210" s="3">
        <v>750</v>
      </c>
      <c r="I210" s="3">
        <v>1</v>
      </c>
      <c r="J210" s="3">
        <v>0</v>
      </c>
      <c r="K210" s="3">
        <v>18.164898566908619</v>
      </c>
      <c r="L210" s="3">
        <v>38.358458961474042</v>
      </c>
      <c r="M210" s="3">
        <v>31.639679880885915</v>
      </c>
      <c r="N210" s="3">
        <v>11.836962590731435</v>
      </c>
      <c r="O210" s="3"/>
      <c r="P210" s="1" t="s">
        <v>35</v>
      </c>
    </row>
    <row r="211" spans="1:16" x14ac:dyDescent="0.35">
      <c r="A211" s="1">
        <v>210</v>
      </c>
      <c r="B211" s="1">
        <v>44.18</v>
      </c>
      <c r="C211" s="3">
        <v>5.34</v>
      </c>
      <c r="D211" s="3">
        <v>45.35</v>
      </c>
      <c r="E211" s="3">
        <v>5.93</v>
      </c>
      <c r="F211" s="3">
        <v>4.58</v>
      </c>
      <c r="G211" s="3">
        <v>0.15</v>
      </c>
      <c r="H211" s="3">
        <v>850</v>
      </c>
      <c r="I211" s="3">
        <v>1</v>
      </c>
      <c r="J211" s="3">
        <v>0</v>
      </c>
      <c r="K211" s="3">
        <v>21.343638525564803</v>
      </c>
      <c r="L211" s="3">
        <v>37.594133967499012</v>
      </c>
      <c r="M211" s="3">
        <v>33.234244946492268</v>
      </c>
      <c r="N211" s="3">
        <v>7.8279825604439157</v>
      </c>
      <c r="O211" s="3"/>
      <c r="P211" s="1" t="s">
        <v>35</v>
      </c>
    </row>
    <row r="212" spans="1:16" x14ac:dyDescent="0.35">
      <c r="A212" s="1">
        <v>211</v>
      </c>
      <c r="B212" s="1">
        <v>49.3</v>
      </c>
      <c r="C212" s="3">
        <v>5.9</v>
      </c>
      <c r="D212" s="3">
        <v>44.37</v>
      </c>
      <c r="E212" s="3">
        <v>8.4</v>
      </c>
      <c r="F212" s="3">
        <v>0.33</v>
      </c>
      <c r="G212" s="3">
        <v>0.17</v>
      </c>
      <c r="H212" s="3">
        <v>780</v>
      </c>
      <c r="I212" s="3">
        <v>1</v>
      </c>
      <c r="J212" s="3">
        <v>0.65</v>
      </c>
      <c r="K212" s="3">
        <v>20.2</v>
      </c>
      <c r="L212" s="3">
        <v>15.2</v>
      </c>
      <c r="M212" s="3">
        <v>16.399999999999999</v>
      </c>
      <c r="N212" s="3">
        <v>4.7</v>
      </c>
      <c r="O212" s="3"/>
      <c r="P212" s="1" t="s">
        <v>36</v>
      </c>
    </row>
    <row r="213" spans="1:16" x14ac:dyDescent="0.35">
      <c r="A213" s="1">
        <v>212</v>
      </c>
      <c r="B213" s="1">
        <v>49.3</v>
      </c>
      <c r="C213" s="3">
        <v>5.9</v>
      </c>
      <c r="D213" s="3">
        <v>44.37</v>
      </c>
      <c r="E213" s="3">
        <v>8.4</v>
      </c>
      <c r="F213" s="3">
        <v>0.33</v>
      </c>
      <c r="G213" s="3">
        <v>0.17</v>
      </c>
      <c r="H213" s="3">
        <v>780</v>
      </c>
      <c r="I213" s="3">
        <v>1</v>
      </c>
      <c r="J213" s="3">
        <v>0.65</v>
      </c>
      <c r="K213" s="3">
        <v>19.8</v>
      </c>
      <c r="L213" s="3">
        <v>16.399999999999999</v>
      </c>
      <c r="M213" s="3">
        <v>15.9</v>
      </c>
      <c r="N213" s="3">
        <v>4.9000000000000004</v>
      </c>
      <c r="O213" s="3"/>
      <c r="P213" s="1" t="s">
        <v>36</v>
      </c>
    </row>
    <row r="214" spans="1:16" x14ac:dyDescent="0.35">
      <c r="A214" s="1">
        <v>213</v>
      </c>
      <c r="B214" s="1">
        <v>49.3</v>
      </c>
      <c r="C214" s="3">
        <v>5.9</v>
      </c>
      <c r="D214" s="3">
        <v>44.37</v>
      </c>
      <c r="E214" s="3">
        <v>8.4</v>
      </c>
      <c r="F214" s="3">
        <v>0.33</v>
      </c>
      <c r="G214" s="3">
        <v>0.17</v>
      </c>
      <c r="H214" s="3">
        <v>780</v>
      </c>
      <c r="I214" s="3">
        <v>3</v>
      </c>
      <c r="J214" s="3">
        <v>0.65</v>
      </c>
      <c r="K214" s="3">
        <v>20.3</v>
      </c>
      <c r="L214" s="3">
        <v>13.8</v>
      </c>
      <c r="M214" s="3">
        <v>16.899999999999999</v>
      </c>
      <c r="N214" s="3">
        <v>4.4000000000000004</v>
      </c>
      <c r="O214" s="3"/>
      <c r="P214" s="1" t="s">
        <v>36</v>
      </c>
    </row>
    <row r="215" spans="1:16" x14ac:dyDescent="0.35">
      <c r="A215" s="1">
        <v>214</v>
      </c>
      <c r="B215" s="1">
        <v>42.8</v>
      </c>
      <c r="C215" s="3">
        <v>5.5</v>
      </c>
      <c r="D215" s="3">
        <f t="shared" ref="D215" si="0">100-B215-C215-F215</f>
        <v>37.400000000000006</v>
      </c>
      <c r="E215" s="3">
        <v>9.6999999999999993</v>
      </c>
      <c r="F215" s="3">
        <v>14.3</v>
      </c>
      <c r="G215" s="3">
        <v>0.21</v>
      </c>
      <c r="H215" s="3">
        <v>700</v>
      </c>
      <c r="I215" s="3">
        <v>1</v>
      </c>
      <c r="J215" s="3">
        <v>0</v>
      </c>
      <c r="K215" s="3">
        <v>28.644897170007418</v>
      </c>
      <c r="L215" s="3">
        <v>26.894412762818792</v>
      </c>
      <c r="M215" s="3">
        <v>34.000192686914993</v>
      </c>
      <c r="N215" s="3">
        <v>5.468780311102428</v>
      </c>
      <c r="O215" s="3">
        <v>0.93136253937798108</v>
      </c>
      <c r="P215" s="1" t="s">
        <v>38</v>
      </c>
    </row>
    <row r="216" spans="1:16" x14ac:dyDescent="0.35">
      <c r="A216" s="1">
        <v>215</v>
      </c>
      <c r="B216" s="1">
        <v>42.8</v>
      </c>
      <c r="C216" s="3">
        <v>5.5</v>
      </c>
      <c r="D216" s="3">
        <f t="shared" ref="D216:D219" si="1">100-B216-C216-F216</f>
        <v>37.400000000000006</v>
      </c>
      <c r="E216" s="3">
        <v>9.6999999999999993</v>
      </c>
      <c r="F216" s="3">
        <v>14.3</v>
      </c>
      <c r="G216" s="3">
        <v>0.21</v>
      </c>
      <c r="H216" s="3">
        <v>725</v>
      </c>
      <c r="I216" s="3">
        <v>1</v>
      </c>
      <c r="J216" s="3">
        <v>0</v>
      </c>
      <c r="K216" s="3">
        <v>26.45347226752018</v>
      </c>
      <c r="L216" s="3">
        <v>21.835752841754228</v>
      </c>
      <c r="M216" s="3">
        <v>40.473240867219204</v>
      </c>
      <c r="N216" s="3">
        <v>5.8730138646414813</v>
      </c>
      <c r="O216" s="3">
        <v>1.1076266190509996</v>
      </c>
      <c r="P216" s="1" t="s">
        <v>39</v>
      </c>
    </row>
    <row r="217" spans="1:16" x14ac:dyDescent="0.35">
      <c r="A217" s="1">
        <v>216</v>
      </c>
      <c r="B217" s="1">
        <v>42.8</v>
      </c>
      <c r="C217" s="3">
        <v>5.5</v>
      </c>
      <c r="D217" s="3">
        <f t="shared" si="1"/>
        <v>37.400000000000006</v>
      </c>
      <c r="E217" s="3">
        <v>9.6999999999999993</v>
      </c>
      <c r="F217" s="3">
        <v>14.3</v>
      </c>
      <c r="G217" s="3">
        <v>0.17</v>
      </c>
      <c r="H217" s="3">
        <v>750</v>
      </c>
      <c r="I217" s="3">
        <v>1</v>
      </c>
      <c r="J217" s="3">
        <v>0</v>
      </c>
      <c r="K217" s="3">
        <v>28.378121620024885</v>
      </c>
      <c r="L217" s="3">
        <v>31.41682040374765</v>
      </c>
      <c r="M217" s="3">
        <v>28.684454476134736</v>
      </c>
      <c r="N217" s="3">
        <v>6.1828438018350935</v>
      </c>
      <c r="O217" s="3">
        <v>1.2205519645121334</v>
      </c>
      <c r="P217" s="1" t="s">
        <v>40</v>
      </c>
    </row>
    <row r="218" spans="1:16" x14ac:dyDescent="0.35">
      <c r="A218" s="1">
        <v>217</v>
      </c>
      <c r="B218" s="1">
        <v>42.8</v>
      </c>
      <c r="C218" s="3">
        <v>5.5</v>
      </c>
      <c r="D218" s="3">
        <f t="shared" si="1"/>
        <v>37.400000000000006</v>
      </c>
      <c r="E218" s="3">
        <v>9.6999999999999993</v>
      </c>
      <c r="F218" s="3">
        <v>14.3</v>
      </c>
      <c r="G218" s="3">
        <v>0.21</v>
      </c>
      <c r="H218" s="3">
        <v>750</v>
      </c>
      <c r="I218" s="3">
        <v>1</v>
      </c>
      <c r="J218" s="3">
        <v>0</v>
      </c>
      <c r="K218" s="3">
        <v>27.296441556208023</v>
      </c>
      <c r="L218" s="3">
        <v>30.645959216666128</v>
      </c>
      <c r="M218" s="3">
        <v>31.181471238596579</v>
      </c>
      <c r="N218" s="3">
        <v>5.7094384475132234</v>
      </c>
      <c r="O218" s="3">
        <v>1.2468356401881693</v>
      </c>
      <c r="P218" s="1" t="s">
        <v>41</v>
      </c>
    </row>
    <row r="219" spans="1:16" x14ac:dyDescent="0.35">
      <c r="A219" s="1">
        <v>218</v>
      </c>
      <c r="B219">
        <v>46.85</v>
      </c>
      <c r="C219" s="3">
        <v>6.3</v>
      </c>
      <c r="D219" s="3">
        <f t="shared" si="1"/>
        <v>45.550000000000004</v>
      </c>
      <c r="E219" s="3">
        <v>9</v>
      </c>
      <c r="F219" s="3">
        <v>1.3</v>
      </c>
      <c r="G219" s="3">
        <v>0.18</v>
      </c>
      <c r="H219" s="3">
        <v>750</v>
      </c>
      <c r="I219" s="3">
        <v>1</v>
      </c>
      <c r="J219" s="3">
        <v>0</v>
      </c>
      <c r="K219" s="3">
        <v>17.786757717251525</v>
      </c>
      <c r="L219" s="3">
        <v>35.108686288061314</v>
      </c>
      <c r="M219" s="3">
        <v>30.586462122451653</v>
      </c>
      <c r="N219" s="3">
        <v>10.464994374208686</v>
      </c>
      <c r="O219" s="3">
        <v>0.85878904508543175</v>
      </c>
      <c r="P219" t="s">
        <v>42</v>
      </c>
    </row>
    <row r="220" spans="1:16" x14ac:dyDescent="0.35">
      <c r="A220" s="1">
        <v>219</v>
      </c>
      <c r="B220" s="1">
        <v>46.85</v>
      </c>
      <c r="C220" s="3">
        <v>6.3</v>
      </c>
      <c r="D220" s="3">
        <f t="shared" ref="D220:D222" si="2">100-B220-C220-F220</f>
        <v>45.550000000000004</v>
      </c>
      <c r="E220" s="3">
        <v>9</v>
      </c>
      <c r="F220" s="3">
        <v>1.3</v>
      </c>
      <c r="G220" s="3">
        <v>0.22</v>
      </c>
      <c r="H220" s="3">
        <v>750</v>
      </c>
      <c r="I220" s="3">
        <v>1</v>
      </c>
      <c r="J220" s="3">
        <v>0</v>
      </c>
      <c r="K220" s="3">
        <v>18.571393205592301</v>
      </c>
      <c r="L220" s="3">
        <v>33.306219283412851</v>
      </c>
      <c r="M220" s="3">
        <v>32.861351429887442</v>
      </c>
      <c r="N220" s="3">
        <v>9.706146897443853</v>
      </c>
      <c r="O220" s="3">
        <v>0.94753218976180809</v>
      </c>
      <c r="P220" s="1" t="s">
        <v>43</v>
      </c>
    </row>
    <row r="221" spans="1:16" x14ac:dyDescent="0.35">
      <c r="A221" s="1">
        <v>220</v>
      </c>
      <c r="B221" s="1">
        <v>46.85</v>
      </c>
      <c r="C221" s="3">
        <v>6.3</v>
      </c>
      <c r="D221" s="3">
        <f t="shared" si="2"/>
        <v>45.550000000000004</v>
      </c>
      <c r="E221" s="3">
        <v>9</v>
      </c>
      <c r="F221" s="3">
        <v>1.3</v>
      </c>
      <c r="G221" s="3">
        <v>0.27</v>
      </c>
      <c r="H221" s="3">
        <v>750</v>
      </c>
      <c r="I221" s="3">
        <v>1</v>
      </c>
      <c r="J221" s="3">
        <v>0</v>
      </c>
      <c r="K221" s="3">
        <v>15.762348784513728</v>
      </c>
      <c r="L221" s="3">
        <v>33.789485186665196</v>
      </c>
      <c r="M221" s="3">
        <v>35.490355013367243</v>
      </c>
      <c r="N221" s="3">
        <v>9.4550650397066587</v>
      </c>
      <c r="O221" s="3">
        <v>0.97575239537080982</v>
      </c>
      <c r="P221" s="1" t="s">
        <v>44</v>
      </c>
    </row>
    <row r="222" spans="1:16" x14ac:dyDescent="0.35">
      <c r="A222" s="1">
        <v>221</v>
      </c>
      <c r="B222" s="7">
        <v>46.76</v>
      </c>
      <c r="C222" s="8">
        <v>5.68</v>
      </c>
      <c r="D222" s="8">
        <f t="shared" si="2"/>
        <v>39.46</v>
      </c>
      <c r="E222" s="8">
        <v>9.94</v>
      </c>
      <c r="F222" s="8">
        <v>8.1</v>
      </c>
      <c r="G222" s="8">
        <v>0.17</v>
      </c>
      <c r="H222" s="8">
        <v>750</v>
      </c>
      <c r="I222" s="8">
        <v>1</v>
      </c>
      <c r="J222" s="8">
        <v>0</v>
      </c>
      <c r="K222" s="3">
        <v>19.001068797046035</v>
      </c>
      <c r="L222" s="3">
        <v>31.951085733864574</v>
      </c>
      <c r="M222" s="3">
        <v>32.782913875662935</v>
      </c>
      <c r="N222" s="3">
        <v>9.9336824778848758</v>
      </c>
      <c r="O222" s="3">
        <v>0.97178425842422012</v>
      </c>
      <c r="P222" s="1" t="s">
        <v>45</v>
      </c>
    </row>
    <row r="223" spans="1:16" x14ac:dyDescent="0.35">
      <c r="A223" s="1">
        <v>222</v>
      </c>
      <c r="B223" s="7">
        <v>46.76</v>
      </c>
      <c r="C223" s="8">
        <v>5.68</v>
      </c>
      <c r="D223" s="8">
        <f t="shared" ref="D223:D224" si="3">100-B223-C223-F223</f>
        <v>39.46</v>
      </c>
      <c r="E223" s="8">
        <v>9.94</v>
      </c>
      <c r="F223" s="8">
        <v>8.1</v>
      </c>
      <c r="G223" s="8">
        <v>0.21</v>
      </c>
      <c r="H223" s="8">
        <v>750</v>
      </c>
      <c r="I223" s="8">
        <v>1</v>
      </c>
      <c r="J223" s="8">
        <v>0</v>
      </c>
      <c r="K223" s="3">
        <v>21.798933521217162</v>
      </c>
      <c r="L223" s="3">
        <v>29.123555760549259</v>
      </c>
      <c r="M223" s="3">
        <v>34.426570975812993</v>
      </c>
      <c r="N223" s="3">
        <v>8.7784017496617768</v>
      </c>
      <c r="O223" s="3">
        <v>0.98298930074710433</v>
      </c>
      <c r="P223" s="1" t="s">
        <v>46</v>
      </c>
    </row>
    <row r="224" spans="1:16" x14ac:dyDescent="0.35">
      <c r="A224" s="1">
        <v>223</v>
      </c>
      <c r="B224" s="7">
        <v>46.76</v>
      </c>
      <c r="C224" s="8">
        <v>5.68</v>
      </c>
      <c r="D224" s="8">
        <f t="shared" si="3"/>
        <v>39.46</v>
      </c>
      <c r="E224" s="8">
        <v>9.94</v>
      </c>
      <c r="F224" s="8">
        <v>8.1</v>
      </c>
      <c r="G224" s="8">
        <v>0.25</v>
      </c>
      <c r="H224" s="8">
        <v>750</v>
      </c>
      <c r="I224" s="8">
        <v>1</v>
      </c>
      <c r="J224" s="8">
        <v>0</v>
      </c>
      <c r="K224" s="3">
        <v>18.030213845180633</v>
      </c>
      <c r="L224" s="3">
        <v>28.78932622192383</v>
      </c>
      <c r="M224" s="3">
        <v>38.610254729584184</v>
      </c>
      <c r="N224" s="3">
        <v>8.5340141409650645</v>
      </c>
      <c r="O224" s="3">
        <v>0.97381637052161218</v>
      </c>
      <c r="P224" s="1" t="s">
        <v>47</v>
      </c>
    </row>
    <row r="225" spans="1:15" s="9" customFormat="1" x14ac:dyDescent="0.35">
      <c r="A225" s="9" t="s">
        <v>61</v>
      </c>
      <c r="B225" s="12">
        <f>MAX(B2:B224)</f>
        <v>85.170299999999997</v>
      </c>
      <c r="C225" s="12">
        <f t="shared" ref="C225:O225" si="4">MAX(C2:C224)</f>
        <v>14.0421</v>
      </c>
      <c r="D225" s="12">
        <f t="shared" si="4"/>
        <v>59.418755147664434</v>
      </c>
      <c r="E225" s="12">
        <f t="shared" si="4"/>
        <v>27</v>
      </c>
      <c r="F225" s="12">
        <f t="shared" si="4"/>
        <v>44</v>
      </c>
      <c r="G225" s="12">
        <f t="shared" si="4"/>
        <v>0.49</v>
      </c>
      <c r="H225" s="12">
        <f t="shared" si="4"/>
        <v>1050</v>
      </c>
      <c r="I225" s="12">
        <f t="shared" si="4"/>
        <v>4</v>
      </c>
      <c r="J225" s="12">
        <f t="shared" si="4"/>
        <v>4.04</v>
      </c>
      <c r="K225" s="12">
        <f t="shared" si="4"/>
        <v>56.877323420074362</v>
      </c>
      <c r="L225" s="12">
        <f t="shared" si="4"/>
        <v>47.288135593220339</v>
      </c>
      <c r="M225" s="12">
        <f t="shared" si="4"/>
        <v>58.064516129032249</v>
      </c>
      <c r="N225" s="12">
        <f t="shared" si="4"/>
        <v>28.96935933147633</v>
      </c>
      <c r="O225" s="12">
        <f t="shared" si="4"/>
        <v>6.262651568313701</v>
      </c>
    </row>
    <row r="226" spans="1:15" s="9" customFormat="1" x14ac:dyDescent="0.35">
      <c r="A226" s="9" t="s">
        <v>62</v>
      </c>
      <c r="B226" s="12">
        <f>MIN(B2:B224)</f>
        <v>27.3</v>
      </c>
      <c r="C226" s="12">
        <f t="shared" ref="C226:O226" si="5">MIN(C2:C224)</f>
        <v>1.61</v>
      </c>
      <c r="D226" s="12">
        <f t="shared" si="5"/>
        <v>0</v>
      </c>
      <c r="E226" s="12">
        <f t="shared" si="5"/>
        <v>0.2</v>
      </c>
      <c r="F226" s="12">
        <f t="shared" si="5"/>
        <v>0.33</v>
      </c>
      <c r="G226" s="12">
        <f t="shared" si="5"/>
        <v>0.15</v>
      </c>
      <c r="H226" s="12">
        <f t="shared" si="5"/>
        <v>650</v>
      </c>
      <c r="I226" s="12">
        <f t="shared" si="5"/>
        <v>1</v>
      </c>
      <c r="J226" s="12">
        <f t="shared" si="5"/>
        <v>0</v>
      </c>
      <c r="K226" s="12">
        <f t="shared" si="5"/>
        <v>2.6004728132387713</v>
      </c>
      <c r="L226" s="12">
        <f t="shared" si="5"/>
        <v>6.7988668555240794</v>
      </c>
      <c r="M226" s="12">
        <f t="shared" si="5"/>
        <v>2.2727272727272729</v>
      </c>
      <c r="N226" s="12">
        <f t="shared" si="5"/>
        <v>2.3143904674610449</v>
      </c>
      <c r="O226" s="12">
        <f t="shared" si="5"/>
        <v>0.23250000000000001</v>
      </c>
    </row>
    <row r="227" spans="1:15" s="9" customFormat="1" x14ac:dyDescent="0.35">
      <c r="A227" s="9" t="s">
        <v>59</v>
      </c>
      <c r="B227" s="10">
        <f>AVERAGE(B2:B224)</f>
        <v>47.969543440959427</v>
      </c>
      <c r="C227" s="10">
        <f t="shared" ref="C227:O227" si="6">AVERAGE(C2:C224)</f>
        <v>6.1611426612340843</v>
      </c>
      <c r="D227" s="10">
        <f t="shared" si="6"/>
        <v>34.055180312433073</v>
      </c>
      <c r="E227" s="10">
        <f t="shared" si="6"/>
        <v>8.8761434977578588</v>
      </c>
      <c r="F227" s="10">
        <f t="shared" si="6"/>
        <v>10.533574286009973</v>
      </c>
      <c r="G227" s="10">
        <f t="shared" si="6"/>
        <v>0.2721748878923767</v>
      </c>
      <c r="H227" s="10">
        <f t="shared" si="6"/>
        <v>790.29820627802678</v>
      </c>
      <c r="I227" s="10">
        <f t="shared" si="6"/>
        <v>1.6591928251121075</v>
      </c>
      <c r="J227" s="10">
        <f t="shared" si="6"/>
        <v>0.21161434977578472</v>
      </c>
      <c r="K227" s="10">
        <f t="shared" si="6"/>
        <v>22.57123314939005</v>
      </c>
      <c r="L227" s="10">
        <f t="shared" si="6"/>
        <v>30.083926525323339</v>
      </c>
      <c r="M227" s="10">
        <f t="shared" si="6"/>
        <v>33.443236611359794</v>
      </c>
      <c r="N227" s="10">
        <f t="shared" si="6"/>
        <v>9.1170712722144724</v>
      </c>
      <c r="O227" s="10">
        <f t="shared" si="6"/>
        <v>2.3209335944631104</v>
      </c>
    </row>
    <row r="228" spans="1:15" s="11" customFormat="1" x14ac:dyDescent="0.35">
      <c r="A228" s="11" t="s">
        <v>60</v>
      </c>
      <c r="B228" s="12">
        <f>STDEV(B2:B224)</f>
        <v>12.426146967132171</v>
      </c>
      <c r="C228" s="12">
        <f t="shared" ref="C228:O228" si="7">STDEV(C2:C224)</f>
        <v>2.3612246261126373</v>
      </c>
      <c r="D228" s="12">
        <f t="shared" si="7"/>
        <v>13.156782545351588</v>
      </c>
      <c r="E228" s="12">
        <f t="shared" si="7"/>
        <v>5.7852084155843526</v>
      </c>
      <c r="F228" s="12">
        <f t="shared" si="7"/>
        <v>13.622002687959666</v>
      </c>
      <c r="G228" s="12">
        <f t="shared" si="7"/>
        <v>7.2659956485338795E-2</v>
      </c>
      <c r="H228" s="12">
        <f t="shared" si="7"/>
        <v>63.030338014971683</v>
      </c>
      <c r="I228" s="12">
        <f t="shared" si="7"/>
        <v>1.0047155814398065</v>
      </c>
      <c r="J228" s="12">
        <f t="shared" si="7"/>
        <v>0.59801103832230262</v>
      </c>
      <c r="K228" s="12">
        <f t="shared" si="7"/>
        <v>8.9844361245927562</v>
      </c>
      <c r="L228" s="12">
        <f t="shared" si="7"/>
        <v>7.714347678949169</v>
      </c>
      <c r="M228" s="12">
        <f t="shared" si="7"/>
        <v>10.087011008437289</v>
      </c>
      <c r="N228" s="12">
        <f t="shared" si="7"/>
        <v>3.9739112449301275</v>
      </c>
      <c r="O228" s="12">
        <f t="shared" si="7"/>
        <v>0.96690969107221203</v>
      </c>
    </row>
    <row r="231" spans="1:15" x14ac:dyDescent="0.35">
      <c r="C231" s="9" t="s">
        <v>8</v>
      </c>
      <c r="D231" s="9">
        <v>1</v>
      </c>
      <c r="E231" s="9" t="s">
        <v>63</v>
      </c>
    </row>
    <row r="232" spans="1:15" x14ac:dyDescent="0.35">
      <c r="C232" s="9"/>
      <c r="D232" s="9">
        <v>2</v>
      </c>
      <c r="E232" s="9" t="s">
        <v>64</v>
      </c>
    </row>
    <row r="233" spans="1:15" x14ac:dyDescent="0.35">
      <c r="C233" s="9"/>
      <c r="D233" s="9">
        <v>3</v>
      </c>
      <c r="E233" s="9" t="s">
        <v>65</v>
      </c>
    </row>
    <row r="234" spans="1:15" x14ac:dyDescent="0.35">
      <c r="C234" s="9"/>
      <c r="D234" s="9">
        <v>4</v>
      </c>
      <c r="E234" s="9" t="s">
        <v>66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19"/>
  <sheetViews>
    <sheetView workbookViewId="0">
      <selection activeCell="I17" sqref="I17:I19"/>
    </sheetView>
  </sheetViews>
  <sheetFormatPr defaultRowHeight="14.5" x14ac:dyDescent="0.35"/>
  <sheetData>
    <row r="2" spans="2:14" x14ac:dyDescent="0.35">
      <c r="I2" s="14" t="s">
        <v>53</v>
      </c>
      <c r="J2" s="14"/>
      <c r="K2" s="14"/>
      <c r="L2" s="14"/>
    </row>
    <row r="3" spans="2:14" x14ac:dyDescent="0.35">
      <c r="C3" t="s">
        <v>55</v>
      </c>
      <c r="D3" s="4" t="s">
        <v>48</v>
      </c>
      <c r="E3" s="4" t="s">
        <v>50</v>
      </c>
      <c r="F3" s="4" t="s">
        <v>51</v>
      </c>
      <c r="G3" s="4" t="s">
        <v>52</v>
      </c>
      <c r="I3" s="4" t="s">
        <v>48</v>
      </c>
      <c r="J3" s="4" t="s">
        <v>50</v>
      </c>
      <c r="K3" s="4" t="s">
        <v>51</v>
      </c>
      <c r="L3" s="4" t="s">
        <v>52</v>
      </c>
      <c r="N3" s="4" t="s">
        <v>49</v>
      </c>
    </row>
    <row r="4" spans="2:14" x14ac:dyDescent="0.35">
      <c r="B4" s="6" t="s">
        <v>56</v>
      </c>
      <c r="C4">
        <v>0.18</v>
      </c>
      <c r="D4" s="5">
        <v>6.4565930513623035</v>
      </c>
      <c r="E4" s="5">
        <v>3.7987929578377533</v>
      </c>
      <c r="F4" s="5">
        <v>12.744453122566256</v>
      </c>
      <c r="G4" s="5">
        <v>11.10288575044995</v>
      </c>
      <c r="I4" s="3">
        <f>D4/(1-0.637)</f>
        <v>17.786757717251525</v>
      </c>
      <c r="J4" s="3">
        <f t="shared" ref="J4:L4" si="0">E4/(1-0.637)</f>
        <v>10.464994374208686</v>
      </c>
      <c r="K4" s="3">
        <f t="shared" si="0"/>
        <v>35.108686288061314</v>
      </c>
      <c r="L4" s="3">
        <f t="shared" si="0"/>
        <v>30.586462122451653</v>
      </c>
      <c r="N4" s="5">
        <v>63.700279194204583</v>
      </c>
    </row>
    <row r="5" spans="2:14" x14ac:dyDescent="0.35">
      <c r="C5">
        <v>0.22</v>
      </c>
      <c r="D5" s="5">
        <v>7.1518435234735955</v>
      </c>
      <c r="E5" s="5">
        <v>3.7378371702056277</v>
      </c>
      <c r="F5" s="5">
        <v>12.826225046042289</v>
      </c>
      <c r="G5" s="5">
        <v>12.654906435649654</v>
      </c>
      <c r="I5" s="3">
        <f>D5/(1-0.6149)</f>
        <v>18.571393205592301</v>
      </c>
      <c r="J5" s="3">
        <f t="shared" ref="J5:L5" si="1">E5/(1-0.6149)</f>
        <v>9.706146897443853</v>
      </c>
      <c r="K5" s="3">
        <f t="shared" si="1"/>
        <v>33.306219283412851</v>
      </c>
      <c r="L5" s="3">
        <f t="shared" si="1"/>
        <v>32.861351429887442</v>
      </c>
      <c r="N5" s="5">
        <v>61.488439056666103</v>
      </c>
    </row>
    <row r="6" spans="2:14" x14ac:dyDescent="0.35">
      <c r="C6">
        <v>0.27</v>
      </c>
      <c r="D6" s="5">
        <v>6.3112444533192962</v>
      </c>
      <c r="E6" s="5">
        <v>3.7858080418985458</v>
      </c>
      <c r="F6" s="5">
        <v>13.529309868740743</v>
      </c>
      <c r="G6" s="5">
        <v>14.210338147352243</v>
      </c>
      <c r="I6" s="3">
        <f>D6/(1-0.5996)</f>
        <v>15.762348784513728</v>
      </c>
      <c r="J6" s="3">
        <f t="shared" ref="J6:L6" si="2">E6/(1-0.5996)</f>
        <v>9.4550650397066587</v>
      </c>
      <c r="K6" s="3">
        <f t="shared" si="2"/>
        <v>33.789485186665196</v>
      </c>
      <c r="L6" s="3">
        <f t="shared" si="2"/>
        <v>35.490355013367243</v>
      </c>
      <c r="N6" s="5">
        <v>59.962297648742691</v>
      </c>
    </row>
    <row r="7" spans="2:14" x14ac:dyDescent="0.35">
      <c r="D7" s="3"/>
      <c r="E7" s="3"/>
      <c r="F7" s="3"/>
      <c r="G7" s="3"/>
    </row>
    <row r="8" spans="2:14" x14ac:dyDescent="0.35">
      <c r="B8" s="6" t="s">
        <v>57</v>
      </c>
      <c r="C8">
        <v>0.17</v>
      </c>
      <c r="D8" s="5">
        <v>10.105449108890861</v>
      </c>
      <c r="E8" s="5">
        <v>2.2017106778334767</v>
      </c>
      <c r="F8" s="5">
        <v>11.187529745774537</v>
      </c>
      <c r="G8" s="5">
        <v>10.214534238951579</v>
      </c>
      <c r="I8" s="3">
        <f>D8/(1-0.6439)</f>
        <v>28.378121620024885</v>
      </c>
      <c r="J8" s="3">
        <f t="shared" ref="J8:L8" si="3">E8/(1-0.6439)</f>
        <v>6.1828438018350935</v>
      </c>
      <c r="K8" s="3">
        <f t="shared" si="3"/>
        <v>31.41682040374765</v>
      </c>
      <c r="L8" s="3">
        <f t="shared" si="3"/>
        <v>28.684454476134736</v>
      </c>
      <c r="N8" s="5">
        <v>64.394761224233051</v>
      </c>
    </row>
    <row r="9" spans="2:14" x14ac:dyDescent="0.35">
      <c r="C9">
        <v>0.21</v>
      </c>
      <c r="D9" s="5">
        <v>10.151546614753764</v>
      </c>
      <c r="E9" s="5">
        <v>2.1233401586301679</v>
      </c>
      <c r="F9" s="5">
        <v>11.397232232678133</v>
      </c>
      <c r="G9" s="5">
        <v>11.596389153634068</v>
      </c>
      <c r="I9" s="3">
        <f>D9/(1-0.6281)</f>
        <v>27.296441556208023</v>
      </c>
      <c r="J9" s="3">
        <f t="shared" ref="J9:L9" si="4">E9/(1-0.6281)</f>
        <v>5.7094384475132234</v>
      </c>
      <c r="K9" s="3">
        <f t="shared" si="4"/>
        <v>30.645959216666128</v>
      </c>
      <c r="L9" s="3">
        <f t="shared" si="4"/>
        <v>31.181471238596579</v>
      </c>
      <c r="N9" s="5">
        <v>62.807818062402511</v>
      </c>
    </row>
    <row r="13" spans="2:14" x14ac:dyDescent="0.35">
      <c r="B13" s="6" t="s">
        <v>54</v>
      </c>
      <c r="C13">
        <v>0.21</v>
      </c>
      <c r="D13" s="3">
        <v>8.5418261951822654</v>
      </c>
      <c r="E13" s="3">
        <v>1.8963961768927342</v>
      </c>
      <c r="F13" s="3">
        <v>7.05076459260244</v>
      </c>
      <c r="G13" s="3">
        <v>13.068809476025079</v>
      </c>
      <c r="I13" s="3">
        <f>D13/(1-0.6771)</f>
        <v>26.45347226752018</v>
      </c>
      <c r="J13" s="3">
        <f t="shared" ref="J13:L13" si="5">E13/(1-0.6771)</f>
        <v>5.8730138646414813</v>
      </c>
      <c r="K13" s="3">
        <f t="shared" si="5"/>
        <v>21.835752841754228</v>
      </c>
      <c r="L13" s="3">
        <f t="shared" si="5"/>
        <v>40.473240867219204</v>
      </c>
      <c r="N13" s="3">
        <v>67.708279298612865</v>
      </c>
    </row>
    <row r="14" spans="2:14" x14ac:dyDescent="0.35">
      <c r="B14" s="6" t="s">
        <v>58</v>
      </c>
      <c r="C14">
        <v>0.21</v>
      </c>
      <c r="D14" s="3">
        <v>10.31216298120267</v>
      </c>
      <c r="E14" s="3">
        <v>1.9687609119968741</v>
      </c>
      <c r="F14" s="3">
        <v>9.681988594614765</v>
      </c>
      <c r="G14" s="3">
        <v>12.240069367289397</v>
      </c>
      <c r="I14" s="3">
        <f>D14/(1-0.64)</f>
        <v>28.644897170007418</v>
      </c>
      <c r="J14" s="3">
        <f t="shared" ref="J14:L14" si="6">E14/(1-0.64)</f>
        <v>5.468780311102428</v>
      </c>
      <c r="K14" s="3">
        <f t="shared" si="6"/>
        <v>26.894412762818792</v>
      </c>
      <c r="L14" s="3">
        <f t="shared" si="6"/>
        <v>34.000192686914993</v>
      </c>
      <c r="N14" s="3">
        <v>64.003020718492181</v>
      </c>
    </row>
    <row r="17" spans="4:14" x14ac:dyDescent="0.35">
      <c r="D17">
        <v>6.5477683074620643</v>
      </c>
      <c r="E17">
        <v>3.4231469818791282</v>
      </c>
      <c r="F17">
        <v>11.010344143889732</v>
      </c>
      <c r="G17">
        <v>11.296992121553448</v>
      </c>
      <c r="I17" s="3">
        <f>D17/(1-0.6554)</f>
        <v>19.001068797046035</v>
      </c>
      <c r="J17" s="3">
        <f t="shared" ref="J17:L17" si="7">E17/(1-0.6554)</f>
        <v>9.9336824778848758</v>
      </c>
      <c r="K17" s="3">
        <f t="shared" si="7"/>
        <v>31.951085733864574</v>
      </c>
      <c r="L17" s="3">
        <f t="shared" si="7"/>
        <v>32.782913875662935</v>
      </c>
      <c r="N17" s="3">
        <v>65.541822539236023</v>
      </c>
    </row>
    <row r="18" spans="4:14" x14ac:dyDescent="0.35">
      <c r="D18" s="4">
        <v>7.9740498820612382</v>
      </c>
      <c r="E18" s="4">
        <v>3.2111393600262783</v>
      </c>
      <c r="F18" s="4">
        <v>10.653396697208919</v>
      </c>
      <c r="G18" s="4">
        <v>12.593239662952394</v>
      </c>
      <c r="I18" s="3">
        <f>D18/(1-0.6342)</f>
        <v>21.798933521217162</v>
      </c>
      <c r="J18" s="3">
        <f t="shared" ref="J18:L18" si="8">E18/(1-0.6342)</f>
        <v>8.7784017496617768</v>
      </c>
      <c r="K18" s="3">
        <f t="shared" si="8"/>
        <v>29.123555760549259</v>
      </c>
      <c r="L18" s="3">
        <f t="shared" si="8"/>
        <v>34.426570975812993</v>
      </c>
      <c r="N18" s="5">
        <v>63.424969369975038</v>
      </c>
    </row>
    <row r="19" spans="4:14" x14ac:dyDescent="0.35">
      <c r="D19" s="4">
        <v>6.636921716410991</v>
      </c>
      <c r="E19" s="4">
        <v>3.1413706052892398</v>
      </c>
      <c r="F19" s="4">
        <v>10.597350982290161</v>
      </c>
      <c r="G19" s="4">
        <v>14.212434765959937</v>
      </c>
      <c r="I19" s="3">
        <f>D19/(1-0.6319)</f>
        <v>18.030213845180633</v>
      </c>
      <c r="J19" s="3">
        <f t="shared" ref="J19:L19" si="9">E19/(1-0.6319)</f>
        <v>8.5340141409650645</v>
      </c>
      <c r="K19" s="3">
        <f t="shared" si="9"/>
        <v>28.78932622192383</v>
      </c>
      <c r="L19" s="3">
        <f t="shared" si="9"/>
        <v>38.610254729584184</v>
      </c>
      <c r="N19" s="5">
        <v>63.185750269792891</v>
      </c>
    </row>
  </sheetData>
  <mergeCells count="1">
    <mergeCell ref="I2:L2"/>
  </mergeCells>
  <hyperlinks>
    <hyperlink ref="B13" r:id="rId1" xr:uid="{43553278-0F29-4A68-8B4A-231C42105D24}"/>
    <hyperlink ref="B4" r:id="rId2" xr:uid="{6A4E00F7-3F97-48D1-971B-22942D86B881}"/>
    <hyperlink ref="B8" r:id="rId3" xr:uid="{02361E1F-93E6-4AF6-97F3-FA3D1EDC34C6}"/>
    <hyperlink ref="B14" r:id="rId4" xr:uid="{C7113474-B437-4B8A-91CA-1F534BB9DBD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</dc:creator>
  <cp:lastModifiedBy>Daya</cp:lastModifiedBy>
  <dcterms:created xsi:type="dcterms:W3CDTF">2020-05-13T20:25:42Z</dcterms:created>
  <dcterms:modified xsi:type="dcterms:W3CDTF">2020-09-17T09:59:27Z</dcterms:modified>
</cp:coreProperties>
</file>