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uv3flN0XdshsidSoLIvXXJ-WNUy5K4KY\AUTO ME 566\"/>
    </mc:Choice>
  </mc:AlternateContent>
  <xr:revisionPtr revIDLastSave="0" documentId="13_ncr:1_{1458BD67-5594-44F8-8A64-92ABB6B59F7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INAL WORK" sheetId="4" r:id="rId1"/>
    <sheet name="wpd_datasets (3)" sheetId="3" r:id="rId2"/>
    <sheet name="wpd_datasets (2)" sheetId="2" r:id="rId3"/>
    <sheet name="wpd_dataset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4" l="1"/>
  <c r="H41" i="4"/>
  <c r="H42" i="4"/>
  <c r="H43" i="4"/>
  <c r="H44" i="4"/>
  <c r="H45" i="4"/>
  <c r="H46" i="4"/>
  <c r="H47" i="4"/>
  <c r="H48" i="4"/>
  <c r="H49" i="4"/>
  <c r="H50" i="4"/>
  <c r="H51" i="4"/>
  <c r="H39" i="4"/>
  <c r="G41" i="4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40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B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B4" i="4"/>
  <c r="B5" i="4"/>
  <c r="B6" i="4"/>
  <c r="B7" i="4"/>
  <c r="B9" i="4"/>
  <c r="B10" i="4"/>
  <c r="B11" i="4"/>
  <c r="B12" i="4"/>
  <c r="B13" i="4"/>
  <c r="B14" i="4"/>
  <c r="B15" i="4"/>
  <c r="B16" i="4"/>
  <c r="B17" i="4"/>
  <c r="B18" i="4"/>
  <c r="B19" i="4"/>
  <c r="B3" i="4"/>
  <c r="C3" i="4"/>
  <c r="A3" i="4"/>
  <c r="M20" i="4"/>
  <c r="M19" i="4"/>
  <c r="U18" i="4"/>
  <c r="T18" i="4"/>
  <c r="Q18" i="4"/>
  <c r="S18" i="4" s="1"/>
  <c r="N18" i="4"/>
  <c r="P18" i="4" s="1"/>
  <c r="M18" i="4"/>
  <c r="O18" i="4" s="1"/>
  <c r="U17" i="4"/>
  <c r="T17" i="4"/>
  <c r="Q17" i="4"/>
  <c r="S17" i="4" s="1"/>
  <c r="N17" i="4"/>
  <c r="P17" i="4" s="1"/>
  <c r="M17" i="4"/>
  <c r="O17" i="4" s="1"/>
  <c r="X16" i="4"/>
  <c r="W16" i="4"/>
  <c r="U16" i="4"/>
  <c r="T16" i="4"/>
  <c r="Q16" i="4"/>
  <c r="S16" i="4" s="1"/>
  <c r="N16" i="4"/>
  <c r="P16" i="4" s="1"/>
  <c r="M16" i="4"/>
  <c r="O16" i="4" s="1"/>
  <c r="X15" i="4"/>
  <c r="W15" i="4"/>
  <c r="U15" i="4"/>
  <c r="T15" i="4"/>
  <c r="Q15" i="4"/>
  <c r="S15" i="4" s="1"/>
  <c r="N15" i="4"/>
  <c r="P15" i="4" s="1"/>
  <c r="M15" i="4"/>
  <c r="O15" i="4" s="1"/>
  <c r="X14" i="4"/>
  <c r="W14" i="4"/>
  <c r="U14" i="4"/>
  <c r="T14" i="4"/>
  <c r="Q14" i="4"/>
  <c r="S14" i="4" s="1"/>
  <c r="N14" i="4"/>
  <c r="P14" i="4" s="1"/>
  <c r="M14" i="4"/>
  <c r="O14" i="4" s="1"/>
  <c r="X13" i="4"/>
  <c r="W13" i="4"/>
  <c r="U13" i="4"/>
  <c r="Q13" i="4"/>
  <c r="S13" i="4" s="1"/>
  <c r="N13" i="4"/>
  <c r="P13" i="4" s="1"/>
  <c r="M13" i="4"/>
  <c r="O13" i="4" s="1"/>
  <c r="X12" i="4"/>
  <c r="W12" i="4"/>
  <c r="U12" i="4"/>
  <c r="Q12" i="4"/>
  <c r="S12" i="4" s="1"/>
  <c r="N12" i="4"/>
  <c r="P12" i="4" s="1"/>
  <c r="M12" i="4"/>
  <c r="O12" i="4" s="1"/>
  <c r="X11" i="4"/>
  <c r="W11" i="4"/>
  <c r="U11" i="4"/>
  <c r="Q11" i="4"/>
  <c r="R11" i="4" s="1"/>
  <c r="T11" i="4" s="1"/>
  <c r="N11" i="4"/>
  <c r="P11" i="4" s="1"/>
  <c r="M11" i="4"/>
  <c r="O11" i="4" s="1"/>
  <c r="X10" i="4"/>
  <c r="W10" i="4"/>
  <c r="U10" i="4"/>
  <c r="Q10" i="4"/>
  <c r="S10" i="4" s="1"/>
  <c r="N10" i="4"/>
  <c r="P10" i="4" s="1"/>
  <c r="M10" i="4"/>
  <c r="O10" i="4" s="1"/>
  <c r="X9" i="4"/>
  <c r="W9" i="4"/>
  <c r="U9" i="4"/>
  <c r="Q9" i="4"/>
  <c r="R9" i="4" s="1"/>
  <c r="T9" i="4" s="1"/>
  <c r="N9" i="4"/>
  <c r="P9" i="4" s="1"/>
  <c r="M9" i="4"/>
  <c r="O9" i="4" s="1"/>
  <c r="X8" i="4"/>
  <c r="W8" i="4"/>
  <c r="U8" i="4"/>
  <c r="Q8" i="4"/>
  <c r="S8" i="4" s="1"/>
  <c r="N8" i="4"/>
  <c r="P8" i="4" s="1"/>
  <c r="M8" i="4"/>
  <c r="O8" i="4" s="1"/>
  <c r="X7" i="4"/>
  <c r="W7" i="4"/>
  <c r="U7" i="4"/>
  <c r="Q7" i="4"/>
  <c r="R7" i="4" s="1"/>
  <c r="T7" i="4" s="1"/>
  <c r="N7" i="4"/>
  <c r="P7" i="4" s="1"/>
  <c r="M7" i="4"/>
  <c r="O7" i="4" s="1"/>
  <c r="X6" i="4"/>
  <c r="W6" i="4"/>
  <c r="U6" i="4"/>
  <c r="Q6" i="4"/>
  <c r="S6" i="4" s="1"/>
  <c r="M6" i="4"/>
  <c r="O6" i="4" s="1"/>
  <c r="X5" i="4"/>
  <c r="W5" i="4"/>
  <c r="U5" i="4"/>
  <c r="Q5" i="4"/>
  <c r="S5" i="4" s="1"/>
  <c r="M5" i="4"/>
  <c r="N5" i="4" s="1"/>
  <c r="P5" i="4" s="1"/>
  <c r="X4" i="4"/>
  <c r="W4" i="4"/>
  <c r="U4" i="4"/>
  <c r="Q4" i="4"/>
  <c r="R4" i="4" s="1"/>
  <c r="T4" i="4" s="1"/>
  <c r="M4" i="4"/>
  <c r="O4" i="4" s="1"/>
  <c r="X3" i="4"/>
  <c r="W3" i="4"/>
  <c r="U3" i="4"/>
  <c r="Q3" i="4"/>
  <c r="S3" i="4" s="1"/>
  <c r="M3" i="4"/>
  <c r="N3" i="4" s="1"/>
  <c r="P3" i="4" s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3" i="3"/>
  <c r="I20" i="3"/>
  <c r="I19" i="3"/>
  <c r="P18" i="3"/>
  <c r="M18" i="3"/>
  <c r="O18" i="3" s="1"/>
  <c r="J18" i="3"/>
  <c r="L18" i="3" s="1"/>
  <c r="I18" i="3"/>
  <c r="K18" i="3" s="1"/>
  <c r="P17" i="3"/>
  <c r="M17" i="3"/>
  <c r="O17" i="3" s="1"/>
  <c r="J17" i="3"/>
  <c r="L17" i="3" s="1"/>
  <c r="I17" i="3"/>
  <c r="K17" i="3" s="1"/>
  <c r="P16" i="3"/>
  <c r="M16" i="3"/>
  <c r="O16" i="3" s="1"/>
  <c r="J16" i="3"/>
  <c r="L16" i="3" s="1"/>
  <c r="I16" i="3"/>
  <c r="K16" i="3" s="1"/>
  <c r="P15" i="3"/>
  <c r="M15" i="3"/>
  <c r="O15" i="3" s="1"/>
  <c r="J15" i="3"/>
  <c r="L15" i="3" s="1"/>
  <c r="I15" i="3"/>
  <c r="K15" i="3" s="1"/>
  <c r="P14" i="3"/>
  <c r="M14" i="3"/>
  <c r="O14" i="3" s="1"/>
  <c r="J14" i="3"/>
  <c r="L14" i="3" s="1"/>
  <c r="I14" i="3"/>
  <c r="K14" i="3" s="1"/>
  <c r="M13" i="3"/>
  <c r="O13" i="3" s="1"/>
  <c r="K13" i="3"/>
  <c r="J13" i="3"/>
  <c r="L13" i="3" s="1"/>
  <c r="I13" i="3"/>
  <c r="M12" i="3"/>
  <c r="O12" i="3" s="1"/>
  <c r="J12" i="3"/>
  <c r="L12" i="3" s="1"/>
  <c r="I12" i="3"/>
  <c r="K12" i="3" s="1"/>
  <c r="M11" i="3"/>
  <c r="N11" i="3" s="1"/>
  <c r="P11" i="3" s="1"/>
  <c r="J11" i="3"/>
  <c r="L11" i="3" s="1"/>
  <c r="I11" i="3"/>
  <c r="K11" i="3" s="1"/>
  <c r="M10" i="3"/>
  <c r="O10" i="3" s="1"/>
  <c r="J10" i="3"/>
  <c r="L10" i="3" s="1"/>
  <c r="I10" i="3"/>
  <c r="K10" i="3" s="1"/>
  <c r="N9" i="3"/>
  <c r="P9" i="3" s="1"/>
  <c r="M9" i="3"/>
  <c r="O9" i="3" s="1"/>
  <c r="J9" i="3"/>
  <c r="L9" i="3" s="1"/>
  <c r="I9" i="3"/>
  <c r="K9" i="3" s="1"/>
  <c r="M8" i="3"/>
  <c r="N8" i="3" s="1"/>
  <c r="P8" i="3" s="1"/>
  <c r="J8" i="3"/>
  <c r="L8" i="3" s="1"/>
  <c r="I8" i="3"/>
  <c r="K8" i="3" s="1"/>
  <c r="M7" i="3"/>
  <c r="O7" i="3" s="1"/>
  <c r="J7" i="3"/>
  <c r="L7" i="3" s="1"/>
  <c r="I7" i="3"/>
  <c r="K7" i="3" s="1"/>
  <c r="M6" i="3"/>
  <c r="O6" i="3" s="1"/>
  <c r="I6" i="3"/>
  <c r="K6" i="3" s="1"/>
  <c r="M5" i="3"/>
  <c r="N5" i="3" s="1"/>
  <c r="P5" i="3" s="1"/>
  <c r="I5" i="3"/>
  <c r="K5" i="3" s="1"/>
  <c r="M4" i="3"/>
  <c r="O4" i="3" s="1"/>
  <c r="I4" i="3"/>
  <c r="J4" i="3" s="1"/>
  <c r="L4" i="3" s="1"/>
  <c r="M3" i="3"/>
  <c r="O3" i="3" s="1"/>
  <c r="I3" i="3"/>
  <c r="K3" i="3" s="1"/>
  <c r="P14" i="2"/>
  <c r="P15" i="2"/>
  <c r="P16" i="2"/>
  <c r="P17" i="2"/>
  <c r="P18" i="2"/>
  <c r="J7" i="2"/>
  <c r="L7" i="2" s="1"/>
  <c r="J8" i="2"/>
  <c r="L8" i="2" s="1"/>
  <c r="J9" i="2"/>
  <c r="J10" i="2"/>
  <c r="J11" i="2"/>
  <c r="J12" i="2"/>
  <c r="N5" i="2"/>
  <c r="P5" i="2" s="1"/>
  <c r="N6" i="2"/>
  <c r="P6" i="2" s="1"/>
  <c r="N7" i="2"/>
  <c r="P7" i="2" s="1"/>
  <c r="N8" i="2"/>
  <c r="P8" i="2" s="1"/>
  <c r="N9" i="2"/>
  <c r="P9" i="2" s="1"/>
  <c r="N10" i="2"/>
  <c r="P10" i="2" s="1"/>
  <c r="O5" i="2"/>
  <c r="O6" i="2"/>
  <c r="O7" i="2"/>
  <c r="O8" i="2"/>
  <c r="O9" i="2"/>
  <c r="O10" i="2"/>
  <c r="O11" i="2"/>
  <c r="O17" i="2"/>
  <c r="O18" i="2"/>
  <c r="O3" i="2"/>
  <c r="M4" i="2"/>
  <c r="N4" i="2" s="1"/>
  <c r="P4" i="2" s="1"/>
  <c r="M5" i="2"/>
  <c r="M6" i="2"/>
  <c r="M7" i="2"/>
  <c r="M8" i="2"/>
  <c r="M9" i="2"/>
  <c r="M10" i="2"/>
  <c r="M11" i="2"/>
  <c r="N11" i="2" s="1"/>
  <c r="P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M18" i="2"/>
  <c r="M3" i="2"/>
  <c r="N3" i="2" s="1"/>
  <c r="P3" i="2" s="1"/>
  <c r="I4" i="2"/>
  <c r="K4" i="2" s="1"/>
  <c r="I5" i="2"/>
  <c r="I6" i="2"/>
  <c r="I7" i="2"/>
  <c r="K7" i="2" s="1"/>
  <c r="I8" i="2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I18" i="2"/>
  <c r="I19" i="2"/>
  <c r="I20" i="2"/>
  <c r="I3" i="2"/>
  <c r="J3" i="2" s="1"/>
  <c r="L3" i="2" s="1"/>
  <c r="J14" i="2"/>
  <c r="L14" i="2" s="1"/>
  <c r="J15" i="2"/>
  <c r="L15" i="2" s="1"/>
  <c r="J16" i="2"/>
  <c r="L16" i="2" s="1"/>
  <c r="J17" i="2"/>
  <c r="L17" i="2" s="1"/>
  <c r="J18" i="2"/>
  <c r="J13" i="2"/>
  <c r="L13" i="2" s="1"/>
  <c r="L18" i="2"/>
  <c r="K18" i="2"/>
  <c r="K5" i="2"/>
  <c r="K6" i="2"/>
  <c r="K8" i="2"/>
  <c r="K17" i="2"/>
  <c r="J4" i="2"/>
  <c r="L4" i="2" s="1"/>
  <c r="J5" i="2"/>
  <c r="L5" i="2" s="1"/>
  <c r="J6" i="2"/>
  <c r="L9" i="2"/>
  <c r="J12" i="1"/>
  <c r="J3" i="1"/>
  <c r="I3" i="1"/>
  <c r="I4" i="1" s="1"/>
  <c r="I5" i="1" l="1"/>
  <c r="J4" i="1"/>
  <c r="O4" i="2"/>
  <c r="N3" i="3"/>
  <c r="P3" i="3" s="1"/>
  <c r="N13" i="2"/>
  <c r="P13" i="2" s="1"/>
  <c r="O8" i="3"/>
  <c r="N12" i="2"/>
  <c r="P12" i="2" s="1"/>
  <c r="J5" i="3"/>
  <c r="L5" i="3" s="1"/>
  <c r="N12" i="3"/>
  <c r="P12" i="3" s="1"/>
  <c r="N4" i="4"/>
  <c r="P4" i="4" s="1"/>
  <c r="N6" i="4"/>
  <c r="P6" i="4" s="1"/>
  <c r="R8" i="4"/>
  <c r="T8" i="4" s="1"/>
  <c r="R10" i="4"/>
  <c r="T10" i="4" s="1"/>
  <c r="O3" i="4"/>
  <c r="S11" i="4"/>
  <c r="S7" i="4"/>
  <c r="R6" i="4"/>
  <c r="T6" i="4" s="1"/>
  <c r="O5" i="4"/>
  <c r="S9" i="4"/>
  <c r="R3" i="4"/>
  <c r="T3" i="4" s="1"/>
  <c r="S4" i="4"/>
  <c r="R5" i="4"/>
  <c r="T5" i="4" s="1"/>
  <c r="R13" i="4"/>
  <c r="T13" i="4" s="1"/>
  <c r="R12" i="4"/>
  <c r="T12" i="4" s="1"/>
  <c r="O5" i="3"/>
  <c r="O11" i="3"/>
  <c r="N6" i="3"/>
  <c r="P6" i="3" s="1"/>
  <c r="K4" i="3"/>
  <c r="J3" i="3"/>
  <c r="L3" i="3" s="1"/>
  <c r="N4" i="3"/>
  <c r="P4" i="3" s="1"/>
  <c r="J6" i="3"/>
  <c r="L6" i="3" s="1"/>
  <c r="N7" i="3"/>
  <c r="P7" i="3" s="1"/>
  <c r="N10" i="3"/>
  <c r="P10" i="3" s="1"/>
  <c r="N13" i="3"/>
  <c r="P13" i="3" s="1"/>
  <c r="L12" i="2"/>
  <c r="L11" i="2"/>
  <c r="L6" i="2"/>
  <c r="K3" i="2"/>
  <c r="L10" i="2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I13" i="1" s="1"/>
  <c r="J11" i="1"/>
  <c r="I14" i="1" l="1"/>
  <c r="J13" i="1"/>
  <c r="I15" i="1" l="1"/>
  <c r="J14" i="1"/>
  <c r="I16" i="1" l="1"/>
  <c r="J15" i="1"/>
  <c r="I17" i="1" l="1"/>
  <c r="J16" i="1"/>
  <c r="I18" i="1" l="1"/>
  <c r="J18" i="1" s="1"/>
  <c r="J17" i="1"/>
</calcChain>
</file>

<file path=xl/sharedStrings.xml><?xml version="1.0" encoding="utf-8"?>
<sst xmlns="http://schemas.openxmlformats.org/spreadsheetml/2006/main" count="92" uniqueCount="27">
  <si>
    <t>6knot tow</t>
  </si>
  <si>
    <t>12 knot</t>
  </si>
  <si>
    <t>Engine limit 3516</t>
  </si>
  <si>
    <t>3516c</t>
  </si>
  <si>
    <t>X</t>
  </si>
  <si>
    <t>Y</t>
  </si>
  <si>
    <t>rpm</t>
  </si>
  <si>
    <t xml:space="preserve">rate </t>
  </si>
  <si>
    <t>POWER</t>
  </si>
  <si>
    <t>rpm1</t>
  </si>
  <si>
    <t>Limit new 1</t>
  </si>
  <si>
    <t>RPM</t>
  </si>
  <si>
    <t>P2</t>
  </si>
  <si>
    <t>LIMNEW2</t>
  </si>
  <si>
    <t>RPMNEW</t>
  </si>
  <si>
    <t>Ballard</t>
  </si>
  <si>
    <t>NEW2</t>
  </si>
  <si>
    <t>NEW 1</t>
  </si>
  <si>
    <t>Limit1</t>
  </si>
  <si>
    <t>Limit2</t>
  </si>
  <si>
    <t>Oldest 6knt</t>
  </si>
  <si>
    <t>Oldest 12</t>
  </si>
  <si>
    <t xml:space="preserve">Max lim </t>
  </si>
  <si>
    <t>=</t>
  </si>
  <si>
    <t>Const</t>
  </si>
  <si>
    <t>Value</t>
  </si>
  <si>
    <t>Kw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</si>
</sst>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Engine lim 1+wpd_datasets!$E$3:$E$20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 WORK'!$I$3:$I$20</c:f>
              <c:numCache>
                <c:formatCode>General</c:formatCode>
                <c:ptCount val="18"/>
                <c:pt idx="0">
                  <c:v>716.504854368932</c:v>
                </c:pt>
                <c:pt idx="1">
                  <c:v>776.42163661581105</c:v>
                </c:pt>
                <c:pt idx="2">
                  <c:v>856.31067961165002</c:v>
                </c:pt>
                <c:pt idx="3">
                  <c:v>899.58391123439606</c:v>
                </c:pt>
                <c:pt idx="4">
                  <c:v>996.11650485436803</c:v>
                </c:pt>
                <c:pt idx="5">
                  <c:v>1067.6837725381399</c:v>
                </c:pt>
                <c:pt idx="6">
                  <c:v>1104.29958391123</c:v>
                </c:pt>
                <c:pt idx="7">
                  <c:v>1147.57281553398</c:v>
                </c:pt>
                <c:pt idx="8">
                  <c:v>1304.02219140083</c:v>
                </c:pt>
                <c:pt idx="9">
                  <c:v>1342.30235783633</c:v>
                </c:pt>
                <c:pt idx="10">
                  <c:v>1398.8904299583901</c:v>
                </c:pt>
                <c:pt idx="11">
                  <c:v>1510.40221914008</c:v>
                </c:pt>
                <c:pt idx="12">
                  <c:v>1593.61997226074</c:v>
                </c:pt>
                <c:pt idx="13">
                  <c:v>1806.6574202496499</c:v>
                </c:pt>
                <c:pt idx="14">
                  <c:v>1690.15256588072</c:v>
                </c:pt>
                <c:pt idx="15">
                  <c:v>1545.35367545076</c:v>
                </c:pt>
                <c:pt idx="16">
                  <c:v>1445.4923717059601</c:v>
                </c:pt>
              </c:numCache>
            </c:numRef>
          </c:xVal>
          <c:yVal>
            <c:numRef>
              <c:f>'FINAL WORK'!$J$3:$J$20</c:f>
              <c:numCache>
                <c:formatCode>General</c:formatCode>
                <c:ptCount val="18"/>
                <c:pt idx="0">
                  <c:v>214.16613321953099</c:v>
                </c:pt>
                <c:pt idx="1">
                  <c:v>241.27369394359599</c:v>
                </c:pt>
                <c:pt idx="2">
                  <c:v>287.40642448166699</c:v>
                </c:pt>
                <c:pt idx="3">
                  <c:v>349.96843771115601</c:v>
                </c:pt>
                <c:pt idx="4">
                  <c:v>431.48004907713602</c:v>
                </c:pt>
                <c:pt idx="5">
                  <c:v>515.77269817561</c:v>
                </c:pt>
                <c:pt idx="6">
                  <c:v>559.27931292008896</c:v>
                </c:pt>
                <c:pt idx="7">
                  <c:v>733.54004409829599</c:v>
                </c:pt>
                <c:pt idx="8">
                  <c:v>1365.2361392652599</c:v>
                </c:pt>
                <c:pt idx="9">
                  <c:v>1422.3607702976601</c:v>
                </c:pt>
                <c:pt idx="10">
                  <c:v>1495.78999075358</c:v>
                </c:pt>
                <c:pt idx="11">
                  <c:v>1558.19708204416</c:v>
                </c:pt>
                <c:pt idx="12">
                  <c:v>1675.15558874782</c:v>
                </c:pt>
                <c:pt idx="13">
                  <c:v>1666.4988530886501</c:v>
                </c:pt>
                <c:pt idx="14">
                  <c:v>1666.7633539599501</c:v>
                </c:pt>
                <c:pt idx="15">
                  <c:v>1612.60491126995</c:v>
                </c:pt>
                <c:pt idx="16">
                  <c:v>1525.6521391230101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E-4874-80F4-EFE60D1AFCC0}"/>
            </c:ext>
          </c:extLst>
        </c:ser>
        <c:ser>
          <c:idx val="4"/>
          <c:order val="4"/>
          <c:tx>
            <c:v>New1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'FINAL WORK'!$O$3:$O$18</c:f>
              <c:numCache>
                <c:formatCode>General</c:formatCode>
                <c:ptCount val="16"/>
                <c:pt idx="0">
                  <c:v>716.504854368932</c:v>
                </c:pt>
                <c:pt idx="1">
                  <c:v>776.42163661581105</c:v>
                </c:pt>
                <c:pt idx="2">
                  <c:v>856.31067961165002</c:v>
                </c:pt>
                <c:pt idx="3">
                  <c:v>899.58391123439606</c:v>
                </c:pt>
                <c:pt idx="4">
                  <c:v>996.11650485436803</c:v>
                </c:pt>
                <c:pt idx="5">
                  <c:v>1067.6837725381399</c:v>
                </c:pt>
                <c:pt idx="6">
                  <c:v>1104.29958391123</c:v>
                </c:pt>
                <c:pt idx="7">
                  <c:v>1147.57281553398</c:v>
                </c:pt>
                <c:pt idx="8">
                  <c:v>1304.02219140083</c:v>
                </c:pt>
                <c:pt idx="9">
                  <c:v>1342.30235783633</c:v>
                </c:pt>
                <c:pt idx="10">
                  <c:v>1398.8904299583901</c:v>
                </c:pt>
                <c:pt idx="11">
                  <c:v>1510.40221914008</c:v>
                </c:pt>
                <c:pt idx="12">
                  <c:v>1593.61997226074</c:v>
                </c:pt>
                <c:pt idx="13">
                  <c:v>1806.6574202496499</c:v>
                </c:pt>
                <c:pt idx="14">
                  <c:v>1690.15256588072</c:v>
                </c:pt>
                <c:pt idx="15">
                  <c:v>1545.35367545076</c:v>
                </c:pt>
              </c:numCache>
            </c:numRef>
          </c:xVal>
          <c:yVal>
            <c:numRef>
              <c:f>'FINAL WORK'!$P$3:$P$18</c:f>
              <c:numCache>
                <c:formatCode>General</c:formatCode>
                <c:ptCount val="16"/>
                <c:pt idx="0">
                  <c:v>617.20011380205528</c:v>
                </c:pt>
                <c:pt idx="1">
                  <c:v>678.01086453998971</c:v>
                </c:pt>
                <c:pt idx="2">
                  <c:v>769.08118176322012</c:v>
                </c:pt>
                <c:pt idx="3">
                  <c:v>855.98438778050377</c:v>
                </c:pt>
                <c:pt idx="4">
                  <c:v>881.48004907713607</c:v>
                </c:pt>
                <c:pt idx="5">
                  <c:v>965.77269817561</c:v>
                </c:pt>
                <c:pt idx="6">
                  <c:v>1009.279312920089</c:v>
                </c:pt>
                <c:pt idx="7">
                  <c:v>1183.540044098296</c:v>
                </c:pt>
                <c:pt idx="8">
                  <c:v>1815.2361392652599</c:v>
                </c:pt>
                <c:pt idx="9">
                  <c:v>1872.3607702976601</c:v>
                </c:pt>
                <c:pt idx="10">
                  <c:v>1945.78999075358</c:v>
                </c:pt>
                <c:pt idx="11">
                  <c:v>2008.19708204416</c:v>
                </c:pt>
                <c:pt idx="12">
                  <c:v>2125.1555887478198</c:v>
                </c:pt>
                <c:pt idx="13">
                  <c:v>2116.4988530886503</c:v>
                </c:pt>
                <c:pt idx="14">
                  <c:v>2116.7633539599501</c:v>
                </c:pt>
                <c:pt idx="15">
                  <c:v>2062.6049112699502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4E-4874-80F4-EFE60D1AFCC0}"/>
            </c:ext>
          </c:extLst>
        </c:ser>
        <c:ser>
          <c:idx val="6"/>
          <c:order val="6"/>
          <c:tx>
            <c:v>NEWPROP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intercept val="100"/>
            <c:dispRSqr val="1"/>
            <c:dispEq val="1"/>
            <c:trendlineLbl>
              <c:layout>
                <c:manualLayout>
                  <c:x val="-0.22047631873078005"/>
                  <c:y val="-0.18559033047699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WORK'!$U$3:$U$18</c:f>
              <c:numCache>
                <c:formatCode>General</c:formatCode>
                <c:ptCount val="16"/>
                <c:pt idx="0">
                  <c:v>421.60194174757203</c:v>
                </c:pt>
                <c:pt idx="1">
                  <c:v>544.76421636615805</c:v>
                </c:pt>
                <c:pt idx="2">
                  <c:v>659.60471567267598</c:v>
                </c:pt>
                <c:pt idx="3">
                  <c:v>727.84327323162199</c:v>
                </c:pt>
                <c:pt idx="4">
                  <c:v>796.08183079056005</c:v>
                </c:pt>
                <c:pt idx="5">
                  <c:v>877.63522884881991</c:v>
                </c:pt>
                <c:pt idx="6">
                  <c:v>919.24410540915005</c:v>
                </c:pt>
                <c:pt idx="7">
                  <c:v>965.84604715672003</c:v>
                </c:pt>
                <c:pt idx="8">
                  <c:v>1005.7905686546401</c:v>
                </c:pt>
                <c:pt idx="9">
                  <c:v>1082.35090152565</c:v>
                </c:pt>
                <c:pt idx="10">
                  <c:v>1130.6171983356401</c:v>
                </c:pt>
                <c:pt idx="11">
                  <c:v>1198.8557558945899</c:v>
                </c:pt>
                <c:pt idx="12">
                  <c:v>1242.12898751733</c:v>
                </c:pt>
                <c:pt idx="13">
                  <c:v>1275.4160887656001</c:v>
                </c:pt>
                <c:pt idx="14">
                  <c:v>1322.0180305131701</c:v>
                </c:pt>
                <c:pt idx="15">
                  <c:v>1360.29819694868</c:v>
                </c:pt>
              </c:numCache>
            </c:numRef>
          </c:xVal>
          <c:yVal>
            <c:numRef>
              <c:f>'FINAL WORK'!$V$3:$V$18</c:f>
              <c:numCache>
                <c:formatCode>General</c:formatCode>
                <c:ptCount val="16"/>
                <c:pt idx="0">
                  <c:v>-0.89952523204919999</c:v>
                </c:pt>
                <c:pt idx="1">
                  <c:v>80.551628791919896</c:v>
                </c:pt>
                <c:pt idx="2">
                  <c:v>172.91911163270299</c:v>
                </c:pt>
                <c:pt idx="3">
                  <c:v>243.597523027134</c:v>
                </c:pt>
                <c:pt idx="4">
                  <c:v>363.31439596002701</c:v>
                </c:pt>
                <c:pt idx="5">
                  <c:v>450.308732529606</c:v>
                </c:pt>
                <c:pt idx="6">
                  <c:v>542.84247306091902</c:v>
                </c:pt>
                <c:pt idx="7">
                  <c:v>616.29436502009298</c:v>
                </c:pt>
                <c:pt idx="8">
                  <c:v>695.21008926348702</c:v>
                </c:pt>
                <c:pt idx="9">
                  <c:v>842.15165902059096</c:v>
                </c:pt>
                <c:pt idx="10">
                  <c:v>967.36259290870896</c:v>
                </c:pt>
                <c:pt idx="11">
                  <c:v>1106.14997866211</c:v>
                </c:pt>
                <c:pt idx="12">
                  <c:v>1283.1350688146799</c:v>
                </c:pt>
                <c:pt idx="13">
                  <c:v>1351.16847149614</c:v>
                </c:pt>
                <c:pt idx="14">
                  <c:v>1479.10754294249</c:v>
                </c:pt>
                <c:pt idx="15">
                  <c:v>1604.34114833386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4E-4874-80F4-EFE60D1AFCC0}"/>
            </c:ext>
          </c:extLst>
        </c:ser>
        <c:ser>
          <c:idx val="7"/>
          <c:order val="7"/>
          <c:tx>
            <c:v>NEW12Knot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6659474375062265"/>
                  <c:y val="-0.2801953009138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WORK'!$W$3:$W$16</c:f>
              <c:numCache>
                <c:formatCode>General</c:formatCode>
                <c:ptCount val="14"/>
                <c:pt idx="0">
                  <c:v>797.74618585298003</c:v>
                </c:pt>
                <c:pt idx="1">
                  <c:v>870.97780859915997</c:v>
                </c:pt>
                <c:pt idx="2">
                  <c:v>944.20943134534991</c:v>
                </c:pt>
                <c:pt idx="3">
                  <c:v>999.13314840498992</c:v>
                </c:pt>
                <c:pt idx="4">
                  <c:v>1072.3647711511701</c:v>
                </c:pt>
                <c:pt idx="5">
                  <c:v>1132.2815533980499</c:v>
                </c:pt>
                <c:pt idx="6">
                  <c:v>1187.2052704576899</c:v>
                </c:pt>
                <c:pt idx="7">
                  <c:v>1222.1567267683699</c:v>
                </c:pt>
                <c:pt idx="8">
                  <c:v>1257.1081830790499</c:v>
                </c:pt>
                <c:pt idx="9">
                  <c:v>1292.0596393897299</c:v>
                </c:pt>
                <c:pt idx="10">
                  <c:v>1332.00416088765</c:v>
                </c:pt>
                <c:pt idx="11">
                  <c:v>1356.96948682385</c:v>
                </c:pt>
                <c:pt idx="12">
                  <c:v>1381.9348127600499</c:v>
                </c:pt>
                <c:pt idx="13">
                  <c:v>1420.2149791955601</c:v>
                </c:pt>
              </c:numCache>
            </c:numRef>
          </c:xVal>
          <c:yVal>
            <c:numRef>
              <c:f>'FINAL WORK'!$X$3:$X$16</c:f>
              <c:numCache>
                <c:formatCode>General</c:formatCode>
                <c:ptCount val="14"/>
                <c:pt idx="0">
                  <c:v>39.1118994274334</c:v>
                </c:pt>
                <c:pt idx="1">
                  <c:v>115.22769301895499</c:v>
                </c:pt>
                <c:pt idx="2">
                  <c:v>210.41399943098901</c:v>
                </c:pt>
                <c:pt idx="3">
                  <c:v>324.71238308616898</c:v>
                </c:pt>
                <c:pt idx="4">
                  <c:v>455.31535616487002</c:v>
                </c:pt>
                <c:pt idx="5">
                  <c:v>583.224198940218</c:v>
                </c:pt>
                <c:pt idx="6">
                  <c:v>683.90078772360198</c:v>
                </c:pt>
                <c:pt idx="7">
                  <c:v>795.52015541093203</c:v>
                </c:pt>
                <c:pt idx="8">
                  <c:v>888.06901027774802</c:v>
                </c:pt>
                <c:pt idx="9">
                  <c:v>953.37427540097406</c:v>
                </c:pt>
                <c:pt idx="10">
                  <c:v>1067.7066663110299</c:v>
                </c:pt>
                <c:pt idx="11">
                  <c:v>1154.82947473238</c:v>
                </c:pt>
                <c:pt idx="12">
                  <c:v>1217.4330523844999</c:v>
                </c:pt>
                <c:pt idx="13">
                  <c:v>1342.6666577758799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4E-4874-80F4-EFE60D1AFCC0}"/>
            </c:ext>
          </c:extLst>
        </c:ser>
        <c:ser>
          <c:idx val="8"/>
          <c:order val="8"/>
          <c:tx>
            <c:v>Model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'wpd_datasets (3)'!#REF!</c:f>
            </c:numRef>
          </c:xVal>
          <c:yVal>
            <c:numRef>
              <c:f>'wpd_datasets (3)'!#REF!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4E-4874-80F4-EFE60D1AFCC0}"/>
            </c:ext>
          </c:extLst>
        </c:ser>
        <c:ser>
          <c:idx val="9"/>
          <c:order val="9"/>
          <c:tx>
            <c:v>old6knot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intercept val="500"/>
            <c:dispRSqr val="1"/>
            <c:dispEq val="1"/>
            <c:trendlineLbl>
              <c:layout>
                <c:manualLayout>
                  <c:x val="-0.14110811400936171"/>
                  <c:y val="-0.16175531081315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WORK'!$A$3:$A$19</c:f>
              <c:numCache>
                <c:formatCode>General</c:formatCode>
                <c:ptCount val="17"/>
                <c:pt idx="0">
                  <c:v>696.60194174757203</c:v>
                </c:pt>
                <c:pt idx="1">
                  <c:v>819.76421636615805</c:v>
                </c:pt>
                <c:pt idx="2">
                  <c:v>934.60471567267598</c:v>
                </c:pt>
                <c:pt idx="3">
                  <c:v>1002.843273231622</c:v>
                </c:pt>
                <c:pt idx="4">
                  <c:v>1071.0818307905602</c:v>
                </c:pt>
                <c:pt idx="5">
                  <c:v>1152.6352288488199</c:v>
                </c:pt>
                <c:pt idx="6">
                  <c:v>1194.2441054091501</c:v>
                </c:pt>
                <c:pt idx="7">
                  <c:v>1240.84604715672</c:v>
                </c:pt>
                <c:pt idx="8">
                  <c:v>1280.7905686546401</c:v>
                </c:pt>
                <c:pt idx="9">
                  <c:v>1357.35090152565</c:v>
                </c:pt>
                <c:pt idx="10">
                  <c:v>1405.6171983356401</c:v>
                </c:pt>
                <c:pt idx="11">
                  <c:v>1473.8557558945899</c:v>
                </c:pt>
                <c:pt idx="12">
                  <c:v>1517.12898751733</c:v>
                </c:pt>
                <c:pt idx="13">
                  <c:v>1550.4160887656001</c:v>
                </c:pt>
                <c:pt idx="14">
                  <c:v>1597.0180305131701</c:v>
                </c:pt>
                <c:pt idx="15">
                  <c:v>1635.29819694868</c:v>
                </c:pt>
                <c:pt idx="16">
                  <c:v>1651.9417475728101</c:v>
                </c:pt>
              </c:numCache>
            </c:numRef>
          </c:xVal>
          <c:yVal>
            <c:numRef>
              <c:f>'FINAL WORK'!$B$3:$B$19</c:f>
              <c:numCache>
                <c:formatCode>General</c:formatCode>
                <c:ptCount val="17"/>
                <c:pt idx="0">
                  <c:v>-0.89952523204919999</c:v>
                </c:pt>
                <c:pt idx="1">
                  <c:v>80.551628791919896</c:v>
                </c:pt>
                <c:pt idx="2">
                  <c:v>172.91911163270299</c:v>
                </c:pt>
                <c:pt idx="3">
                  <c:v>243.597523027134</c:v>
                </c:pt>
                <c:pt idx="4">
                  <c:v>363.31439596002701</c:v>
                </c:pt>
                <c:pt idx="5">
                  <c:v>450.308732529606</c:v>
                </c:pt>
                <c:pt idx="6">
                  <c:v>542.84247306091902</c:v>
                </c:pt>
                <c:pt idx="7">
                  <c:v>616.29436502009298</c:v>
                </c:pt>
                <c:pt idx="8">
                  <c:v>695.21008926348702</c:v>
                </c:pt>
                <c:pt idx="9">
                  <c:v>842.15165902059096</c:v>
                </c:pt>
                <c:pt idx="10">
                  <c:v>967.36259290870896</c:v>
                </c:pt>
                <c:pt idx="11">
                  <c:v>1106.14997866211</c:v>
                </c:pt>
                <c:pt idx="12">
                  <c:v>1283.1350688146799</c:v>
                </c:pt>
                <c:pt idx="13">
                  <c:v>1351.16847149614</c:v>
                </c:pt>
                <c:pt idx="14">
                  <c:v>1479.10754294249</c:v>
                </c:pt>
                <c:pt idx="15">
                  <c:v>1604.34114833386</c:v>
                </c:pt>
                <c:pt idx="16">
                  <c:v>1650.61746505921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64E-4874-80F4-EFE60D1AFCC0}"/>
            </c:ext>
          </c:extLst>
        </c:ser>
        <c:ser>
          <c:idx val="10"/>
          <c:order val="10"/>
          <c:tx>
            <c:v>old12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9449201728069107E-2"/>
                  <c:y val="-0.305624412160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WORK'!$C$3:$C$16</c:f>
              <c:numCache>
                <c:formatCode>General</c:formatCode>
                <c:ptCount val="14"/>
                <c:pt idx="0">
                  <c:v>1072.74618585298</c:v>
                </c:pt>
                <c:pt idx="1">
                  <c:v>1145.97780859916</c:v>
                </c:pt>
                <c:pt idx="2">
                  <c:v>1219.2094313453499</c:v>
                </c:pt>
                <c:pt idx="3">
                  <c:v>1274.1331484049899</c:v>
                </c:pt>
                <c:pt idx="4">
                  <c:v>1347.3647711511701</c:v>
                </c:pt>
                <c:pt idx="5">
                  <c:v>1407.2815533980499</c:v>
                </c:pt>
                <c:pt idx="6">
                  <c:v>1462.2052704576899</c:v>
                </c:pt>
                <c:pt idx="7">
                  <c:v>1497.1567267683699</c:v>
                </c:pt>
                <c:pt idx="8">
                  <c:v>1532.1081830790499</c:v>
                </c:pt>
                <c:pt idx="9">
                  <c:v>1567.0596393897299</c:v>
                </c:pt>
                <c:pt idx="10">
                  <c:v>1607.00416088765</c:v>
                </c:pt>
                <c:pt idx="11">
                  <c:v>1631.96948682385</c:v>
                </c:pt>
                <c:pt idx="12">
                  <c:v>1656.9348127600499</c:v>
                </c:pt>
                <c:pt idx="13">
                  <c:v>1695.2149791955601</c:v>
                </c:pt>
              </c:numCache>
            </c:numRef>
          </c:xVal>
          <c:yVal>
            <c:numRef>
              <c:f>'FINAL WORK'!$D$3:$D$16</c:f>
              <c:numCache>
                <c:formatCode>General</c:formatCode>
                <c:ptCount val="14"/>
                <c:pt idx="0">
                  <c:v>39.1118994274334</c:v>
                </c:pt>
                <c:pt idx="1">
                  <c:v>115.22769301895499</c:v>
                </c:pt>
                <c:pt idx="2">
                  <c:v>210.41399943098901</c:v>
                </c:pt>
                <c:pt idx="3">
                  <c:v>324.71238308616898</c:v>
                </c:pt>
                <c:pt idx="4">
                  <c:v>455.31535616487002</c:v>
                </c:pt>
                <c:pt idx="5">
                  <c:v>583.224198940218</c:v>
                </c:pt>
                <c:pt idx="6">
                  <c:v>683.90078772360198</c:v>
                </c:pt>
                <c:pt idx="7">
                  <c:v>795.52015541093203</c:v>
                </c:pt>
                <c:pt idx="8">
                  <c:v>888.06901027774802</c:v>
                </c:pt>
                <c:pt idx="9">
                  <c:v>953.37427540097406</c:v>
                </c:pt>
                <c:pt idx="10">
                  <c:v>1067.7066663110299</c:v>
                </c:pt>
                <c:pt idx="11">
                  <c:v>1154.82947473238</c:v>
                </c:pt>
                <c:pt idx="12">
                  <c:v>1217.4330523844999</c:v>
                </c:pt>
                <c:pt idx="13">
                  <c:v>1342.6666577758799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64E-4874-80F4-EFE60D1AFCC0}"/>
            </c:ext>
          </c:extLst>
        </c:ser>
        <c:ser>
          <c:idx val="12"/>
          <c:order val="12"/>
          <c:tx>
            <c:v>FREERUNHYBRID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'FINAL WORK'!$AA$3:$AA$15</c:f>
              <c:numCache>
                <c:formatCode>General</c:formatCode>
                <c:ptCount val="13"/>
              </c:numCache>
            </c:numRef>
          </c:xVal>
          <c:yVal>
            <c:numRef>
              <c:f>'FINAL WORK'!$AB$3:$AB$15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48-4429-AE70-41DCEF581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22911"/>
        <c:axId val="4881187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Tow 6 Knots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layout>
                      <c:manualLayout>
                        <c:x val="-0.16605884790716949"/>
                        <c:y val="-0.121640372541711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'FINAL WORK'!$E$3:$E$19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646.60194174757203</c:v>
                      </c:pt>
                      <c:pt idx="1">
                        <c:v>769.76421636615805</c:v>
                      </c:pt>
                      <c:pt idx="2">
                        <c:v>884.60471567267598</c:v>
                      </c:pt>
                      <c:pt idx="3">
                        <c:v>952.84327323162199</c:v>
                      </c:pt>
                      <c:pt idx="4">
                        <c:v>1021.08183079056</c:v>
                      </c:pt>
                      <c:pt idx="5">
                        <c:v>1102.6352288488199</c:v>
                      </c:pt>
                      <c:pt idx="6">
                        <c:v>1144.2441054091501</c:v>
                      </c:pt>
                      <c:pt idx="7">
                        <c:v>1190.84604715672</c:v>
                      </c:pt>
                      <c:pt idx="8">
                        <c:v>1230.7905686546401</c:v>
                      </c:pt>
                      <c:pt idx="9">
                        <c:v>1307.35090152565</c:v>
                      </c:pt>
                      <c:pt idx="10">
                        <c:v>1355.6171983356401</c:v>
                      </c:pt>
                      <c:pt idx="11">
                        <c:v>1423.8557558945899</c:v>
                      </c:pt>
                      <c:pt idx="12">
                        <c:v>1467.12898751733</c:v>
                      </c:pt>
                      <c:pt idx="13">
                        <c:v>1500.4160887656001</c:v>
                      </c:pt>
                      <c:pt idx="14">
                        <c:v>1547.0180305131701</c:v>
                      </c:pt>
                      <c:pt idx="15">
                        <c:v>1585.29819694868</c:v>
                      </c:pt>
                      <c:pt idx="16">
                        <c:v>1601.9417475728101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'FINAL WORK'!$F$3:$F$19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-0.89952523204919999</c:v>
                      </c:pt>
                      <c:pt idx="1">
                        <c:v>80.551628791919896</c:v>
                      </c:pt>
                      <c:pt idx="2">
                        <c:v>172.91911163270299</c:v>
                      </c:pt>
                      <c:pt idx="3">
                        <c:v>243.597523027134</c:v>
                      </c:pt>
                      <c:pt idx="4">
                        <c:v>363.31439596002701</c:v>
                      </c:pt>
                      <c:pt idx="5">
                        <c:v>450.308732529606</c:v>
                      </c:pt>
                      <c:pt idx="6">
                        <c:v>542.84247306091902</c:v>
                      </c:pt>
                      <c:pt idx="7">
                        <c:v>616.29436502009298</c:v>
                      </c:pt>
                      <c:pt idx="8">
                        <c:v>695.21008926348702</c:v>
                      </c:pt>
                      <c:pt idx="9">
                        <c:v>842.15165902059096</c:v>
                      </c:pt>
                      <c:pt idx="10">
                        <c:v>967.36259290870896</c:v>
                      </c:pt>
                      <c:pt idx="11">
                        <c:v>1106.14997866211</c:v>
                      </c:pt>
                      <c:pt idx="12">
                        <c:v>1283.1350688146799</c:v>
                      </c:pt>
                      <c:pt idx="13">
                        <c:v>1351.16847149614</c:v>
                      </c:pt>
                      <c:pt idx="14">
                        <c:v>1479.10754294249</c:v>
                      </c:pt>
                      <c:pt idx="15">
                        <c:v>1604.34114833386</c:v>
                      </c:pt>
                      <c:pt idx="16">
                        <c:v>1650.61746505921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64E-4874-80F4-EFE60D1AFC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12 Knot Free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0"/>
                  <c:trendlineLbl>
                    <c:layout>
                      <c:manualLayout>
                        <c:x val="0.15308208135704104"/>
                        <c:y val="3.95017316617104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WORK'!$G$3:$G$16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1022.74618585298</c:v>
                      </c:pt>
                      <c:pt idx="1">
                        <c:v>1095.97780859916</c:v>
                      </c:pt>
                      <c:pt idx="2">
                        <c:v>1169.2094313453499</c:v>
                      </c:pt>
                      <c:pt idx="3">
                        <c:v>1224.1331484049899</c:v>
                      </c:pt>
                      <c:pt idx="4">
                        <c:v>1297.3647711511701</c:v>
                      </c:pt>
                      <c:pt idx="5">
                        <c:v>1357.2815533980499</c:v>
                      </c:pt>
                      <c:pt idx="6">
                        <c:v>1412.2052704576899</c:v>
                      </c:pt>
                      <c:pt idx="7">
                        <c:v>1447.1567267683699</c:v>
                      </c:pt>
                      <c:pt idx="8">
                        <c:v>1482.1081830790499</c:v>
                      </c:pt>
                      <c:pt idx="9">
                        <c:v>1517.0596393897299</c:v>
                      </c:pt>
                      <c:pt idx="10">
                        <c:v>1557.00416088765</c:v>
                      </c:pt>
                      <c:pt idx="11">
                        <c:v>1581.96948682385</c:v>
                      </c:pt>
                      <c:pt idx="12">
                        <c:v>1606.9348127600499</c:v>
                      </c:pt>
                      <c:pt idx="13">
                        <c:v>1645.2149791955601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WORK'!$H$3:$H$16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39.1118994274334</c:v>
                      </c:pt>
                      <c:pt idx="1">
                        <c:v>115.22769301895499</c:v>
                      </c:pt>
                      <c:pt idx="2">
                        <c:v>210.41399943098901</c:v>
                      </c:pt>
                      <c:pt idx="3">
                        <c:v>324.71238308616898</c:v>
                      </c:pt>
                      <c:pt idx="4">
                        <c:v>455.31535616487002</c:v>
                      </c:pt>
                      <c:pt idx="5">
                        <c:v>583.224198940218</c:v>
                      </c:pt>
                      <c:pt idx="6">
                        <c:v>683.90078772360198</c:v>
                      </c:pt>
                      <c:pt idx="7">
                        <c:v>795.52015541093203</c:v>
                      </c:pt>
                      <c:pt idx="8">
                        <c:v>888.06901027774802</c:v>
                      </c:pt>
                      <c:pt idx="9">
                        <c:v>953.37427540097406</c:v>
                      </c:pt>
                      <c:pt idx="10">
                        <c:v>1067.7066663110299</c:v>
                      </c:pt>
                      <c:pt idx="11">
                        <c:v>1154.82947473238</c:v>
                      </c:pt>
                      <c:pt idx="12">
                        <c:v>1217.4330523844999</c:v>
                      </c:pt>
                      <c:pt idx="13">
                        <c:v>1342.6666577758799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4E-4874-80F4-EFE60D1AFC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Eng Lim 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WORK'!$K$3:$K$25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654.92371705963899</c:v>
                      </c:pt>
                      <c:pt idx="1">
                        <c:v>709.84743411927798</c:v>
                      </c:pt>
                      <c:pt idx="2">
                        <c:v>754.78502080443798</c:v>
                      </c:pt>
                      <c:pt idx="3">
                        <c:v>791.40083217753102</c:v>
                      </c:pt>
                      <c:pt idx="4">
                        <c:v>813.03744798890398</c:v>
                      </c:pt>
                      <c:pt idx="5">
                        <c:v>844.66019417475695</c:v>
                      </c:pt>
                      <c:pt idx="6">
                        <c:v>869.62552011095704</c:v>
                      </c:pt>
                      <c:pt idx="7">
                        <c:v>907.90568654646302</c:v>
                      </c:pt>
                      <c:pt idx="8">
                        <c:v>936.19972260748898</c:v>
                      </c:pt>
                      <c:pt idx="9">
                        <c:v>957.83633841886206</c:v>
                      </c:pt>
                      <c:pt idx="10">
                        <c:v>979.47295423023502</c:v>
                      </c:pt>
                      <c:pt idx="11">
                        <c:v>999.44521497919504</c:v>
                      </c:pt>
                      <c:pt idx="12">
                        <c:v>1052.70457697642</c:v>
                      </c:pt>
                      <c:pt idx="13">
                        <c:v>1114.2857142857099</c:v>
                      </c:pt>
                      <c:pt idx="14">
                        <c:v>1154.23023578363</c:v>
                      </c:pt>
                      <c:pt idx="15">
                        <c:v>1210.8183079056801</c:v>
                      </c:pt>
                      <c:pt idx="16">
                        <c:v>1250.7628294036001</c:v>
                      </c:pt>
                      <c:pt idx="17">
                        <c:v>1305.6865464632399</c:v>
                      </c:pt>
                      <c:pt idx="18">
                        <c:v>1367.2676837725301</c:v>
                      </c:pt>
                      <c:pt idx="19">
                        <c:v>1402.21914008321</c:v>
                      </c:pt>
                      <c:pt idx="20">
                        <c:v>1450.4854368931999</c:v>
                      </c:pt>
                      <c:pt idx="21">
                        <c:v>1505.4091539528399</c:v>
                      </c:pt>
                      <c:pt idx="22">
                        <c:v>1596.94868238557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WORK'!$L$3:$L$25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154.37004338703301</c:v>
                      </c:pt>
                      <c:pt idx="1">
                        <c:v>206.008170631957</c:v>
                      </c:pt>
                      <c:pt idx="2">
                        <c:v>271.29076425192898</c:v>
                      </c:pt>
                      <c:pt idx="3">
                        <c:v>309.34866104768997</c:v>
                      </c:pt>
                      <c:pt idx="4">
                        <c:v>382.85723176499801</c:v>
                      </c:pt>
                      <c:pt idx="5">
                        <c:v>494.48415662007801</c:v>
                      </c:pt>
                      <c:pt idx="6">
                        <c:v>625.19670863117403</c:v>
                      </c:pt>
                      <c:pt idx="7">
                        <c:v>761.32774991998303</c:v>
                      </c:pt>
                      <c:pt idx="8">
                        <c:v>881.13530886589103</c:v>
                      </c:pt>
                      <c:pt idx="9">
                        <c:v>962.81695650627603</c:v>
                      </c:pt>
                      <c:pt idx="10">
                        <c:v>1063.56911696717</c:v>
                      </c:pt>
                      <c:pt idx="11">
                        <c:v>1123.45967139656</c:v>
                      </c:pt>
                      <c:pt idx="12">
                        <c:v>1145.1336285074101</c:v>
                      </c:pt>
                      <c:pt idx="13">
                        <c:v>1164.0643337245201</c:v>
                      </c:pt>
                      <c:pt idx="14">
                        <c:v>1234.8069810448401</c:v>
                      </c:pt>
                      <c:pt idx="15">
                        <c:v>1294.6144066289601</c:v>
                      </c:pt>
                      <c:pt idx="16">
                        <c:v>1313.5942334364599</c:v>
                      </c:pt>
                      <c:pt idx="17">
                        <c:v>1362.50800170703</c:v>
                      </c:pt>
                      <c:pt idx="18">
                        <c:v>1422.30409153952</c:v>
                      </c:pt>
                      <c:pt idx="19">
                        <c:v>1476.71192076531</c:v>
                      </c:pt>
                      <c:pt idx="20">
                        <c:v>1512.01900849959</c:v>
                      </c:pt>
                      <c:pt idx="21">
                        <c:v>1547.3109818983601</c:v>
                      </c:pt>
                      <c:pt idx="22">
                        <c:v>1555.2762367082701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4E-4874-80F4-EFE60D1AFCC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New2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WORK'!$S$3:$S$18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654.92371705963899</c:v>
                      </c:pt>
                      <c:pt idx="1">
                        <c:v>709.84743411927798</c:v>
                      </c:pt>
                      <c:pt idx="2">
                        <c:v>754.78502080443798</c:v>
                      </c:pt>
                      <c:pt idx="3">
                        <c:v>791.40083217753102</c:v>
                      </c:pt>
                      <c:pt idx="4">
                        <c:v>813.03744798890398</c:v>
                      </c:pt>
                      <c:pt idx="5">
                        <c:v>844.66019417475695</c:v>
                      </c:pt>
                      <c:pt idx="6">
                        <c:v>869.62552011095704</c:v>
                      </c:pt>
                      <c:pt idx="7">
                        <c:v>907.90568654646302</c:v>
                      </c:pt>
                      <c:pt idx="8">
                        <c:v>936.19972260748898</c:v>
                      </c:pt>
                      <c:pt idx="9">
                        <c:v>957.83633841886206</c:v>
                      </c:pt>
                      <c:pt idx="10">
                        <c:v>979.47295423023502</c:v>
                      </c:pt>
                      <c:pt idx="11">
                        <c:v>999.44521497919504</c:v>
                      </c:pt>
                      <c:pt idx="12">
                        <c:v>1052.70457697642</c:v>
                      </c:pt>
                      <c:pt idx="13">
                        <c:v>1114.2857142857099</c:v>
                      </c:pt>
                      <c:pt idx="14">
                        <c:v>1154.23023578363</c:v>
                      </c:pt>
                      <c:pt idx="15">
                        <c:v>1210.8183079056801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WORK'!$T$3:$T$18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522.76463423307996</c:v>
                      </c:pt>
                      <c:pt idx="1">
                        <c:v>605.29735232405085</c:v>
                      </c:pt>
                      <c:pt idx="2">
                        <c:v>695.85733845442542</c:v>
                      </c:pt>
                      <c:pt idx="3">
                        <c:v>754.51162914755116</c:v>
                      </c:pt>
                      <c:pt idx="4">
                        <c:v>840.19079625875656</c:v>
                      </c:pt>
                      <c:pt idx="5">
                        <c:v>969.60551584337873</c:v>
                      </c:pt>
                      <c:pt idx="6">
                        <c:v>1114.3610636935873</c:v>
                      </c:pt>
                      <c:pt idx="7">
                        <c:v>1272.0246986023685</c:v>
                      </c:pt>
                      <c:pt idx="8">
                        <c:v>1407.7476528326035</c:v>
                      </c:pt>
                      <c:pt idx="9">
                        <c:v>1501.599896866886</c:v>
                      </c:pt>
                      <c:pt idx="10">
                        <c:v>1614.5226537216772</c:v>
                      </c:pt>
                      <c:pt idx="11">
                        <c:v>1573.45967139656</c:v>
                      </c:pt>
                      <c:pt idx="12">
                        <c:v>1595.1336285074101</c:v>
                      </c:pt>
                      <c:pt idx="13">
                        <c:v>1614.0643337245201</c:v>
                      </c:pt>
                      <c:pt idx="14">
                        <c:v>1684.8069810448401</c:v>
                      </c:pt>
                      <c:pt idx="15">
                        <c:v>1744.6144066289601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4E-4874-80F4-EFE60D1AFCC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Engine in model 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WORK'!$Y$3:$Y$108</c15:sqref>
                        </c15:formulaRef>
                      </c:ext>
                    </c:extLst>
                    <c:numCache>
                      <c:formatCode>0.00E+00</c:formatCode>
                      <c:ptCount val="106"/>
                      <c:pt idx="0">
                        <c:v>94.390243902438996</c:v>
                      </c:pt>
                      <c:pt idx="1">
                        <c:v>109.756097560976</c:v>
                      </c:pt>
                      <c:pt idx="2">
                        <c:v>129.51219512195101</c:v>
                      </c:pt>
                      <c:pt idx="3">
                        <c:v>155.85365853658499</c:v>
                      </c:pt>
                      <c:pt idx="4">
                        <c:v>186.585365853659</c:v>
                      </c:pt>
                      <c:pt idx="5">
                        <c:v>210.73170731707299</c:v>
                      </c:pt>
                      <c:pt idx="6">
                        <c:v>241.46341463414601</c:v>
                      </c:pt>
                      <c:pt idx="7">
                        <c:v>267.80487804878101</c:v>
                      </c:pt>
                      <c:pt idx="8">
                        <c:v>291.951219512195</c:v>
                      </c:pt>
                      <c:pt idx="9">
                        <c:v>305.12195121951203</c:v>
                      </c:pt>
                      <c:pt idx="10">
                        <c:v>324.87804878048797</c:v>
                      </c:pt>
                      <c:pt idx="11">
                        <c:v>353.414634146342</c:v>
                      </c:pt>
                      <c:pt idx="12">
                        <c:v>381.951219512195</c:v>
                      </c:pt>
                      <c:pt idx="13">
                        <c:v>412.68292682926801</c:v>
                      </c:pt>
                      <c:pt idx="14">
                        <c:v>441.21951219512198</c:v>
                      </c:pt>
                      <c:pt idx="15">
                        <c:v>458.78048780487802</c:v>
                      </c:pt>
                      <c:pt idx="16">
                        <c:v>476.34146341463401</c:v>
                      </c:pt>
                      <c:pt idx="17">
                        <c:v>493.90243902438999</c:v>
                      </c:pt>
                      <c:pt idx="18">
                        <c:v>515.85365853658504</c:v>
                      </c:pt>
                      <c:pt idx="19">
                        <c:v>529.02439024390196</c:v>
                      </c:pt>
                      <c:pt idx="20">
                        <c:v>540</c:v>
                      </c:pt>
                      <c:pt idx="21">
                        <c:v>555.36585365853705</c:v>
                      </c:pt>
                      <c:pt idx="22">
                        <c:v>575.12195121951197</c:v>
                      </c:pt>
                      <c:pt idx="23">
                        <c:v>594.87804878048803</c:v>
                      </c:pt>
                      <c:pt idx="24">
                        <c:v>603.65853658536605</c:v>
                      </c:pt>
                      <c:pt idx="25">
                        <c:v>623.41463414634097</c:v>
                      </c:pt>
                      <c:pt idx="26">
                        <c:v>638.78048780487802</c:v>
                      </c:pt>
                      <c:pt idx="27">
                        <c:v>658.53658536585397</c:v>
                      </c:pt>
                      <c:pt idx="28">
                        <c:v>671.707317073171</c:v>
                      </c:pt>
                      <c:pt idx="29">
                        <c:v>680.48780487804902</c:v>
                      </c:pt>
                      <c:pt idx="30">
                        <c:v>689.26829268292704</c:v>
                      </c:pt>
                      <c:pt idx="31">
                        <c:v>702.43902439024396</c:v>
                      </c:pt>
                      <c:pt idx="32">
                        <c:v>715.60975609756099</c:v>
                      </c:pt>
                      <c:pt idx="33">
                        <c:v>737.56097560975604</c:v>
                      </c:pt>
                      <c:pt idx="34">
                        <c:v>761.707317073171</c:v>
                      </c:pt>
                      <c:pt idx="35">
                        <c:v>772.68292682926801</c:v>
                      </c:pt>
                      <c:pt idx="36">
                        <c:v>783.65853658536605</c:v>
                      </c:pt>
                      <c:pt idx="37">
                        <c:v>799.02439024390196</c:v>
                      </c:pt>
                      <c:pt idx="38">
                        <c:v>812.19512195122002</c:v>
                      </c:pt>
                      <c:pt idx="39">
                        <c:v>820.97560975609804</c:v>
                      </c:pt>
                      <c:pt idx="40">
                        <c:v>831.95121951219505</c:v>
                      </c:pt>
                      <c:pt idx="41">
                        <c:v>836.34146341463395</c:v>
                      </c:pt>
                      <c:pt idx="42">
                        <c:v>845.12195121951197</c:v>
                      </c:pt>
                      <c:pt idx="43">
                        <c:v>853.90243902438999</c:v>
                      </c:pt>
                      <c:pt idx="44">
                        <c:v>860.48780487804902</c:v>
                      </c:pt>
                      <c:pt idx="45">
                        <c:v>867.07317073170702</c:v>
                      </c:pt>
                      <c:pt idx="46">
                        <c:v>875.85365853658504</c:v>
                      </c:pt>
                      <c:pt idx="47">
                        <c:v>884.63414634146295</c:v>
                      </c:pt>
                      <c:pt idx="48">
                        <c:v>891.21951219512198</c:v>
                      </c:pt>
                      <c:pt idx="49">
                        <c:v>902.19512195121899</c:v>
                      </c:pt>
                      <c:pt idx="50">
                        <c:v>910.97560975609804</c:v>
                      </c:pt>
                      <c:pt idx="51">
                        <c:v>917.56097560975604</c:v>
                      </c:pt>
                      <c:pt idx="52">
                        <c:v>928.53658536585397</c:v>
                      </c:pt>
                      <c:pt idx="53">
                        <c:v>935.12195121951197</c:v>
                      </c:pt>
                      <c:pt idx="54">
                        <c:v>939.51219512195098</c:v>
                      </c:pt>
                      <c:pt idx="55">
                        <c:v>946.09756097561001</c:v>
                      </c:pt>
                      <c:pt idx="56">
                        <c:v>954.87804878048803</c:v>
                      </c:pt>
                      <c:pt idx="57">
                        <c:v>965.85365853658504</c:v>
                      </c:pt>
                      <c:pt idx="58">
                        <c:v>968.04878048780495</c:v>
                      </c:pt>
                      <c:pt idx="59">
                        <c:v>979.02439024390196</c:v>
                      </c:pt>
                      <c:pt idx="60">
                        <c:v>1003.17073170732</c:v>
                      </c:pt>
                      <c:pt idx="61">
                        <c:v>1020.73170731707</c:v>
                      </c:pt>
                      <c:pt idx="62">
                        <c:v>1038.2926829268299</c:v>
                      </c:pt>
                      <c:pt idx="63">
                        <c:v>1053.65853658537</c:v>
                      </c:pt>
                      <c:pt idx="64">
                        <c:v>1069.0243902438999</c:v>
                      </c:pt>
                      <c:pt idx="65">
                        <c:v>1086.5853658536601</c:v>
                      </c:pt>
                      <c:pt idx="66">
                        <c:v>1106.34146341463</c:v>
                      </c:pt>
                      <c:pt idx="67">
                        <c:v>1121.7073170731701</c:v>
                      </c:pt>
                      <c:pt idx="68">
                        <c:v>1137.07317073171</c:v>
                      </c:pt>
                      <c:pt idx="69">
                        <c:v>1148.0487804878001</c:v>
                      </c:pt>
                      <c:pt idx="70">
                        <c:v>1165.60975609756</c:v>
                      </c:pt>
                      <c:pt idx="71">
                        <c:v>1183.1707317073201</c:v>
                      </c:pt>
                      <c:pt idx="72">
                        <c:v>1207.3170731707301</c:v>
                      </c:pt>
                      <c:pt idx="73">
                        <c:v>1231.46341463415</c:v>
                      </c:pt>
                      <c:pt idx="74">
                        <c:v>1251.2195121951199</c:v>
                      </c:pt>
                      <c:pt idx="75">
                        <c:v>1273.1707317073201</c:v>
                      </c:pt>
                      <c:pt idx="76">
                        <c:v>1299.5121951219501</c:v>
                      </c:pt>
                      <c:pt idx="77">
                        <c:v>1323.65853658537</c:v>
                      </c:pt>
                      <c:pt idx="78">
                        <c:v>1343.4146341463399</c:v>
                      </c:pt>
                      <c:pt idx="79">
                        <c:v>1365.3658536585399</c:v>
                      </c:pt>
                      <c:pt idx="80">
                        <c:v>1389.5121951219501</c:v>
                      </c:pt>
                      <c:pt idx="81">
                        <c:v>1407.07317073171</c:v>
                      </c:pt>
                      <c:pt idx="82">
                        <c:v>1426.8292682926799</c:v>
                      </c:pt>
                      <c:pt idx="83">
                        <c:v>1440</c:v>
                      </c:pt>
                      <c:pt idx="84">
                        <c:v>1450.9756097561001</c:v>
                      </c:pt>
                      <c:pt idx="85">
                        <c:v>1468.53658536585</c:v>
                      </c:pt>
                      <c:pt idx="86">
                        <c:v>1486.0975609756099</c:v>
                      </c:pt>
                      <c:pt idx="87">
                        <c:v>1512.4390243902401</c:v>
                      </c:pt>
                      <c:pt idx="88">
                        <c:v>1540.9756097561001</c:v>
                      </c:pt>
                      <c:pt idx="89">
                        <c:v>1569.5121951219501</c:v>
                      </c:pt>
                      <c:pt idx="90">
                        <c:v>1595.85365853659</c:v>
                      </c:pt>
                      <c:pt idx="91">
                        <c:v>1617.80487804878</c:v>
                      </c:pt>
                      <c:pt idx="92">
                        <c:v>1637.5609756097599</c:v>
                      </c:pt>
                      <c:pt idx="93">
                        <c:v>1657.3170731707301</c:v>
                      </c:pt>
                      <c:pt idx="94">
                        <c:v>1690.2439024390201</c:v>
                      </c:pt>
                      <c:pt idx="95">
                        <c:v>1712.19512195122</c:v>
                      </c:pt>
                      <c:pt idx="96">
                        <c:v>1736.34146341463</c:v>
                      </c:pt>
                      <c:pt idx="97">
                        <c:v>1758.2926829268299</c:v>
                      </c:pt>
                      <c:pt idx="98">
                        <c:v>1780.2439024390201</c:v>
                      </c:pt>
                      <c:pt idx="99">
                        <c:v>1800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WORK'!$Z$3:$Z$108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327.76934749620602</c:v>
                      </c:pt>
                      <c:pt idx="1">
                        <c:v>330.80424886191201</c:v>
                      </c:pt>
                      <c:pt idx="2">
                        <c:v>336.87405159332297</c:v>
                      </c:pt>
                      <c:pt idx="3">
                        <c:v>349.01365705614597</c:v>
                      </c:pt>
                      <c:pt idx="4">
                        <c:v>355.08345978755699</c:v>
                      </c:pt>
                      <c:pt idx="5">
                        <c:v>367.22306525037999</c:v>
                      </c:pt>
                      <c:pt idx="6">
                        <c:v>376.32776934749597</c:v>
                      </c:pt>
                      <c:pt idx="7">
                        <c:v>382.39757207890699</c:v>
                      </c:pt>
                      <c:pt idx="8">
                        <c:v>385.43247344461298</c:v>
                      </c:pt>
                      <c:pt idx="9">
                        <c:v>394.53717754172999</c:v>
                      </c:pt>
                      <c:pt idx="10">
                        <c:v>406.67678300455202</c:v>
                      </c:pt>
                      <c:pt idx="11">
                        <c:v>418.81638846737502</c:v>
                      </c:pt>
                      <c:pt idx="12">
                        <c:v>433.99089529590299</c:v>
                      </c:pt>
                      <c:pt idx="13">
                        <c:v>443.09559939302</c:v>
                      </c:pt>
                      <c:pt idx="14">
                        <c:v>452.200303490137</c:v>
                      </c:pt>
                      <c:pt idx="15">
                        <c:v>464.33990895295898</c:v>
                      </c:pt>
                      <c:pt idx="16">
                        <c:v>473.44461305007599</c:v>
                      </c:pt>
                      <c:pt idx="17">
                        <c:v>488.61911987860401</c:v>
                      </c:pt>
                      <c:pt idx="18">
                        <c:v>506.82852807283803</c:v>
                      </c:pt>
                      <c:pt idx="19">
                        <c:v>528.07283763277701</c:v>
                      </c:pt>
                      <c:pt idx="20">
                        <c:v>543.24734446130503</c:v>
                      </c:pt>
                      <c:pt idx="21">
                        <c:v>558.42185128983294</c:v>
                      </c:pt>
                      <c:pt idx="22">
                        <c:v>576.63125948406696</c:v>
                      </c:pt>
                      <c:pt idx="23">
                        <c:v>600.91047040971205</c:v>
                      </c:pt>
                      <c:pt idx="24">
                        <c:v>616.08497723823996</c:v>
                      </c:pt>
                      <c:pt idx="25">
                        <c:v>640.36418816388505</c:v>
                      </c:pt>
                      <c:pt idx="26">
                        <c:v>670.71320182094098</c:v>
                      </c:pt>
                      <c:pt idx="27">
                        <c:v>688.922610015175</c:v>
                      </c:pt>
                      <c:pt idx="28">
                        <c:v>713.20182094081895</c:v>
                      </c:pt>
                      <c:pt idx="29">
                        <c:v>728.37632776934697</c:v>
                      </c:pt>
                      <c:pt idx="30">
                        <c:v>743.55083459787602</c:v>
                      </c:pt>
                      <c:pt idx="31">
                        <c:v>761.76024279211003</c:v>
                      </c:pt>
                      <c:pt idx="32">
                        <c:v>798.17905918057704</c:v>
                      </c:pt>
                      <c:pt idx="33">
                        <c:v>837.63277693475004</c:v>
                      </c:pt>
                      <c:pt idx="34">
                        <c:v>864.94688922609998</c:v>
                      </c:pt>
                      <c:pt idx="35">
                        <c:v>898.33080424886202</c:v>
                      </c:pt>
                      <c:pt idx="36">
                        <c:v>922.610015174507</c:v>
                      </c:pt>
                      <c:pt idx="37">
                        <c:v>952.95902883156305</c:v>
                      </c:pt>
                      <c:pt idx="38">
                        <c:v>980.27314112291401</c:v>
                      </c:pt>
                      <c:pt idx="39">
                        <c:v>998.482549317147</c:v>
                      </c:pt>
                      <c:pt idx="40">
                        <c:v>1037.9362670713199</c:v>
                      </c:pt>
                      <c:pt idx="41">
                        <c:v>1071.3201820940801</c:v>
                      </c:pt>
                      <c:pt idx="42">
                        <c:v>1089.5295902883199</c:v>
                      </c:pt>
                      <c:pt idx="43">
                        <c:v>1113.8088012139599</c:v>
                      </c:pt>
                      <c:pt idx="44">
                        <c:v>1147.1927162367199</c:v>
                      </c:pt>
                      <c:pt idx="45">
                        <c:v>1177.54172989378</c:v>
                      </c:pt>
                      <c:pt idx="46">
                        <c:v>1192.71623672231</c:v>
                      </c:pt>
                      <c:pt idx="47">
                        <c:v>1216.99544764795</c:v>
                      </c:pt>
                      <c:pt idx="48">
                        <c:v>1250.37936267071</c:v>
                      </c:pt>
                      <c:pt idx="49">
                        <c:v>1274.6585735963599</c:v>
                      </c:pt>
                      <c:pt idx="50">
                        <c:v>1308.0424886191199</c:v>
                      </c:pt>
                      <c:pt idx="51">
                        <c:v>1341.4264036418799</c:v>
                      </c:pt>
                      <c:pt idx="52">
                        <c:v>1362.67071320182</c:v>
                      </c:pt>
                      <c:pt idx="53">
                        <c:v>1389.9848254931701</c:v>
                      </c:pt>
                      <c:pt idx="54">
                        <c:v>1414.2640364188201</c:v>
                      </c:pt>
                      <c:pt idx="55">
                        <c:v>1444.61305007587</c:v>
                      </c:pt>
                      <c:pt idx="56">
                        <c:v>1477.99696509863</c:v>
                      </c:pt>
                      <c:pt idx="57">
                        <c:v>1496.20637329287</c:v>
                      </c:pt>
                      <c:pt idx="58">
                        <c:v>1544.76479514416</c:v>
                      </c:pt>
                      <c:pt idx="59">
                        <c:v>1559.9393019726899</c:v>
                      </c:pt>
                      <c:pt idx="60">
                        <c:v>1569.0440060697999</c:v>
                      </c:pt>
                      <c:pt idx="61">
                        <c:v>1575.1138088012101</c:v>
                      </c:pt>
                      <c:pt idx="62">
                        <c:v>1581.18361153263</c:v>
                      </c:pt>
                      <c:pt idx="63">
                        <c:v>1587.25341426404</c:v>
                      </c:pt>
                      <c:pt idx="64">
                        <c:v>1590.2883156297401</c:v>
                      </c:pt>
                      <c:pt idx="65">
                        <c:v>1596.35811836115</c:v>
                      </c:pt>
                      <c:pt idx="66">
                        <c:v>1608.4977238239801</c:v>
                      </c:pt>
                      <c:pt idx="67">
                        <c:v>1611.5326251896799</c:v>
                      </c:pt>
                      <c:pt idx="68">
                        <c:v>1614.56752655539</c:v>
                      </c:pt>
                      <c:pt idx="69">
                        <c:v>1617.6024279210901</c:v>
                      </c:pt>
                      <c:pt idx="70">
                        <c:v>1626.7071320182099</c:v>
                      </c:pt>
                      <c:pt idx="71">
                        <c:v>1635.8118361153299</c:v>
                      </c:pt>
                      <c:pt idx="72">
                        <c:v>1647.95144157815</c:v>
                      </c:pt>
                      <c:pt idx="73">
                        <c:v>1650.9863429438501</c:v>
                      </c:pt>
                      <c:pt idx="74">
                        <c:v>1666.1608497723801</c:v>
                      </c:pt>
                      <c:pt idx="75">
                        <c:v>1672.23065250379</c:v>
                      </c:pt>
                      <c:pt idx="76">
                        <c:v>1684.3702579666201</c:v>
                      </c:pt>
                      <c:pt idx="77">
                        <c:v>1693.4749620637299</c:v>
                      </c:pt>
                      <c:pt idx="78">
                        <c:v>1702.5796661608499</c:v>
                      </c:pt>
                      <c:pt idx="79">
                        <c:v>1714.71927162367</c:v>
                      </c:pt>
                      <c:pt idx="80">
                        <c:v>1729.8937784522</c:v>
                      </c:pt>
                      <c:pt idx="81">
                        <c:v>1732.9286798179101</c:v>
                      </c:pt>
                      <c:pt idx="82">
                        <c:v>1748.10318664643</c:v>
                      </c:pt>
                      <c:pt idx="83">
                        <c:v>1754.1729893778499</c:v>
                      </c:pt>
                      <c:pt idx="84">
                        <c:v>1763.27769347496</c:v>
                      </c:pt>
                      <c:pt idx="85">
                        <c:v>1769.3474962063699</c:v>
                      </c:pt>
                      <c:pt idx="86">
                        <c:v>1769.3474962063699</c:v>
                      </c:pt>
                      <c:pt idx="87">
                        <c:v>1772.38239757208</c:v>
                      </c:pt>
                      <c:pt idx="88">
                        <c:v>1772.38239757208</c:v>
                      </c:pt>
                      <c:pt idx="89">
                        <c:v>1775.4172989377801</c:v>
                      </c:pt>
                      <c:pt idx="90">
                        <c:v>1769.3474962063699</c:v>
                      </c:pt>
                      <c:pt idx="91">
                        <c:v>1769.3474962063699</c:v>
                      </c:pt>
                      <c:pt idx="92">
                        <c:v>1769.3474962063699</c:v>
                      </c:pt>
                      <c:pt idx="93">
                        <c:v>1772.38239757208</c:v>
                      </c:pt>
                      <c:pt idx="94">
                        <c:v>1772.38239757208</c:v>
                      </c:pt>
                      <c:pt idx="95">
                        <c:v>1772.38239757208</c:v>
                      </c:pt>
                      <c:pt idx="96">
                        <c:v>1772.38239757208</c:v>
                      </c:pt>
                      <c:pt idx="97">
                        <c:v>1772.38239757208</c:v>
                      </c:pt>
                      <c:pt idx="98">
                        <c:v>1772.38239757208</c:v>
                      </c:pt>
                      <c:pt idx="99">
                        <c:v>1772.38239757208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364E-4874-80F4-EFE60D1AFCC0}"/>
                  </c:ext>
                </c:extLst>
              </c15:ser>
            </c15:filteredScatterSeries>
          </c:ext>
        </c:extLst>
      </c:scatterChart>
      <c:valAx>
        <c:axId val="4881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18751"/>
        <c:crosses val="autoZero"/>
        <c:crossBetween val="midCat"/>
      </c:valAx>
      <c:valAx>
        <c:axId val="4881187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2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Tow 6 Knots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605884790716949"/>
                  <c:y val="-0.12164037254171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'wpd_datasets (3)'!$A$3:$A$19</c:f>
              <c:numCache>
                <c:formatCode>General</c:formatCode>
                <c:ptCount val="17"/>
                <c:pt idx="0">
                  <c:v>646.60194174757203</c:v>
                </c:pt>
                <c:pt idx="1">
                  <c:v>769.76421636615805</c:v>
                </c:pt>
                <c:pt idx="2">
                  <c:v>884.60471567267598</c:v>
                </c:pt>
                <c:pt idx="3">
                  <c:v>952.84327323162199</c:v>
                </c:pt>
                <c:pt idx="4">
                  <c:v>1021.08183079056</c:v>
                </c:pt>
                <c:pt idx="5">
                  <c:v>1102.6352288488199</c:v>
                </c:pt>
                <c:pt idx="6">
                  <c:v>1144.2441054091501</c:v>
                </c:pt>
                <c:pt idx="7">
                  <c:v>1190.84604715672</c:v>
                </c:pt>
                <c:pt idx="8">
                  <c:v>1230.7905686546401</c:v>
                </c:pt>
                <c:pt idx="9">
                  <c:v>1307.35090152565</c:v>
                </c:pt>
                <c:pt idx="10">
                  <c:v>1355.6171983356401</c:v>
                </c:pt>
                <c:pt idx="11">
                  <c:v>1423.8557558945899</c:v>
                </c:pt>
                <c:pt idx="12">
                  <c:v>1467.12898751733</c:v>
                </c:pt>
                <c:pt idx="13">
                  <c:v>1500.4160887656001</c:v>
                </c:pt>
                <c:pt idx="14">
                  <c:v>1547.0180305131701</c:v>
                </c:pt>
                <c:pt idx="15">
                  <c:v>1585.29819694868</c:v>
                </c:pt>
                <c:pt idx="16">
                  <c:v>1601.9417475728101</c:v>
                </c:pt>
              </c:numCache>
            </c:numRef>
          </c:xVal>
          <c:yVal>
            <c:numRef>
              <c:f>'wpd_datasets (3)'!$B$3:$B$19</c:f>
              <c:numCache>
                <c:formatCode>General</c:formatCode>
                <c:ptCount val="17"/>
                <c:pt idx="0">
                  <c:v>-0.89952523204919999</c:v>
                </c:pt>
                <c:pt idx="1">
                  <c:v>80.551628791919896</c:v>
                </c:pt>
                <c:pt idx="2">
                  <c:v>172.91911163270299</c:v>
                </c:pt>
                <c:pt idx="3">
                  <c:v>243.597523027134</c:v>
                </c:pt>
                <c:pt idx="4">
                  <c:v>363.31439596002701</c:v>
                </c:pt>
                <c:pt idx="5">
                  <c:v>450.308732529606</c:v>
                </c:pt>
                <c:pt idx="6">
                  <c:v>542.84247306091902</c:v>
                </c:pt>
                <c:pt idx="7">
                  <c:v>616.29436502009298</c:v>
                </c:pt>
                <c:pt idx="8">
                  <c:v>695.21008926348702</c:v>
                </c:pt>
                <c:pt idx="9">
                  <c:v>842.15165902059096</c:v>
                </c:pt>
                <c:pt idx="10">
                  <c:v>967.36259290870896</c:v>
                </c:pt>
                <c:pt idx="11">
                  <c:v>1106.14997866211</c:v>
                </c:pt>
                <c:pt idx="12">
                  <c:v>1283.1350688146799</c:v>
                </c:pt>
                <c:pt idx="13">
                  <c:v>1351.16847149614</c:v>
                </c:pt>
                <c:pt idx="14">
                  <c:v>1479.10754294249</c:v>
                </c:pt>
                <c:pt idx="15">
                  <c:v>1604.34114833386</c:v>
                </c:pt>
                <c:pt idx="16">
                  <c:v>1650.61746505921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E-4116-B278-B0F5A74FA6B7}"/>
            </c:ext>
          </c:extLst>
        </c:ser>
        <c:ser>
          <c:idx val="1"/>
          <c:order val="1"/>
          <c:tx>
            <c:v>12 Knot Free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5308208135704104"/>
                  <c:y val="3.950173166171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'wpd_datasets (3)'!$C$3:$C$16</c:f>
              <c:numCache>
                <c:formatCode>General</c:formatCode>
                <c:ptCount val="14"/>
                <c:pt idx="0">
                  <c:v>1022.74618585298</c:v>
                </c:pt>
                <c:pt idx="1">
                  <c:v>1095.97780859916</c:v>
                </c:pt>
                <c:pt idx="2">
                  <c:v>1169.2094313453499</c:v>
                </c:pt>
                <c:pt idx="3">
                  <c:v>1224.1331484049899</c:v>
                </c:pt>
                <c:pt idx="4">
                  <c:v>1297.3647711511701</c:v>
                </c:pt>
                <c:pt idx="5">
                  <c:v>1357.2815533980499</c:v>
                </c:pt>
                <c:pt idx="6">
                  <c:v>1412.2052704576899</c:v>
                </c:pt>
                <c:pt idx="7">
                  <c:v>1447.1567267683699</c:v>
                </c:pt>
                <c:pt idx="8">
                  <c:v>1482.1081830790499</c:v>
                </c:pt>
                <c:pt idx="9">
                  <c:v>1517.0596393897299</c:v>
                </c:pt>
                <c:pt idx="10">
                  <c:v>1557.00416088765</c:v>
                </c:pt>
                <c:pt idx="11">
                  <c:v>1581.96948682385</c:v>
                </c:pt>
                <c:pt idx="12">
                  <c:v>1606.9348127600499</c:v>
                </c:pt>
                <c:pt idx="13">
                  <c:v>1645.2149791955601</c:v>
                </c:pt>
              </c:numCache>
            </c:numRef>
          </c:xVal>
          <c:yVal>
            <c:numRef>
              <c:f>'wpd_datasets (3)'!$D$3:$D$16</c:f>
              <c:numCache>
                <c:formatCode>General</c:formatCode>
                <c:ptCount val="14"/>
                <c:pt idx="0">
                  <c:v>39.1118994274334</c:v>
                </c:pt>
                <c:pt idx="1">
                  <c:v>115.22769301895499</c:v>
                </c:pt>
                <c:pt idx="2">
                  <c:v>210.41399943098901</c:v>
                </c:pt>
                <c:pt idx="3">
                  <c:v>324.71238308616898</c:v>
                </c:pt>
                <c:pt idx="4">
                  <c:v>455.31535616487002</c:v>
                </c:pt>
                <c:pt idx="5">
                  <c:v>583.224198940218</c:v>
                </c:pt>
                <c:pt idx="6">
                  <c:v>683.90078772360198</c:v>
                </c:pt>
                <c:pt idx="7">
                  <c:v>795.52015541093203</c:v>
                </c:pt>
                <c:pt idx="8">
                  <c:v>888.06901027774802</c:v>
                </c:pt>
                <c:pt idx="9">
                  <c:v>953.37427540097406</c:v>
                </c:pt>
                <c:pt idx="10">
                  <c:v>1067.7066663110299</c:v>
                </c:pt>
                <c:pt idx="11">
                  <c:v>1154.82947473238</c:v>
                </c:pt>
                <c:pt idx="12">
                  <c:v>1217.4330523844999</c:v>
                </c:pt>
                <c:pt idx="13">
                  <c:v>1342.6666577758799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5E-4116-B278-B0F5A74FA6B7}"/>
            </c:ext>
          </c:extLst>
        </c:ser>
        <c:ser>
          <c:idx val="2"/>
          <c:order val="2"/>
          <c:tx>
            <c:v>Engine lim 1+wpd_datasets!$E$3:$E$20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'wpd_datasets (3)'!$E$3:$E$20</c:f>
              <c:numCache>
                <c:formatCode>General</c:formatCode>
                <c:ptCount val="18"/>
                <c:pt idx="0">
                  <c:v>716.504854368932</c:v>
                </c:pt>
                <c:pt idx="1">
                  <c:v>776.42163661581105</c:v>
                </c:pt>
                <c:pt idx="2">
                  <c:v>856.31067961165002</c:v>
                </c:pt>
                <c:pt idx="3">
                  <c:v>899.58391123439606</c:v>
                </c:pt>
                <c:pt idx="4">
                  <c:v>996.11650485436803</c:v>
                </c:pt>
                <c:pt idx="5">
                  <c:v>1067.6837725381399</c:v>
                </c:pt>
                <c:pt idx="6">
                  <c:v>1104.29958391123</c:v>
                </c:pt>
                <c:pt idx="7">
                  <c:v>1147.57281553398</c:v>
                </c:pt>
                <c:pt idx="8">
                  <c:v>1304.02219140083</c:v>
                </c:pt>
                <c:pt idx="9">
                  <c:v>1342.30235783633</c:v>
                </c:pt>
                <c:pt idx="10">
                  <c:v>1398.8904299583901</c:v>
                </c:pt>
                <c:pt idx="11">
                  <c:v>1510.40221914008</c:v>
                </c:pt>
                <c:pt idx="12">
                  <c:v>1593.61997226074</c:v>
                </c:pt>
                <c:pt idx="13">
                  <c:v>1806.6574202496499</c:v>
                </c:pt>
                <c:pt idx="14">
                  <c:v>1690.15256588072</c:v>
                </c:pt>
                <c:pt idx="15">
                  <c:v>1545.35367545076</c:v>
                </c:pt>
                <c:pt idx="16">
                  <c:v>1445.4923717059601</c:v>
                </c:pt>
              </c:numCache>
            </c:numRef>
          </c:xVal>
          <c:yVal>
            <c:numRef>
              <c:f>'wpd_datasets (3)'!$F$3:$F$20</c:f>
              <c:numCache>
                <c:formatCode>General</c:formatCode>
                <c:ptCount val="18"/>
                <c:pt idx="0">
                  <c:v>214.16613321953099</c:v>
                </c:pt>
                <c:pt idx="1">
                  <c:v>241.27369394359599</c:v>
                </c:pt>
                <c:pt idx="2">
                  <c:v>287.40642448166699</c:v>
                </c:pt>
                <c:pt idx="3">
                  <c:v>349.96843771115601</c:v>
                </c:pt>
                <c:pt idx="4">
                  <c:v>431.48004907713602</c:v>
                </c:pt>
                <c:pt idx="5">
                  <c:v>515.77269817561</c:v>
                </c:pt>
                <c:pt idx="6">
                  <c:v>559.27931292008896</c:v>
                </c:pt>
                <c:pt idx="7">
                  <c:v>733.54004409829599</c:v>
                </c:pt>
                <c:pt idx="8">
                  <c:v>1365.2361392652599</c:v>
                </c:pt>
                <c:pt idx="9">
                  <c:v>1422.3607702976601</c:v>
                </c:pt>
                <c:pt idx="10">
                  <c:v>1495.78999075358</c:v>
                </c:pt>
                <c:pt idx="11">
                  <c:v>1558.19708204416</c:v>
                </c:pt>
                <c:pt idx="12">
                  <c:v>1675.15558874782</c:v>
                </c:pt>
                <c:pt idx="13">
                  <c:v>1666.4988530886501</c:v>
                </c:pt>
                <c:pt idx="14">
                  <c:v>1666.7633539599501</c:v>
                </c:pt>
                <c:pt idx="15">
                  <c:v>1612.60491126995</c:v>
                </c:pt>
                <c:pt idx="16">
                  <c:v>1525.6521391230101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5E-4116-B278-B0F5A74FA6B7}"/>
            </c:ext>
          </c:extLst>
        </c:ser>
        <c:ser>
          <c:idx val="3"/>
          <c:order val="3"/>
          <c:tx>
            <c:v>Eng Lim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'wpd_datasets (3)'!$G$3:$G$25</c:f>
              <c:numCache>
                <c:formatCode>General</c:formatCode>
                <c:ptCount val="23"/>
                <c:pt idx="0">
                  <c:v>654.92371705963899</c:v>
                </c:pt>
                <c:pt idx="1">
                  <c:v>709.84743411927798</c:v>
                </c:pt>
                <c:pt idx="2">
                  <c:v>754.78502080443798</c:v>
                </c:pt>
                <c:pt idx="3">
                  <c:v>791.40083217753102</c:v>
                </c:pt>
                <c:pt idx="4">
                  <c:v>813.03744798890398</c:v>
                </c:pt>
                <c:pt idx="5">
                  <c:v>844.66019417475695</c:v>
                </c:pt>
                <c:pt idx="6">
                  <c:v>869.62552011095704</c:v>
                </c:pt>
                <c:pt idx="7">
                  <c:v>907.90568654646302</c:v>
                </c:pt>
                <c:pt idx="8">
                  <c:v>936.19972260748898</c:v>
                </c:pt>
                <c:pt idx="9">
                  <c:v>957.83633841886206</c:v>
                </c:pt>
                <c:pt idx="10">
                  <c:v>979.47295423023502</c:v>
                </c:pt>
                <c:pt idx="11">
                  <c:v>999.44521497919504</c:v>
                </c:pt>
                <c:pt idx="12">
                  <c:v>1052.70457697642</c:v>
                </c:pt>
                <c:pt idx="13">
                  <c:v>1114.2857142857099</c:v>
                </c:pt>
                <c:pt idx="14">
                  <c:v>1154.23023578363</c:v>
                </c:pt>
                <c:pt idx="15">
                  <c:v>1210.8183079056801</c:v>
                </c:pt>
                <c:pt idx="16">
                  <c:v>1250.7628294036001</c:v>
                </c:pt>
                <c:pt idx="17">
                  <c:v>1305.6865464632399</c:v>
                </c:pt>
                <c:pt idx="18">
                  <c:v>1367.2676837725301</c:v>
                </c:pt>
                <c:pt idx="19">
                  <c:v>1402.21914008321</c:v>
                </c:pt>
                <c:pt idx="20">
                  <c:v>1450.4854368931999</c:v>
                </c:pt>
                <c:pt idx="21">
                  <c:v>1505.4091539528399</c:v>
                </c:pt>
                <c:pt idx="22">
                  <c:v>1596.94868238557</c:v>
                </c:pt>
              </c:numCache>
            </c:numRef>
          </c:xVal>
          <c:yVal>
            <c:numRef>
              <c:f>'wpd_datasets (3)'!$H$3:$H$25</c:f>
              <c:numCache>
                <c:formatCode>General</c:formatCode>
                <c:ptCount val="23"/>
                <c:pt idx="0">
                  <c:v>154.37004338703301</c:v>
                </c:pt>
                <c:pt idx="1">
                  <c:v>206.008170631957</c:v>
                </c:pt>
                <c:pt idx="2">
                  <c:v>271.29076425192898</c:v>
                </c:pt>
                <c:pt idx="3">
                  <c:v>309.34866104768997</c:v>
                </c:pt>
                <c:pt idx="4">
                  <c:v>382.85723176499801</c:v>
                </c:pt>
                <c:pt idx="5">
                  <c:v>494.48415662007801</c:v>
                </c:pt>
                <c:pt idx="6">
                  <c:v>625.19670863117403</c:v>
                </c:pt>
                <c:pt idx="7">
                  <c:v>761.32774991998303</c:v>
                </c:pt>
                <c:pt idx="8">
                  <c:v>881.13530886589103</c:v>
                </c:pt>
                <c:pt idx="9">
                  <c:v>962.81695650627603</c:v>
                </c:pt>
                <c:pt idx="10">
                  <c:v>1063.56911696717</c:v>
                </c:pt>
                <c:pt idx="11">
                  <c:v>1123.45967139656</c:v>
                </c:pt>
                <c:pt idx="12">
                  <c:v>1145.1336285074101</c:v>
                </c:pt>
                <c:pt idx="13">
                  <c:v>1164.0643337245201</c:v>
                </c:pt>
                <c:pt idx="14">
                  <c:v>1234.8069810448401</c:v>
                </c:pt>
                <c:pt idx="15">
                  <c:v>1294.6144066289601</c:v>
                </c:pt>
                <c:pt idx="16">
                  <c:v>1313.5942334364599</c:v>
                </c:pt>
                <c:pt idx="17">
                  <c:v>1362.50800170703</c:v>
                </c:pt>
                <c:pt idx="18">
                  <c:v>1422.30409153952</c:v>
                </c:pt>
                <c:pt idx="19">
                  <c:v>1476.71192076531</c:v>
                </c:pt>
                <c:pt idx="20">
                  <c:v>1512.01900849959</c:v>
                </c:pt>
                <c:pt idx="21">
                  <c:v>1547.3109818983601</c:v>
                </c:pt>
                <c:pt idx="22">
                  <c:v>1555.2762367082701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5E-4116-B278-B0F5A74FA6B7}"/>
            </c:ext>
          </c:extLst>
        </c:ser>
        <c:ser>
          <c:idx val="4"/>
          <c:order val="4"/>
          <c:tx>
            <c:v>New1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'wpd_datasets (3)'!$K$3:$K$18</c:f>
              <c:numCache>
                <c:formatCode>General</c:formatCode>
                <c:ptCount val="16"/>
                <c:pt idx="0">
                  <c:v>716.504854368932</c:v>
                </c:pt>
                <c:pt idx="1">
                  <c:v>776.42163661581105</c:v>
                </c:pt>
                <c:pt idx="2">
                  <c:v>856.31067961165002</c:v>
                </c:pt>
                <c:pt idx="3">
                  <c:v>899.58391123439606</c:v>
                </c:pt>
                <c:pt idx="4">
                  <c:v>996.11650485436803</c:v>
                </c:pt>
                <c:pt idx="5">
                  <c:v>1067.6837725381399</c:v>
                </c:pt>
                <c:pt idx="6">
                  <c:v>1104.29958391123</c:v>
                </c:pt>
                <c:pt idx="7">
                  <c:v>1147.57281553398</c:v>
                </c:pt>
                <c:pt idx="8">
                  <c:v>1304.02219140083</c:v>
                </c:pt>
                <c:pt idx="9">
                  <c:v>1342.30235783633</c:v>
                </c:pt>
                <c:pt idx="10">
                  <c:v>1398.8904299583901</c:v>
                </c:pt>
                <c:pt idx="11">
                  <c:v>1510.40221914008</c:v>
                </c:pt>
                <c:pt idx="12">
                  <c:v>1593.61997226074</c:v>
                </c:pt>
                <c:pt idx="13">
                  <c:v>1806.6574202496499</c:v>
                </c:pt>
                <c:pt idx="14">
                  <c:v>1690.15256588072</c:v>
                </c:pt>
                <c:pt idx="15">
                  <c:v>1545.35367545076</c:v>
                </c:pt>
              </c:numCache>
            </c:numRef>
          </c:xVal>
          <c:yVal>
            <c:numRef>
              <c:f>'wpd_datasets (3)'!$L$3:$L$18</c:f>
              <c:numCache>
                <c:formatCode>General</c:formatCode>
                <c:ptCount val="16"/>
                <c:pt idx="0">
                  <c:v>617.20011380205528</c:v>
                </c:pt>
                <c:pt idx="1">
                  <c:v>678.01086453998971</c:v>
                </c:pt>
                <c:pt idx="2">
                  <c:v>769.08118176322012</c:v>
                </c:pt>
                <c:pt idx="3">
                  <c:v>855.98438778050377</c:v>
                </c:pt>
                <c:pt idx="4">
                  <c:v>881.48004907713607</c:v>
                </c:pt>
                <c:pt idx="5">
                  <c:v>965.77269817561</c:v>
                </c:pt>
                <c:pt idx="6">
                  <c:v>1009.279312920089</c:v>
                </c:pt>
                <c:pt idx="7">
                  <c:v>1183.540044098296</c:v>
                </c:pt>
                <c:pt idx="8">
                  <c:v>1815.2361392652599</c:v>
                </c:pt>
                <c:pt idx="9">
                  <c:v>1872.3607702976601</c:v>
                </c:pt>
                <c:pt idx="10">
                  <c:v>1945.78999075358</c:v>
                </c:pt>
                <c:pt idx="11">
                  <c:v>2008.19708204416</c:v>
                </c:pt>
                <c:pt idx="12">
                  <c:v>2125.1555887478198</c:v>
                </c:pt>
                <c:pt idx="13">
                  <c:v>2116.4988530886503</c:v>
                </c:pt>
                <c:pt idx="14">
                  <c:v>2116.7633539599501</c:v>
                </c:pt>
                <c:pt idx="15">
                  <c:v>2062.6049112699502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5E-4116-B278-B0F5A74FA6B7}"/>
            </c:ext>
          </c:extLst>
        </c:ser>
        <c:ser>
          <c:idx val="5"/>
          <c:order val="5"/>
          <c:tx>
            <c:v>New2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'wpd_datasets (3)'!$O$3:$O$18</c:f>
              <c:numCache>
                <c:formatCode>General</c:formatCode>
                <c:ptCount val="16"/>
                <c:pt idx="0">
                  <c:v>654.92371705963899</c:v>
                </c:pt>
                <c:pt idx="1">
                  <c:v>709.84743411927798</c:v>
                </c:pt>
                <c:pt idx="2">
                  <c:v>754.78502080443798</c:v>
                </c:pt>
                <c:pt idx="3">
                  <c:v>791.40083217753102</c:v>
                </c:pt>
                <c:pt idx="4">
                  <c:v>813.03744798890398</c:v>
                </c:pt>
                <c:pt idx="5">
                  <c:v>844.66019417475695</c:v>
                </c:pt>
                <c:pt idx="6">
                  <c:v>869.62552011095704</c:v>
                </c:pt>
                <c:pt idx="7">
                  <c:v>907.90568654646302</c:v>
                </c:pt>
                <c:pt idx="8">
                  <c:v>936.19972260748898</c:v>
                </c:pt>
                <c:pt idx="9">
                  <c:v>957.83633841886206</c:v>
                </c:pt>
                <c:pt idx="10">
                  <c:v>979.47295423023502</c:v>
                </c:pt>
                <c:pt idx="11">
                  <c:v>999.44521497919504</c:v>
                </c:pt>
                <c:pt idx="12">
                  <c:v>1052.70457697642</c:v>
                </c:pt>
                <c:pt idx="13">
                  <c:v>1114.2857142857099</c:v>
                </c:pt>
                <c:pt idx="14">
                  <c:v>1154.23023578363</c:v>
                </c:pt>
                <c:pt idx="15">
                  <c:v>1210.8183079056801</c:v>
                </c:pt>
              </c:numCache>
            </c:numRef>
          </c:xVal>
          <c:yVal>
            <c:numRef>
              <c:f>'wpd_datasets (3)'!$P$3:$P$18</c:f>
              <c:numCache>
                <c:formatCode>General</c:formatCode>
                <c:ptCount val="16"/>
                <c:pt idx="0">
                  <c:v>522.76463423307996</c:v>
                </c:pt>
                <c:pt idx="1">
                  <c:v>605.29735232405085</c:v>
                </c:pt>
                <c:pt idx="2">
                  <c:v>695.85733845442542</c:v>
                </c:pt>
                <c:pt idx="3">
                  <c:v>754.51162914755116</c:v>
                </c:pt>
                <c:pt idx="4">
                  <c:v>840.19079625875656</c:v>
                </c:pt>
                <c:pt idx="5">
                  <c:v>969.60551584337873</c:v>
                </c:pt>
                <c:pt idx="6">
                  <c:v>1114.3610636935873</c:v>
                </c:pt>
                <c:pt idx="7">
                  <c:v>1272.0246986023685</c:v>
                </c:pt>
                <c:pt idx="8">
                  <c:v>1407.7476528326035</c:v>
                </c:pt>
                <c:pt idx="9">
                  <c:v>1501.599896866886</c:v>
                </c:pt>
                <c:pt idx="10">
                  <c:v>1614.5226537216772</c:v>
                </c:pt>
                <c:pt idx="11">
                  <c:v>1573.45967139656</c:v>
                </c:pt>
                <c:pt idx="12">
                  <c:v>1595.1336285074101</c:v>
                </c:pt>
                <c:pt idx="13">
                  <c:v>1614.0643337245201</c:v>
                </c:pt>
                <c:pt idx="14">
                  <c:v>1684.8069810448401</c:v>
                </c:pt>
                <c:pt idx="15">
                  <c:v>1744.6144066289601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5E-4116-B278-B0F5A74FA6B7}"/>
            </c:ext>
          </c:extLst>
        </c:ser>
        <c:ser>
          <c:idx val="6"/>
          <c:order val="6"/>
          <c:tx>
            <c:v>NEWPROP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'wpd_datasets (3)'!$Q$3:$Q$18</c:f>
              <c:numCache>
                <c:formatCode>General</c:formatCode>
                <c:ptCount val="16"/>
                <c:pt idx="0">
                  <c:v>421.60194174757203</c:v>
                </c:pt>
                <c:pt idx="1">
                  <c:v>544.76421636615805</c:v>
                </c:pt>
                <c:pt idx="2">
                  <c:v>659.60471567267598</c:v>
                </c:pt>
                <c:pt idx="3">
                  <c:v>727.84327323162199</c:v>
                </c:pt>
                <c:pt idx="4">
                  <c:v>796.08183079056005</c:v>
                </c:pt>
                <c:pt idx="5">
                  <c:v>877.63522884881991</c:v>
                </c:pt>
                <c:pt idx="6">
                  <c:v>919.24410540915005</c:v>
                </c:pt>
                <c:pt idx="7">
                  <c:v>965.84604715672003</c:v>
                </c:pt>
                <c:pt idx="8">
                  <c:v>1005.7905686546401</c:v>
                </c:pt>
                <c:pt idx="9">
                  <c:v>1082.35090152565</c:v>
                </c:pt>
                <c:pt idx="10">
                  <c:v>1130.6171983356401</c:v>
                </c:pt>
                <c:pt idx="11">
                  <c:v>1198.8557558945899</c:v>
                </c:pt>
                <c:pt idx="12">
                  <c:v>1242.12898751733</c:v>
                </c:pt>
                <c:pt idx="13">
                  <c:v>1275.4160887656001</c:v>
                </c:pt>
                <c:pt idx="14">
                  <c:v>1322.0180305131701</c:v>
                </c:pt>
                <c:pt idx="15">
                  <c:v>1360.29819694868</c:v>
                </c:pt>
              </c:numCache>
            </c:numRef>
          </c:xVal>
          <c:yVal>
            <c:numRef>
              <c:f>'wpd_datasets (3)'!$R$3:$R$18</c:f>
              <c:numCache>
                <c:formatCode>General</c:formatCode>
                <c:ptCount val="16"/>
                <c:pt idx="0">
                  <c:v>-0.89952523204919999</c:v>
                </c:pt>
                <c:pt idx="1">
                  <c:v>80.551628791919896</c:v>
                </c:pt>
                <c:pt idx="2">
                  <c:v>172.91911163270299</c:v>
                </c:pt>
                <c:pt idx="3">
                  <c:v>243.597523027134</c:v>
                </c:pt>
                <c:pt idx="4">
                  <c:v>363.31439596002701</c:v>
                </c:pt>
                <c:pt idx="5">
                  <c:v>450.308732529606</c:v>
                </c:pt>
                <c:pt idx="6">
                  <c:v>542.84247306091902</c:v>
                </c:pt>
                <c:pt idx="7">
                  <c:v>616.29436502009298</c:v>
                </c:pt>
                <c:pt idx="8">
                  <c:v>695.21008926348702</c:v>
                </c:pt>
                <c:pt idx="9">
                  <c:v>842.15165902059096</c:v>
                </c:pt>
                <c:pt idx="10">
                  <c:v>967.36259290870896</c:v>
                </c:pt>
                <c:pt idx="11">
                  <c:v>1106.14997866211</c:v>
                </c:pt>
                <c:pt idx="12">
                  <c:v>1283.1350688146799</c:v>
                </c:pt>
                <c:pt idx="13">
                  <c:v>1351.16847149614</c:v>
                </c:pt>
                <c:pt idx="14">
                  <c:v>1479.10754294249</c:v>
                </c:pt>
                <c:pt idx="15">
                  <c:v>1604.34114833386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5E-4116-B278-B0F5A74FA6B7}"/>
            </c:ext>
          </c:extLst>
        </c:ser>
        <c:ser>
          <c:idx val="7"/>
          <c:order val="7"/>
          <c:tx>
            <c:v>NEW12Knot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'wpd_datasets (3)'!$S$3:$S$16</c:f>
              <c:numCache>
                <c:formatCode>General</c:formatCode>
                <c:ptCount val="14"/>
                <c:pt idx="0">
                  <c:v>797.74618585298003</c:v>
                </c:pt>
                <c:pt idx="1">
                  <c:v>870.97780859915997</c:v>
                </c:pt>
                <c:pt idx="2">
                  <c:v>944.20943134534991</c:v>
                </c:pt>
                <c:pt idx="3">
                  <c:v>999.13314840498992</c:v>
                </c:pt>
                <c:pt idx="4">
                  <c:v>1072.3647711511701</c:v>
                </c:pt>
                <c:pt idx="5">
                  <c:v>1132.2815533980499</c:v>
                </c:pt>
                <c:pt idx="6">
                  <c:v>1187.2052704576899</c:v>
                </c:pt>
                <c:pt idx="7">
                  <c:v>1222.1567267683699</c:v>
                </c:pt>
                <c:pt idx="8">
                  <c:v>1257.1081830790499</c:v>
                </c:pt>
                <c:pt idx="9">
                  <c:v>1292.0596393897299</c:v>
                </c:pt>
                <c:pt idx="10">
                  <c:v>1332.00416088765</c:v>
                </c:pt>
                <c:pt idx="11">
                  <c:v>1356.96948682385</c:v>
                </c:pt>
                <c:pt idx="12">
                  <c:v>1381.9348127600499</c:v>
                </c:pt>
                <c:pt idx="13">
                  <c:v>1420.2149791955601</c:v>
                </c:pt>
              </c:numCache>
            </c:numRef>
          </c:xVal>
          <c:yVal>
            <c:numRef>
              <c:f>'wpd_datasets (3)'!$T$3:$T$16</c:f>
              <c:numCache>
                <c:formatCode>General</c:formatCode>
                <c:ptCount val="14"/>
                <c:pt idx="0">
                  <c:v>39.1118994274334</c:v>
                </c:pt>
                <c:pt idx="1">
                  <c:v>115.22769301895499</c:v>
                </c:pt>
                <c:pt idx="2">
                  <c:v>210.41399943098901</c:v>
                </c:pt>
                <c:pt idx="3">
                  <c:v>324.71238308616898</c:v>
                </c:pt>
                <c:pt idx="4">
                  <c:v>455.31535616487002</c:v>
                </c:pt>
                <c:pt idx="5">
                  <c:v>583.224198940218</c:v>
                </c:pt>
                <c:pt idx="6">
                  <c:v>683.90078772360198</c:v>
                </c:pt>
                <c:pt idx="7">
                  <c:v>795.52015541093203</c:v>
                </c:pt>
                <c:pt idx="8">
                  <c:v>888.06901027774802</c:v>
                </c:pt>
                <c:pt idx="9">
                  <c:v>953.37427540097406</c:v>
                </c:pt>
                <c:pt idx="10">
                  <c:v>1067.7066663110299</c:v>
                </c:pt>
                <c:pt idx="11">
                  <c:v>1154.82947473238</c:v>
                </c:pt>
                <c:pt idx="12">
                  <c:v>1217.4330523844999</c:v>
                </c:pt>
                <c:pt idx="13">
                  <c:v>1342.6666577758799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5E-4116-B278-B0F5A74FA6B7}"/>
            </c:ext>
          </c:extLst>
        </c:ser>
        <c:ser>
          <c:idx val="8"/>
          <c:order val="8"/>
          <c:tx>
            <c:v>Model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'wpd_datasets (3)'!#REF!</c:f>
            </c:numRef>
          </c:xVal>
          <c:yVal>
            <c:numRef>
              <c:f>'wpd_datasets (3)'!#REF!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5E-4116-B278-B0F5A74FA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22911"/>
        <c:axId val="488118751"/>
      </c:scatterChart>
      <c:valAx>
        <c:axId val="4881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18751"/>
        <c:crosses val="autoZero"/>
        <c:crossBetween val="midCat"/>
      </c:valAx>
      <c:valAx>
        <c:axId val="4881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2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Tow 6 Knots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605884790716949"/>
                  <c:y val="-0.12164037254171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'wpd_datasets (2)'!$A$3:$A$19</c:f>
              <c:numCache>
                <c:formatCode>General</c:formatCode>
                <c:ptCount val="17"/>
                <c:pt idx="0">
                  <c:v>646.60194174757203</c:v>
                </c:pt>
                <c:pt idx="1">
                  <c:v>769.76421636615805</c:v>
                </c:pt>
                <c:pt idx="2">
                  <c:v>884.60471567267598</c:v>
                </c:pt>
                <c:pt idx="3">
                  <c:v>952.84327323162199</c:v>
                </c:pt>
                <c:pt idx="4">
                  <c:v>1021.08183079056</c:v>
                </c:pt>
                <c:pt idx="5">
                  <c:v>1102.6352288488199</c:v>
                </c:pt>
                <c:pt idx="6">
                  <c:v>1144.2441054091501</c:v>
                </c:pt>
                <c:pt idx="7">
                  <c:v>1190.84604715672</c:v>
                </c:pt>
                <c:pt idx="8">
                  <c:v>1230.7905686546401</c:v>
                </c:pt>
                <c:pt idx="9">
                  <c:v>1307.35090152565</c:v>
                </c:pt>
                <c:pt idx="10">
                  <c:v>1355.6171983356401</c:v>
                </c:pt>
                <c:pt idx="11">
                  <c:v>1423.8557558945899</c:v>
                </c:pt>
                <c:pt idx="12">
                  <c:v>1467.12898751733</c:v>
                </c:pt>
                <c:pt idx="13">
                  <c:v>1500.4160887656001</c:v>
                </c:pt>
                <c:pt idx="14">
                  <c:v>1547.0180305131701</c:v>
                </c:pt>
                <c:pt idx="15">
                  <c:v>1585.29819694868</c:v>
                </c:pt>
                <c:pt idx="16">
                  <c:v>1601.9417475728101</c:v>
                </c:pt>
              </c:numCache>
            </c:numRef>
          </c:xVal>
          <c:yVal>
            <c:numRef>
              <c:f>'wpd_datasets (2)'!$B$3:$B$19</c:f>
              <c:numCache>
                <c:formatCode>General</c:formatCode>
                <c:ptCount val="17"/>
                <c:pt idx="0">
                  <c:v>-0.89952523204919999</c:v>
                </c:pt>
                <c:pt idx="1">
                  <c:v>80.551628791919896</c:v>
                </c:pt>
                <c:pt idx="2">
                  <c:v>172.91911163270299</c:v>
                </c:pt>
                <c:pt idx="3">
                  <c:v>243.597523027134</c:v>
                </c:pt>
                <c:pt idx="4">
                  <c:v>363.31439596002701</c:v>
                </c:pt>
                <c:pt idx="5">
                  <c:v>450.308732529606</c:v>
                </c:pt>
                <c:pt idx="6">
                  <c:v>542.84247306091902</c:v>
                </c:pt>
                <c:pt idx="7">
                  <c:v>616.29436502009298</c:v>
                </c:pt>
                <c:pt idx="8">
                  <c:v>695.21008926348702</c:v>
                </c:pt>
                <c:pt idx="9">
                  <c:v>842.15165902059096</c:v>
                </c:pt>
                <c:pt idx="10">
                  <c:v>967.36259290870896</c:v>
                </c:pt>
                <c:pt idx="11">
                  <c:v>1106.14997866211</c:v>
                </c:pt>
                <c:pt idx="12">
                  <c:v>1283.1350688146799</c:v>
                </c:pt>
                <c:pt idx="13">
                  <c:v>1351.16847149614</c:v>
                </c:pt>
                <c:pt idx="14">
                  <c:v>1479.10754294249</c:v>
                </c:pt>
                <c:pt idx="15">
                  <c:v>1604.34114833386</c:v>
                </c:pt>
                <c:pt idx="16">
                  <c:v>1650.61746505921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F-436B-AB3C-5ED1B94ACB39}"/>
            </c:ext>
          </c:extLst>
        </c:ser>
        <c:ser>
          <c:idx val="1"/>
          <c:order val="1"/>
          <c:tx>
            <c:v>12 Knot Free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5308208135704104"/>
                  <c:y val="3.950173166171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'wpd_datasets (2)'!$C$3:$C$16</c:f>
              <c:numCache>
                <c:formatCode>General</c:formatCode>
                <c:ptCount val="14"/>
                <c:pt idx="0">
                  <c:v>1022.74618585298</c:v>
                </c:pt>
                <c:pt idx="1">
                  <c:v>1095.97780859916</c:v>
                </c:pt>
                <c:pt idx="2">
                  <c:v>1169.2094313453499</c:v>
                </c:pt>
                <c:pt idx="3">
                  <c:v>1224.1331484049899</c:v>
                </c:pt>
                <c:pt idx="4">
                  <c:v>1297.3647711511701</c:v>
                </c:pt>
                <c:pt idx="5">
                  <c:v>1357.2815533980499</c:v>
                </c:pt>
                <c:pt idx="6">
                  <c:v>1412.2052704576899</c:v>
                </c:pt>
                <c:pt idx="7">
                  <c:v>1447.1567267683699</c:v>
                </c:pt>
                <c:pt idx="8">
                  <c:v>1482.1081830790499</c:v>
                </c:pt>
                <c:pt idx="9">
                  <c:v>1517.0596393897299</c:v>
                </c:pt>
                <c:pt idx="10">
                  <c:v>1557.00416088765</c:v>
                </c:pt>
                <c:pt idx="11">
                  <c:v>1581.96948682385</c:v>
                </c:pt>
                <c:pt idx="12">
                  <c:v>1606.9348127600499</c:v>
                </c:pt>
                <c:pt idx="13">
                  <c:v>1645.2149791955601</c:v>
                </c:pt>
              </c:numCache>
            </c:numRef>
          </c:xVal>
          <c:yVal>
            <c:numRef>
              <c:f>'wpd_datasets (2)'!$D$3:$D$16</c:f>
              <c:numCache>
                <c:formatCode>General</c:formatCode>
                <c:ptCount val="14"/>
                <c:pt idx="0">
                  <c:v>39.1118994274334</c:v>
                </c:pt>
                <c:pt idx="1">
                  <c:v>115.22769301895499</c:v>
                </c:pt>
                <c:pt idx="2">
                  <c:v>210.41399943098901</c:v>
                </c:pt>
                <c:pt idx="3">
                  <c:v>324.71238308616898</c:v>
                </c:pt>
                <c:pt idx="4">
                  <c:v>455.31535616487002</c:v>
                </c:pt>
                <c:pt idx="5">
                  <c:v>583.224198940218</c:v>
                </c:pt>
                <c:pt idx="6">
                  <c:v>683.90078772360198</c:v>
                </c:pt>
                <c:pt idx="7">
                  <c:v>795.52015541093203</c:v>
                </c:pt>
                <c:pt idx="8">
                  <c:v>888.06901027774802</c:v>
                </c:pt>
                <c:pt idx="9">
                  <c:v>953.37427540097406</c:v>
                </c:pt>
                <c:pt idx="10">
                  <c:v>1067.7066663110299</c:v>
                </c:pt>
                <c:pt idx="11">
                  <c:v>1154.82947473238</c:v>
                </c:pt>
                <c:pt idx="12">
                  <c:v>1217.4330523844999</c:v>
                </c:pt>
                <c:pt idx="13">
                  <c:v>1342.6666577758799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F-436B-AB3C-5ED1B94ACB39}"/>
            </c:ext>
          </c:extLst>
        </c:ser>
        <c:ser>
          <c:idx val="2"/>
          <c:order val="2"/>
          <c:tx>
            <c:v>Engine lim 1+wpd_datasets!$E$3:$E$20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'wpd_datasets (2)'!$E$3:$E$20</c:f>
              <c:numCache>
                <c:formatCode>General</c:formatCode>
                <c:ptCount val="18"/>
                <c:pt idx="0">
                  <c:v>716.504854368932</c:v>
                </c:pt>
                <c:pt idx="1">
                  <c:v>776.42163661581105</c:v>
                </c:pt>
                <c:pt idx="2">
                  <c:v>856.31067961165002</c:v>
                </c:pt>
                <c:pt idx="3">
                  <c:v>899.58391123439606</c:v>
                </c:pt>
                <c:pt idx="4">
                  <c:v>996.11650485436803</c:v>
                </c:pt>
                <c:pt idx="5">
                  <c:v>1067.6837725381399</c:v>
                </c:pt>
                <c:pt idx="6">
                  <c:v>1104.29958391123</c:v>
                </c:pt>
                <c:pt idx="7">
                  <c:v>1147.57281553398</c:v>
                </c:pt>
                <c:pt idx="8">
                  <c:v>1304.02219140083</c:v>
                </c:pt>
                <c:pt idx="9">
                  <c:v>1342.30235783633</c:v>
                </c:pt>
                <c:pt idx="10">
                  <c:v>1398.8904299583901</c:v>
                </c:pt>
                <c:pt idx="11">
                  <c:v>1510.40221914008</c:v>
                </c:pt>
                <c:pt idx="12">
                  <c:v>1593.61997226074</c:v>
                </c:pt>
                <c:pt idx="13">
                  <c:v>1806.6574202496499</c:v>
                </c:pt>
                <c:pt idx="14">
                  <c:v>1690.15256588072</c:v>
                </c:pt>
                <c:pt idx="15">
                  <c:v>1545.35367545076</c:v>
                </c:pt>
                <c:pt idx="16">
                  <c:v>1445.4923717059601</c:v>
                </c:pt>
                <c:pt idx="17">
                  <c:v>1212.4826629680999</c:v>
                </c:pt>
              </c:numCache>
            </c:numRef>
          </c:xVal>
          <c:yVal>
            <c:numRef>
              <c:f>'wpd_datasets (2)'!$F$3:$F$20</c:f>
              <c:numCache>
                <c:formatCode>General</c:formatCode>
                <c:ptCount val="18"/>
                <c:pt idx="0">
                  <c:v>214.16613321953099</c:v>
                </c:pt>
                <c:pt idx="1">
                  <c:v>241.27369394359599</c:v>
                </c:pt>
                <c:pt idx="2">
                  <c:v>287.40642448166699</c:v>
                </c:pt>
                <c:pt idx="3">
                  <c:v>349.96843771115601</c:v>
                </c:pt>
                <c:pt idx="4">
                  <c:v>431.48004907713602</c:v>
                </c:pt>
                <c:pt idx="5">
                  <c:v>515.77269817561</c:v>
                </c:pt>
                <c:pt idx="6">
                  <c:v>559.27931292008896</c:v>
                </c:pt>
                <c:pt idx="7">
                  <c:v>733.54004409829599</c:v>
                </c:pt>
                <c:pt idx="8">
                  <c:v>1365.2361392652599</c:v>
                </c:pt>
                <c:pt idx="9">
                  <c:v>1422.3607702976601</c:v>
                </c:pt>
                <c:pt idx="10">
                  <c:v>1495.78999075358</c:v>
                </c:pt>
                <c:pt idx="11">
                  <c:v>1558.19708204416</c:v>
                </c:pt>
                <c:pt idx="12">
                  <c:v>1675.15558874782</c:v>
                </c:pt>
                <c:pt idx="13">
                  <c:v>1666.4988530886501</c:v>
                </c:pt>
                <c:pt idx="14">
                  <c:v>1666.7633539599501</c:v>
                </c:pt>
                <c:pt idx="15">
                  <c:v>1612.60491126995</c:v>
                </c:pt>
                <c:pt idx="16">
                  <c:v>1525.6521391230101</c:v>
                </c:pt>
                <c:pt idx="17">
                  <c:v>1003.10421778868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2F-436B-AB3C-5ED1B94ACB39}"/>
            </c:ext>
          </c:extLst>
        </c:ser>
        <c:ser>
          <c:idx val="3"/>
          <c:order val="3"/>
          <c:tx>
            <c:v>Eng Lim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'wpd_datasets (2)'!$G$3:$G$25</c:f>
              <c:numCache>
                <c:formatCode>General</c:formatCode>
                <c:ptCount val="23"/>
                <c:pt idx="0">
                  <c:v>654.92371705963899</c:v>
                </c:pt>
                <c:pt idx="1">
                  <c:v>709.84743411927798</c:v>
                </c:pt>
                <c:pt idx="2">
                  <c:v>754.78502080443798</c:v>
                </c:pt>
                <c:pt idx="3">
                  <c:v>791.40083217753102</c:v>
                </c:pt>
                <c:pt idx="4">
                  <c:v>813.03744798890398</c:v>
                </c:pt>
                <c:pt idx="5">
                  <c:v>844.66019417475695</c:v>
                </c:pt>
                <c:pt idx="6">
                  <c:v>869.62552011095704</c:v>
                </c:pt>
                <c:pt idx="7">
                  <c:v>907.90568654646302</c:v>
                </c:pt>
                <c:pt idx="8">
                  <c:v>936.19972260748898</c:v>
                </c:pt>
                <c:pt idx="9">
                  <c:v>957.83633841886206</c:v>
                </c:pt>
                <c:pt idx="10">
                  <c:v>979.47295423023502</c:v>
                </c:pt>
                <c:pt idx="11">
                  <c:v>999.44521497919504</c:v>
                </c:pt>
                <c:pt idx="12">
                  <c:v>1052.70457697642</c:v>
                </c:pt>
                <c:pt idx="13">
                  <c:v>1114.2857142857099</c:v>
                </c:pt>
                <c:pt idx="14">
                  <c:v>1154.23023578363</c:v>
                </c:pt>
                <c:pt idx="15">
                  <c:v>1210.8183079056801</c:v>
                </c:pt>
                <c:pt idx="16">
                  <c:v>1250.7628294036001</c:v>
                </c:pt>
                <c:pt idx="17">
                  <c:v>1305.6865464632399</c:v>
                </c:pt>
                <c:pt idx="18">
                  <c:v>1367.2676837725301</c:v>
                </c:pt>
                <c:pt idx="19">
                  <c:v>1402.21914008321</c:v>
                </c:pt>
                <c:pt idx="20">
                  <c:v>1450.4854368931999</c:v>
                </c:pt>
                <c:pt idx="21">
                  <c:v>1505.4091539528399</c:v>
                </c:pt>
                <c:pt idx="22">
                  <c:v>1596.94868238557</c:v>
                </c:pt>
              </c:numCache>
            </c:numRef>
          </c:xVal>
          <c:yVal>
            <c:numRef>
              <c:f>'wpd_datasets (2)'!$H$3:$H$25</c:f>
              <c:numCache>
                <c:formatCode>General</c:formatCode>
                <c:ptCount val="23"/>
                <c:pt idx="0">
                  <c:v>154.37004338703301</c:v>
                </c:pt>
                <c:pt idx="1">
                  <c:v>206.008170631957</c:v>
                </c:pt>
                <c:pt idx="2">
                  <c:v>271.29076425192898</c:v>
                </c:pt>
                <c:pt idx="3">
                  <c:v>309.34866104768997</c:v>
                </c:pt>
                <c:pt idx="4">
                  <c:v>382.85723176499801</c:v>
                </c:pt>
                <c:pt idx="5">
                  <c:v>494.48415662007801</c:v>
                </c:pt>
                <c:pt idx="6">
                  <c:v>625.19670863117403</c:v>
                </c:pt>
                <c:pt idx="7">
                  <c:v>761.32774991998303</c:v>
                </c:pt>
                <c:pt idx="8">
                  <c:v>881.13530886589103</c:v>
                </c:pt>
                <c:pt idx="9">
                  <c:v>962.81695650627603</c:v>
                </c:pt>
                <c:pt idx="10">
                  <c:v>1063.56911696717</c:v>
                </c:pt>
                <c:pt idx="11">
                  <c:v>1123.45967139656</c:v>
                </c:pt>
                <c:pt idx="12">
                  <c:v>1145.1336285074101</c:v>
                </c:pt>
                <c:pt idx="13">
                  <c:v>1164.0643337245201</c:v>
                </c:pt>
                <c:pt idx="14">
                  <c:v>1234.8069810448401</c:v>
                </c:pt>
                <c:pt idx="15">
                  <c:v>1294.6144066289601</c:v>
                </c:pt>
                <c:pt idx="16">
                  <c:v>1313.5942334364599</c:v>
                </c:pt>
                <c:pt idx="17">
                  <c:v>1362.50800170703</c:v>
                </c:pt>
                <c:pt idx="18">
                  <c:v>1422.30409153952</c:v>
                </c:pt>
                <c:pt idx="19">
                  <c:v>1476.71192076531</c:v>
                </c:pt>
                <c:pt idx="20">
                  <c:v>1512.01900849959</c:v>
                </c:pt>
                <c:pt idx="21">
                  <c:v>1547.3109818983601</c:v>
                </c:pt>
                <c:pt idx="22">
                  <c:v>1555.2762367082701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2F-436B-AB3C-5ED1B94ACB39}"/>
            </c:ext>
          </c:extLst>
        </c:ser>
        <c:ser>
          <c:idx val="4"/>
          <c:order val="4"/>
          <c:tx>
            <c:v>New1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'wpd_datasets (2)'!$K$3:$K$18</c:f>
              <c:numCache>
                <c:formatCode>General</c:formatCode>
                <c:ptCount val="16"/>
                <c:pt idx="0">
                  <c:v>716.504854368932</c:v>
                </c:pt>
                <c:pt idx="1">
                  <c:v>776.42163661581105</c:v>
                </c:pt>
                <c:pt idx="2">
                  <c:v>856.31067961165002</c:v>
                </c:pt>
                <c:pt idx="3">
                  <c:v>899.58391123439606</c:v>
                </c:pt>
                <c:pt idx="4">
                  <c:v>996.11650485436803</c:v>
                </c:pt>
                <c:pt idx="5">
                  <c:v>1067.6837725381399</c:v>
                </c:pt>
                <c:pt idx="6">
                  <c:v>1104.29958391123</c:v>
                </c:pt>
                <c:pt idx="7">
                  <c:v>1147.57281553398</c:v>
                </c:pt>
                <c:pt idx="8">
                  <c:v>1304.02219140083</c:v>
                </c:pt>
                <c:pt idx="9">
                  <c:v>1342.30235783633</c:v>
                </c:pt>
                <c:pt idx="10">
                  <c:v>1398.8904299583901</c:v>
                </c:pt>
                <c:pt idx="11">
                  <c:v>1510.40221914008</c:v>
                </c:pt>
                <c:pt idx="12">
                  <c:v>1593.61997226074</c:v>
                </c:pt>
                <c:pt idx="13">
                  <c:v>1806.6574202496499</c:v>
                </c:pt>
                <c:pt idx="14">
                  <c:v>1690.15256588072</c:v>
                </c:pt>
                <c:pt idx="15">
                  <c:v>1545.35367545076</c:v>
                </c:pt>
              </c:numCache>
            </c:numRef>
          </c:xVal>
          <c:yVal>
            <c:numRef>
              <c:f>'wpd_datasets (2)'!$L$3:$L$18</c:f>
              <c:numCache>
                <c:formatCode>General</c:formatCode>
                <c:ptCount val="16"/>
                <c:pt idx="0">
                  <c:v>536.59331768555035</c:v>
                </c:pt>
                <c:pt idx="1">
                  <c:v>590.66343042071094</c:v>
                </c:pt>
                <c:pt idx="2">
                  <c:v>672.74623030690952</c:v>
                </c:pt>
                <c:pt idx="3">
                  <c:v>754.78119776663425</c:v>
                </c:pt>
                <c:pt idx="4">
                  <c:v>881.48004907713607</c:v>
                </c:pt>
                <c:pt idx="5">
                  <c:v>965.77269817561</c:v>
                </c:pt>
                <c:pt idx="6">
                  <c:v>1009.279312920089</c:v>
                </c:pt>
                <c:pt idx="7">
                  <c:v>1183.540044098296</c:v>
                </c:pt>
                <c:pt idx="8">
                  <c:v>1815.2361392652599</c:v>
                </c:pt>
                <c:pt idx="9">
                  <c:v>1872.3607702976601</c:v>
                </c:pt>
                <c:pt idx="10">
                  <c:v>1945.78999075358</c:v>
                </c:pt>
                <c:pt idx="11">
                  <c:v>2008.19708204416</c:v>
                </c:pt>
                <c:pt idx="12">
                  <c:v>2125.1555887478198</c:v>
                </c:pt>
                <c:pt idx="13">
                  <c:v>2116.4988530886503</c:v>
                </c:pt>
                <c:pt idx="14">
                  <c:v>2116.7633539599501</c:v>
                </c:pt>
                <c:pt idx="15">
                  <c:v>2062.6049112699502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2F-436B-AB3C-5ED1B94ACB39}"/>
            </c:ext>
          </c:extLst>
        </c:ser>
        <c:ser>
          <c:idx val="5"/>
          <c:order val="5"/>
          <c:tx>
            <c:v>New2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'wpd_datasets (2)'!$O$3:$O$18</c:f>
              <c:numCache>
                <c:formatCode>General</c:formatCode>
                <c:ptCount val="16"/>
                <c:pt idx="0">
                  <c:v>654.92371705963899</c:v>
                </c:pt>
                <c:pt idx="1">
                  <c:v>709.84743411927798</c:v>
                </c:pt>
                <c:pt idx="2">
                  <c:v>754.78502080443798</c:v>
                </c:pt>
                <c:pt idx="3">
                  <c:v>791.40083217753102</c:v>
                </c:pt>
                <c:pt idx="4">
                  <c:v>813.03744798890398</c:v>
                </c:pt>
                <c:pt idx="5">
                  <c:v>844.66019417475695</c:v>
                </c:pt>
                <c:pt idx="6">
                  <c:v>869.62552011095704</c:v>
                </c:pt>
                <c:pt idx="7">
                  <c:v>907.90568654646302</c:v>
                </c:pt>
                <c:pt idx="8">
                  <c:v>936.19972260748898</c:v>
                </c:pt>
                <c:pt idx="9">
                  <c:v>957.83633841886206</c:v>
                </c:pt>
                <c:pt idx="10">
                  <c:v>979.47295423023502</c:v>
                </c:pt>
                <c:pt idx="11">
                  <c:v>999.44521497919504</c:v>
                </c:pt>
                <c:pt idx="12">
                  <c:v>1052.70457697642</c:v>
                </c:pt>
                <c:pt idx="13">
                  <c:v>1114.2857142857099</c:v>
                </c:pt>
                <c:pt idx="14">
                  <c:v>1154.23023578363</c:v>
                </c:pt>
                <c:pt idx="15">
                  <c:v>1210.8183079056801</c:v>
                </c:pt>
              </c:numCache>
            </c:numRef>
          </c:xVal>
          <c:yVal>
            <c:numRef>
              <c:f>'wpd_datasets (2)'!$P$3:$P$18</c:f>
              <c:numCache>
                <c:formatCode>General</c:formatCode>
                <c:ptCount val="16"/>
                <c:pt idx="0">
                  <c:v>449.08571606387056</c:v>
                </c:pt>
                <c:pt idx="1">
                  <c:v>525.43951598563217</c:v>
                </c:pt>
                <c:pt idx="2">
                  <c:v>610.94402361392599</c:v>
                </c:pt>
                <c:pt idx="3">
                  <c:v>665.47903552757896</c:v>
                </c:pt>
                <c:pt idx="4">
                  <c:v>748.72408336000478</c:v>
                </c:pt>
                <c:pt idx="5">
                  <c:v>874.58124399871872</c:v>
                </c:pt>
                <c:pt idx="6">
                  <c:v>1016.5281926811047</c:v>
                </c:pt>
                <c:pt idx="7">
                  <c:v>1169.8853088658914</c:v>
                </c:pt>
                <c:pt idx="8">
                  <c:v>1302.425184039261</c:v>
                </c:pt>
                <c:pt idx="9">
                  <c:v>1393.843308794764</c:v>
                </c:pt>
                <c:pt idx="10">
                  <c:v>1504.3319463707758</c:v>
                </c:pt>
                <c:pt idx="11">
                  <c:v>1573.45967139656</c:v>
                </c:pt>
                <c:pt idx="12">
                  <c:v>1595.1336285074101</c:v>
                </c:pt>
                <c:pt idx="13">
                  <c:v>1614.0643337245201</c:v>
                </c:pt>
                <c:pt idx="14">
                  <c:v>1684.8069810448401</c:v>
                </c:pt>
                <c:pt idx="15">
                  <c:v>1744.6144066289601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2F-436B-AB3C-5ED1B94A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22911"/>
        <c:axId val="488118751"/>
      </c:scatterChart>
      <c:valAx>
        <c:axId val="4881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18751"/>
        <c:crosses val="autoZero"/>
        <c:crossBetween val="midCat"/>
      </c:valAx>
      <c:valAx>
        <c:axId val="4881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2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Tow 6 Knots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5.7034510152106359E-2"/>
                  <c:y val="-3.63961998597312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wpd_datasets!$A$3:$A$19</c:f>
              <c:numCache>
                <c:formatCode>General</c:formatCode>
                <c:ptCount val="17"/>
                <c:pt idx="0">
                  <c:v>646.60194174757203</c:v>
                </c:pt>
                <c:pt idx="1">
                  <c:v>769.76421636615805</c:v>
                </c:pt>
                <c:pt idx="2">
                  <c:v>884.60471567267598</c:v>
                </c:pt>
                <c:pt idx="3">
                  <c:v>952.84327323162199</c:v>
                </c:pt>
                <c:pt idx="4">
                  <c:v>1021.08183079056</c:v>
                </c:pt>
                <c:pt idx="5">
                  <c:v>1102.6352288488199</c:v>
                </c:pt>
                <c:pt idx="6">
                  <c:v>1144.2441054091501</c:v>
                </c:pt>
                <c:pt idx="7">
                  <c:v>1190.84604715672</c:v>
                </c:pt>
                <c:pt idx="8">
                  <c:v>1230.7905686546401</c:v>
                </c:pt>
                <c:pt idx="9">
                  <c:v>1307.35090152565</c:v>
                </c:pt>
                <c:pt idx="10">
                  <c:v>1355.6171983356401</c:v>
                </c:pt>
                <c:pt idx="11">
                  <c:v>1423.8557558945899</c:v>
                </c:pt>
                <c:pt idx="12">
                  <c:v>1467.12898751733</c:v>
                </c:pt>
                <c:pt idx="13">
                  <c:v>1500.4160887656001</c:v>
                </c:pt>
                <c:pt idx="14">
                  <c:v>1547.0180305131701</c:v>
                </c:pt>
                <c:pt idx="15">
                  <c:v>1585.29819694868</c:v>
                </c:pt>
                <c:pt idx="16">
                  <c:v>1601.9417475728101</c:v>
                </c:pt>
              </c:numCache>
            </c:numRef>
          </c:xVal>
          <c:yVal>
            <c:numRef>
              <c:f>wpd_datasets!$B$3:$B$19</c:f>
              <c:numCache>
                <c:formatCode>General</c:formatCode>
                <c:ptCount val="17"/>
                <c:pt idx="0">
                  <c:v>-0.89952523204919999</c:v>
                </c:pt>
                <c:pt idx="1">
                  <c:v>80.551628791919896</c:v>
                </c:pt>
                <c:pt idx="2">
                  <c:v>172.91911163270299</c:v>
                </c:pt>
                <c:pt idx="3">
                  <c:v>243.597523027134</c:v>
                </c:pt>
                <c:pt idx="4">
                  <c:v>363.31439596002701</c:v>
                </c:pt>
                <c:pt idx="5">
                  <c:v>450.308732529606</c:v>
                </c:pt>
                <c:pt idx="6">
                  <c:v>542.84247306091902</c:v>
                </c:pt>
                <c:pt idx="7">
                  <c:v>616.29436502009298</c:v>
                </c:pt>
                <c:pt idx="8">
                  <c:v>695.21008926348702</c:v>
                </c:pt>
                <c:pt idx="9">
                  <c:v>842.15165902059096</c:v>
                </c:pt>
                <c:pt idx="10">
                  <c:v>967.36259290870896</c:v>
                </c:pt>
                <c:pt idx="11">
                  <c:v>1106.14997866211</c:v>
                </c:pt>
                <c:pt idx="12">
                  <c:v>1283.1350688146799</c:v>
                </c:pt>
                <c:pt idx="13">
                  <c:v>1351.16847149614</c:v>
                </c:pt>
                <c:pt idx="14">
                  <c:v>1479.10754294249</c:v>
                </c:pt>
                <c:pt idx="15">
                  <c:v>1604.34114833386</c:v>
                </c:pt>
                <c:pt idx="16">
                  <c:v>1650.61746505921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FB-4843-8D28-3B14C6912332}"/>
            </c:ext>
          </c:extLst>
        </c:ser>
        <c:ser>
          <c:idx val="1"/>
          <c:order val="1"/>
          <c:tx>
            <c:v>12 Knot Free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5308208135704104"/>
                  <c:y val="3.950173166171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wpd_datasets!$C$3:$C$16</c:f>
              <c:numCache>
                <c:formatCode>General</c:formatCode>
                <c:ptCount val="14"/>
                <c:pt idx="0">
                  <c:v>1022.74618585298</c:v>
                </c:pt>
                <c:pt idx="1">
                  <c:v>1095.97780859916</c:v>
                </c:pt>
                <c:pt idx="2">
                  <c:v>1169.2094313453499</c:v>
                </c:pt>
                <c:pt idx="3">
                  <c:v>1224.1331484049899</c:v>
                </c:pt>
                <c:pt idx="4">
                  <c:v>1297.3647711511701</c:v>
                </c:pt>
                <c:pt idx="5">
                  <c:v>1357.2815533980499</c:v>
                </c:pt>
                <c:pt idx="6">
                  <c:v>1412.2052704576899</c:v>
                </c:pt>
                <c:pt idx="7">
                  <c:v>1447.1567267683699</c:v>
                </c:pt>
                <c:pt idx="8">
                  <c:v>1482.1081830790499</c:v>
                </c:pt>
                <c:pt idx="9">
                  <c:v>1517.0596393897299</c:v>
                </c:pt>
                <c:pt idx="10">
                  <c:v>1557.00416088765</c:v>
                </c:pt>
                <c:pt idx="11">
                  <c:v>1581.96948682385</c:v>
                </c:pt>
                <c:pt idx="12">
                  <c:v>1606.9348127600499</c:v>
                </c:pt>
                <c:pt idx="13">
                  <c:v>1645.2149791955601</c:v>
                </c:pt>
              </c:numCache>
            </c:numRef>
          </c:xVal>
          <c:yVal>
            <c:numRef>
              <c:f>wpd_datasets!$D$3:$D$16</c:f>
              <c:numCache>
                <c:formatCode>General</c:formatCode>
                <c:ptCount val="14"/>
                <c:pt idx="0">
                  <c:v>39.1118994274334</c:v>
                </c:pt>
                <c:pt idx="1">
                  <c:v>115.22769301895499</c:v>
                </c:pt>
                <c:pt idx="2">
                  <c:v>210.41399943098901</c:v>
                </c:pt>
                <c:pt idx="3">
                  <c:v>324.71238308616898</c:v>
                </c:pt>
                <c:pt idx="4">
                  <c:v>455.31535616487002</c:v>
                </c:pt>
                <c:pt idx="5">
                  <c:v>583.224198940218</c:v>
                </c:pt>
                <c:pt idx="6">
                  <c:v>683.90078772360198</c:v>
                </c:pt>
                <c:pt idx="7">
                  <c:v>795.52015541093203</c:v>
                </c:pt>
                <c:pt idx="8">
                  <c:v>888.06901027774802</c:v>
                </c:pt>
                <c:pt idx="9">
                  <c:v>953.37427540097406</c:v>
                </c:pt>
                <c:pt idx="10">
                  <c:v>1067.7066663110299</c:v>
                </c:pt>
                <c:pt idx="11">
                  <c:v>1154.82947473238</c:v>
                </c:pt>
                <c:pt idx="12">
                  <c:v>1217.4330523844999</c:v>
                </c:pt>
                <c:pt idx="13">
                  <c:v>1342.6666577758799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FB-4843-8D28-3B14C6912332}"/>
            </c:ext>
          </c:extLst>
        </c:ser>
        <c:ser>
          <c:idx val="2"/>
          <c:order val="2"/>
          <c:tx>
            <c:v>Engine lim 1+wpd_datasets!$E$3:$E$20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wpd_datasets!$E$3:$E$20</c:f>
              <c:numCache>
                <c:formatCode>General</c:formatCode>
                <c:ptCount val="18"/>
                <c:pt idx="0">
                  <c:v>716.504854368932</c:v>
                </c:pt>
                <c:pt idx="1">
                  <c:v>776.42163661581105</c:v>
                </c:pt>
                <c:pt idx="2">
                  <c:v>856.31067961165002</c:v>
                </c:pt>
                <c:pt idx="3">
                  <c:v>899.58391123439606</c:v>
                </c:pt>
                <c:pt idx="4">
                  <c:v>996.11650485436803</c:v>
                </c:pt>
                <c:pt idx="5">
                  <c:v>1067.6837725381399</c:v>
                </c:pt>
                <c:pt idx="6">
                  <c:v>1104.29958391123</c:v>
                </c:pt>
                <c:pt idx="7">
                  <c:v>1147.57281553398</c:v>
                </c:pt>
                <c:pt idx="8">
                  <c:v>1304.02219140083</c:v>
                </c:pt>
                <c:pt idx="9">
                  <c:v>1342.30235783633</c:v>
                </c:pt>
                <c:pt idx="10">
                  <c:v>1398.8904299583901</c:v>
                </c:pt>
                <c:pt idx="11">
                  <c:v>1510.40221914008</c:v>
                </c:pt>
                <c:pt idx="12">
                  <c:v>1593.61997226074</c:v>
                </c:pt>
                <c:pt idx="13">
                  <c:v>1806.6574202496499</c:v>
                </c:pt>
                <c:pt idx="14">
                  <c:v>1690.15256588072</c:v>
                </c:pt>
                <c:pt idx="15">
                  <c:v>1545.35367545076</c:v>
                </c:pt>
                <c:pt idx="16">
                  <c:v>1445.4923717059601</c:v>
                </c:pt>
                <c:pt idx="17">
                  <c:v>1212.4826629680999</c:v>
                </c:pt>
              </c:numCache>
            </c:numRef>
          </c:xVal>
          <c:yVal>
            <c:numRef>
              <c:f>wpd_datasets!$F$3:$F$20</c:f>
              <c:numCache>
                <c:formatCode>General</c:formatCode>
                <c:ptCount val="18"/>
                <c:pt idx="0">
                  <c:v>214.16613321953099</c:v>
                </c:pt>
                <c:pt idx="1">
                  <c:v>241.27369394359599</c:v>
                </c:pt>
                <c:pt idx="2">
                  <c:v>287.40642448166699</c:v>
                </c:pt>
                <c:pt idx="3">
                  <c:v>349.96843771115601</c:v>
                </c:pt>
                <c:pt idx="4">
                  <c:v>431.48004907713602</c:v>
                </c:pt>
                <c:pt idx="5">
                  <c:v>515.77269817561</c:v>
                </c:pt>
                <c:pt idx="6">
                  <c:v>559.27931292008896</c:v>
                </c:pt>
                <c:pt idx="7">
                  <c:v>733.54004409829599</c:v>
                </c:pt>
                <c:pt idx="8">
                  <c:v>1365.2361392652599</c:v>
                </c:pt>
                <c:pt idx="9">
                  <c:v>1422.3607702976601</c:v>
                </c:pt>
                <c:pt idx="10">
                  <c:v>1495.78999075358</c:v>
                </c:pt>
                <c:pt idx="11">
                  <c:v>1558.19708204416</c:v>
                </c:pt>
                <c:pt idx="12">
                  <c:v>1675.15558874782</c:v>
                </c:pt>
                <c:pt idx="13">
                  <c:v>1666.4988530886501</c:v>
                </c:pt>
                <c:pt idx="14">
                  <c:v>1666.7633539599501</c:v>
                </c:pt>
                <c:pt idx="15">
                  <c:v>1612.60491126995</c:v>
                </c:pt>
                <c:pt idx="16">
                  <c:v>1525.6521391230101</c:v>
                </c:pt>
                <c:pt idx="17">
                  <c:v>1003.10421778868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FB-4843-8D28-3B14C6912332}"/>
            </c:ext>
          </c:extLst>
        </c:ser>
        <c:ser>
          <c:idx val="3"/>
          <c:order val="3"/>
          <c:tx>
            <c:v>Eng Lim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wpd_datasets!$G$3:$G$25</c:f>
              <c:numCache>
                <c:formatCode>General</c:formatCode>
                <c:ptCount val="23"/>
                <c:pt idx="0">
                  <c:v>654.92371705963899</c:v>
                </c:pt>
                <c:pt idx="1">
                  <c:v>709.84743411927798</c:v>
                </c:pt>
                <c:pt idx="2">
                  <c:v>754.78502080443798</c:v>
                </c:pt>
                <c:pt idx="3">
                  <c:v>791.40083217753102</c:v>
                </c:pt>
                <c:pt idx="4">
                  <c:v>813.03744798890398</c:v>
                </c:pt>
                <c:pt idx="5">
                  <c:v>844.66019417475695</c:v>
                </c:pt>
                <c:pt idx="6">
                  <c:v>869.62552011095704</c:v>
                </c:pt>
                <c:pt idx="7">
                  <c:v>907.90568654646302</c:v>
                </c:pt>
                <c:pt idx="8">
                  <c:v>936.19972260748898</c:v>
                </c:pt>
                <c:pt idx="9">
                  <c:v>957.83633841886206</c:v>
                </c:pt>
                <c:pt idx="10">
                  <c:v>979.47295423023502</c:v>
                </c:pt>
                <c:pt idx="11">
                  <c:v>999.44521497919504</c:v>
                </c:pt>
                <c:pt idx="12">
                  <c:v>1052.70457697642</c:v>
                </c:pt>
                <c:pt idx="13">
                  <c:v>1114.2857142857099</c:v>
                </c:pt>
                <c:pt idx="14">
                  <c:v>1154.23023578363</c:v>
                </c:pt>
                <c:pt idx="15">
                  <c:v>1210.8183079056801</c:v>
                </c:pt>
                <c:pt idx="16">
                  <c:v>1250.7628294036001</c:v>
                </c:pt>
                <c:pt idx="17">
                  <c:v>1305.6865464632399</c:v>
                </c:pt>
                <c:pt idx="18">
                  <c:v>1367.2676837725301</c:v>
                </c:pt>
                <c:pt idx="19">
                  <c:v>1402.21914008321</c:v>
                </c:pt>
                <c:pt idx="20">
                  <c:v>1450.4854368931999</c:v>
                </c:pt>
                <c:pt idx="21">
                  <c:v>1505.4091539528399</c:v>
                </c:pt>
                <c:pt idx="22">
                  <c:v>1596.94868238557</c:v>
                </c:pt>
              </c:numCache>
            </c:numRef>
          </c:xVal>
          <c:yVal>
            <c:numRef>
              <c:f>wpd_datasets!$H$3:$H$25</c:f>
              <c:numCache>
                <c:formatCode>General</c:formatCode>
                <c:ptCount val="23"/>
                <c:pt idx="0">
                  <c:v>154.37004338703301</c:v>
                </c:pt>
                <c:pt idx="1">
                  <c:v>206.008170631957</c:v>
                </c:pt>
                <c:pt idx="2">
                  <c:v>271.29076425192898</c:v>
                </c:pt>
                <c:pt idx="3">
                  <c:v>309.34866104768997</c:v>
                </c:pt>
                <c:pt idx="4">
                  <c:v>382.85723176499801</c:v>
                </c:pt>
                <c:pt idx="5">
                  <c:v>494.48415662007801</c:v>
                </c:pt>
                <c:pt idx="6">
                  <c:v>625.19670863117403</c:v>
                </c:pt>
                <c:pt idx="7">
                  <c:v>761.32774991998303</c:v>
                </c:pt>
                <c:pt idx="8">
                  <c:v>881.13530886589103</c:v>
                </c:pt>
                <c:pt idx="9">
                  <c:v>962.81695650627603</c:v>
                </c:pt>
                <c:pt idx="10">
                  <c:v>1063.56911696717</c:v>
                </c:pt>
                <c:pt idx="11">
                  <c:v>1123.45967139656</c:v>
                </c:pt>
                <c:pt idx="12">
                  <c:v>1145.1336285074101</c:v>
                </c:pt>
                <c:pt idx="13">
                  <c:v>1164.0643337245201</c:v>
                </c:pt>
                <c:pt idx="14">
                  <c:v>1234.8069810448401</c:v>
                </c:pt>
                <c:pt idx="15">
                  <c:v>1294.6144066289601</c:v>
                </c:pt>
                <c:pt idx="16">
                  <c:v>1313.5942334364599</c:v>
                </c:pt>
                <c:pt idx="17">
                  <c:v>1362.50800170703</c:v>
                </c:pt>
                <c:pt idx="18">
                  <c:v>1422.30409153952</c:v>
                </c:pt>
                <c:pt idx="19">
                  <c:v>1476.71192076531</c:v>
                </c:pt>
                <c:pt idx="20">
                  <c:v>1512.01900849959</c:v>
                </c:pt>
                <c:pt idx="21">
                  <c:v>1547.3109818983601</c:v>
                </c:pt>
                <c:pt idx="22">
                  <c:v>1555.2762367082701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FB-4843-8D28-3B14C691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22911"/>
        <c:axId val="488118751"/>
      </c:scatterChart>
      <c:valAx>
        <c:axId val="4881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18751"/>
        <c:crosses val="autoZero"/>
        <c:crossBetween val="midCat"/>
      </c:valAx>
      <c:valAx>
        <c:axId val="4881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2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323850</xdr:colOff>
      <xdr:row>0</xdr:row>
      <xdr:rowOff>0</xdr:rowOff>
    </xdr:from>
    <xdr:to>
      <xdr:col>48</xdr:col>
      <xdr:colOff>590549</xdr:colOff>
      <xdr:row>39</xdr:row>
      <xdr:rowOff>61914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974BC-B8A1-4E5A-A4E2-D4C9C6FA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0</xdr:row>
      <xdr:rowOff>0</xdr:rowOff>
    </xdr:from>
    <xdr:to>
      <xdr:col>41</xdr:col>
      <xdr:colOff>9524</xdr:colOff>
      <xdr:row>39</xdr:row>
      <xdr:rowOff>61914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DB264-029E-417F-B834-0A97DC770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0</xdr:row>
      <xdr:rowOff>119061</xdr:rowOff>
    </xdr:from>
    <xdr:to>
      <xdr:col>29</xdr:col>
      <xdr:colOff>342900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A4EB4-2263-4BAE-B85E-A9070D1E5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6</xdr:row>
      <xdr:rowOff>128586</xdr:rowOff>
    </xdr:from>
    <xdr:to>
      <xdr:col>24</xdr:col>
      <xdr:colOff>419100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94D5F-260C-4774-A4F5-34AF9574B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topLeftCell="E1" workbookViewId="0">
      <selection activeCell="R34" sqref="R34"/>
    </sheetView>
  </sheetViews>
  <sheetFormatPr defaultRowHeight="15" x14ac:dyDescent="0.25"/>
  <cols>
    <col min="14" max="14" width="12" bestFit="1" customWidth="1"/>
  </cols>
  <sheetData>
    <row r="1" spans="1:28" x14ac:dyDescent="0.25">
      <c r="A1" s="3" t="s">
        <v>20</v>
      </c>
      <c r="B1" s="3"/>
      <c r="C1" s="3" t="s">
        <v>21</v>
      </c>
      <c r="D1" s="3"/>
      <c r="E1" t="s">
        <v>0</v>
      </c>
      <c r="G1" t="s">
        <v>1</v>
      </c>
      <c r="I1" t="s">
        <v>18</v>
      </c>
      <c r="K1" t="s">
        <v>19</v>
      </c>
      <c r="M1" t="s">
        <v>7</v>
      </c>
      <c r="N1">
        <v>450</v>
      </c>
      <c r="O1" s="2" t="s">
        <v>6</v>
      </c>
      <c r="P1" s="2">
        <v>800</v>
      </c>
      <c r="S1" s="3" t="s">
        <v>16</v>
      </c>
      <c r="T1" s="3"/>
      <c r="U1" s="3" t="s">
        <v>15</v>
      </c>
      <c r="V1" s="3"/>
      <c r="W1">
        <v>225</v>
      </c>
    </row>
    <row r="2" spans="1:28" x14ac:dyDescent="0.25">
      <c r="A2">
        <v>-50</v>
      </c>
      <c r="E2" t="s">
        <v>4</v>
      </c>
      <c r="F2" t="s">
        <v>5</v>
      </c>
      <c r="G2" t="s">
        <v>4</v>
      </c>
      <c r="H2" t="s">
        <v>5</v>
      </c>
      <c r="I2" t="s">
        <v>4</v>
      </c>
      <c r="J2" t="s">
        <v>5</v>
      </c>
      <c r="K2" t="s">
        <v>4</v>
      </c>
      <c r="L2" t="s">
        <v>5</v>
      </c>
      <c r="M2" t="s">
        <v>9</v>
      </c>
      <c r="N2" t="s">
        <v>8</v>
      </c>
      <c r="O2" s="4" t="s">
        <v>17</v>
      </c>
      <c r="P2" s="4"/>
      <c r="Q2" t="s">
        <v>11</v>
      </c>
      <c r="R2" t="s">
        <v>12</v>
      </c>
      <c r="S2" t="s">
        <v>11</v>
      </c>
      <c r="T2" t="s">
        <v>13</v>
      </c>
      <c r="U2" t="s">
        <v>14</v>
      </c>
      <c r="V2" t="s">
        <v>8</v>
      </c>
      <c r="Y2" t="s">
        <v>22</v>
      </c>
    </row>
    <row r="3" spans="1:28" x14ac:dyDescent="0.25">
      <c r="A3">
        <f>E3-$A$2</f>
        <v>696.60194174757203</v>
      </c>
      <c r="B3">
        <f>F3</f>
        <v>-0.89952523204919999</v>
      </c>
      <c r="C3">
        <f>G3-$A$2</f>
        <v>1072.74618585298</v>
      </c>
      <c r="D3">
        <f>H3</f>
        <v>39.1118994274334</v>
      </c>
      <c r="E3">
        <v>646.60194174757203</v>
      </c>
      <c r="F3">
        <v>-0.89952523204919999</v>
      </c>
      <c r="G3">
        <v>1022.74618585298</v>
      </c>
      <c r="H3">
        <v>39.1118994274334</v>
      </c>
      <c r="I3">
        <v>716.504854368932</v>
      </c>
      <c r="J3">
        <v>214.16613321953099</v>
      </c>
      <c r="K3">
        <v>654.92371705963899</v>
      </c>
      <c r="L3">
        <v>154.37004338703301</v>
      </c>
      <c r="M3">
        <f>I3</f>
        <v>716.504854368932</v>
      </c>
      <c r="N3">
        <f>($N$1/$P$1)*M3</f>
        <v>403.03398058252424</v>
      </c>
      <c r="O3" s="2">
        <f>M3</f>
        <v>716.504854368932</v>
      </c>
      <c r="P3" s="2">
        <f>N3+J3</f>
        <v>617.20011380205528</v>
      </c>
      <c r="Q3">
        <f>K3</f>
        <v>654.92371705963899</v>
      </c>
      <c r="R3">
        <f>Q3*($N$1/$P$1)</f>
        <v>368.39459084604692</v>
      </c>
      <c r="S3">
        <f>Q3</f>
        <v>654.92371705963899</v>
      </c>
      <c r="T3">
        <f>R3+L3</f>
        <v>522.76463423307996</v>
      </c>
      <c r="U3">
        <f>E3-$W$1</f>
        <v>421.60194174757203</v>
      </c>
      <c r="V3">
        <v>-0.89952523204919999</v>
      </c>
      <c r="W3">
        <f>G3-$W$1</f>
        <v>797.74618585298003</v>
      </c>
      <c r="X3">
        <f>H3</f>
        <v>39.1118994274334</v>
      </c>
      <c r="Y3" s="1">
        <v>94.390243902438996</v>
      </c>
      <c r="Z3">
        <v>327.76934749620602</v>
      </c>
    </row>
    <row r="4" spans="1:28" x14ac:dyDescent="0.25">
      <c r="A4">
        <f t="shared" ref="A4:A19" si="0">E4-$A$2</f>
        <v>819.76421636615805</v>
      </c>
      <c r="B4">
        <f t="shared" ref="B4:B19" si="1">F4</f>
        <v>80.551628791919896</v>
      </c>
      <c r="C4">
        <f t="shared" ref="C4:C16" si="2">G4-$A$2</f>
        <v>1145.97780859916</v>
      </c>
      <c r="D4">
        <f t="shared" ref="D4:D16" si="3">H4</f>
        <v>115.22769301895499</v>
      </c>
      <c r="E4">
        <v>769.76421636615805</v>
      </c>
      <c r="F4">
        <v>80.551628791919896</v>
      </c>
      <c r="G4">
        <v>1095.97780859916</v>
      </c>
      <c r="H4">
        <v>115.22769301895499</v>
      </c>
      <c r="I4">
        <v>776.42163661581105</v>
      </c>
      <c r="J4">
        <v>241.27369394359599</v>
      </c>
      <c r="K4">
        <v>709.84743411927798</v>
      </c>
      <c r="L4">
        <v>206.008170631957</v>
      </c>
      <c r="M4">
        <f t="shared" ref="M4:M20" si="4">I4</f>
        <v>776.42163661581105</v>
      </c>
      <c r="N4">
        <f t="shared" ref="N4:N6" si="5">($N$1/$P$1)*M4</f>
        <v>436.7371705963937</v>
      </c>
      <c r="O4" s="2">
        <f t="shared" ref="O4:O17" si="6">M4</f>
        <v>776.42163661581105</v>
      </c>
      <c r="P4" s="2">
        <f t="shared" ref="P4:P18" si="7">N4+J4</f>
        <v>678.01086453998971</v>
      </c>
      <c r="Q4">
        <f t="shared" ref="Q4:Q18" si="8">K4</f>
        <v>709.84743411927798</v>
      </c>
      <c r="R4">
        <f t="shared" ref="R4:R13" si="9">Q4*($N$1/$P$1)</f>
        <v>399.28918169209385</v>
      </c>
      <c r="S4">
        <f t="shared" ref="S4:S18" si="10">Q4</f>
        <v>709.84743411927798</v>
      </c>
      <c r="T4">
        <f t="shared" ref="T4:T18" si="11">R4+L4</f>
        <v>605.29735232405085</v>
      </c>
      <c r="U4">
        <f t="shared" ref="U4:U18" si="12">E4-$W$1</f>
        <v>544.76421636615805</v>
      </c>
      <c r="V4">
        <v>80.551628791919896</v>
      </c>
      <c r="W4">
        <f t="shared" ref="W4:W16" si="13">G4-$W$1</f>
        <v>870.97780859915997</v>
      </c>
      <c r="X4">
        <f t="shared" ref="X4:X16" si="14">H4</f>
        <v>115.22769301895499</v>
      </c>
      <c r="Y4" s="1">
        <v>109.756097560976</v>
      </c>
      <c r="Z4">
        <v>330.80424886191201</v>
      </c>
    </row>
    <row r="5" spans="1:28" x14ac:dyDescent="0.25">
      <c r="A5">
        <f t="shared" si="0"/>
        <v>934.60471567267598</v>
      </c>
      <c r="B5">
        <f t="shared" si="1"/>
        <v>172.91911163270299</v>
      </c>
      <c r="C5">
        <f t="shared" si="2"/>
        <v>1219.2094313453499</v>
      </c>
      <c r="D5">
        <f t="shared" si="3"/>
        <v>210.41399943098901</v>
      </c>
      <c r="E5">
        <v>884.60471567267598</v>
      </c>
      <c r="F5">
        <v>172.91911163270299</v>
      </c>
      <c r="G5">
        <v>1169.2094313453499</v>
      </c>
      <c r="H5">
        <v>210.41399943098901</v>
      </c>
      <c r="I5">
        <v>856.31067961165002</v>
      </c>
      <c r="J5">
        <v>287.40642448166699</v>
      </c>
      <c r="K5">
        <v>754.78502080443798</v>
      </c>
      <c r="L5">
        <v>271.29076425192898</v>
      </c>
      <c r="M5">
        <f t="shared" si="4"/>
        <v>856.31067961165002</v>
      </c>
      <c r="N5">
        <f t="shared" si="5"/>
        <v>481.67475728155313</v>
      </c>
      <c r="O5" s="2">
        <f t="shared" si="6"/>
        <v>856.31067961165002</v>
      </c>
      <c r="P5" s="2">
        <f t="shared" si="7"/>
        <v>769.08118176322012</v>
      </c>
      <c r="Q5">
        <f t="shared" si="8"/>
        <v>754.78502080443798</v>
      </c>
      <c r="R5">
        <f t="shared" si="9"/>
        <v>424.56657420249638</v>
      </c>
      <c r="S5">
        <f t="shared" si="10"/>
        <v>754.78502080443798</v>
      </c>
      <c r="T5">
        <f t="shared" si="11"/>
        <v>695.85733845442542</v>
      </c>
      <c r="U5">
        <f t="shared" si="12"/>
        <v>659.60471567267598</v>
      </c>
      <c r="V5">
        <v>172.91911163270299</v>
      </c>
      <c r="W5">
        <f t="shared" si="13"/>
        <v>944.20943134534991</v>
      </c>
      <c r="X5">
        <f t="shared" si="14"/>
        <v>210.41399943098901</v>
      </c>
      <c r="Y5" s="1">
        <v>129.51219512195101</v>
      </c>
      <c r="Z5">
        <v>336.87405159332297</v>
      </c>
    </row>
    <row r="6" spans="1:28" x14ac:dyDescent="0.25">
      <c r="A6">
        <f t="shared" si="0"/>
        <v>1002.843273231622</v>
      </c>
      <c r="B6">
        <f t="shared" si="1"/>
        <v>243.597523027134</v>
      </c>
      <c r="C6">
        <f t="shared" si="2"/>
        <v>1274.1331484049899</v>
      </c>
      <c r="D6">
        <f t="shared" si="3"/>
        <v>324.71238308616898</v>
      </c>
      <c r="E6">
        <v>952.84327323162199</v>
      </c>
      <c r="F6">
        <v>243.597523027134</v>
      </c>
      <c r="G6">
        <v>1224.1331484049899</v>
      </c>
      <c r="H6">
        <v>324.71238308616898</v>
      </c>
      <c r="I6">
        <v>899.58391123439606</v>
      </c>
      <c r="J6">
        <v>349.96843771115601</v>
      </c>
      <c r="K6">
        <v>791.40083217753102</v>
      </c>
      <c r="L6">
        <v>309.34866104768997</v>
      </c>
      <c r="M6">
        <f t="shared" si="4"/>
        <v>899.58391123439606</v>
      </c>
      <c r="N6">
        <f t="shared" si="5"/>
        <v>506.01595006934781</v>
      </c>
      <c r="O6" s="2">
        <f t="shared" si="6"/>
        <v>899.58391123439606</v>
      </c>
      <c r="P6" s="2">
        <f t="shared" si="7"/>
        <v>855.98438778050377</v>
      </c>
      <c r="Q6">
        <f t="shared" si="8"/>
        <v>791.40083217753102</v>
      </c>
      <c r="R6">
        <f t="shared" si="9"/>
        <v>445.16296809986119</v>
      </c>
      <c r="S6">
        <f t="shared" si="10"/>
        <v>791.40083217753102</v>
      </c>
      <c r="T6">
        <f t="shared" si="11"/>
        <v>754.51162914755116</v>
      </c>
      <c r="U6">
        <f t="shared" si="12"/>
        <v>727.84327323162199</v>
      </c>
      <c r="V6">
        <v>243.597523027134</v>
      </c>
      <c r="W6">
        <f t="shared" si="13"/>
        <v>999.13314840498992</v>
      </c>
      <c r="X6">
        <f t="shared" si="14"/>
        <v>324.71238308616898</v>
      </c>
      <c r="Y6" s="1">
        <v>155.85365853658499</v>
      </c>
      <c r="Z6">
        <v>349.01365705614597</v>
      </c>
    </row>
    <row r="7" spans="1:28" x14ac:dyDescent="0.25">
      <c r="A7">
        <f t="shared" si="0"/>
        <v>1071.0818307905602</v>
      </c>
      <c r="B7">
        <f t="shared" si="1"/>
        <v>363.31439596002701</v>
      </c>
      <c r="C7">
        <f t="shared" si="2"/>
        <v>1347.3647711511701</v>
      </c>
      <c r="D7">
        <f t="shared" si="3"/>
        <v>455.31535616487002</v>
      </c>
      <c r="E7">
        <v>1021.08183079056</v>
      </c>
      <c r="F7">
        <v>363.31439596002701</v>
      </c>
      <c r="G7">
        <v>1297.3647711511701</v>
      </c>
      <c r="H7">
        <v>455.31535616487002</v>
      </c>
      <c r="I7">
        <v>996.11650485436803</v>
      </c>
      <c r="J7">
        <v>431.48004907713602</v>
      </c>
      <c r="K7">
        <v>813.03744798890398</v>
      </c>
      <c r="L7">
        <v>382.85723176499801</v>
      </c>
      <c r="M7">
        <f t="shared" si="4"/>
        <v>996.11650485436803</v>
      </c>
      <c r="N7">
        <f>450</f>
        <v>450</v>
      </c>
      <c r="O7" s="2">
        <f t="shared" si="6"/>
        <v>996.11650485436803</v>
      </c>
      <c r="P7" s="2">
        <f t="shared" si="7"/>
        <v>881.48004907713607</v>
      </c>
      <c r="Q7">
        <f t="shared" si="8"/>
        <v>813.03744798890398</v>
      </c>
      <c r="R7">
        <f t="shared" si="9"/>
        <v>457.3335644937585</v>
      </c>
      <c r="S7">
        <f t="shared" si="10"/>
        <v>813.03744798890398</v>
      </c>
      <c r="T7">
        <f t="shared" si="11"/>
        <v>840.19079625875656</v>
      </c>
      <c r="U7">
        <f t="shared" si="12"/>
        <v>796.08183079056005</v>
      </c>
      <c r="V7">
        <v>363.31439596002701</v>
      </c>
      <c r="W7">
        <f t="shared" si="13"/>
        <v>1072.3647711511701</v>
      </c>
      <c r="X7">
        <f t="shared" si="14"/>
        <v>455.31535616487002</v>
      </c>
      <c r="Y7" s="1">
        <v>186.585365853659</v>
      </c>
      <c r="Z7">
        <v>355.08345978755699</v>
      </c>
    </row>
    <row r="8" spans="1:28" x14ac:dyDescent="0.25">
      <c r="A8">
        <f t="shared" si="0"/>
        <v>1152.6352288488199</v>
      </c>
      <c r="B8">
        <f>F8</f>
        <v>450.308732529606</v>
      </c>
      <c r="C8">
        <f t="shared" si="2"/>
        <v>1407.2815533980499</v>
      </c>
      <c r="D8">
        <f t="shared" si="3"/>
        <v>583.224198940218</v>
      </c>
      <c r="E8">
        <v>1102.6352288488199</v>
      </c>
      <c r="F8">
        <v>450.308732529606</v>
      </c>
      <c r="G8">
        <v>1357.2815533980499</v>
      </c>
      <c r="H8">
        <v>583.224198940218</v>
      </c>
      <c r="I8">
        <v>1067.6837725381399</v>
      </c>
      <c r="J8">
        <v>515.77269817561</v>
      </c>
      <c r="K8">
        <v>844.66019417475695</v>
      </c>
      <c r="L8">
        <v>494.48415662007801</v>
      </c>
      <c r="M8">
        <f t="shared" si="4"/>
        <v>1067.6837725381399</v>
      </c>
      <c r="N8">
        <f>450</f>
        <v>450</v>
      </c>
      <c r="O8" s="2">
        <f t="shared" si="6"/>
        <v>1067.6837725381399</v>
      </c>
      <c r="P8" s="2">
        <f t="shared" si="7"/>
        <v>965.77269817561</v>
      </c>
      <c r="Q8">
        <f t="shared" si="8"/>
        <v>844.66019417475695</v>
      </c>
      <c r="R8">
        <f t="shared" si="9"/>
        <v>475.12135922330077</v>
      </c>
      <c r="S8">
        <f t="shared" si="10"/>
        <v>844.66019417475695</v>
      </c>
      <c r="T8">
        <f t="shared" si="11"/>
        <v>969.60551584337873</v>
      </c>
      <c r="U8">
        <f t="shared" si="12"/>
        <v>877.63522884881991</v>
      </c>
      <c r="V8">
        <v>450.308732529606</v>
      </c>
      <c r="W8">
        <f t="shared" si="13"/>
        <v>1132.2815533980499</v>
      </c>
      <c r="X8">
        <f t="shared" si="14"/>
        <v>583.224198940218</v>
      </c>
      <c r="Y8" s="1">
        <v>210.73170731707299</v>
      </c>
      <c r="Z8">
        <v>367.22306525037999</v>
      </c>
    </row>
    <row r="9" spans="1:28" x14ac:dyDescent="0.25">
      <c r="A9">
        <f t="shared" si="0"/>
        <v>1194.2441054091501</v>
      </c>
      <c r="B9">
        <f t="shared" si="1"/>
        <v>542.84247306091902</v>
      </c>
      <c r="C9">
        <f t="shared" si="2"/>
        <v>1462.2052704576899</v>
      </c>
      <c r="D9">
        <f t="shared" si="3"/>
        <v>683.90078772360198</v>
      </c>
      <c r="E9">
        <v>1144.2441054091501</v>
      </c>
      <c r="F9">
        <v>542.84247306091902</v>
      </c>
      <c r="G9">
        <v>1412.2052704576899</v>
      </c>
      <c r="H9">
        <v>683.90078772360198</v>
      </c>
      <c r="I9">
        <v>1104.29958391123</v>
      </c>
      <c r="J9">
        <v>559.27931292008896</v>
      </c>
      <c r="K9">
        <v>869.62552011095704</v>
      </c>
      <c r="L9">
        <v>625.19670863117403</v>
      </c>
      <c r="M9">
        <f t="shared" si="4"/>
        <v>1104.29958391123</v>
      </c>
      <c r="N9">
        <f>450</f>
        <v>450</v>
      </c>
      <c r="O9" s="2">
        <f t="shared" si="6"/>
        <v>1104.29958391123</v>
      </c>
      <c r="P9" s="2">
        <f t="shared" si="7"/>
        <v>1009.279312920089</v>
      </c>
      <c r="Q9">
        <f t="shared" si="8"/>
        <v>869.62552011095704</v>
      </c>
      <c r="R9">
        <f t="shared" si="9"/>
        <v>489.16435506241334</v>
      </c>
      <c r="S9">
        <f t="shared" si="10"/>
        <v>869.62552011095704</v>
      </c>
      <c r="T9">
        <f t="shared" si="11"/>
        <v>1114.3610636935873</v>
      </c>
      <c r="U9">
        <f t="shared" si="12"/>
        <v>919.24410540915005</v>
      </c>
      <c r="V9">
        <v>542.84247306091902</v>
      </c>
      <c r="W9">
        <f t="shared" si="13"/>
        <v>1187.2052704576899</v>
      </c>
      <c r="X9">
        <f t="shared" si="14"/>
        <v>683.90078772360198</v>
      </c>
      <c r="Y9" s="1">
        <v>241.46341463414601</v>
      </c>
      <c r="Z9">
        <v>376.32776934749597</v>
      </c>
    </row>
    <row r="10" spans="1:28" x14ac:dyDescent="0.25">
      <c r="A10">
        <f t="shared" si="0"/>
        <v>1240.84604715672</v>
      </c>
      <c r="B10">
        <f t="shared" si="1"/>
        <v>616.29436502009298</v>
      </c>
      <c r="C10">
        <f t="shared" si="2"/>
        <v>1497.1567267683699</v>
      </c>
      <c r="D10">
        <f t="shared" si="3"/>
        <v>795.52015541093203</v>
      </c>
      <c r="E10">
        <v>1190.84604715672</v>
      </c>
      <c r="F10">
        <v>616.29436502009298</v>
      </c>
      <c r="G10">
        <v>1447.1567267683699</v>
      </c>
      <c r="H10">
        <v>795.52015541093203</v>
      </c>
      <c r="I10">
        <v>1147.57281553398</v>
      </c>
      <c r="J10">
        <v>733.54004409829599</v>
      </c>
      <c r="K10">
        <v>907.90568654646302</v>
      </c>
      <c r="L10">
        <v>761.32774991998303</v>
      </c>
      <c r="M10">
        <f t="shared" si="4"/>
        <v>1147.57281553398</v>
      </c>
      <c r="N10">
        <f>450</f>
        <v>450</v>
      </c>
      <c r="O10" s="2">
        <f t="shared" si="6"/>
        <v>1147.57281553398</v>
      </c>
      <c r="P10" s="2">
        <f t="shared" si="7"/>
        <v>1183.540044098296</v>
      </c>
      <c r="Q10">
        <f t="shared" si="8"/>
        <v>907.90568654646302</v>
      </c>
      <c r="R10">
        <f t="shared" si="9"/>
        <v>510.69694868238543</v>
      </c>
      <c r="S10">
        <f t="shared" si="10"/>
        <v>907.90568654646302</v>
      </c>
      <c r="T10">
        <f t="shared" si="11"/>
        <v>1272.0246986023685</v>
      </c>
      <c r="U10">
        <f t="shared" si="12"/>
        <v>965.84604715672003</v>
      </c>
      <c r="V10">
        <v>616.29436502009298</v>
      </c>
      <c r="W10">
        <f t="shared" si="13"/>
        <v>1222.1567267683699</v>
      </c>
      <c r="X10">
        <f t="shared" si="14"/>
        <v>795.52015541093203</v>
      </c>
      <c r="Y10" s="1">
        <v>267.80487804878101</v>
      </c>
      <c r="Z10">
        <v>382.39757207890699</v>
      </c>
    </row>
    <row r="11" spans="1:28" x14ac:dyDescent="0.25">
      <c r="A11">
        <f t="shared" si="0"/>
        <v>1280.7905686546401</v>
      </c>
      <c r="B11">
        <f t="shared" si="1"/>
        <v>695.21008926348702</v>
      </c>
      <c r="C11">
        <f t="shared" si="2"/>
        <v>1532.1081830790499</v>
      </c>
      <c r="D11">
        <f t="shared" si="3"/>
        <v>888.06901027774802</v>
      </c>
      <c r="E11">
        <v>1230.7905686546401</v>
      </c>
      <c r="F11">
        <v>695.21008926348702</v>
      </c>
      <c r="G11">
        <v>1482.1081830790499</v>
      </c>
      <c r="H11">
        <v>888.06901027774802</v>
      </c>
      <c r="I11">
        <v>1304.02219140083</v>
      </c>
      <c r="J11">
        <v>1365.2361392652599</v>
      </c>
      <c r="K11">
        <v>936.19972260748898</v>
      </c>
      <c r="L11">
        <v>881.13530886589103</v>
      </c>
      <c r="M11">
        <f t="shared" si="4"/>
        <v>1304.02219140083</v>
      </c>
      <c r="N11">
        <f>450</f>
        <v>450</v>
      </c>
      <c r="O11" s="2">
        <f t="shared" si="6"/>
        <v>1304.02219140083</v>
      </c>
      <c r="P11" s="2">
        <f t="shared" si="7"/>
        <v>1815.2361392652599</v>
      </c>
      <c r="Q11">
        <f t="shared" si="8"/>
        <v>936.19972260748898</v>
      </c>
      <c r="R11">
        <f t="shared" si="9"/>
        <v>526.6123439667125</v>
      </c>
      <c r="S11">
        <f t="shared" si="10"/>
        <v>936.19972260748898</v>
      </c>
      <c r="T11">
        <f t="shared" si="11"/>
        <v>1407.7476528326035</v>
      </c>
      <c r="U11">
        <f t="shared" si="12"/>
        <v>1005.7905686546401</v>
      </c>
      <c r="V11">
        <v>695.21008926348702</v>
      </c>
      <c r="W11">
        <f t="shared" si="13"/>
        <v>1257.1081830790499</v>
      </c>
      <c r="X11">
        <f t="shared" si="14"/>
        <v>888.06901027774802</v>
      </c>
      <c r="Y11" s="1">
        <v>291.951219512195</v>
      </c>
      <c r="Z11">
        <v>385.43247344461298</v>
      </c>
    </row>
    <row r="12" spans="1:28" x14ac:dyDescent="0.25">
      <c r="A12">
        <f t="shared" si="0"/>
        <v>1357.35090152565</v>
      </c>
      <c r="B12">
        <f t="shared" si="1"/>
        <v>842.15165902059096</v>
      </c>
      <c r="C12">
        <f t="shared" si="2"/>
        <v>1567.0596393897299</v>
      </c>
      <c r="D12">
        <f t="shared" si="3"/>
        <v>953.37427540097406</v>
      </c>
      <c r="E12">
        <v>1307.35090152565</v>
      </c>
      <c r="F12">
        <v>842.15165902059096</v>
      </c>
      <c r="G12">
        <v>1517.0596393897299</v>
      </c>
      <c r="H12">
        <v>953.37427540097406</v>
      </c>
      <c r="I12">
        <v>1342.30235783633</v>
      </c>
      <c r="J12">
        <v>1422.3607702976601</v>
      </c>
      <c r="K12">
        <v>957.83633841886206</v>
      </c>
      <c r="L12">
        <v>962.81695650627603</v>
      </c>
      <c r="M12">
        <f t="shared" si="4"/>
        <v>1342.30235783633</v>
      </c>
      <c r="N12">
        <f>450</f>
        <v>450</v>
      </c>
      <c r="O12" s="2">
        <f t="shared" si="6"/>
        <v>1342.30235783633</v>
      </c>
      <c r="P12" s="2">
        <f t="shared" si="7"/>
        <v>1872.3607702976601</v>
      </c>
      <c r="Q12">
        <f t="shared" si="8"/>
        <v>957.83633841886206</v>
      </c>
      <c r="R12">
        <f t="shared" si="9"/>
        <v>538.78294036060993</v>
      </c>
      <c r="S12">
        <f t="shared" si="10"/>
        <v>957.83633841886206</v>
      </c>
      <c r="T12">
        <f t="shared" si="11"/>
        <v>1501.599896866886</v>
      </c>
      <c r="U12">
        <f t="shared" si="12"/>
        <v>1082.35090152565</v>
      </c>
      <c r="V12">
        <v>842.15165902059096</v>
      </c>
      <c r="W12">
        <f t="shared" si="13"/>
        <v>1292.0596393897299</v>
      </c>
      <c r="X12">
        <f t="shared" si="14"/>
        <v>953.37427540097406</v>
      </c>
      <c r="Y12" s="1">
        <v>305.12195121951203</v>
      </c>
      <c r="Z12">
        <v>394.53717754172999</v>
      </c>
      <c r="AA12" s="2"/>
      <c r="AB12" s="2"/>
    </row>
    <row r="13" spans="1:28" x14ac:dyDescent="0.25">
      <c r="A13">
        <f t="shared" si="0"/>
        <v>1405.6171983356401</v>
      </c>
      <c r="B13">
        <f t="shared" si="1"/>
        <v>967.36259290870896</v>
      </c>
      <c r="C13">
        <f t="shared" si="2"/>
        <v>1607.00416088765</v>
      </c>
      <c r="D13">
        <f t="shared" si="3"/>
        <v>1067.7066663110299</v>
      </c>
      <c r="E13">
        <v>1355.6171983356401</v>
      </c>
      <c r="F13">
        <v>967.36259290870896</v>
      </c>
      <c r="G13">
        <v>1557.00416088765</v>
      </c>
      <c r="H13">
        <v>1067.7066663110299</v>
      </c>
      <c r="I13">
        <v>1398.8904299583901</v>
      </c>
      <c r="J13">
        <v>1495.78999075358</v>
      </c>
      <c r="K13">
        <v>979.47295423023502</v>
      </c>
      <c r="L13">
        <v>1063.56911696717</v>
      </c>
      <c r="M13">
        <f t="shared" si="4"/>
        <v>1398.8904299583901</v>
      </c>
      <c r="N13">
        <f>450</f>
        <v>450</v>
      </c>
      <c r="O13" s="2">
        <f t="shared" si="6"/>
        <v>1398.8904299583901</v>
      </c>
      <c r="P13" s="2">
        <f t="shared" si="7"/>
        <v>1945.78999075358</v>
      </c>
      <c r="Q13">
        <f t="shared" si="8"/>
        <v>979.47295423023502</v>
      </c>
      <c r="R13">
        <f t="shared" si="9"/>
        <v>550.95353675450724</v>
      </c>
      <c r="S13">
        <f t="shared" si="10"/>
        <v>979.47295423023502</v>
      </c>
      <c r="T13">
        <f t="shared" si="11"/>
        <v>1614.5226537216772</v>
      </c>
      <c r="U13">
        <f t="shared" si="12"/>
        <v>1130.6171983356401</v>
      </c>
      <c r="V13">
        <v>967.36259290870896</v>
      </c>
      <c r="W13">
        <f t="shared" si="13"/>
        <v>1332.00416088765</v>
      </c>
      <c r="X13">
        <f t="shared" si="14"/>
        <v>1067.7066663110299</v>
      </c>
      <c r="Y13" s="1">
        <v>324.87804878048797</v>
      </c>
      <c r="Z13">
        <v>406.67678300455202</v>
      </c>
    </row>
    <row r="14" spans="1:28" x14ac:dyDescent="0.25">
      <c r="A14">
        <f t="shared" si="0"/>
        <v>1473.8557558945899</v>
      </c>
      <c r="B14">
        <f t="shared" si="1"/>
        <v>1106.14997866211</v>
      </c>
      <c r="C14">
        <f t="shared" si="2"/>
        <v>1631.96948682385</v>
      </c>
      <c r="D14">
        <f t="shared" si="3"/>
        <v>1154.82947473238</v>
      </c>
      <c r="E14">
        <v>1423.8557558945899</v>
      </c>
      <c r="F14">
        <v>1106.14997866211</v>
      </c>
      <c r="G14">
        <v>1581.96948682385</v>
      </c>
      <c r="H14">
        <v>1154.82947473238</v>
      </c>
      <c r="I14">
        <v>1510.40221914008</v>
      </c>
      <c r="J14">
        <v>1558.19708204416</v>
      </c>
      <c r="K14">
        <v>999.44521497919504</v>
      </c>
      <c r="L14">
        <v>1123.45967139656</v>
      </c>
      <c r="M14">
        <f t="shared" si="4"/>
        <v>1510.40221914008</v>
      </c>
      <c r="N14">
        <f>450</f>
        <v>450</v>
      </c>
      <c r="O14" s="2">
        <f t="shared" si="6"/>
        <v>1510.40221914008</v>
      </c>
      <c r="P14" s="2">
        <f t="shared" si="7"/>
        <v>2008.19708204416</v>
      </c>
      <c r="Q14">
        <f t="shared" si="8"/>
        <v>999.44521497919504</v>
      </c>
      <c r="R14">
        <v>450</v>
      </c>
      <c r="S14">
        <f t="shared" si="10"/>
        <v>999.44521497919504</v>
      </c>
      <c r="T14">
        <f t="shared" si="11"/>
        <v>1573.45967139656</v>
      </c>
      <c r="U14">
        <f t="shared" si="12"/>
        <v>1198.8557558945899</v>
      </c>
      <c r="V14">
        <v>1106.14997866211</v>
      </c>
      <c r="W14">
        <f t="shared" si="13"/>
        <v>1356.96948682385</v>
      </c>
      <c r="X14">
        <f t="shared" si="14"/>
        <v>1154.82947473238</v>
      </c>
      <c r="Y14" s="1">
        <v>353.414634146342</v>
      </c>
      <c r="Z14">
        <v>418.81638846737502</v>
      </c>
    </row>
    <row r="15" spans="1:28" x14ac:dyDescent="0.25">
      <c r="A15">
        <f t="shared" si="0"/>
        <v>1517.12898751733</v>
      </c>
      <c r="B15">
        <f t="shared" si="1"/>
        <v>1283.1350688146799</v>
      </c>
      <c r="C15">
        <f t="shared" si="2"/>
        <v>1656.9348127600499</v>
      </c>
      <c r="D15">
        <f t="shared" si="3"/>
        <v>1217.4330523844999</v>
      </c>
      <c r="E15">
        <v>1467.12898751733</v>
      </c>
      <c r="F15">
        <v>1283.1350688146799</v>
      </c>
      <c r="G15">
        <v>1606.9348127600499</v>
      </c>
      <c r="H15">
        <v>1217.4330523844999</v>
      </c>
      <c r="I15">
        <v>1593.61997226074</v>
      </c>
      <c r="J15">
        <v>1675.15558874782</v>
      </c>
      <c r="K15">
        <v>1052.70457697642</v>
      </c>
      <c r="L15">
        <v>1145.1336285074101</v>
      </c>
      <c r="M15">
        <f t="shared" si="4"/>
        <v>1593.61997226074</v>
      </c>
      <c r="N15">
        <f>450</f>
        <v>450</v>
      </c>
      <c r="O15" s="2">
        <f t="shared" si="6"/>
        <v>1593.61997226074</v>
      </c>
      <c r="P15" s="2">
        <f t="shared" si="7"/>
        <v>2125.1555887478198</v>
      </c>
      <c r="Q15">
        <f t="shared" si="8"/>
        <v>1052.70457697642</v>
      </c>
      <c r="R15">
        <v>450</v>
      </c>
      <c r="S15">
        <f t="shared" si="10"/>
        <v>1052.70457697642</v>
      </c>
      <c r="T15">
        <f t="shared" si="11"/>
        <v>1595.1336285074101</v>
      </c>
      <c r="U15">
        <f t="shared" si="12"/>
        <v>1242.12898751733</v>
      </c>
      <c r="V15">
        <v>1283.1350688146799</v>
      </c>
      <c r="W15">
        <f t="shared" si="13"/>
        <v>1381.9348127600499</v>
      </c>
      <c r="X15">
        <f t="shared" si="14"/>
        <v>1217.4330523844999</v>
      </c>
      <c r="Y15" s="1">
        <v>381.951219512195</v>
      </c>
      <c r="Z15">
        <v>433.99089529590299</v>
      </c>
    </row>
    <row r="16" spans="1:28" x14ac:dyDescent="0.25">
      <c r="A16">
        <f t="shared" si="0"/>
        <v>1550.4160887656001</v>
      </c>
      <c r="B16">
        <f t="shared" si="1"/>
        <v>1351.16847149614</v>
      </c>
      <c r="C16">
        <f t="shared" si="2"/>
        <v>1695.2149791955601</v>
      </c>
      <c r="D16">
        <f t="shared" si="3"/>
        <v>1342.6666577758799</v>
      </c>
      <c r="E16">
        <v>1500.4160887656001</v>
      </c>
      <c r="F16">
        <v>1351.16847149614</v>
      </c>
      <c r="G16">
        <v>1645.2149791955601</v>
      </c>
      <c r="H16">
        <v>1342.6666577758799</v>
      </c>
      <c r="I16">
        <v>1806.6574202496499</v>
      </c>
      <c r="J16">
        <v>1666.4988530886501</v>
      </c>
      <c r="K16">
        <v>1114.2857142857099</v>
      </c>
      <c r="L16">
        <v>1164.0643337245201</v>
      </c>
      <c r="M16">
        <f t="shared" si="4"/>
        <v>1806.6574202496499</v>
      </c>
      <c r="N16">
        <f>450</f>
        <v>450</v>
      </c>
      <c r="O16" s="2">
        <f t="shared" si="6"/>
        <v>1806.6574202496499</v>
      </c>
      <c r="P16" s="2">
        <f t="shared" si="7"/>
        <v>2116.4988530886503</v>
      </c>
      <c r="Q16">
        <f t="shared" si="8"/>
        <v>1114.2857142857099</v>
      </c>
      <c r="R16">
        <v>450</v>
      </c>
      <c r="S16">
        <f t="shared" si="10"/>
        <v>1114.2857142857099</v>
      </c>
      <c r="T16">
        <f t="shared" si="11"/>
        <v>1614.0643337245201</v>
      </c>
      <c r="U16">
        <f t="shared" si="12"/>
        <v>1275.4160887656001</v>
      </c>
      <c r="V16">
        <v>1351.16847149614</v>
      </c>
      <c r="W16">
        <f t="shared" si="13"/>
        <v>1420.2149791955601</v>
      </c>
      <c r="X16">
        <f t="shared" si="14"/>
        <v>1342.6666577758799</v>
      </c>
      <c r="Y16" s="1">
        <v>412.68292682926801</v>
      </c>
      <c r="Z16">
        <v>443.09559939302</v>
      </c>
    </row>
    <row r="17" spans="1:26" x14ac:dyDescent="0.25">
      <c r="A17">
        <f t="shared" si="0"/>
        <v>1597.0180305131701</v>
      </c>
      <c r="B17">
        <f t="shared" si="1"/>
        <v>1479.10754294249</v>
      </c>
      <c r="E17">
        <v>1547.0180305131701</v>
      </c>
      <c r="F17">
        <v>1479.10754294249</v>
      </c>
      <c r="I17">
        <v>1690.15256588072</v>
      </c>
      <c r="J17">
        <v>1666.7633539599501</v>
      </c>
      <c r="K17">
        <v>1154.23023578363</v>
      </c>
      <c r="L17">
        <v>1234.8069810448401</v>
      </c>
      <c r="M17">
        <f t="shared" si="4"/>
        <v>1690.15256588072</v>
      </c>
      <c r="N17">
        <f>450</f>
        <v>450</v>
      </c>
      <c r="O17" s="2">
        <f t="shared" si="6"/>
        <v>1690.15256588072</v>
      </c>
      <c r="P17" s="2">
        <f t="shared" si="7"/>
        <v>2116.7633539599501</v>
      </c>
      <c r="Q17">
        <f t="shared" si="8"/>
        <v>1154.23023578363</v>
      </c>
      <c r="R17">
        <v>450</v>
      </c>
      <c r="S17">
        <f t="shared" si="10"/>
        <v>1154.23023578363</v>
      </c>
      <c r="T17">
        <f t="shared" si="11"/>
        <v>1684.8069810448401</v>
      </c>
      <c r="U17">
        <f t="shared" si="12"/>
        <v>1322.0180305131701</v>
      </c>
      <c r="V17">
        <v>1479.10754294249</v>
      </c>
      <c r="Y17" s="1">
        <v>441.21951219512198</v>
      </c>
      <c r="Z17">
        <v>452.200303490137</v>
      </c>
    </row>
    <row r="18" spans="1:26" x14ac:dyDescent="0.25">
      <c r="A18">
        <f t="shared" si="0"/>
        <v>1635.29819694868</v>
      </c>
      <c r="B18">
        <f t="shared" si="1"/>
        <v>1604.34114833386</v>
      </c>
      <c r="E18">
        <v>1585.29819694868</v>
      </c>
      <c r="F18">
        <v>1604.34114833386</v>
      </c>
      <c r="I18">
        <v>1545.35367545076</v>
      </c>
      <c r="J18">
        <v>1612.60491126995</v>
      </c>
      <c r="K18">
        <v>1210.8183079056801</v>
      </c>
      <c r="L18">
        <v>1294.6144066289601</v>
      </c>
      <c r="M18">
        <f t="shared" si="4"/>
        <v>1545.35367545076</v>
      </c>
      <c r="N18">
        <f>450</f>
        <v>450</v>
      </c>
      <c r="O18" s="2">
        <f>M18</f>
        <v>1545.35367545076</v>
      </c>
      <c r="P18" s="2">
        <f t="shared" si="7"/>
        <v>2062.6049112699502</v>
      </c>
      <c r="Q18">
        <f t="shared" si="8"/>
        <v>1210.8183079056801</v>
      </c>
      <c r="R18">
        <v>450</v>
      </c>
      <c r="S18">
        <f t="shared" si="10"/>
        <v>1210.8183079056801</v>
      </c>
      <c r="T18">
        <f t="shared" si="11"/>
        <v>1744.6144066289601</v>
      </c>
      <c r="U18">
        <f t="shared" si="12"/>
        <v>1360.29819694868</v>
      </c>
      <c r="V18">
        <v>1604.34114833386</v>
      </c>
      <c r="Y18" s="1">
        <v>458.78048780487802</v>
      </c>
      <c r="Z18">
        <v>464.33990895295898</v>
      </c>
    </row>
    <row r="19" spans="1:26" x14ac:dyDescent="0.25">
      <c r="A19">
        <f t="shared" si="0"/>
        <v>1651.9417475728101</v>
      </c>
      <c r="B19">
        <f t="shared" si="1"/>
        <v>1650.61746505921</v>
      </c>
      <c r="E19">
        <v>1601.9417475728101</v>
      </c>
      <c r="F19">
        <v>1650.61746505921</v>
      </c>
      <c r="I19">
        <v>1445.4923717059601</v>
      </c>
      <c r="J19">
        <v>1525.6521391230101</v>
      </c>
      <c r="K19">
        <v>1250.7628294036001</v>
      </c>
      <c r="L19">
        <v>1313.5942334364599</v>
      </c>
      <c r="M19">
        <f t="shared" si="4"/>
        <v>1445.4923717059601</v>
      </c>
      <c r="O19" s="2"/>
      <c r="P19" s="2"/>
      <c r="V19">
        <v>1650.61746505921</v>
      </c>
      <c r="Y19" s="1">
        <v>476.34146341463401</v>
      </c>
      <c r="Z19">
        <v>473.44461305007599</v>
      </c>
    </row>
    <row r="20" spans="1:26" x14ac:dyDescent="0.25">
      <c r="K20">
        <v>1305.6865464632399</v>
      </c>
      <c r="L20">
        <v>1362.50800170703</v>
      </c>
      <c r="M20">
        <f t="shared" si="4"/>
        <v>0</v>
      </c>
      <c r="O20" s="2"/>
      <c r="P20" s="2"/>
      <c r="Y20" s="1">
        <v>493.90243902438999</v>
      </c>
      <c r="Z20">
        <v>488.61911987860401</v>
      </c>
    </row>
    <row r="21" spans="1:26" x14ac:dyDescent="0.25">
      <c r="K21">
        <v>1367.2676837725301</v>
      </c>
      <c r="L21">
        <v>1422.30409153952</v>
      </c>
      <c r="O21" s="2"/>
      <c r="P21" s="2"/>
      <c r="Y21" s="1">
        <v>515.85365853658504</v>
      </c>
      <c r="Z21">
        <v>506.82852807283803</v>
      </c>
    </row>
    <row r="22" spans="1:26" x14ac:dyDescent="0.25">
      <c r="K22">
        <v>1402.21914008321</v>
      </c>
      <c r="L22">
        <v>1476.71192076531</v>
      </c>
      <c r="Y22" s="1">
        <v>529.02439024390196</v>
      </c>
      <c r="Z22">
        <v>528.07283763277701</v>
      </c>
    </row>
    <row r="23" spans="1:26" x14ac:dyDescent="0.25">
      <c r="K23">
        <v>1450.4854368931999</v>
      </c>
      <c r="L23">
        <v>1512.01900849959</v>
      </c>
      <c r="Y23" s="1">
        <v>540</v>
      </c>
      <c r="Z23">
        <v>543.24734446130503</v>
      </c>
    </row>
    <row r="24" spans="1:26" x14ac:dyDescent="0.25">
      <c r="K24">
        <v>1505.4091539528399</v>
      </c>
      <c r="L24">
        <v>1547.3109818983601</v>
      </c>
      <c r="Y24" s="1">
        <v>555.36585365853705</v>
      </c>
      <c r="Z24">
        <v>558.42185128983294</v>
      </c>
    </row>
    <row r="25" spans="1:26" x14ac:dyDescent="0.25">
      <c r="K25">
        <v>1596.94868238557</v>
      </c>
      <c r="L25">
        <v>1555.2762367082701</v>
      </c>
      <c r="Y25" s="1">
        <v>575.12195121951197</v>
      </c>
      <c r="Z25">
        <v>576.63125948406696</v>
      </c>
    </row>
    <row r="26" spans="1:26" x14ac:dyDescent="0.25">
      <c r="Y26" s="1">
        <v>594.87804878048803</v>
      </c>
      <c r="Z26">
        <v>600.91047040971205</v>
      </c>
    </row>
    <row r="27" spans="1:26" x14ac:dyDescent="0.25">
      <c r="Y27" s="1">
        <v>603.65853658536605</v>
      </c>
      <c r="Z27">
        <v>616.08497723823996</v>
      </c>
    </row>
    <row r="28" spans="1:26" x14ac:dyDescent="0.25">
      <c r="Y28" s="1">
        <v>623.41463414634097</v>
      </c>
      <c r="Z28">
        <v>640.36418816388505</v>
      </c>
    </row>
    <row r="29" spans="1:26" x14ac:dyDescent="0.25">
      <c r="Y29" s="1">
        <v>638.78048780487802</v>
      </c>
      <c r="Z29">
        <v>670.71320182094098</v>
      </c>
    </row>
    <row r="30" spans="1:26" x14ac:dyDescent="0.25">
      <c r="Y30" s="1">
        <v>658.53658536585397</v>
      </c>
      <c r="Z30">
        <v>688.922610015175</v>
      </c>
    </row>
    <row r="31" spans="1:26" x14ac:dyDescent="0.25">
      <c r="Y31" s="1">
        <v>671.707317073171</v>
      </c>
      <c r="Z31">
        <v>713.20182094081895</v>
      </c>
    </row>
    <row r="32" spans="1:26" x14ac:dyDescent="0.25">
      <c r="Y32" s="1">
        <v>680.48780487804902</v>
      </c>
      <c r="Z32">
        <v>728.37632776934697</v>
      </c>
    </row>
    <row r="33" spans="7:26" x14ac:dyDescent="0.25">
      <c r="G33" t="s">
        <v>24</v>
      </c>
      <c r="H33">
        <v>6.9999999999999999E-4</v>
      </c>
      <c r="Y33" s="1">
        <v>689.26829268292704</v>
      </c>
      <c r="Z33">
        <v>743.55083459787602</v>
      </c>
    </row>
    <row r="34" spans="7:26" x14ac:dyDescent="0.25">
      <c r="G34" t="s">
        <v>25</v>
      </c>
      <c r="Y34" s="1">
        <v>702.43902439024396</v>
      </c>
      <c r="Z34">
        <v>761.76024279211003</v>
      </c>
    </row>
    <row r="35" spans="7:26" x14ac:dyDescent="0.25">
      <c r="Y35" s="1">
        <v>715.60975609756099</v>
      </c>
      <c r="Z35">
        <v>798.17905918057704</v>
      </c>
    </row>
    <row r="36" spans="7:26" x14ac:dyDescent="0.25">
      <c r="Y36" s="1">
        <v>737.56097560975604</v>
      </c>
      <c r="Z36">
        <v>837.63277693475004</v>
      </c>
    </row>
    <row r="37" spans="7:26" x14ac:dyDescent="0.25">
      <c r="Y37" s="1">
        <v>761.707317073171</v>
      </c>
      <c r="Z37">
        <v>864.94688922609998</v>
      </c>
    </row>
    <row r="38" spans="7:26" x14ac:dyDescent="0.25">
      <c r="G38" t="s">
        <v>11</v>
      </c>
      <c r="H38" t="s">
        <v>26</v>
      </c>
      <c r="Y38" s="1">
        <v>772.68292682926801</v>
      </c>
      <c r="Z38">
        <v>898.33080424886202</v>
      </c>
    </row>
    <row r="39" spans="7:26" x14ac:dyDescent="0.25">
      <c r="G39">
        <v>500</v>
      </c>
      <c r="H39">
        <f>$H$33*G39^2</f>
        <v>175</v>
      </c>
      <c r="Y39" s="1">
        <v>783.65853658536605</v>
      </c>
      <c r="Z39">
        <v>922.610015174507</v>
      </c>
    </row>
    <row r="40" spans="7:26" x14ac:dyDescent="0.25">
      <c r="G40">
        <f>G39+100</f>
        <v>600</v>
      </c>
      <c r="H40">
        <f t="shared" ref="H40:H51" si="15">$H$33*G40^2</f>
        <v>252</v>
      </c>
      <c r="Y40" s="1">
        <v>799.02439024390196</v>
      </c>
      <c r="Z40">
        <v>952.95902883156305</v>
      </c>
    </row>
    <row r="41" spans="7:26" x14ac:dyDescent="0.25">
      <c r="G41">
        <f t="shared" ref="G41:G51" si="16">G40+100</f>
        <v>700</v>
      </c>
      <c r="H41">
        <f t="shared" si="15"/>
        <v>343</v>
      </c>
      <c r="Y41" s="1">
        <v>812.19512195122002</v>
      </c>
      <c r="Z41">
        <v>980.27314112291401</v>
      </c>
    </row>
    <row r="42" spans="7:26" x14ac:dyDescent="0.25">
      <c r="G42">
        <f t="shared" si="16"/>
        <v>800</v>
      </c>
      <c r="H42">
        <f t="shared" si="15"/>
        <v>448</v>
      </c>
      <c r="Y42" s="1">
        <v>820.97560975609804</v>
      </c>
      <c r="Z42">
        <v>998.482549317147</v>
      </c>
    </row>
    <row r="43" spans="7:26" x14ac:dyDescent="0.25">
      <c r="G43">
        <f t="shared" si="16"/>
        <v>900</v>
      </c>
      <c r="H43">
        <f t="shared" si="15"/>
        <v>567</v>
      </c>
      <c r="Y43" s="1">
        <v>831.95121951219505</v>
      </c>
      <c r="Z43">
        <v>1037.9362670713199</v>
      </c>
    </row>
    <row r="44" spans="7:26" x14ac:dyDescent="0.25">
      <c r="G44">
        <f t="shared" si="16"/>
        <v>1000</v>
      </c>
      <c r="H44">
        <f t="shared" si="15"/>
        <v>700</v>
      </c>
      <c r="Y44" s="1">
        <v>836.34146341463395</v>
      </c>
      <c r="Z44">
        <v>1071.3201820940801</v>
      </c>
    </row>
    <row r="45" spans="7:26" x14ac:dyDescent="0.25">
      <c r="G45">
        <f t="shared" si="16"/>
        <v>1100</v>
      </c>
      <c r="H45">
        <f t="shared" si="15"/>
        <v>847</v>
      </c>
      <c r="Y45" s="1">
        <v>845.12195121951197</v>
      </c>
      <c r="Z45">
        <v>1089.5295902883199</v>
      </c>
    </row>
    <row r="46" spans="7:26" x14ac:dyDescent="0.25">
      <c r="G46">
        <f t="shared" si="16"/>
        <v>1200</v>
      </c>
      <c r="H46">
        <f t="shared" si="15"/>
        <v>1008</v>
      </c>
      <c r="Y46" s="1">
        <v>853.90243902438999</v>
      </c>
      <c r="Z46">
        <v>1113.8088012139599</v>
      </c>
    </row>
    <row r="47" spans="7:26" x14ac:dyDescent="0.25">
      <c r="G47">
        <f t="shared" si="16"/>
        <v>1300</v>
      </c>
      <c r="H47">
        <f t="shared" si="15"/>
        <v>1183</v>
      </c>
      <c r="Y47" s="1">
        <v>860.48780487804902</v>
      </c>
      <c r="Z47">
        <v>1147.1927162367199</v>
      </c>
    </row>
    <row r="48" spans="7:26" x14ac:dyDescent="0.25">
      <c r="G48" s="2">
        <f t="shared" si="16"/>
        <v>1400</v>
      </c>
      <c r="H48" s="2">
        <f t="shared" si="15"/>
        <v>1372</v>
      </c>
      <c r="Y48" s="1">
        <v>867.07317073170702</v>
      </c>
      <c r="Z48">
        <v>1177.54172989378</v>
      </c>
    </row>
    <row r="49" spans="7:26" x14ac:dyDescent="0.25">
      <c r="G49">
        <f t="shared" si="16"/>
        <v>1500</v>
      </c>
      <c r="H49">
        <f t="shared" si="15"/>
        <v>1575</v>
      </c>
      <c r="Y49" s="1">
        <v>875.85365853658504</v>
      </c>
      <c r="Z49">
        <v>1192.71623672231</v>
      </c>
    </row>
    <row r="50" spans="7:26" x14ac:dyDescent="0.25">
      <c r="G50">
        <f t="shared" si="16"/>
        <v>1600</v>
      </c>
      <c r="H50">
        <f t="shared" si="15"/>
        <v>1792</v>
      </c>
      <c r="Y50" s="1">
        <v>884.63414634146295</v>
      </c>
      <c r="Z50">
        <v>1216.99544764795</v>
      </c>
    </row>
    <row r="51" spans="7:26" x14ac:dyDescent="0.25">
      <c r="G51">
        <f t="shared" si="16"/>
        <v>1700</v>
      </c>
      <c r="H51">
        <f t="shared" si="15"/>
        <v>2023</v>
      </c>
      <c r="Y51" s="1">
        <v>891.21951219512198</v>
      </c>
      <c r="Z51">
        <v>1250.37936267071</v>
      </c>
    </row>
    <row r="52" spans="7:26" x14ac:dyDescent="0.25">
      <c r="Y52" s="1">
        <v>902.19512195121899</v>
      </c>
      <c r="Z52">
        <v>1274.6585735963599</v>
      </c>
    </row>
    <row r="53" spans="7:26" x14ac:dyDescent="0.25">
      <c r="Y53" s="1">
        <v>910.97560975609804</v>
      </c>
      <c r="Z53">
        <v>1308.0424886191199</v>
      </c>
    </row>
    <row r="54" spans="7:26" x14ac:dyDescent="0.25">
      <c r="Y54" s="1">
        <v>917.56097560975604</v>
      </c>
      <c r="Z54">
        <v>1341.4264036418799</v>
      </c>
    </row>
    <row r="55" spans="7:26" x14ac:dyDescent="0.25">
      <c r="Y55" s="1">
        <v>928.53658536585397</v>
      </c>
      <c r="Z55">
        <v>1362.67071320182</v>
      </c>
    </row>
    <row r="56" spans="7:26" x14ac:dyDescent="0.25">
      <c r="Y56" s="1">
        <v>935.12195121951197</v>
      </c>
      <c r="Z56">
        <v>1389.9848254931701</v>
      </c>
    </row>
    <row r="57" spans="7:26" x14ac:dyDescent="0.25">
      <c r="Y57" s="1">
        <v>939.51219512195098</v>
      </c>
      <c r="Z57">
        <v>1414.2640364188201</v>
      </c>
    </row>
    <row r="58" spans="7:26" x14ac:dyDescent="0.25">
      <c r="Y58" s="1">
        <v>946.09756097561001</v>
      </c>
      <c r="Z58">
        <v>1444.61305007587</v>
      </c>
    </row>
    <row r="59" spans="7:26" x14ac:dyDescent="0.25">
      <c r="Y59" s="1">
        <v>954.87804878048803</v>
      </c>
      <c r="Z59">
        <v>1477.99696509863</v>
      </c>
    </row>
    <row r="60" spans="7:26" x14ac:dyDescent="0.25">
      <c r="Y60" s="1">
        <v>965.85365853658504</v>
      </c>
      <c r="Z60">
        <v>1496.20637329287</v>
      </c>
    </row>
    <row r="61" spans="7:26" x14ac:dyDescent="0.25">
      <c r="Y61" s="1">
        <v>968.04878048780495</v>
      </c>
      <c r="Z61">
        <v>1544.76479514416</v>
      </c>
    </row>
    <row r="62" spans="7:26" x14ac:dyDescent="0.25">
      <c r="Y62" s="1">
        <v>979.02439024390196</v>
      </c>
      <c r="Z62">
        <v>1559.9393019726899</v>
      </c>
    </row>
    <row r="63" spans="7:26" x14ac:dyDescent="0.25">
      <c r="Y63" s="1">
        <v>1003.17073170732</v>
      </c>
      <c r="Z63">
        <v>1569.0440060697999</v>
      </c>
    </row>
    <row r="64" spans="7:26" x14ac:dyDescent="0.25">
      <c r="Y64" s="1">
        <v>1020.73170731707</v>
      </c>
      <c r="Z64">
        <v>1575.1138088012101</v>
      </c>
    </row>
    <row r="65" spans="25:26" x14ac:dyDescent="0.25">
      <c r="Y65" s="1">
        <v>1038.2926829268299</v>
      </c>
      <c r="Z65">
        <v>1581.18361153263</v>
      </c>
    </row>
    <row r="66" spans="25:26" x14ac:dyDescent="0.25">
      <c r="Y66" s="1">
        <v>1053.65853658537</v>
      </c>
      <c r="Z66">
        <v>1587.25341426404</v>
      </c>
    </row>
    <row r="67" spans="25:26" x14ac:dyDescent="0.25">
      <c r="Y67" s="1">
        <v>1069.0243902438999</v>
      </c>
      <c r="Z67">
        <v>1590.2883156297401</v>
      </c>
    </row>
    <row r="68" spans="25:26" x14ac:dyDescent="0.25">
      <c r="Y68" s="1">
        <v>1086.5853658536601</v>
      </c>
      <c r="Z68">
        <v>1596.35811836115</v>
      </c>
    </row>
    <row r="69" spans="25:26" x14ac:dyDescent="0.25">
      <c r="Y69" s="1">
        <v>1106.34146341463</v>
      </c>
      <c r="Z69">
        <v>1608.4977238239801</v>
      </c>
    </row>
    <row r="70" spans="25:26" x14ac:dyDescent="0.25">
      <c r="Y70" s="1">
        <v>1121.7073170731701</v>
      </c>
      <c r="Z70">
        <v>1611.5326251896799</v>
      </c>
    </row>
    <row r="71" spans="25:26" x14ac:dyDescent="0.25">
      <c r="Y71" s="1">
        <v>1137.07317073171</v>
      </c>
      <c r="Z71">
        <v>1614.56752655539</v>
      </c>
    </row>
    <row r="72" spans="25:26" x14ac:dyDescent="0.25">
      <c r="Y72" s="1">
        <v>1148.0487804878001</v>
      </c>
      <c r="Z72">
        <v>1617.6024279210901</v>
      </c>
    </row>
    <row r="73" spans="25:26" x14ac:dyDescent="0.25">
      <c r="Y73" s="1">
        <v>1165.60975609756</v>
      </c>
      <c r="Z73">
        <v>1626.7071320182099</v>
      </c>
    </row>
    <row r="74" spans="25:26" x14ac:dyDescent="0.25">
      <c r="Y74" s="1">
        <v>1183.1707317073201</v>
      </c>
      <c r="Z74">
        <v>1635.8118361153299</v>
      </c>
    </row>
    <row r="75" spans="25:26" x14ac:dyDescent="0.25">
      <c r="Y75" s="1">
        <v>1207.3170731707301</v>
      </c>
      <c r="Z75">
        <v>1647.95144157815</v>
      </c>
    </row>
    <row r="76" spans="25:26" x14ac:dyDescent="0.25">
      <c r="Y76" s="1">
        <v>1231.46341463415</v>
      </c>
      <c r="Z76">
        <v>1650.9863429438501</v>
      </c>
    </row>
    <row r="77" spans="25:26" x14ac:dyDescent="0.25">
      <c r="Y77" s="1">
        <v>1251.2195121951199</v>
      </c>
      <c r="Z77">
        <v>1666.1608497723801</v>
      </c>
    </row>
    <row r="78" spans="25:26" x14ac:dyDescent="0.25">
      <c r="Y78" s="1">
        <v>1273.1707317073201</v>
      </c>
      <c r="Z78">
        <v>1672.23065250379</v>
      </c>
    </row>
    <row r="79" spans="25:26" x14ac:dyDescent="0.25">
      <c r="Y79" s="1">
        <v>1299.5121951219501</v>
      </c>
      <c r="Z79">
        <v>1684.3702579666201</v>
      </c>
    </row>
    <row r="80" spans="25:26" x14ac:dyDescent="0.25">
      <c r="Y80" s="1">
        <v>1323.65853658537</v>
      </c>
      <c r="Z80">
        <v>1693.4749620637299</v>
      </c>
    </row>
    <row r="81" spans="25:26" x14ac:dyDescent="0.25">
      <c r="Y81" s="1">
        <v>1343.4146341463399</v>
      </c>
      <c r="Z81">
        <v>1702.5796661608499</v>
      </c>
    </row>
    <row r="82" spans="25:26" x14ac:dyDescent="0.25">
      <c r="Y82" s="1">
        <v>1365.3658536585399</v>
      </c>
      <c r="Z82">
        <v>1714.71927162367</v>
      </c>
    </row>
    <row r="83" spans="25:26" x14ac:dyDescent="0.25">
      <c r="Y83" s="1">
        <v>1389.5121951219501</v>
      </c>
      <c r="Z83">
        <v>1729.8937784522</v>
      </c>
    </row>
    <row r="84" spans="25:26" x14ac:dyDescent="0.25">
      <c r="Y84" s="1">
        <v>1407.07317073171</v>
      </c>
      <c r="Z84">
        <v>1732.9286798179101</v>
      </c>
    </row>
    <row r="85" spans="25:26" x14ac:dyDescent="0.25">
      <c r="Y85" s="1">
        <v>1426.8292682926799</v>
      </c>
      <c r="Z85">
        <v>1748.10318664643</v>
      </c>
    </row>
    <row r="86" spans="25:26" x14ac:dyDescent="0.25">
      <c r="Y86" s="1">
        <v>1440</v>
      </c>
      <c r="Z86">
        <v>1754.1729893778499</v>
      </c>
    </row>
    <row r="87" spans="25:26" x14ac:dyDescent="0.25">
      <c r="Y87" s="1">
        <v>1450.9756097561001</v>
      </c>
      <c r="Z87">
        <v>1763.27769347496</v>
      </c>
    </row>
    <row r="88" spans="25:26" x14ac:dyDescent="0.25">
      <c r="Y88" s="1">
        <v>1468.53658536585</v>
      </c>
      <c r="Z88">
        <v>1769.3474962063699</v>
      </c>
    </row>
    <row r="89" spans="25:26" x14ac:dyDescent="0.25">
      <c r="Y89" s="1">
        <v>1486.0975609756099</v>
      </c>
      <c r="Z89">
        <v>1769.3474962063699</v>
      </c>
    </row>
    <row r="90" spans="25:26" x14ac:dyDescent="0.25">
      <c r="Y90" s="1">
        <v>1512.4390243902401</v>
      </c>
      <c r="Z90">
        <v>1772.38239757208</v>
      </c>
    </row>
    <row r="91" spans="25:26" x14ac:dyDescent="0.25">
      <c r="Y91" s="1">
        <v>1540.9756097561001</v>
      </c>
      <c r="Z91">
        <v>1772.38239757208</v>
      </c>
    </row>
    <row r="92" spans="25:26" x14ac:dyDescent="0.25">
      <c r="Y92" s="1">
        <v>1569.5121951219501</v>
      </c>
      <c r="Z92">
        <v>1775.4172989377801</v>
      </c>
    </row>
    <row r="93" spans="25:26" x14ac:dyDescent="0.25">
      <c r="Y93" s="1">
        <v>1595.85365853659</v>
      </c>
      <c r="Z93">
        <v>1769.3474962063699</v>
      </c>
    </row>
    <row r="94" spans="25:26" x14ac:dyDescent="0.25">
      <c r="Y94" s="1">
        <v>1617.80487804878</v>
      </c>
      <c r="Z94">
        <v>1769.3474962063699</v>
      </c>
    </row>
    <row r="95" spans="25:26" x14ac:dyDescent="0.25">
      <c r="Y95" s="1">
        <v>1637.5609756097599</v>
      </c>
      <c r="Z95">
        <v>1769.3474962063699</v>
      </c>
    </row>
    <row r="96" spans="25:26" x14ac:dyDescent="0.25">
      <c r="Y96" s="1">
        <v>1657.3170731707301</v>
      </c>
      <c r="Z96">
        <v>1772.38239757208</v>
      </c>
    </row>
    <row r="97" spans="1:26" x14ac:dyDescent="0.25">
      <c r="Y97" s="1">
        <v>1690.2439024390201</v>
      </c>
      <c r="Z97">
        <v>1772.38239757208</v>
      </c>
    </row>
    <row r="98" spans="1:26" x14ac:dyDescent="0.25">
      <c r="Y98" s="1">
        <v>1712.19512195122</v>
      </c>
      <c r="Z98">
        <v>1772.38239757208</v>
      </c>
    </row>
    <row r="99" spans="1:26" x14ac:dyDescent="0.25">
      <c r="Y99" s="1">
        <v>1736.34146341463</v>
      </c>
      <c r="Z99">
        <v>1772.38239757208</v>
      </c>
    </row>
    <row r="100" spans="1:26" x14ac:dyDescent="0.25">
      <c r="Y100" s="1">
        <v>1758.2926829268299</v>
      </c>
      <c r="Z100">
        <v>1772.38239757208</v>
      </c>
    </row>
    <row r="101" spans="1:26" x14ac:dyDescent="0.25">
      <c r="Y101" s="1">
        <v>1780.2439024390201</v>
      </c>
      <c r="Z101">
        <v>1772.38239757208</v>
      </c>
    </row>
    <row r="102" spans="1:26" x14ac:dyDescent="0.25">
      <c r="Y102" s="1">
        <v>1800</v>
      </c>
      <c r="Z102">
        <v>1772.38239757208</v>
      </c>
    </row>
    <row r="110" spans="1:26" x14ac:dyDescent="0.25">
      <c r="A110" t="s">
        <v>11</v>
      </c>
    </row>
    <row r="111" spans="1:26" x14ac:dyDescent="0.25">
      <c r="A111" t="s">
        <v>23</v>
      </c>
    </row>
  </sheetData>
  <mergeCells count="5">
    <mergeCell ref="S1:T1"/>
    <mergeCell ref="U1:V1"/>
    <mergeCell ref="O2:P2"/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2"/>
  <sheetViews>
    <sheetView topLeftCell="U1" workbookViewId="0">
      <selection activeCell="S2" sqref="S2"/>
    </sheetView>
  </sheetViews>
  <sheetFormatPr defaultRowHeight="15" x14ac:dyDescent="0.25"/>
  <cols>
    <col min="10" max="10" width="12" bestFit="1" customWidth="1"/>
  </cols>
  <sheetData>
    <row r="1" spans="1:21" x14ac:dyDescent="0.25">
      <c r="A1" t="s">
        <v>0</v>
      </c>
      <c r="C1" t="s">
        <v>1</v>
      </c>
      <c r="E1" t="s">
        <v>18</v>
      </c>
      <c r="G1" t="s">
        <v>19</v>
      </c>
      <c r="I1" t="s">
        <v>7</v>
      </c>
      <c r="J1">
        <v>450</v>
      </c>
      <c r="K1" t="s">
        <v>6</v>
      </c>
      <c r="L1">
        <v>800</v>
      </c>
      <c r="O1" s="3" t="s">
        <v>16</v>
      </c>
      <c r="P1" s="3"/>
      <c r="Q1" s="3" t="s">
        <v>15</v>
      </c>
      <c r="R1" s="3"/>
      <c r="S1">
        <v>225</v>
      </c>
    </row>
    <row r="2" spans="1:21" x14ac:dyDescent="0.25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  <c r="I2" t="s">
        <v>9</v>
      </c>
      <c r="J2" t="s">
        <v>8</v>
      </c>
      <c r="K2" s="3" t="s">
        <v>17</v>
      </c>
      <c r="L2" s="3"/>
      <c r="M2" t="s">
        <v>11</v>
      </c>
      <c r="N2" t="s">
        <v>12</v>
      </c>
      <c r="O2" t="s">
        <v>11</v>
      </c>
      <c r="P2" t="s">
        <v>13</v>
      </c>
      <c r="Q2" t="s">
        <v>14</v>
      </c>
      <c r="R2" t="s">
        <v>8</v>
      </c>
    </row>
    <row r="3" spans="1:21" x14ac:dyDescent="0.25">
      <c r="A3">
        <v>646.60194174757203</v>
      </c>
      <c r="B3">
        <v>-0.89952523204919999</v>
      </c>
      <c r="C3">
        <v>1022.74618585298</v>
      </c>
      <c r="D3">
        <v>39.1118994274334</v>
      </c>
      <c r="E3">
        <v>716.504854368932</v>
      </c>
      <c r="F3">
        <v>214.16613321953099</v>
      </c>
      <c r="G3">
        <v>654.92371705963899</v>
      </c>
      <c r="H3">
        <v>154.37004338703301</v>
      </c>
      <c r="I3">
        <f>E3</f>
        <v>716.504854368932</v>
      </c>
      <c r="J3">
        <f>($J$1/$L$1)*I3</f>
        <v>403.03398058252424</v>
      </c>
      <c r="K3">
        <f>I3</f>
        <v>716.504854368932</v>
      </c>
      <c r="L3">
        <f>J3+F3</f>
        <v>617.20011380205528</v>
      </c>
      <c r="M3">
        <f>G3</f>
        <v>654.92371705963899</v>
      </c>
      <c r="N3">
        <f>M3*($J$1/$L$1)</f>
        <v>368.39459084604692</v>
      </c>
      <c r="O3">
        <f>M3</f>
        <v>654.92371705963899</v>
      </c>
      <c r="P3">
        <f>N3+H3</f>
        <v>522.76463423307996</v>
      </c>
      <c r="Q3">
        <f>A3-$S$1</f>
        <v>421.60194174757203</v>
      </c>
      <c r="R3">
        <v>-0.89952523204919999</v>
      </c>
      <c r="S3">
        <f>C3-$S$1</f>
        <v>797.74618585298003</v>
      </c>
      <c r="T3">
        <f>D3</f>
        <v>39.1118994274334</v>
      </c>
      <c r="U3" s="1"/>
    </row>
    <row r="4" spans="1:21" x14ac:dyDescent="0.25">
      <c r="A4">
        <v>769.76421636615805</v>
      </c>
      <c r="B4">
        <v>80.551628791919896</v>
      </c>
      <c r="C4">
        <v>1095.97780859916</v>
      </c>
      <c r="D4">
        <v>115.22769301895499</v>
      </c>
      <c r="E4">
        <v>776.42163661581105</v>
      </c>
      <c r="F4">
        <v>241.27369394359599</v>
      </c>
      <c r="G4">
        <v>709.84743411927798</v>
      </c>
      <c r="H4">
        <v>206.008170631957</v>
      </c>
      <c r="I4">
        <f t="shared" ref="I4:I20" si="0">E4</f>
        <v>776.42163661581105</v>
      </c>
      <c r="J4">
        <f t="shared" ref="J4:J6" si="1">($J$1/$L$1)*I4</f>
        <v>436.7371705963937</v>
      </c>
      <c r="K4">
        <f t="shared" ref="K4:K17" si="2">I4</f>
        <v>776.42163661581105</v>
      </c>
      <c r="L4">
        <f t="shared" ref="L4:L18" si="3">J4+F4</f>
        <v>678.01086453998971</v>
      </c>
      <c r="M4">
        <f t="shared" ref="M4:M18" si="4">G4</f>
        <v>709.84743411927798</v>
      </c>
      <c r="N4">
        <f t="shared" ref="N4:N13" si="5">M4*($J$1/$L$1)</f>
        <v>399.28918169209385</v>
      </c>
      <c r="O4">
        <f t="shared" ref="O4:O18" si="6">M4</f>
        <v>709.84743411927798</v>
      </c>
      <c r="P4">
        <f t="shared" ref="P4:P18" si="7">N4+H4</f>
        <v>605.29735232405085</v>
      </c>
      <c r="Q4">
        <f t="shared" ref="Q4:Q18" si="8">A4-$S$1</f>
        <v>544.76421636615805</v>
      </c>
      <c r="R4">
        <v>80.551628791919896</v>
      </c>
      <c r="S4">
        <f t="shared" ref="S4:S16" si="9">C4-$S$1</f>
        <v>870.97780859915997</v>
      </c>
      <c r="T4">
        <f t="shared" ref="T4:T16" si="10">D4</f>
        <v>115.22769301895499</v>
      </c>
      <c r="U4" s="1"/>
    </row>
    <row r="5" spans="1:21" x14ac:dyDescent="0.25">
      <c r="A5">
        <v>884.60471567267598</v>
      </c>
      <c r="B5">
        <v>172.91911163270299</v>
      </c>
      <c r="C5">
        <v>1169.2094313453499</v>
      </c>
      <c r="D5">
        <v>210.41399943098901</v>
      </c>
      <c r="E5">
        <v>856.31067961165002</v>
      </c>
      <c r="F5">
        <v>287.40642448166699</v>
      </c>
      <c r="G5">
        <v>754.78502080443798</v>
      </c>
      <c r="H5">
        <v>271.29076425192898</v>
      </c>
      <c r="I5">
        <f t="shared" si="0"/>
        <v>856.31067961165002</v>
      </c>
      <c r="J5">
        <f t="shared" si="1"/>
        <v>481.67475728155313</v>
      </c>
      <c r="K5">
        <f t="shared" si="2"/>
        <v>856.31067961165002</v>
      </c>
      <c r="L5">
        <f t="shared" si="3"/>
        <v>769.08118176322012</v>
      </c>
      <c r="M5">
        <f t="shared" si="4"/>
        <v>754.78502080443798</v>
      </c>
      <c r="N5">
        <f t="shared" si="5"/>
        <v>424.56657420249638</v>
      </c>
      <c r="O5">
        <f t="shared" si="6"/>
        <v>754.78502080443798</v>
      </c>
      <c r="P5">
        <f t="shared" si="7"/>
        <v>695.85733845442542</v>
      </c>
      <c r="Q5">
        <f t="shared" si="8"/>
        <v>659.60471567267598</v>
      </c>
      <c r="R5">
        <v>172.91911163270299</v>
      </c>
      <c r="S5">
        <f t="shared" si="9"/>
        <v>944.20943134534991</v>
      </c>
      <c r="T5">
        <f t="shared" si="10"/>
        <v>210.41399943098901</v>
      </c>
      <c r="U5" s="1"/>
    </row>
    <row r="6" spans="1:21" x14ac:dyDescent="0.25">
      <c r="A6">
        <v>952.84327323162199</v>
      </c>
      <c r="B6">
        <v>243.597523027134</v>
      </c>
      <c r="C6">
        <v>1224.1331484049899</v>
      </c>
      <c r="D6">
        <v>324.71238308616898</v>
      </c>
      <c r="E6">
        <v>899.58391123439606</v>
      </c>
      <c r="F6">
        <v>349.96843771115601</v>
      </c>
      <c r="G6">
        <v>791.40083217753102</v>
      </c>
      <c r="H6">
        <v>309.34866104768997</v>
      </c>
      <c r="I6">
        <f t="shared" si="0"/>
        <v>899.58391123439606</v>
      </c>
      <c r="J6">
        <f t="shared" si="1"/>
        <v>506.01595006934781</v>
      </c>
      <c r="K6">
        <f t="shared" si="2"/>
        <v>899.58391123439606</v>
      </c>
      <c r="L6">
        <f t="shared" si="3"/>
        <v>855.98438778050377</v>
      </c>
      <c r="M6">
        <f t="shared" si="4"/>
        <v>791.40083217753102</v>
      </c>
      <c r="N6">
        <f t="shared" si="5"/>
        <v>445.16296809986119</v>
      </c>
      <c r="O6">
        <f t="shared" si="6"/>
        <v>791.40083217753102</v>
      </c>
      <c r="P6">
        <f t="shared" si="7"/>
        <v>754.51162914755116</v>
      </c>
      <c r="Q6">
        <f t="shared" si="8"/>
        <v>727.84327323162199</v>
      </c>
      <c r="R6">
        <v>243.597523027134</v>
      </c>
      <c r="S6">
        <f t="shared" si="9"/>
        <v>999.13314840498992</v>
      </c>
      <c r="T6">
        <f t="shared" si="10"/>
        <v>324.71238308616898</v>
      </c>
      <c r="U6" s="1"/>
    </row>
    <row r="7" spans="1:21" x14ac:dyDescent="0.25">
      <c r="A7">
        <v>1021.08183079056</v>
      </c>
      <c r="B7">
        <v>363.31439596002701</v>
      </c>
      <c r="C7">
        <v>1297.3647711511701</v>
      </c>
      <c r="D7">
        <v>455.31535616487002</v>
      </c>
      <c r="E7">
        <v>996.11650485436803</v>
      </c>
      <c r="F7">
        <v>431.48004907713602</v>
      </c>
      <c r="G7">
        <v>813.03744798890398</v>
      </c>
      <c r="H7">
        <v>382.85723176499801</v>
      </c>
      <c r="I7">
        <f t="shared" si="0"/>
        <v>996.11650485436803</v>
      </c>
      <c r="J7">
        <f>450</f>
        <v>450</v>
      </c>
      <c r="K7">
        <f t="shared" si="2"/>
        <v>996.11650485436803</v>
      </c>
      <c r="L7">
        <f t="shared" si="3"/>
        <v>881.48004907713607</v>
      </c>
      <c r="M7">
        <f t="shared" si="4"/>
        <v>813.03744798890398</v>
      </c>
      <c r="N7">
        <f t="shared" si="5"/>
        <v>457.3335644937585</v>
      </c>
      <c r="O7">
        <f t="shared" si="6"/>
        <v>813.03744798890398</v>
      </c>
      <c r="P7">
        <f t="shared" si="7"/>
        <v>840.19079625875656</v>
      </c>
      <c r="Q7">
        <f t="shared" si="8"/>
        <v>796.08183079056005</v>
      </c>
      <c r="R7">
        <v>363.31439596002701</v>
      </c>
      <c r="S7">
        <f t="shared" si="9"/>
        <v>1072.3647711511701</v>
      </c>
      <c r="T7">
        <f t="shared" si="10"/>
        <v>455.31535616487002</v>
      </c>
      <c r="U7" s="1"/>
    </row>
    <row r="8" spans="1:21" x14ac:dyDescent="0.25">
      <c r="A8">
        <v>1102.6352288488199</v>
      </c>
      <c r="B8">
        <v>450.308732529606</v>
      </c>
      <c r="C8">
        <v>1357.2815533980499</v>
      </c>
      <c r="D8">
        <v>583.224198940218</v>
      </c>
      <c r="E8">
        <v>1067.6837725381399</v>
      </c>
      <c r="F8">
        <v>515.77269817561</v>
      </c>
      <c r="G8">
        <v>844.66019417475695</v>
      </c>
      <c r="H8">
        <v>494.48415662007801</v>
      </c>
      <c r="I8">
        <f t="shared" si="0"/>
        <v>1067.6837725381399</v>
      </c>
      <c r="J8">
        <f>450</f>
        <v>450</v>
      </c>
      <c r="K8">
        <f t="shared" si="2"/>
        <v>1067.6837725381399</v>
      </c>
      <c r="L8">
        <f t="shared" si="3"/>
        <v>965.77269817561</v>
      </c>
      <c r="M8">
        <f t="shared" si="4"/>
        <v>844.66019417475695</v>
      </c>
      <c r="N8">
        <f t="shared" si="5"/>
        <v>475.12135922330077</v>
      </c>
      <c r="O8">
        <f t="shared" si="6"/>
        <v>844.66019417475695</v>
      </c>
      <c r="P8">
        <f t="shared" si="7"/>
        <v>969.60551584337873</v>
      </c>
      <c r="Q8">
        <f t="shared" si="8"/>
        <v>877.63522884881991</v>
      </c>
      <c r="R8">
        <v>450.308732529606</v>
      </c>
      <c r="S8">
        <f t="shared" si="9"/>
        <v>1132.2815533980499</v>
      </c>
      <c r="T8">
        <f t="shared" si="10"/>
        <v>583.224198940218</v>
      </c>
      <c r="U8" s="1"/>
    </row>
    <row r="9" spans="1:21" x14ac:dyDescent="0.25">
      <c r="A9">
        <v>1144.2441054091501</v>
      </c>
      <c r="B9">
        <v>542.84247306091902</v>
      </c>
      <c r="C9">
        <v>1412.2052704576899</v>
      </c>
      <c r="D9">
        <v>683.90078772360198</v>
      </c>
      <c r="E9">
        <v>1104.29958391123</v>
      </c>
      <c r="F9">
        <v>559.27931292008896</v>
      </c>
      <c r="G9">
        <v>869.62552011095704</v>
      </c>
      <c r="H9">
        <v>625.19670863117403</v>
      </c>
      <c r="I9">
        <f t="shared" si="0"/>
        <v>1104.29958391123</v>
      </c>
      <c r="J9">
        <f>450</f>
        <v>450</v>
      </c>
      <c r="K9">
        <f t="shared" si="2"/>
        <v>1104.29958391123</v>
      </c>
      <c r="L9">
        <f t="shared" si="3"/>
        <v>1009.279312920089</v>
      </c>
      <c r="M9">
        <f t="shared" si="4"/>
        <v>869.62552011095704</v>
      </c>
      <c r="N9">
        <f t="shared" si="5"/>
        <v>489.16435506241334</v>
      </c>
      <c r="O9">
        <f t="shared" si="6"/>
        <v>869.62552011095704</v>
      </c>
      <c r="P9">
        <f t="shared" si="7"/>
        <v>1114.3610636935873</v>
      </c>
      <c r="Q9">
        <f t="shared" si="8"/>
        <v>919.24410540915005</v>
      </c>
      <c r="R9">
        <v>542.84247306091902</v>
      </c>
      <c r="S9">
        <f t="shared" si="9"/>
        <v>1187.2052704576899</v>
      </c>
      <c r="T9">
        <f t="shared" si="10"/>
        <v>683.90078772360198</v>
      </c>
      <c r="U9" s="1"/>
    </row>
    <row r="10" spans="1:21" x14ac:dyDescent="0.25">
      <c r="A10">
        <v>1190.84604715672</v>
      </c>
      <c r="B10">
        <v>616.29436502009298</v>
      </c>
      <c r="C10">
        <v>1447.1567267683699</v>
      </c>
      <c r="D10">
        <v>795.52015541093203</v>
      </c>
      <c r="E10">
        <v>1147.57281553398</v>
      </c>
      <c r="F10">
        <v>733.54004409829599</v>
      </c>
      <c r="G10">
        <v>907.90568654646302</v>
      </c>
      <c r="H10">
        <v>761.32774991998303</v>
      </c>
      <c r="I10">
        <f t="shared" si="0"/>
        <v>1147.57281553398</v>
      </c>
      <c r="J10">
        <f>450</f>
        <v>450</v>
      </c>
      <c r="K10">
        <f t="shared" si="2"/>
        <v>1147.57281553398</v>
      </c>
      <c r="L10">
        <f t="shared" si="3"/>
        <v>1183.540044098296</v>
      </c>
      <c r="M10">
        <f t="shared" si="4"/>
        <v>907.90568654646302</v>
      </c>
      <c r="N10">
        <f t="shared" si="5"/>
        <v>510.69694868238543</v>
      </c>
      <c r="O10">
        <f t="shared" si="6"/>
        <v>907.90568654646302</v>
      </c>
      <c r="P10">
        <f t="shared" si="7"/>
        <v>1272.0246986023685</v>
      </c>
      <c r="Q10">
        <f t="shared" si="8"/>
        <v>965.84604715672003</v>
      </c>
      <c r="R10">
        <v>616.29436502009298</v>
      </c>
      <c r="S10">
        <f t="shared" si="9"/>
        <v>1222.1567267683699</v>
      </c>
      <c r="T10">
        <f t="shared" si="10"/>
        <v>795.52015541093203</v>
      </c>
      <c r="U10" s="1"/>
    </row>
    <row r="11" spans="1:21" x14ac:dyDescent="0.25">
      <c r="A11">
        <v>1230.7905686546401</v>
      </c>
      <c r="B11">
        <v>695.21008926348702</v>
      </c>
      <c r="C11">
        <v>1482.1081830790499</v>
      </c>
      <c r="D11">
        <v>888.06901027774802</v>
      </c>
      <c r="E11">
        <v>1304.02219140083</v>
      </c>
      <c r="F11">
        <v>1365.2361392652599</v>
      </c>
      <c r="G11">
        <v>936.19972260748898</v>
      </c>
      <c r="H11">
        <v>881.13530886589103</v>
      </c>
      <c r="I11">
        <f t="shared" si="0"/>
        <v>1304.02219140083</v>
      </c>
      <c r="J11">
        <f>450</f>
        <v>450</v>
      </c>
      <c r="K11">
        <f t="shared" si="2"/>
        <v>1304.02219140083</v>
      </c>
      <c r="L11">
        <f t="shared" si="3"/>
        <v>1815.2361392652599</v>
      </c>
      <c r="M11">
        <f t="shared" si="4"/>
        <v>936.19972260748898</v>
      </c>
      <c r="N11">
        <f t="shared" si="5"/>
        <v>526.6123439667125</v>
      </c>
      <c r="O11">
        <f t="shared" si="6"/>
        <v>936.19972260748898</v>
      </c>
      <c r="P11">
        <f t="shared" si="7"/>
        <v>1407.7476528326035</v>
      </c>
      <c r="Q11">
        <f t="shared" si="8"/>
        <v>1005.7905686546401</v>
      </c>
      <c r="R11">
        <v>695.21008926348702</v>
      </c>
      <c r="S11">
        <f t="shared" si="9"/>
        <v>1257.1081830790499</v>
      </c>
      <c r="T11">
        <f t="shared" si="10"/>
        <v>888.06901027774802</v>
      </c>
      <c r="U11" s="1"/>
    </row>
    <row r="12" spans="1:21" x14ac:dyDescent="0.25">
      <c r="A12">
        <v>1307.35090152565</v>
      </c>
      <c r="B12">
        <v>842.15165902059096</v>
      </c>
      <c r="C12">
        <v>1517.0596393897299</v>
      </c>
      <c r="D12">
        <v>953.37427540097406</v>
      </c>
      <c r="E12">
        <v>1342.30235783633</v>
      </c>
      <c r="F12">
        <v>1422.3607702976601</v>
      </c>
      <c r="G12">
        <v>957.83633841886206</v>
      </c>
      <c r="H12">
        <v>962.81695650627603</v>
      </c>
      <c r="I12">
        <f t="shared" si="0"/>
        <v>1342.30235783633</v>
      </c>
      <c r="J12">
        <f>450</f>
        <v>450</v>
      </c>
      <c r="K12">
        <f t="shared" si="2"/>
        <v>1342.30235783633</v>
      </c>
      <c r="L12">
        <f t="shared" si="3"/>
        <v>1872.3607702976601</v>
      </c>
      <c r="M12">
        <f t="shared" si="4"/>
        <v>957.83633841886206</v>
      </c>
      <c r="N12">
        <f t="shared" si="5"/>
        <v>538.78294036060993</v>
      </c>
      <c r="O12">
        <f t="shared" si="6"/>
        <v>957.83633841886206</v>
      </c>
      <c r="P12">
        <f t="shared" si="7"/>
        <v>1501.599896866886</v>
      </c>
      <c r="Q12">
        <f t="shared" si="8"/>
        <v>1082.35090152565</v>
      </c>
      <c r="R12">
        <v>842.15165902059096</v>
      </c>
      <c r="S12">
        <f t="shared" si="9"/>
        <v>1292.0596393897299</v>
      </c>
      <c r="T12">
        <f t="shared" si="10"/>
        <v>953.37427540097406</v>
      </c>
      <c r="U12" s="1"/>
    </row>
    <row r="13" spans="1:21" x14ac:dyDescent="0.25">
      <c r="A13">
        <v>1355.6171983356401</v>
      </c>
      <c r="B13">
        <v>967.36259290870896</v>
      </c>
      <c r="C13">
        <v>1557.00416088765</v>
      </c>
      <c r="D13">
        <v>1067.7066663110299</v>
      </c>
      <c r="E13">
        <v>1398.8904299583901</v>
      </c>
      <c r="F13">
        <v>1495.78999075358</v>
      </c>
      <c r="G13">
        <v>979.47295423023502</v>
      </c>
      <c r="H13">
        <v>1063.56911696717</v>
      </c>
      <c r="I13">
        <f t="shared" si="0"/>
        <v>1398.8904299583901</v>
      </c>
      <c r="J13">
        <f>450</f>
        <v>450</v>
      </c>
      <c r="K13">
        <f t="shared" si="2"/>
        <v>1398.8904299583901</v>
      </c>
      <c r="L13">
        <f t="shared" si="3"/>
        <v>1945.78999075358</v>
      </c>
      <c r="M13">
        <f t="shared" si="4"/>
        <v>979.47295423023502</v>
      </c>
      <c r="N13">
        <f t="shared" si="5"/>
        <v>550.95353675450724</v>
      </c>
      <c r="O13">
        <f t="shared" si="6"/>
        <v>979.47295423023502</v>
      </c>
      <c r="P13">
        <f t="shared" si="7"/>
        <v>1614.5226537216772</v>
      </c>
      <c r="Q13">
        <f t="shared" si="8"/>
        <v>1130.6171983356401</v>
      </c>
      <c r="R13">
        <v>967.36259290870896</v>
      </c>
      <c r="S13">
        <f t="shared" si="9"/>
        <v>1332.00416088765</v>
      </c>
      <c r="T13">
        <f t="shared" si="10"/>
        <v>1067.7066663110299</v>
      </c>
      <c r="U13" s="1"/>
    </row>
    <row r="14" spans="1:21" x14ac:dyDescent="0.25">
      <c r="A14">
        <v>1423.8557558945899</v>
      </c>
      <c r="B14">
        <v>1106.14997866211</v>
      </c>
      <c r="C14">
        <v>1581.96948682385</v>
      </c>
      <c r="D14">
        <v>1154.82947473238</v>
      </c>
      <c r="E14">
        <v>1510.40221914008</v>
      </c>
      <c r="F14">
        <v>1558.19708204416</v>
      </c>
      <c r="G14">
        <v>999.44521497919504</v>
      </c>
      <c r="H14">
        <v>1123.45967139656</v>
      </c>
      <c r="I14">
        <f t="shared" si="0"/>
        <v>1510.40221914008</v>
      </c>
      <c r="J14">
        <f>450</f>
        <v>450</v>
      </c>
      <c r="K14">
        <f t="shared" si="2"/>
        <v>1510.40221914008</v>
      </c>
      <c r="L14">
        <f t="shared" si="3"/>
        <v>2008.19708204416</v>
      </c>
      <c r="M14">
        <f t="shared" si="4"/>
        <v>999.44521497919504</v>
      </c>
      <c r="N14">
        <v>450</v>
      </c>
      <c r="O14">
        <f t="shared" si="6"/>
        <v>999.44521497919504</v>
      </c>
      <c r="P14">
        <f t="shared" si="7"/>
        <v>1573.45967139656</v>
      </c>
      <c r="Q14">
        <f t="shared" si="8"/>
        <v>1198.8557558945899</v>
      </c>
      <c r="R14">
        <v>1106.14997866211</v>
      </c>
      <c r="S14">
        <f t="shared" si="9"/>
        <v>1356.96948682385</v>
      </c>
      <c r="T14">
        <f t="shared" si="10"/>
        <v>1154.82947473238</v>
      </c>
      <c r="U14" s="1"/>
    </row>
    <row r="15" spans="1:21" x14ac:dyDescent="0.25">
      <c r="A15">
        <v>1467.12898751733</v>
      </c>
      <c r="B15">
        <v>1283.1350688146799</v>
      </c>
      <c r="C15">
        <v>1606.9348127600499</v>
      </c>
      <c r="D15">
        <v>1217.4330523844999</v>
      </c>
      <c r="E15">
        <v>1593.61997226074</v>
      </c>
      <c r="F15">
        <v>1675.15558874782</v>
      </c>
      <c r="G15">
        <v>1052.70457697642</v>
      </c>
      <c r="H15">
        <v>1145.1336285074101</v>
      </c>
      <c r="I15">
        <f t="shared" si="0"/>
        <v>1593.61997226074</v>
      </c>
      <c r="J15">
        <f>450</f>
        <v>450</v>
      </c>
      <c r="K15">
        <f t="shared" si="2"/>
        <v>1593.61997226074</v>
      </c>
      <c r="L15">
        <f t="shared" si="3"/>
        <v>2125.1555887478198</v>
      </c>
      <c r="M15">
        <f t="shared" si="4"/>
        <v>1052.70457697642</v>
      </c>
      <c r="N15">
        <v>450</v>
      </c>
      <c r="O15">
        <f t="shared" si="6"/>
        <v>1052.70457697642</v>
      </c>
      <c r="P15">
        <f t="shared" si="7"/>
        <v>1595.1336285074101</v>
      </c>
      <c r="Q15">
        <f t="shared" si="8"/>
        <v>1242.12898751733</v>
      </c>
      <c r="R15">
        <v>1283.1350688146799</v>
      </c>
      <c r="S15">
        <f t="shared" si="9"/>
        <v>1381.9348127600499</v>
      </c>
      <c r="T15">
        <f t="shared" si="10"/>
        <v>1217.4330523844999</v>
      </c>
      <c r="U15" s="1"/>
    </row>
    <row r="16" spans="1:21" x14ac:dyDescent="0.25">
      <c r="A16">
        <v>1500.4160887656001</v>
      </c>
      <c r="B16">
        <v>1351.16847149614</v>
      </c>
      <c r="C16">
        <v>1645.2149791955601</v>
      </c>
      <c r="D16">
        <v>1342.6666577758799</v>
      </c>
      <c r="E16">
        <v>1806.6574202496499</v>
      </c>
      <c r="F16">
        <v>1666.4988530886501</v>
      </c>
      <c r="G16">
        <v>1114.2857142857099</v>
      </c>
      <c r="H16">
        <v>1164.0643337245201</v>
      </c>
      <c r="I16">
        <f t="shared" si="0"/>
        <v>1806.6574202496499</v>
      </c>
      <c r="J16">
        <f>450</f>
        <v>450</v>
      </c>
      <c r="K16">
        <f t="shared" si="2"/>
        <v>1806.6574202496499</v>
      </c>
      <c r="L16">
        <f t="shared" si="3"/>
        <v>2116.4988530886503</v>
      </c>
      <c r="M16">
        <f t="shared" si="4"/>
        <v>1114.2857142857099</v>
      </c>
      <c r="N16">
        <v>450</v>
      </c>
      <c r="O16">
        <f t="shared" si="6"/>
        <v>1114.2857142857099</v>
      </c>
      <c r="P16">
        <f t="shared" si="7"/>
        <v>1614.0643337245201</v>
      </c>
      <c r="Q16">
        <f t="shared" si="8"/>
        <v>1275.4160887656001</v>
      </c>
      <c r="R16">
        <v>1351.16847149614</v>
      </c>
      <c r="S16">
        <f t="shared" si="9"/>
        <v>1420.2149791955601</v>
      </c>
      <c r="T16">
        <f t="shared" si="10"/>
        <v>1342.6666577758799</v>
      </c>
      <c r="U16" s="1"/>
    </row>
    <row r="17" spans="1:21" x14ac:dyDescent="0.25">
      <c r="A17">
        <v>1547.0180305131701</v>
      </c>
      <c r="B17">
        <v>1479.10754294249</v>
      </c>
      <c r="E17">
        <v>1690.15256588072</v>
      </c>
      <c r="F17">
        <v>1666.7633539599501</v>
      </c>
      <c r="G17">
        <v>1154.23023578363</v>
      </c>
      <c r="H17">
        <v>1234.8069810448401</v>
      </c>
      <c r="I17">
        <f t="shared" si="0"/>
        <v>1690.15256588072</v>
      </c>
      <c r="J17">
        <f>450</f>
        <v>450</v>
      </c>
      <c r="K17">
        <f t="shared" si="2"/>
        <v>1690.15256588072</v>
      </c>
      <c r="L17">
        <f t="shared" si="3"/>
        <v>2116.7633539599501</v>
      </c>
      <c r="M17">
        <f t="shared" si="4"/>
        <v>1154.23023578363</v>
      </c>
      <c r="N17">
        <v>450</v>
      </c>
      <c r="O17">
        <f t="shared" si="6"/>
        <v>1154.23023578363</v>
      </c>
      <c r="P17">
        <f t="shared" si="7"/>
        <v>1684.8069810448401</v>
      </c>
      <c r="Q17">
        <f t="shared" si="8"/>
        <v>1322.0180305131701</v>
      </c>
      <c r="R17">
        <v>1479.10754294249</v>
      </c>
      <c r="U17" s="1"/>
    </row>
    <row r="18" spans="1:21" x14ac:dyDescent="0.25">
      <c r="A18">
        <v>1585.29819694868</v>
      </c>
      <c r="B18">
        <v>1604.34114833386</v>
      </c>
      <c r="E18">
        <v>1545.35367545076</v>
      </c>
      <c r="F18">
        <v>1612.60491126995</v>
      </c>
      <c r="G18">
        <v>1210.8183079056801</v>
      </c>
      <c r="H18">
        <v>1294.6144066289601</v>
      </c>
      <c r="I18">
        <f t="shared" si="0"/>
        <v>1545.35367545076</v>
      </c>
      <c r="J18">
        <f>450</f>
        <v>450</v>
      </c>
      <c r="K18">
        <f>I18</f>
        <v>1545.35367545076</v>
      </c>
      <c r="L18">
        <f t="shared" si="3"/>
        <v>2062.6049112699502</v>
      </c>
      <c r="M18">
        <f t="shared" si="4"/>
        <v>1210.8183079056801</v>
      </c>
      <c r="N18">
        <v>450</v>
      </c>
      <c r="O18">
        <f t="shared" si="6"/>
        <v>1210.8183079056801</v>
      </c>
      <c r="P18">
        <f t="shared" si="7"/>
        <v>1744.6144066289601</v>
      </c>
      <c r="Q18">
        <f t="shared" si="8"/>
        <v>1360.29819694868</v>
      </c>
      <c r="R18">
        <v>1604.34114833386</v>
      </c>
      <c r="U18" s="1"/>
    </row>
    <row r="19" spans="1:21" x14ac:dyDescent="0.25">
      <c r="A19">
        <v>1601.9417475728101</v>
      </c>
      <c r="B19">
        <v>1650.61746505921</v>
      </c>
      <c r="E19">
        <v>1445.4923717059601</v>
      </c>
      <c r="F19">
        <v>1525.6521391230101</v>
      </c>
      <c r="G19">
        <v>1250.7628294036001</v>
      </c>
      <c r="H19">
        <v>1313.5942334364599</v>
      </c>
      <c r="I19">
        <f t="shared" si="0"/>
        <v>1445.4923717059601</v>
      </c>
      <c r="R19">
        <v>1650.61746505921</v>
      </c>
      <c r="U19" s="1"/>
    </row>
    <row r="20" spans="1:21" x14ac:dyDescent="0.25">
      <c r="G20">
        <v>1305.6865464632399</v>
      </c>
      <c r="H20">
        <v>1362.50800170703</v>
      </c>
      <c r="I20">
        <f t="shared" si="0"/>
        <v>0</v>
      </c>
      <c r="U20" s="1"/>
    </row>
    <row r="21" spans="1:21" x14ac:dyDescent="0.25">
      <c r="G21">
        <v>1367.2676837725301</v>
      </c>
      <c r="H21">
        <v>1422.30409153952</v>
      </c>
      <c r="U21" s="1"/>
    </row>
    <row r="22" spans="1:21" x14ac:dyDescent="0.25">
      <c r="G22">
        <v>1402.21914008321</v>
      </c>
      <c r="H22">
        <v>1476.71192076531</v>
      </c>
      <c r="U22" s="1"/>
    </row>
    <row r="23" spans="1:21" x14ac:dyDescent="0.25">
      <c r="G23">
        <v>1450.4854368931999</v>
      </c>
      <c r="H23">
        <v>1512.01900849959</v>
      </c>
      <c r="U23" s="1"/>
    </row>
    <row r="24" spans="1:21" x14ac:dyDescent="0.25">
      <c r="G24">
        <v>1505.4091539528399</v>
      </c>
      <c r="H24">
        <v>1547.3109818983601</v>
      </c>
      <c r="U24" s="1"/>
    </row>
    <row r="25" spans="1:21" x14ac:dyDescent="0.25">
      <c r="G25">
        <v>1596.94868238557</v>
      </c>
      <c r="H25">
        <v>1555.2762367082701</v>
      </c>
      <c r="U25" s="1"/>
    </row>
    <row r="26" spans="1:21" x14ac:dyDescent="0.25">
      <c r="U26" s="1"/>
    </row>
    <row r="27" spans="1:21" x14ac:dyDescent="0.25">
      <c r="U27" s="1"/>
    </row>
    <row r="28" spans="1:21" x14ac:dyDescent="0.25">
      <c r="U28" s="1"/>
    </row>
    <row r="29" spans="1:21" x14ac:dyDescent="0.25">
      <c r="U29" s="1"/>
    </row>
    <row r="30" spans="1:21" x14ac:dyDescent="0.25">
      <c r="U30" s="1"/>
    </row>
    <row r="31" spans="1:21" x14ac:dyDescent="0.25">
      <c r="U31" s="1"/>
    </row>
    <row r="32" spans="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  <row r="36" spans="21:21" x14ac:dyDescent="0.25">
      <c r="U36" s="1"/>
    </row>
    <row r="37" spans="21:21" x14ac:dyDescent="0.25">
      <c r="U37" s="1"/>
    </row>
    <row r="38" spans="21:21" x14ac:dyDescent="0.25">
      <c r="U38" s="1"/>
    </row>
    <row r="39" spans="21:21" x14ac:dyDescent="0.25">
      <c r="U39" s="1"/>
    </row>
    <row r="40" spans="21:21" x14ac:dyDescent="0.25">
      <c r="U40" s="1"/>
    </row>
    <row r="41" spans="21:21" x14ac:dyDescent="0.25">
      <c r="U41" s="1"/>
    </row>
    <row r="42" spans="21:21" x14ac:dyDescent="0.25">
      <c r="U42" s="1"/>
    </row>
    <row r="43" spans="21:21" x14ac:dyDescent="0.25">
      <c r="U43" s="1"/>
    </row>
    <row r="44" spans="21:21" x14ac:dyDescent="0.25">
      <c r="U44" s="1"/>
    </row>
    <row r="45" spans="21:21" x14ac:dyDescent="0.25">
      <c r="U45" s="1"/>
    </row>
    <row r="46" spans="21:21" x14ac:dyDescent="0.25">
      <c r="U46" s="1"/>
    </row>
    <row r="47" spans="21:21" x14ac:dyDescent="0.25">
      <c r="U47" s="1"/>
    </row>
    <row r="48" spans="21:21" x14ac:dyDescent="0.25">
      <c r="U48" s="1"/>
    </row>
    <row r="49" spans="21:21" x14ac:dyDescent="0.25">
      <c r="U49" s="1"/>
    </row>
    <row r="50" spans="21:21" x14ac:dyDescent="0.25">
      <c r="U50" s="1"/>
    </row>
    <row r="51" spans="21:21" x14ac:dyDescent="0.25">
      <c r="U51" s="1"/>
    </row>
    <row r="52" spans="21:21" x14ac:dyDescent="0.25">
      <c r="U52" s="1"/>
    </row>
    <row r="53" spans="21:21" x14ac:dyDescent="0.25">
      <c r="U53" s="1"/>
    </row>
    <row r="54" spans="21:21" x14ac:dyDescent="0.25">
      <c r="U54" s="1"/>
    </row>
    <row r="55" spans="21:21" x14ac:dyDescent="0.25">
      <c r="U55" s="1"/>
    </row>
    <row r="56" spans="21:21" x14ac:dyDescent="0.25">
      <c r="U56" s="1"/>
    </row>
    <row r="57" spans="21:21" x14ac:dyDescent="0.25">
      <c r="U57" s="1"/>
    </row>
    <row r="58" spans="21:21" x14ac:dyDescent="0.25">
      <c r="U58" s="1"/>
    </row>
    <row r="59" spans="21:21" x14ac:dyDescent="0.25">
      <c r="U59" s="1"/>
    </row>
    <row r="60" spans="21:21" x14ac:dyDescent="0.25">
      <c r="U60" s="1"/>
    </row>
    <row r="61" spans="21:21" x14ac:dyDescent="0.25">
      <c r="U61" s="1"/>
    </row>
    <row r="62" spans="21:21" x14ac:dyDescent="0.25">
      <c r="U62" s="1"/>
    </row>
    <row r="63" spans="21:21" x14ac:dyDescent="0.25">
      <c r="U63" s="1"/>
    </row>
    <row r="64" spans="21:21" x14ac:dyDescent="0.25">
      <c r="U64" s="1"/>
    </row>
    <row r="65" spans="21:21" x14ac:dyDescent="0.25">
      <c r="U65" s="1"/>
    </row>
    <row r="66" spans="21:21" x14ac:dyDescent="0.25">
      <c r="U66" s="1"/>
    </row>
    <row r="67" spans="21:21" x14ac:dyDescent="0.25">
      <c r="U67" s="1"/>
    </row>
    <row r="68" spans="21:21" x14ac:dyDescent="0.25">
      <c r="U68" s="1"/>
    </row>
    <row r="69" spans="21:21" x14ac:dyDescent="0.25">
      <c r="U69" s="1"/>
    </row>
    <row r="70" spans="21:21" x14ac:dyDescent="0.25">
      <c r="U70" s="1"/>
    </row>
    <row r="71" spans="21:21" x14ac:dyDescent="0.25">
      <c r="U71" s="1"/>
    </row>
    <row r="72" spans="21:21" x14ac:dyDescent="0.25">
      <c r="U72" s="1"/>
    </row>
    <row r="73" spans="21:21" x14ac:dyDescent="0.25">
      <c r="U73" s="1"/>
    </row>
    <row r="74" spans="21:21" x14ac:dyDescent="0.25">
      <c r="U74" s="1"/>
    </row>
    <row r="75" spans="21:21" x14ac:dyDescent="0.25">
      <c r="U75" s="1"/>
    </row>
    <row r="76" spans="21:21" x14ac:dyDescent="0.25">
      <c r="U76" s="1"/>
    </row>
    <row r="77" spans="21:21" x14ac:dyDescent="0.25">
      <c r="U77" s="1"/>
    </row>
    <row r="78" spans="21:21" x14ac:dyDescent="0.25">
      <c r="U78" s="1"/>
    </row>
    <row r="79" spans="21:21" x14ac:dyDescent="0.25">
      <c r="U79" s="1"/>
    </row>
    <row r="80" spans="21:21" x14ac:dyDescent="0.25">
      <c r="U80" s="1"/>
    </row>
    <row r="81" spans="21:21" x14ac:dyDescent="0.25">
      <c r="U81" s="1"/>
    </row>
    <row r="82" spans="21:21" x14ac:dyDescent="0.25">
      <c r="U82" s="1"/>
    </row>
    <row r="83" spans="21:21" x14ac:dyDescent="0.25">
      <c r="U83" s="1"/>
    </row>
    <row r="84" spans="21:21" x14ac:dyDescent="0.25">
      <c r="U84" s="1"/>
    </row>
    <row r="85" spans="21:21" x14ac:dyDescent="0.25">
      <c r="U85" s="1"/>
    </row>
    <row r="86" spans="21:21" x14ac:dyDescent="0.25">
      <c r="U86" s="1"/>
    </row>
    <row r="87" spans="21:21" x14ac:dyDescent="0.25">
      <c r="U87" s="1"/>
    </row>
    <row r="88" spans="21:21" x14ac:dyDescent="0.25">
      <c r="U88" s="1"/>
    </row>
    <row r="89" spans="21:21" x14ac:dyDescent="0.25">
      <c r="U89" s="1"/>
    </row>
    <row r="90" spans="21:21" x14ac:dyDescent="0.25">
      <c r="U90" s="1"/>
    </row>
    <row r="91" spans="21:21" x14ac:dyDescent="0.25">
      <c r="U91" s="1"/>
    </row>
    <row r="92" spans="21:21" x14ac:dyDescent="0.25">
      <c r="U92" s="1"/>
    </row>
    <row r="93" spans="21:21" x14ac:dyDescent="0.25">
      <c r="U93" s="1"/>
    </row>
    <row r="94" spans="21:21" x14ac:dyDescent="0.25">
      <c r="U94" s="1"/>
    </row>
    <row r="95" spans="21:21" x14ac:dyDescent="0.25">
      <c r="U95" s="1"/>
    </row>
    <row r="96" spans="21:21" x14ac:dyDescent="0.25">
      <c r="U96" s="1"/>
    </row>
    <row r="97" spans="21:21" x14ac:dyDescent="0.25">
      <c r="U97" s="1"/>
    </row>
    <row r="98" spans="21:21" x14ac:dyDescent="0.25">
      <c r="U98" s="1"/>
    </row>
    <row r="99" spans="21:21" x14ac:dyDescent="0.25">
      <c r="U99" s="1"/>
    </row>
    <row r="100" spans="21:21" x14ac:dyDescent="0.25">
      <c r="U100" s="1"/>
    </row>
    <row r="101" spans="21:21" x14ac:dyDescent="0.25">
      <c r="U101" s="1"/>
    </row>
    <row r="102" spans="21:21" x14ac:dyDescent="0.25">
      <c r="U102" s="1"/>
    </row>
  </sheetData>
  <mergeCells count="3">
    <mergeCell ref="Q1:R1"/>
    <mergeCell ref="O1:P1"/>
    <mergeCell ref="K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topLeftCell="F1" workbookViewId="0">
      <selection activeCell="P28" sqref="P28"/>
    </sheetView>
  </sheetViews>
  <sheetFormatPr defaultRowHeight="15" x14ac:dyDescent="0.25"/>
  <cols>
    <col min="10" max="10" width="12" bestFit="1" customWidth="1"/>
  </cols>
  <sheetData>
    <row r="1" spans="1:16" x14ac:dyDescent="0.25">
      <c r="A1" t="s">
        <v>0</v>
      </c>
      <c r="C1" t="s">
        <v>1</v>
      </c>
      <c r="E1" t="s">
        <v>2</v>
      </c>
      <c r="G1" t="s">
        <v>3</v>
      </c>
      <c r="I1" t="s">
        <v>7</v>
      </c>
      <c r="J1">
        <v>450</v>
      </c>
      <c r="K1" t="s">
        <v>6</v>
      </c>
      <c r="L1">
        <v>1000</v>
      </c>
    </row>
    <row r="2" spans="1:16" x14ac:dyDescent="0.25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  <c r="I2" t="s">
        <v>9</v>
      </c>
      <c r="J2" t="s">
        <v>8</v>
      </c>
      <c r="L2" t="s">
        <v>10</v>
      </c>
      <c r="M2" t="s">
        <v>11</v>
      </c>
      <c r="N2" t="s">
        <v>12</v>
      </c>
      <c r="O2" t="s">
        <v>11</v>
      </c>
      <c r="P2" t="s">
        <v>13</v>
      </c>
    </row>
    <row r="3" spans="1:16" x14ac:dyDescent="0.25">
      <c r="A3">
        <v>646.60194174757203</v>
      </c>
      <c r="B3">
        <v>-0.89952523204919999</v>
      </c>
      <c r="C3">
        <v>1022.74618585298</v>
      </c>
      <c r="D3">
        <v>39.1118994274334</v>
      </c>
      <c r="E3">
        <v>716.504854368932</v>
      </c>
      <c r="F3">
        <v>214.16613321953099</v>
      </c>
      <c r="G3">
        <v>654.92371705963899</v>
      </c>
      <c r="H3">
        <v>154.37004338703301</v>
      </c>
      <c r="I3">
        <f>E3</f>
        <v>716.504854368932</v>
      </c>
      <c r="J3">
        <f>($J$1/$L$1)*I3</f>
        <v>322.42718446601941</v>
      </c>
      <c r="K3">
        <f>I3</f>
        <v>716.504854368932</v>
      </c>
      <c r="L3">
        <f>J3+F3</f>
        <v>536.59331768555035</v>
      </c>
      <c r="M3">
        <f>G3</f>
        <v>654.92371705963899</v>
      </c>
      <c r="N3">
        <f>M3*($J$1/$L$1)</f>
        <v>294.71567267683753</v>
      </c>
      <c r="O3">
        <f>M3</f>
        <v>654.92371705963899</v>
      </c>
      <c r="P3">
        <f>N3+H3</f>
        <v>449.08571606387056</v>
      </c>
    </row>
    <row r="4" spans="1:16" x14ac:dyDescent="0.25">
      <c r="A4">
        <v>769.76421636615805</v>
      </c>
      <c r="B4">
        <v>80.551628791919896</v>
      </c>
      <c r="C4">
        <v>1095.97780859916</v>
      </c>
      <c r="D4">
        <v>115.22769301895499</v>
      </c>
      <c r="E4">
        <v>776.42163661581105</v>
      </c>
      <c r="F4">
        <v>241.27369394359599</v>
      </c>
      <c r="G4">
        <v>709.84743411927798</v>
      </c>
      <c r="H4">
        <v>206.008170631957</v>
      </c>
      <c r="I4">
        <f t="shared" ref="I4:I20" si="0">E4</f>
        <v>776.42163661581105</v>
      </c>
      <c r="J4">
        <f t="shared" ref="J4:J6" si="1">($J$1/$L$1)*I4</f>
        <v>349.38973647711498</v>
      </c>
      <c r="K4">
        <f t="shared" ref="K4:K17" si="2">I4</f>
        <v>776.42163661581105</v>
      </c>
      <c r="L4">
        <f t="shared" ref="L4:L18" si="3">J4+F4</f>
        <v>590.66343042071094</v>
      </c>
      <c r="M4">
        <f t="shared" ref="M4:M18" si="4">G4</f>
        <v>709.84743411927798</v>
      </c>
      <c r="N4">
        <f t="shared" ref="N4:N13" si="5">M4*($J$1/$L$1)</f>
        <v>319.43134535367511</v>
      </c>
      <c r="O4">
        <f t="shared" ref="O4:O18" si="6">M4</f>
        <v>709.84743411927798</v>
      </c>
      <c r="P4">
        <f t="shared" ref="P4:P18" si="7">N4+H4</f>
        <v>525.43951598563217</v>
      </c>
    </row>
    <row r="5" spans="1:16" x14ac:dyDescent="0.25">
      <c r="A5">
        <v>884.60471567267598</v>
      </c>
      <c r="B5">
        <v>172.91911163270299</v>
      </c>
      <c r="C5">
        <v>1169.2094313453499</v>
      </c>
      <c r="D5">
        <v>210.41399943098901</v>
      </c>
      <c r="E5">
        <v>856.31067961165002</v>
      </c>
      <c r="F5">
        <v>287.40642448166699</v>
      </c>
      <c r="G5">
        <v>754.78502080443798</v>
      </c>
      <c r="H5">
        <v>271.29076425192898</v>
      </c>
      <c r="I5">
        <f t="shared" si="0"/>
        <v>856.31067961165002</v>
      </c>
      <c r="J5">
        <f t="shared" si="1"/>
        <v>385.33980582524254</v>
      </c>
      <c r="K5">
        <f t="shared" si="2"/>
        <v>856.31067961165002</v>
      </c>
      <c r="L5">
        <f t="shared" si="3"/>
        <v>672.74623030690952</v>
      </c>
      <c r="M5">
        <f t="shared" si="4"/>
        <v>754.78502080443798</v>
      </c>
      <c r="N5">
        <f t="shared" si="5"/>
        <v>339.65325936199707</v>
      </c>
      <c r="O5">
        <f t="shared" si="6"/>
        <v>754.78502080443798</v>
      </c>
      <c r="P5">
        <f t="shared" si="7"/>
        <v>610.94402361392599</v>
      </c>
    </row>
    <row r="6" spans="1:16" x14ac:dyDescent="0.25">
      <c r="A6">
        <v>952.84327323162199</v>
      </c>
      <c r="B6">
        <v>243.597523027134</v>
      </c>
      <c r="C6">
        <v>1224.1331484049899</v>
      </c>
      <c r="D6">
        <v>324.71238308616898</v>
      </c>
      <c r="E6">
        <v>899.58391123439606</v>
      </c>
      <c r="F6">
        <v>349.96843771115601</v>
      </c>
      <c r="G6">
        <v>791.40083217753102</v>
      </c>
      <c r="H6">
        <v>309.34866104768997</v>
      </c>
      <c r="I6">
        <f t="shared" si="0"/>
        <v>899.58391123439606</v>
      </c>
      <c r="J6">
        <f t="shared" si="1"/>
        <v>404.81276005547824</v>
      </c>
      <c r="K6">
        <f t="shared" si="2"/>
        <v>899.58391123439606</v>
      </c>
      <c r="L6">
        <f t="shared" si="3"/>
        <v>754.78119776663425</v>
      </c>
      <c r="M6">
        <f t="shared" si="4"/>
        <v>791.40083217753102</v>
      </c>
      <c r="N6">
        <f t="shared" si="5"/>
        <v>356.13037447988899</v>
      </c>
      <c r="O6">
        <f t="shared" si="6"/>
        <v>791.40083217753102</v>
      </c>
      <c r="P6">
        <f t="shared" si="7"/>
        <v>665.47903552757896</v>
      </c>
    </row>
    <row r="7" spans="1:16" x14ac:dyDescent="0.25">
      <c r="A7">
        <v>1021.08183079056</v>
      </c>
      <c r="B7">
        <v>363.31439596002701</v>
      </c>
      <c r="C7">
        <v>1297.3647711511701</v>
      </c>
      <c r="D7">
        <v>455.31535616487002</v>
      </c>
      <c r="E7">
        <v>996.11650485436803</v>
      </c>
      <c r="F7">
        <v>431.48004907713602</v>
      </c>
      <c r="G7">
        <v>813.03744798890398</v>
      </c>
      <c r="H7">
        <v>382.85723176499801</v>
      </c>
      <c r="I7">
        <f t="shared" si="0"/>
        <v>996.11650485436803</v>
      </c>
      <c r="J7">
        <f>450</f>
        <v>450</v>
      </c>
      <c r="K7">
        <f t="shared" si="2"/>
        <v>996.11650485436803</v>
      </c>
      <c r="L7">
        <f t="shared" si="3"/>
        <v>881.48004907713607</v>
      </c>
      <c r="M7">
        <f t="shared" si="4"/>
        <v>813.03744798890398</v>
      </c>
      <c r="N7">
        <f t="shared" si="5"/>
        <v>365.86685159500678</v>
      </c>
      <c r="O7">
        <f t="shared" si="6"/>
        <v>813.03744798890398</v>
      </c>
      <c r="P7">
        <f t="shared" si="7"/>
        <v>748.72408336000478</v>
      </c>
    </row>
    <row r="8" spans="1:16" x14ac:dyDescent="0.25">
      <c r="A8">
        <v>1102.6352288488199</v>
      </c>
      <c r="B8">
        <v>450.308732529606</v>
      </c>
      <c r="C8">
        <v>1357.2815533980499</v>
      </c>
      <c r="D8">
        <v>583.224198940218</v>
      </c>
      <c r="E8">
        <v>1067.6837725381399</v>
      </c>
      <c r="F8">
        <v>515.77269817561</v>
      </c>
      <c r="G8">
        <v>844.66019417475695</v>
      </c>
      <c r="H8">
        <v>494.48415662007801</v>
      </c>
      <c r="I8">
        <f t="shared" si="0"/>
        <v>1067.6837725381399</v>
      </c>
      <c r="J8">
        <f>450</f>
        <v>450</v>
      </c>
      <c r="K8">
        <f t="shared" si="2"/>
        <v>1067.6837725381399</v>
      </c>
      <c r="L8">
        <f t="shared" si="3"/>
        <v>965.77269817561</v>
      </c>
      <c r="M8">
        <f t="shared" si="4"/>
        <v>844.66019417475695</v>
      </c>
      <c r="N8">
        <f t="shared" si="5"/>
        <v>380.09708737864065</v>
      </c>
      <c r="O8">
        <f t="shared" si="6"/>
        <v>844.66019417475695</v>
      </c>
      <c r="P8">
        <f t="shared" si="7"/>
        <v>874.58124399871872</v>
      </c>
    </row>
    <row r="9" spans="1:16" x14ac:dyDescent="0.25">
      <c r="A9">
        <v>1144.2441054091501</v>
      </c>
      <c r="B9">
        <v>542.84247306091902</v>
      </c>
      <c r="C9">
        <v>1412.2052704576899</v>
      </c>
      <c r="D9">
        <v>683.90078772360198</v>
      </c>
      <c r="E9">
        <v>1104.29958391123</v>
      </c>
      <c r="F9">
        <v>559.27931292008896</v>
      </c>
      <c r="G9">
        <v>869.62552011095704</v>
      </c>
      <c r="H9">
        <v>625.19670863117403</v>
      </c>
      <c r="I9">
        <f t="shared" si="0"/>
        <v>1104.29958391123</v>
      </c>
      <c r="J9">
        <f>450</f>
        <v>450</v>
      </c>
      <c r="K9">
        <f t="shared" si="2"/>
        <v>1104.29958391123</v>
      </c>
      <c r="L9">
        <f t="shared" si="3"/>
        <v>1009.279312920089</v>
      </c>
      <c r="M9">
        <f t="shared" si="4"/>
        <v>869.62552011095704</v>
      </c>
      <c r="N9">
        <f t="shared" si="5"/>
        <v>391.33148404993068</v>
      </c>
      <c r="O9">
        <f t="shared" si="6"/>
        <v>869.62552011095704</v>
      </c>
      <c r="P9">
        <f t="shared" si="7"/>
        <v>1016.5281926811047</v>
      </c>
    </row>
    <row r="10" spans="1:16" x14ac:dyDescent="0.25">
      <c r="A10">
        <v>1190.84604715672</v>
      </c>
      <c r="B10">
        <v>616.29436502009298</v>
      </c>
      <c r="C10">
        <v>1447.1567267683699</v>
      </c>
      <c r="D10">
        <v>795.52015541093203</v>
      </c>
      <c r="E10">
        <v>1147.57281553398</v>
      </c>
      <c r="F10">
        <v>733.54004409829599</v>
      </c>
      <c r="G10">
        <v>907.90568654646302</v>
      </c>
      <c r="H10">
        <v>761.32774991998303</v>
      </c>
      <c r="I10">
        <f t="shared" si="0"/>
        <v>1147.57281553398</v>
      </c>
      <c r="J10">
        <f>450</f>
        <v>450</v>
      </c>
      <c r="K10">
        <f t="shared" si="2"/>
        <v>1147.57281553398</v>
      </c>
      <c r="L10">
        <f t="shared" si="3"/>
        <v>1183.540044098296</v>
      </c>
      <c r="M10">
        <f t="shared" si="4"/>
        <v>907.90568654646302</v>
      </c>
      <c r="N10">
        <f t="shared" si="5"/>
        <v>408.55755894590834</v>
      </c>
      <c r="O10">
        <f t="shared" si="6"/>
        <v>907.90568654646302</v>
      </c>
      <c r="P10">
        <f t="shared" si="7"/>
        <v>1169.8853088658914</v>
      </c>
    </row>
    <row r="11" spans="1:16" x14ac:dyDescent="0.25">
      <c r="A11">
        <v>1230.7905686546401</v>
      </c>
      <c r="B11">
        <v>695.21008926348702</v>
      </c>
      <c r="C11">
        <v>1482.1081830790499</v>
      </c>
      <c r="D11">
        <v>888.06901027774802</v>
      </c>
      <c r="E11">
        <v>1304.02219140083</v>
      </c>
      <c r="F11">
        <v>1365.2361392652599</v>
      </c>
      <c r="G11">
        <v>936.19972260748898</v>
      </c>
      <c r="H11">
        <v>881.13530886589103</v>
      </c>
      <c r="I11">
        <f t="shared" si="0"/>
        <v>1304.02219140083</v>
      </c>
      <c r="J11">
        <f>450</f>
        <v>450</v>
      </c>
      <c r="K11">
        <f t="shared" si="2"/>
        <v>1304.02219140083</v>
      </c>
      <c r="L11">
        <f t="shared" si="3"/>
        <v>1815.2361392652599</v>
      </c>
      <c r="M11">
        <f t="shared" si="4"/>
        <v>936.19972260748898</v>
      </c>
      <c r="N11">
        <f t="shared" si="5"/>
        <v>421.28987517337004</v>
      </c>
      <c r="O11">
        <f t="shared" si="6"/>
        <v>936.19972260748898</v>
      </c>
      <c r="P11">
        <f t="shared" si="7"/>
        <v>1302.425184039261</v>
      </c>
    </row>
    <row r="12" spans="1:16" x14ac:dyDescent="0.25">
      <c r="A12">
        <v>1307.35090152565</v>
      </c>
      <c r="B12">
        <v>842.15165902059096</v>
      </c>
      <c r="C12">
        <v>1517.0596393897299</v>
      </c>
      <c r="D12">
        <v>953.37427540097406</v>
      </c>
      <c r="E12">
        <v>1342.30235783633</v>
      </c>
      <c r="F12">
        <v>1422.3607702976601</v>
      </c>
      <c r="G12">
        <v>957.83633841886206</v>
      </c>
      <c r="H12">
        <v>962.81695650627603</v>
      </c>
      <c r="I12">
        <f t="shared" si="0"/>
        <v>1342.30235783633</v>
      </c>
      <c r="J12">
        <f>450</f>
        <v>450</v>
      </c>
      <c r="K12">
        <f t="shared" si="2"/>
        <v>1342.30235783633</v>
      </c>
      <c r="L12">
        <f t="shared" si="3"/>
        <v>1872.3607702976601</v>
      </c>
      <c r="M12">
        <f t="shared" si="4"/>
        <v>957.83633841886206</v>
      </c>
      <c r="N12">
        <f t="shared" si="5"/>
        <v>431.02635228848794</v>
      </c>
      <c r="O12">
        <f t="shared" si="6"/>
        <v>957.83633841886206</v>
      </c>
      <c r="P12">
        <f t="shared" si="7"/>
        <v>1393.843308794764</v>
      </c>
    </row>
    <row r="13" spans="1:16" x14ac:dyDescent="0.25">
      <c r="A13">
        <v>1355.6171983356401</v>
      </c>
      <c r="B13">
        <v>967.36259290870896</v>
      </c>
      <c r="C13">
        <v>1557.00416088765</v>
      </c>
      <c r="D13">
        <v>1067.7066663110299</v>
      </c>
      <c r="E13">
        <v>1398.8904299583901</v>
      </c>
      <c r="F13">
        <v>1495.78999075358</v>
      </c>
      <c r="G13">
        <v>979.47295423023502</v>
      </c>
      <c r="H13">
        <v>1063.56911696717</v>
      </c>
      <c r="I13">
        <f t="shared" si="0"/>
        <v>1398.8904299583901</v>
      </c>
      <c r="J13">
        <f>450</f>
        <v>450</v>
      </c>
      <c r="K13">
        <f t="shared" si="2"/>
        <v>1398.8904299583901</v>
      </c>
      <c r="L13">
        <f t="shared" si="3"/>
        <v>1945.78999075358</v>
      </c>
      <c r="M13">
        <f t="shared" si="4"/>
        <v>979.47295423023502</v>
      </c>
      <c r="N13">
        <f t="shared" si="5"/>
        <v>440.76282940360579</v>
      </c>
      <c r="O13">
        <f t="shared" si="6"/>
        <v>979.47295423023502</v>
      </c>
      <c r="P13">
        <f t="shared" si="7"/>
        <v>1504.3319463707758</v>
      </c>
    </row>
    <row r="14" spans="1:16" x14ac:dyDescent="0.25">
      <c r="A14">
        <v>1423.8557558945899</v>
      </c>
      <c r="B14">
        <v>1106.14997866211</v>
      </c>
      <c r="C14">
        <v>1581.96948682385</v>
      </c>
      <c r="D14">
        <v>1154.82947473238</v>
      </c>
      <c r="E14">
        <v>1510.40221914008</v>
      </c>
      <c r="F14">
        <v>1558.19708204416</v>
      </c>
      <c r="G14">
        <v>999.44521497919504</v>
      </c>
      <c r="H14">
        <v>1123.45967139656</v>
      </c>
      <c r="I14">
        <f t="shared" si="0"/>
        <v>1510.40221914008</v>
      </c>
      <c r="J14">
        <f>450</f>
        <v>450</v>
      </c>
      <c r="K14">
        <f t="shared" si="2"/>
        <v>1510.40221914008</v>
      </c>
      <c r="L14">
        <f t="shared" si="3"/>
        <v>2008.19708204416</v>
      </c>
      <c r="M14">
        <f t="shared" si="4"/>
        <v>999.44521497919504</v>
      </c>
      <c r="N14">
        <v>450</v>
      </c>
      <c r="O14">
        <f t="shared" si="6"/>
        <v>999.44521497919504</v>
      </c>
      <c r="P14">
        <f t="shared" si="7"/>
        <v>1573.45967139656</v>
      </c>
    </row>
    <row r="15" spans="1:16" x14ac:dyDescent="0.25">
      <c r="A15">
        <v>1467.12898751733</v>
      </c>
      <c r="B15">
        <v>1283.1350688146799</v>
      </c>
      <c r="C15">
        <v>1606.9348127600499</v>
      </c>
      <c r="D15">
        <v>1217.4330523844999</v>
      </c>
      <c r="E15">
        <v>1593.61997226074</v>
      </c>
      <c r="F15">
        <v>1675.15558874782</v>
      </c>
      <c r="G15">
        <v>1052.70457697642</v>
      </c>
      <c r="H15">
        <v>1145.1336285074101</v>
      </c>
      <c r="I15">
        <f t="shared" si="0"/>
        <v>1593.61997226074</v>
      </c>
      <c r="J15">
        <f>450</f>
        <v>450</v>
      </c>
      <c r="K15">
        <f t="shared" si="2"/>
        <v>1593.61997226074</v>
      </c>
      <c r="L15">
        <f t="shared" si="3"/>
        <v>2125.1555887478198</v>
      </c>
      <c r="M15">
        <f t="shared" si="4"/>
        <v>1052.70457697642</v>
      </c>
      <c r="N15">
        <v>450</v>
      </c>
      <c r="O15">
        <f t="shared" si="6"/>
        <v>1052.70457697642</v>
      </c>
      <c r="P15">
        <f t="shared" si="7"/>
        <v>1595.1336285074101</v>
      </c>
    </row>
    <row r="16" spans="1:16" x14ac:dyDescent="0.25">
      <c r="A16">
        <v>1500.4160887656001</v>
      </c>
      <c r="B16">
        <v>1351.16847149614</v>
      </c>
      <c r="C16">
        <v>1645.2149791955601</v>
      </c>
      <c r="D16">
        <v>1342.6666577758799</v>
      </c>
      <c r="E16">
        <v>1806.6574202496499</v>
      </c>
      <c r="F16">
        <v>1666.4988530886501</v>
      </c>
      <c r="G16">
        <v>1114.2857142857099</v>
      </c>
      <c r="H16">
        <v>1164.0643337245201</v>
      </c>
      <c r="I16">
        <f t="shared" si="0"/>
        <v>1806.6574202496499</v>
      </c>
      <c r="J16">
        <f>450</f>
        <v>450</v>
      </c>
      <c r="K16">
        <f t="shared" si="2"/>
        <v>1806.6574202496499</v>
      </c>
      <c r="L16">
        <f t="shared" si="3"/>
        <v>2116.4988530886503</v>
      </c>
      <c r="M16">
        <f t="shared" si="4"/>
        <v>1114.2857142857099</v>
      </c>
      <c r="N16">
        <v>450</v>
      </c>
      <c r="O16">
        <f t="shared" si="6"/>
        <v>1114.2857142857099</v>
      </c>
      <c r="P16">
        <f t="shared" si="7"/>
        <v>1614.0643337245201</v>
      </c>
    </row>
    <row r="17" spans="1:16" x14ac:dyDescent="0.25">
      <c r="A17">
        <v>1547.0180305131701</v>
      </c>
      <c r="B17">
        <v>1479.10754294249</v>
      </c>
      <c r="E17">
        <v>1690.15256588072</v>
      </c>
      <c r="F17">
        <v>1666.7633539599501</v>
      </c>
      <c r="G17">
        <v>1154.23023578363</v>
      </c>
      <c r="H17">
        <v>1234.8069810448401</v>
      </c>
      <c r="I17">
        <f t="shared" si="0"/>
        <v>1690.15256588072</v>
      </c>
      <c r="J17">
        <f>450</f>
        <v>450</v>
      </c>
      <c r="K17">
        <f t="shared" si="2"/>
        <v>1690.15256588072</v>
      </c>
      <c r="L17">
        <f t="shared" si="3"/>
        <v>2116.7633539599501</v>
      </c>
      <c r="M17">
        <f t="shared" si="4"/>
        <v>1154.23023578363</v>
      </c>
      <c r="N17">
        <v>450</v>
      </c>
      <c r="O17">
        <f t="shared" si="6"/>
        <v>1154.23023578363</v>
      </c>
      <c r="P17">
        <f t="shared" si="7"/>
        <v>1684.8069810448401</v>
      </c>
    </row>
    <row r="18" spans="1:16" x14ac:dyDescent="0.25">
      <c r="A18">
        <v>1585.29819694868</v>
      </c>
      <c r="B18">
        <v>1604.34114833386</v>
      </c>
      <c r="E18">
        <v>1545.35367545076</v>
      </c>
      <c r="F18">
        <v>1612.60491126995</v>
      </c>
      <c r="G18">
        <v>1210.8183079056801</v>
      </c>
      <c r="H18">
        <v>1294.6144066289601</v>
      </c>
      <c r="I18">
        <f t="shared" si="0"/>
        <v>1545.35367545076</v>
      </c>
      <c r="J18">
        <f>450</f>
        <v>450</v>
      </c>
      <c r="K18">
        <f>I18</f>
        <v>1545.35367545076</v>
      </c>
      <c r="L18">
        <f t="shared" si="3"/>
        <v>2062.6049112699502</v>
      </c>
      <c r="M18">
        <f t="shared" si="4"/>
        <v>1210.8183079056801</v>
      </c>
      <c r="N18">
        <v>450</v>
      </c>
      <c r="O18">
        <f t="shared" si="6"/>
        <v>1210.8183079056801</v>
      </c>
      <c r="P18">
        <f t="shared" si="7"/>
        <v>1744.6144066289601</v>
      </c>
    </row>
    <row r="19" spans="1:16" x14ac:dyDescent="0.25">
      <c r="A19">
        <v>1601.9417475728101</v>
      </c>
      <c r="B19">
        <v>1650.61746505921</v>
      </c>
      <c r="E19">
        <v>1445.4923717059601</v>
      </c>
      <c r="F19">
        <v>1525.6521391230101</v>
      </c>
      <c r="G19">
        <v>1250.7628294036001</v>
      </c>
      <c r="H19">
        <v>1313.5942334364599</v>
      </c>
      <c r="I19">
        <f t="shared" si="0"/>
        <v>1445.4923717059601</v>
      </c>
    </row>
    <row r="20" spans="1:16" x14ac:dyDescent="0.25">
      <c r="E20">
        <v>1212.4826629680999</v>
      </c>
      <c r="F20">
        <v>1003.10421778868</v>
      </c>
      <c r="G20">
        <v>1305.6865464632399</v>
      </c>
      <c r="H20">
        <v>1362.50800170703</v>
      </c>
      <c r="I20">
        <f t="shared" si="0"/>
        <v>1212.4826629680999</v>
      </c>
    </row>
    <row r="21" spans="1:16" x14ac:dyDescent="0.25">
      <c r="G21">
        <v>1367.2676837725301</v>
      </c>
      <c r="H21">
        <v>1422.30409153952</v>
      </c>
    </row>
    <row r="22" spans="1:16" x14ac:dyDescent="0.25">
      <c r="G22">
        <v>1402.21914008321</v>
      </c>
      <c r="H22">
        <v>1476.71192076531</v>
      </c>
    </row>
    <row r="23" spans="1:16" x14ac:dyDescent="0.25">
      <c r="G23">
        <v>1450.4854368931999</v>
      </c>
      <c r="H23">
        <v>1512.01900849959</v>
      </c>
    </row>
    <row r="24" spans="1:16" x14ac:dyDescent="0.25">
      <c r="G24">
        <v>1505.4091539528399</v>
      </c>
      <c r="H24">
        <v>1547.3109818983601</v>
      </c>
    </row>
    <row r="25" spans="1:16" x14ac:dyDescent="0.25">
      <c r="G25">
        <v>1596.94868238557</v>
      </c>
      <c r="H25">
        <v>1555.2762367082701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selection activeCell="M25" sqref="M25"/>
    </sheetView>
  </sheetViews>
  <sheetFormatPr defaultRowHeight="15" x14ac:dyDescent="0.25"/>
  <cols>
    <col min="10" max="10" width="12" bestFit="1" customWidth="1"/>
  </cols>
  <sheetData>
    <row r="1" spans="1:10" x14ac:dyDescent="0.25">
      <c r="A1" t="s">
        <v>0</v>
      </c>
      <c r="C1" t="s">
        <v>1</v>
      </c>
      <c r="E1" t="s">
        <v>2</v>
      </c>
      <c r="G1" t="s">
        <v>3</v>
      </c>
      <c r="J1">
        <v>3.9499999999999998E-7</v>
      </c>
    </row>
    <row r="2" spans="1:10" x14ac:dyDescent="0.25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</row>
    <row r="3" spans="1:10" x14ac:dyDescent="0.25">
      <c r="A3">
        <v>646.60194174757203</v>
      </c>
      <c r="B3">
        <v>-0.89952523204919999</v>
      </c>
      <c r="C3">
        <v>1022.74618585298</v>
      </c>
      <c r="D3">
        <v>39.1118994274334</v>
      </c>
      <c r="E3">
        <v>716.504854368932</v>
      </c>
      <c r="F3">
        <v>214.16613321953099</v>
      </c>
      <c r="G3">
        <v>654.92371705963899</v>
      </c>
      <c r="H3">
        <v>154.37004338703301</v>
      </c>
      <c r="I3">
        <f>100</f>
        <v>100</v>
      </c>
      <c r="J3">
        <f>500+$J$1*I3^3</f>
        <v>500.39499999999998</v>
      </c>
    </row>
    <row r="4" spans="1:10" x14ac:dyDescent="0.25">
      <c r="A4">
        <v>769.76421636615805</v>
      </c>
      <c r="B4">
        <v>80.551628791919896</v>
      </c>
      <c r="C4">
        <v>1095.97780859916</v>
      </c>
      <c r="D4">
        <v>115.22769301895499</v>
      </c>
      <c r="E4">
        <v>776.42163661581105</v>
      </c>
      <c r="F4">
        <v>241.27369394359599</v>
      </c>
      <c r="G4">
        <v>709.84743411927798</v>
      </c>
      <c r="H4">
        <v>206.008170631957</v>
      </c>
      <c r="I4">
        <f>I3+100</f>
        <v>200</v>
      </c>
      <c r="J4">
        <f t="shared" ref="J4:J11" si="0">500+$J$1*I4^3</f>
        <v>503.16</v>
      </c>
    </row>
    <row r="5" spans="1:10" x14ac:dyDescent="0.25">
      <c r="A5">
        <v>884.60471567267598</v>
      </c>
      <c r="B5">
        <v>172.91911163270299</v>
      </c>
      <c r="C5">
        <v>1169.2094313453499</v>
      </c>
      <c r="D5">
        <v>210.41399943098901</v>
      </c>
      <c r="E5">
        <v>856.31067961165002</v>
      </c>
      <c r="F5">
        <v>287.40642448166699</v>
      </c>
      <c r="G5">
        <v>754.78502080443798</v>
      </c>
      <c r="H5">
        <v>271.29076425192898</v>
      </c>
      <c r="I5">
        <f t="shared" ref="I5:I18" si="1">I4+100</f>
        <v>300</v>
      </c>
      <c r="J5">
        <f t="shared" si="0"/>
        <v>510.66500000000002</v>
      </c>
    </row>
    <row r="6" spans="1:10" x14ac:dyDescent="0.25">
      <c r="A6">
        <v>952.84327323162199</v>
      </c>
      <c r="B6">
        <v>243.597523027134</v>
      </c>
      <c r="C6">
        <v>1224.1331484049899</v>
      </c>
      <c r="D6">
        <v>324.71238308616898</v>
      </c>
      <c r="E6">
        <v>899.58391123439606</v>
      </c>
      <c r="F6">
        <v>349.96843771115601</v>
      </c>
      <c r="G6">
        <v>791.40083217753102</v>
      </c>
      <c r="H6">
        <v>309.34866104768997</v>
      </c>
      <c r="I6">
        <f t="shared" si="1"/>
        <v>400</v>
      </c>
      <c r="J6">
        <f t="shared" si="0"/>
        <v>525.28</v>
      </c>
    </row>
    <row r="7" spans="1:10" x14ac:dyDescent="0.25">
      <c r="A7">
        <v>1021.08183079056</v>
      </c>
      <c r="B7">
        <v>363.31439596002701</v>
      </c>
      <c r="C7">
        <v>1297.3647711511701</v>
      </c>
      <c r="D7">
        <v>455.31535616487002</v>
      </c>
      <c r="E7">
        <v>996.11650485436803</v>
      </c>
      <c r="F7">
        <v>431.48004907713602</v>
      </c>
      <c r="G7">
        <v>813.03744798890398</v>
      </c>
      <c r="H7">
        <v>382.85723176499801</v>
      </c>
      <c r="I7">
        <f t="shared" si="1"/>
        <v>500</v>
      </c>
      <c r="J7">
        <f t="shared" si="0"/>
        <v>549.375</v>
      </c>
    </row>
    <row r="8" spans="1:10" x14ac:dyDescent="0.25">
      <c r="A8">
        <v>1102.6352288488199</v>
      </c>
      <c r="B8">
        <v>450.308732529606</v>
      </c>
      <c r="C8">
        <v>1357.2815533980499</v>
      </c>
      <c r="D8">
        <v>583.224198940218</v>
      </c>
      <c r="E8">
        <v>1067.6837725381399</v>
      </c>
      <c r="F8">
        <v>515.77269817561</v>
      </c>
      <c r="G8">
        <v>844.66019417475695</v>
      </c>
      <c r="H8">
        <v>494.48415662007801</v>
      </c>
      <c r="I8">
        <f t="shared" si="1"/>
        <v>600</v>
      </c>
      <c r="J8">
        <f t="shared" si="0"/>
        <v>585.31999999999994</v>
      </c>
    </row>
    <row r="9" spans="1:10" x14ac:dyDescent="0.25">
      <c r="A9">
        <v>1144.2441054091501</v>
      </c>
      <c r="B9">
        <v>542.84247306091902</v>
      </c>
      <c r="C9">
        <v>1412.2052704576899</v>
      </c>
      <c r="D9">
        <v>683.90078772360198</v>
      </c>
      <c r="E9">
        <v>1104.29958391123</v>
      </c>
      <c r="F9">
        <v>559.27931292008896</v>
      </c>
      <c r="G9">
        <v>869.62552011095704</v>
      </c>
      <c r="H9">
        <v>625.19670863117403</v>
      </c>
      <c r="I9">
        <f t="shared" si="1"/>
        <v>700</v>
      </c>
      <c r="J9">
        <f t="shared" si="0"/>
        <v>635.48500000000001</v>
      </c>
    </row>
    <row r="10" spans="1:10" x14ac:dyDescent="0.25">
      <c r="A10">
        <v>1190.84604715672</v>
      </c>
      <c r="B10">
        <v>616.29436502009298</v>
      </c>
      <c r="C10">
        <v>1447.1567267683699</v>
      </c>
      <c r="D10">
        <v>795.52015541093203</v>
      </c>
      <c r="E10">
        <v>1147.57281553398</v>
      </c>
      <c r="F10">
        <v>733.54004409829599</v>
      </c>
      <c r="G10">
        <v>907.90568654646302</v>
      </c>
      <c r="H10">
        <v>761.32774991998303</v>
      </c>
      <c r="I10">
        <f t="shared" si="1"/>
        <v>800</v>
      </c>
      <c r="J10">
        <f t="shared" si="0"/>
        <v>702.24</v>
      </c>
    </row>
    <row r="11" spans="1:10" x14ac:dyDescent="0.25">
      <c r="A11">
        <v>1230.7905686546401</v>
      </c>
      <c r="B11">
        <v>695.21008926348702</v>
      </c>
      <c r="C11">
        <v>1482.1081830790499</v>
      </c>
      <c r="D11">
        <v>888.06901027774802</v>
      </c>
      <c r="E11">
        <v>1304.02219140083</v>
      </c>
      <c r="F11">
        <v>1365.2361392652599</v>
      </c>
      <c r="G11">
        <v>936.19972260748898</v>
      </c>
      <c r="H11">
        <v>881.13530886589103</v>
      </c>
      <c r="I11">
        <f t="shared" si="1"/>
        <v>900</v>
      </c>
      <c r="J11">
        <f t="shared" si="0"/>
        <v>787.95499999999993</v>
      </c>
    </row>
    <row r="12" spans="1:10" x14ac:dyDescent="0.25">
      <c r="A12">
        <v>1307.35090152565</v>
      </c>
      <c r="B12">
        <v>842.15165902059096</v>
      </c>
      <c r="C12">
        <v>1517.0596393897299</v>
      </c>
      <c r="D12">
        <v>953.37427540097406</v>
      </c>
      <c r="E12">
        <v>1342.30235783633</v>
      </c>
      <c r="F12">
        <v>1422.3607702976601</v>
      </c>
      <c r="G12">
        <v>957.83633841886206</v>
      </c>
      <c r="H12">
        <v>962.81695650627603</v>
      </c>
      <c r="I12">
        <f t="shared" si="1"/>
        <v>1000</v>
      </c>
      <c r="J12">
        <f>40</f>
        <v>40</v>
      </c>
    </row>
    <row r="13" spans="1:10" x14ac:dyDescent="0.25">
      <c r="A13">
        <v>1355.6171983356401</v>
      </c>
      <c r="B13">
        <v>967.36259290870896</v>
      </c>
      <c r="C13">
        <v>1557.00416088765</v>
      </c>
      <c r="D13">
        <v>1067.7066663110299</v>
      </c>
      <c r="E13">
        <v>1398.8904299583901</v>
      </c>
      <c r="F13">
        <v>1495.78999075358</v>
      </c>
      <c r="G13">
        <v>979.47295423023502</v>
      </c>
      <c r="H13">
        <v>1063.56911696717</v>
      </c>
      <c r="I13">
        <f t="shared" si="1"/>
        <v>1100</v>
      </c>
      <c r="J13">
        <f>40+$J$1*I13^3</f>
        <v>565.745</v>
      </c>
    </row>
    <row r="14" spans="1:10" x14ac:dyDescent="0.25">
      <c r="A14">
        <v>1423.8557558945899</v>
      </c>
      <c r="B14">
        <v>1106.14997866211</v>
      </c>
      <c r="C14">
        <v>1581.96948682385</v>
      </c>
      <c r="D14">
        <v>1154.82947473238</v>
      </c>
      <c r="E14">
        <v>1510.40221914008</v>
      </c>
      <c r="F14">
        <v>1558.19708204416</v>
      </c>
      <c r="G14">
        <v>999.44521497919504</v>
      </c>
      <c r="H14">
        <v>1123.45967139656</v>
      </c>
      <c r="I14">
        <f t="shared" si="1"/>
        <v>1200</v>
      </c>
      <c r="J14">
        <f t="shared" ref="J14:J18" si="2">40+$J$1*I14^3</f>
        <v>722.56</v>
      </c>
    </row>
    <row r="15" spans="1:10" x14ac:dyDescent="0.25">
      <c r="A15">
        <v>1467.12898751733</v>
      </c>
      <c r="B15">
        <v>1283.1350688146799</v>
      </c>
      <c r="C15">
        <v>1606.9348127600499</v>
      </c>
      <c r="D15">
        <v>1217.4330523844999</v>
      </c>
      <c r="E15">
        <v>1593.61997226074</v>
      </c>
      <c r="F15">
        <v>1675.15558874782</v>
      </c>
      <c r="G15">
        <v>1052.70457697642</v>
      </c>
      <c r="H15">
        <v>1145.1336285074101</v>
      </c>
      <c r="I15">
        <f t="shared" si="1"/>
        <v>1300</v>
      </c>
      <c r="J15">
        <f t="shared" si="2"/>
        <v>907.81499999999994</v>
      </c>
    </row>
    <row r="16" spans="1:10" x14ac:dyDescent="0.25">
      <c r="A16">
        <v>1500.4160887656001</v>
      </c>
      <c r="B16">
        <v>1351.16847149614</v>
      </c>
      <c r="C16">
        <v>1645.2149791955601</v>
      </c>
      <c r="D16">
        <v>1342.6666577758799</v>
      </c>
      <c r="E16">
        <v>1806.6574202496499</v>
      </c>
      <c r="F16">
        <v>1666.4988530886501</v>
      </c>
      <c r="G16">
        <v>1114.2857142857099</v>
      </c>
      <c r="H16">
        <v>1164.0643337245201</v>
      </c>
      <c r="I16">
        <f t="shared" si="1"/>
        <v>1400</v>
      </c>
      <c r="J16">
        <f t="shared" si="2"/>
        <v>1123.8799999999999</v>
      </c>
    </row>
    <row r="17" spans="1:10" x14ac:dyDescent="0.25">
      <c r="A17">
        <v>1547.0180305131701</v>
      </c>
      <c r="B17">
        <v>1479.10754294249</v>
      </c>
      <c r="E17">
        <v>1690.15256588072</v>
      </c>
      <c r="F17">
        <v>1666.7633539599501</v>
      </c>
      <c r="G17">
        <v>1154.23023578363</v>
      </c>
      <c r="H17">
        <v>1234.8069810448401</v>
      </c>
      <c r="I17">
        <f t="shared" si="1"/>
        <v>1500</v>
      </c>
      <c r="J17">
        <f t="shared" si="2"/>
        <v>1373.125</v>
      </c>
    </row>
    <row r="18" spans="1:10" x14ac:dyDescent="0.25">
      <c r="A18">
        <v>1585.29819694868</v>
      </c>
      <c r="B18">
        <v>1604.34114833386</v>
      </c>
      <c r="E18">
        <v>1545.35367545076</v>
      </c>
      <c r="F18">
        <v>1612.60491126995</v>
      </c>
      <c r="G18">
        <v>1210.8183079056801</v>
      </c>
      <c r="H18">
        <v>1294.6144066289601</v>
      </c>
      <c r="I18">
        <f t="shared" si="1"/>
        <v>1600</v>
      </c>
      <c r="J18">
        <f t="shared" si="2"/>
        <v>1657.9199999999998</v>
      </c>
    </row>
    <row r="19" spans="1:10" x14ac:dyDescent="0.25">
      <c r="A19">
        <v>1601.9417475728101</v>
      </c>
      <c r="B19">
        <v>1650.61746505921</v>
      </c>
      <c r="E19">
        <v>1445.4923717059601</v>
      </c>
      <c r="F19">
        <v>1525.6521391230101</v>
      </c>
      <c r="G19">
        <v>1250.7628294036001</v>
      </c>
      <c r="H19">
        <v>1313.5942334364599</v>
      </c>
    </row>
    <row r="20" spans="1:10" x14ac:dyDescent="0.25">
      <c r="E20">
        <v>1212.4826629680999</v>
      </c>
      <c r="F20">
        <v>1003.10421778868</v>
      </c>
      <c r="G20">
        <v>1305.6865464632399</v>
      </c>
      <c r="H20">
        <v>1362.50800170703</v>
      </c>
    </row>
    <row r="21" spans="1:10" x14ac:dyDescent="0.25">
      <c r="G21">
        <v>1367.2676837725301</v>
      </c>
      <c r="H21">
        <v>1422.30409153952</v>
      </c>
    </row>
    <row r="22" spans="1:10" x14ac:dyDescent="0.25">
      <c r="G22">
        <v>1402.21914008321</v>
      </c>
      <c r="H22">
        <v>1476.71192076531</v>
      </c>
    </row>
    <row r="23" spans="1:10" x14ac:dyDescent="0.25">
      <c r="G23">
        <v>1450.4854368931999</v>
      </c>
      <c r="H23">
        <v>1512.01900849959</v>
      </c>
    </row>
    <row r="24" spans="1:10" x14ac:dyDescent="0.25">
      <c r="G24">
        <v>1505.4091539528399</v>
      </c>
      <c r="H24">
        <v>1547.3109818983601</v>
      </c>
    </row>
    <row r="25" spans="1:10" x14ac:dyDescent="0.25">
      <c r="G25">
        <v>1596.94868238557</v>
      </c>
      <c r="H25">
        <v>1555.2762367082701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WORK</vt:lpstr>
      <vt:lpstr>wpd_datasets (3)</vt:lpstr>
      <vt:lpstr>wpd_datasets (2)</vt:lpstr>
      <vt:lpstr>wpd_datasets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Stephen</dc:creator>
  <cp:lastModifiedBy>Olson, Stephen</cp:lastModifiedBy>
  <dcterms:created xsi:type="dcterms:W3CDTF">2021-12-08T03:29:35Z</dcterms:created>
  <dcterms:modified xsi:type="dcterms:W3CDTF">2021-12-09T05:54:02Z</dcterms:modified>
</cp:coreProperties>
</file>