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2f83c3b872d77321/Desktop/github-projects-data-analysis-ms-excel/Iris-dataset-data-analysis-ms-excel/"/>
    </mc:Choice>
  </mc:AlternateContent>
  <xr:revisionPtr revIDLastSave="639" documentId="13_ncr:40009_{240B01B6-55D5-470E-B67F-45D0816AEB96}" xr6:coauthVersionLast="47" xr6:coauthVersionMax="47" xr10:uidLastSave="{AE37506C-3E1D-4BDF-9491-18ED8DD18313}"/>
  <bookViews>
    <workbookView xWindow="-108" yWindow="-108" windowWidth="23256" windowHeight="12456" xr2:uid="{00000000-000D-0000-FFFF-FFFF00000000}"/>
  </bookViews>
  <sheets>
    <sheet name="iris" sheetId="1" r:id="rId1"/>
    <sheet name="Analysis" sheetId="7" r:id="rId2"/>
    <sheet name="Information about the dataset" sheetId="5" r:id="rId3"/>
  </sheets>
  <definedNames>
    <definedName name="_xlchart.v1.0" hidden="1">iris!$D$1</definedName>
    <definedName name="_xlchart.v1.1" hidden="1">iris!$D$2:$D$151</definedName>
    <definedName name="_xlchart.v1.2" hidden="1">Analysis!$A$156:$A$168</definedName>
    <definedName name="_xlchart.v1.3" hidden="1">Analysis!$B$156:$B$168</definedName>
    <definedName name="_xlcn.WorksheetConnection_Iris20jan2024.xlsxTable11" hidden="1">Table1[]</definedName>
    <definedName name="_xlcn.WorksheetConnection_Iris20jan2024.xlsxTable31" hidden="1">Table3</definedName>
  </definedNames>
  <calcPr calcId="191029"/>
  <pivotCaches>
    <pivotCache cacheId="0" r:id="rId4"/>
    <pivotCache cacheId="1" r:id="rId5"/>
    <pivotCache cacheId="2" r:id="rId6"/>
  </pivotCaches>
  <extLst>
    <ext xmlns:x15="http://schemas.microsoft.com/office/spreadsheetml/2010/11/main" uri="{FCE2AD5D-F65C-4FA6-A056-5C36A1767C68}">
      <x15:dataModel>
        <x15:modelTables>
          <x15:modelTable id="Table3" name="Table3" connection="WorksheetConnection_Iris-20jan2024.xlsx!Table3"/>
          <x15:modelTable id="Table1" name="Table1" connection="WorksheetConnection_Iris-20jan202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6" i="7" l="1"/>
  <c r="B295" i="7"/>
  <c r="B294" i="7"/>
  <c r="B293" i="7"/>
  <c r="B292" i="7"/>
  <c r="D302" i="7"/>
  <c r="D298" i="7"/>
  <c r="B302" i="7"/>
  <c r="B301" i="7"/>
  <c r="B300" i="7"/>
  <c r="B299" i="7"/>
  <c r="B298" i="7"/>
  <c r="A246" i="7"/>
  <c r="B246" i="7" s="1"/>
  <c r="A174" i="7"/>
  <c r="F41" i="7"/>
  <c r="F42" i="7"/>
  <c r="F43" i="7"/>
  <c r="F44" i="7"/>
  <c r="F45" i="7"/>
  <c r="F46" i="7"/>
  <c r="F47" i="7"/>
  <c r="F48" i="7"/>
  <c r="F49" i="7"/>
  <c r="F50" i="7"/>
  <c r="F51" i="7"/>
  <c r="F52" i="7"/>
  <c r="F53" i="7"/>
  <c r="F40" i="7"/>
  <c r="D215" i="7"/>
  <c r="D216" i="7"/>
  <c r="D21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ris-20jan2024.xlsx!Table1" type="102" refreshedVersion="8" minRefreshableVersion="5">
    <extLst>
      <ext xmlns:x15="http://schemas.microsoft.com/office/spreadsheetml/2010/11/main" uri="{DE250136-89BD-433C-8126-D09CA5730AF9}">
        <x15:connection id="Table1" autoDelete="1">
          <x15:rangePr sourceName="_xlcn.WorksheetConnection_Iris20jan2024.xlsxTable11"/>
        </x15:connection>
      </ext>
    </extLst>
  </connection>
  <connection id="3" xr16:uid="{00000000-0015-0000-FFFF-FFFF02000000}" name="WorksheetConnection_Iris-20jan2024.xlsx!Table3" type="102" refreshedVersion="8" minRefreshableVersion="5">
    <extLst>
      <ext xmlns:x15="http://schemas.microsoft.com/office/spreadsheetml/2010/11/main" uri="{DE250136-89BD-433C-8126-D09CA5730AF9}">
        <x15:connection id="Table3">
          <x15:rangePr sourceName="_xlcn.WorksheetConnection_Iris20jan2024.xlsxTable31"/>
        </x15:connection>
      </ext>
    </extLst>
  </connection>
</connections>
</file>

<file path=xl/sharedStrings.xml><?xml version="1.0" encoding="utf-8"?>
<sst xmlns="http://schemas.openxmlformats.org/spreadsheetml/2006/main" count="403" uniqueCount="127">
  <si>
    <t>sepal_length</t>
  </si>
  <si>
    <t>sepal_width</t>
  </si>
  <si>
    <t>petal_length</t>
  </si>
  <si>
    <t>petal_width</t>
  </si>
  <si>
    <t>species</t>
  </si>
  <si>
    <t>setosa</t>
  </si>
  <si>
    <t>versicolor</t>
  </si>
  <si>
    <t>virginica</t>
  </si>
  <si>
    <t>Petal Area</t>
  </si>
  <si>
    <t>Tanspose function</t>
  </si>
  <si>
    <t>Basic of the species IRIS</t>
  </si>
  <si>
    <t xml:space="preserve">Find the area of the petal </t>
  </si>
  <si>
    <t>Row Labels</t>
  </si>
  <si>
    <t>Grand Total</t>
  </si>
  <si>
    <t>Sum of sepal_width</t>
  </si>
  <si>
    <t>Sum of petal_length</t>
  </si>
  <si>
    <t>Sum of petal_width</t>
  </si>
  <si>
    <t>Average of sepal_length</t>
  </si>
  <si>
    <t>petal area</t>
  </si>
  <si>
    <t>Average of petal area</t>
  </si>
  <si>
    <t xml:space="preserve">What is the average of petal area for the species </t>
  </si>
  <si>
    <t>Average of petal_width</t>
  </si>
  <si>
    <t>Mean</t>
  </si>
  <si>
    <t>Standard Error</t>
  </si>
  <si>
    <t>Median</t>
  </si>
  <si>
    <t>Mode</t>
  </si>
  <si>
    <t>Standard Deviation</t>
  </si>
  <si>
    <t>Sample Variance</t>
  </si>
  <si>
    <t>Kurtosis</t>
  </si>
  <si>
    <t>Skewness</t>
  </si>
  <si>
    <t>Range</t>
  </si>
  <si>
    <t>Minimum</t>
  </si>
  <si>
    <t>Maximum</t>
  </si>
  <si>
    <t>Sum</t>
  </si>
  <si>
    <t>Count</t>
  </si>
  <si>
    <t>Descriptive statistics of sepal -length</t>
  </si>
  <si>
    <t>What is the correlation between petal length and petal width?</t>
  </si>
  <si>
    <t>Petal length</t>
  </si>
  <si>
    <t>petal width</t>
  </si>
  <si>
    <t>petal length</t>
  </si>
  <si>
    <t xml:space="preserve">Sampling </t>
  </si>
  <si>
    <t>What is the distribution of each species of iris in the dataset?</t>
  </si>
  <si>
    <r>
      <t xml:space="preserve">Use the </t>
    </r>
    <r>
      <rPr>
        <sz val="9.6"/>
        <color theme="1"/>
        <rFont val="Courier New"/>
        <family val="3"/>
      </rPr>
      <t>INDEX</t>
    </r>
    <r>
      <rPr>
        <sz val="10"/>
        <color rgb="FF374151"/>
        <rFont val="Segoe UI"/>
        <family val="2"/>
      </rPr>
      <t xml:space="preserve"> and </t>
    </r>
    <r>
      <rPr>
        <sz val="9.6"/>
        <color theme="1"/>
        <rFont val="Courier New"/>
        <family val="3"/>
      </rPr>
      <t>MATCH</t>
    </r>
    <r>
      <rPr>
        <sz val="10"/>
        <color rgb="FF374151"/>
        <rFont val="Segoe UI"/>
        <family val="2"/>
      </rPr>
      <t xml:space="preserve"> functions to find the species corresponding to the maximum petal area. </t>
    </r>
  </si>
  <si>
    <t>then to find the max petal area = maxifs(select one cell from the petal area, one cell from species, ' name of the species')</t>
  </si>
  <si>
    <t xml:space="preserve">first calculate the petal area = petal length * petal width </t>
  </si>
  <si>
    <t>Which species of iris has the largest petal area?</t>
  </si>
  <si>
    <t>Periodic sampling done for sepal length with PS=10</t>
  </si>
  <si>
    <t>Random sampling is done for sepal length with Range = 10</t>
  </si>
  <si>
    <t>Kurtosis is a</t>
  </si>
  <si>
    <t>This dataset includes measurements of the sepal length, sepal width, petal length and petal width of 150 iris flowers, which belong to 3 different species: setosa, versicolor and virginica. The iris dataset has 150 rows and 5 columns, which are stored as a dataframe, including a column for the species of each flower.</t>
  </si>
  <si>
    <t>The description of its variables includes:</t>
  </si>
  <si>
    <t>Sepal.Length - The sepal.length represents the length of the sepal in centimetres.</t>
  </si>
  <si>
    <t>Sepal.Width - The sepal.width represents the width of the sepal in centimetres.</t>
  </si>
  <si>
    <t>Petal.Length - The petal.length represents the length of the petal in centimetres.</t>
  </si>
  <si>
    <t>Species - The species variable represents the species of the iris flower, with three possible values: setosa, versicolor and virginica.</t>
  </si>
  <si>
    <t>One use case of the Iris dataset in Excel is to analyze the relationship between the different features of the Iris flower and classify the flower species based on the feature values. This can be done using techniques such as correlation analysis, inferential statistics, and predictive modeling.</t>
  </si>
  <si>
    <t>How many observations are there for each species of iris?</t>
  </si>
  <si>
    <t>Count of sepal_length</t>
  </si>
  <si>
    <t>sepal area</t>
  </si>
  <si>
    <t>Min of sepal area</t>
  </si>
  <si>
    <t>((a1-b1)/b1small)*100</t>
  </si>
  <si>
    <t xml:space="preserve">Which species has the larger petal area </t>
  </si>
  <si>
    <t>Max of petal area</t>
  </si>
  <si>
    <t xml:space="preserve">What is the maximum petal area of setosa species </t>
  </si>
  <si>
    <t xml:space="preserve">use paste special option </t>
  </si>
  <si>
    <t>Data Analysis</t>
  </si>
  <si>
    <t xml:space="preserve">Data visualization </t>
  </si>
  <si>
    <t xml:space="preserve">Which species has the lower petal area and sepal area when compared to other species </t>
  </si>
  <si>
    <t>Min of petal area</t>
  </si>
  <si>
    <t>Compare the average petal width of all the species</t>
  </si>
  <si>
    <r>
      <rPr>
        <sz val="11"/>
        <color rgb="FF040C28"/>
        <rFont val="Calibri"/>
        <family val="2"/>
        <scheme val="minor"/>
      </rPr>
      <t xml:space="preserve"> statistical measure that defines how heavily the tails of a distribution differ from the tails of a normal distribution</t>
    </r>
    <r>
      <rPr>
        <sz val="11"/>
        <color rgb="FF202124"/>
        <rFont val="Calibri"/>
        <family val="2"/>
        <scheme val="minor"/>
      </rPr>
      <t>.</t>
    </r>
  </si>
  <si>
    <t xml:space="preserve">Regression </t>
  </si>
  <si>
    <t>usually the dependent variable will be in Y axis and independent variable in X axix</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</si>
  <si>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</si>
  <si>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</si>
  <si>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</si>
  <si>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</si>
  <si>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</si>
  <si>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</si>
  <si>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</si>
  <si>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</si>
  <si>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</si>
  <si>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</si>
  <si>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</si>
  <si>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</si>
  <si>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</si>
  <si>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</si>
  <si>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</si>
  <si>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</si>
  <si>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</si>
  <si>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</si>
  <si>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</si>
  <si>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</si>
  <si>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</si>
  <si>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</si>
  <si>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</si>
  <si>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Simple linear regression </t>
  </si>
  <si>
    <t xml:space="preserve">x axis is petal length </t>
  </si>
  <si>
    <t xml:space="preserve">y axis is petal area </t>
  </si>
  <si>
    <t xml:space="preserve">Percentile and Quartile </t>
  </si>
  <si>
    <t>Percentile: It’s a way to measure and express the position of a particular value within a dataset. It tells you what percentage of the data falls below a certain value.</t>
  </si>
  <si>
    <t>Quartiles: Three points that divide a dataset into four equal parts. The first quartile (Q1) is the 25th percentile, the second quartile (Q2) is the median, and the third quartile (Q3) is the 75th percentile.</t>
  </si>
  <si>
    <t>Percentile 0</t>
  </si>
  <si>
    <t>50th percentile</t>
  </si>
  <si>
    <t>75th percentile</t>
  </si>
  <si>
    <t xml:space="preserve">100th percentile </t>
  </si>
  <si>
    <t>Quartile 0</t>
  </si>
  <si>
    <t>Q1</t>
  </si>
  <si>
    <t>Q2</t>
  </si>
  <si>
    <t>Q3</t>
  </si>
  <si>
    <t>Q4</t>
  </si>
  <si>
    <t xml:space="preserve">slno </t>
  </si>
  <si>
    <t>minimum value</t>
  </si>
  <si>
    <t xml:space="preserve">maximum value </t>
  </si>
  <si>
    <t>here n=50 so</t>
  </si>
  <si>
    <t>median= 25.5</t>
  </si>
  <si>
    <t>25th percentile (0.25)</t>
  </si>
  <si>
    <t xml:space="preserve">use the formula of percetile and for k value add the decimal value </t>
  </si>
  <si>
    <t>k=0.25</t>
  </si>
  <si>
    <t>k=0.5</t>
  </si>
  <si>
    <t>k=0.75</t>
  </si>
  <si>
    <t>k=1</t>
  </si>
  <si>
    <t>Q0,P0</t>
  </si>
  <si>
    <t xml:space="preserve">Q1, 25th percentile </t>
  </si>
  <si>
    <t>Q2, 50th percentile</t>
  </si>
  <si>
    <t>Q3 75th percentile</t>
  </si>
  <si>
    <t>Q4, when k in percentile is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</si>
</sst>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FF0000"/>
      <name val="Calibri"/>
      <family val="2"/>
      <scheme val="minor"/>
    </font>
    <font>
      <b/>
      <sz val="14"/>
      <color rgb="FFFF0000"/>
      <name val="Calibri"/>
      <family val="2"/>
      <scheme val="minor"/>
    </font>
    <font>
      <i/>
      <sz val="11"/>
      <color theme="1"/>
      <name val="Calibri"/>
      <family val="2"/>
      <scheme val="minor"/>
    </font>
    <font>
      <sz val="10"/>
      <color rgb="FF374151"/>
      <name val="Segoe UI"/>
      <family val="2"/>
    </font>
    <font>
      <sz val="9.6"/>
      <color theme="1"/>
      <name val="Courier New"/>
      <family val="3"/>
    </font>
    <font>
      <sz val="11"/>
      <color rgb="FF3C3C3B"/>
      <name val="Arial"/>
      <family val="2"/>
    </font>
    <font>
      <b/>
      <sz val="11"/>
      <color rgb="FF3C3C3B"/>
      <name val="Arial"/>
      <family val="2"/>
    </font>
    <font>
      <sz val="11"/>
      <color rgb="FF202124"/>
      <name val="Calibri"/>
      <family val="2"/>
      <scheme val="minor"/>
    </font>
    <font>
      <sz val="11"/>
      <color rgb="FF040C28"/>
      <name val="Calibri"/>
      <family val="2"/>
      <scheme val="minor"/>
    </font>
    <font>
      <sz val="11"/>
      <color rgb="FF37415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ill="1" applyBorder="1"/>
    <xf numFmtId="0" fontId="0" fillId="34" borderId="11" xfId="0" applyFill="1" applyBorder="1"/>
    <xf numFmtId="0" fontId="0" fillId="34" borderId="12" xfId="0" applyFill="1" applyBorder="1"/>
    <xf numFmtId="0" fontId="0" fillId="0" borderId="10" xfId="0" applyBorder="1"/>
    <xf numFmtId="0" fontId="0" fillId="0" borderId="11" xfId="0" applyBorder="1"/>
    <xf numFmtId="0" fontId="0" fillId="0" borderId="12" xfId="0" applyBorder="1"/>
    <xf numFmtId="0" fontId="13" fillId="33" borderId="0" xfId="0" applyFont="1" applyFill="1"/>
    <xf numFmtId="0" fontId="18" fillId="0" borderId="0" xfId="0" applyFont="1"/>
    <xf numFmtId="0" fontId="19" fillId="0" borderId="0" xfId="0" applyFont="1"/>
    <xf numFmtId="0" fontId="0" fillId="0" borderId="0" xfId="0" pivotButton="1"/>
    <xf numFmtId="0" fontId="0" fillId="0" borderId="0" xfId="0" applyAlignment="1">
      <alignment horizontal="left"/>
    </xf>
    <xf numFmtId="0" fontId="0" fillId="0" borderId="13" xfId="0" applyBorder="1"/>
    <xf numFmtId="0" fontId="20" fillId="0" borderId="14" xfId="0" applyFont="1" applyBorder="1" applyAlignment="1">
      <alignment horizontal="center"/>
    </xf>
    <xf numFmtId="0" fontId="20" fillId="0" borderId="14" xfId="0" applyFont="1" applyBorder="1" applyAlignment="1">
      <alignment horizontal="centerContinuous"/>
    </xf>
    <xf numFmtId="0" fontId="0" fillId="35" borderId="13" xfId="0" applyFill="1" applyBorder="1"/>
    <xf numFmtId="0" fontId="0" fillId="35" borderId="0" xfId="0" applyFill="1"/>
    <xf numFmtId="0" fontId="21" fillId="0" borderId="0" xfId="0" applyFont="1"/>
    <xf numFmtId="0" fontId="0" fillId="0" borderId="15" xfId="0" applyBorder="1"/>
    <xf numFmtId="0" fontId="0" fillId="35" borderId="15" xfId="0" applyFill="1" applyBorder="1"/>
    <xf numFmtId="0" fontId="0" fillId="0" borderId="0" xfId="0" applyAlignment="1">
      <alignment vertical="center"/>
    </xf>
    <xf numFmtId="0" fontId="23" fillId="0" borderId="0" xfId="0" applyFont="1" applyAlignment="1">
      <alignment vertical="center"/>
    </xf>
    <xf numFmtId="0" fontId="24" fillId="0" borderId="0" xfId="0" applyFont="1" applyAlignment="1">
      <alignment vertical="center"/>
    </xf>
    <xf numFmtId="0" fontId="0" fillId="0" borderId="0" xfId="0" applyAlignment="1">
      <alignment horizontal="left" vertical="center"/>
    </xf>
    <xf numFmtId="0" fontId="23" fillId="0" borderId="0" xfId="0" applyFont="1" applyAlignment="1">
      <alignment horizontal="left" vertical="center"/>
    </xf>
    <xf numFmtId="0" fontId="17" fillId="0" borderId="0" xfId="0" applyFont="1"/>
    <xf numFmtId="0" fontId="18" fillId="0" borderId="0" xfId="0" applyFont="1" applyAlignment="1">
      <alignment horizontal="left"/>
    </xf>
    <xf numFmtId="0" fontId="0" fillId="36" borderId="0" xfId="0" applyFill="1"/>
    <xf numFmtId="0" fontId="20" fillId="0" borderId="0" xfId="0" applyFont="1" applyAlignment="1">
      <alignment horizontal="left"/>
    </xf>
    <xf numFmtId="0" fontId="0" fillId="36" borderId="0" xfId="0" applyFill="1" applyAlignment="1">
      <alignment horizontal="left"/>
    </xf>
    <xf numFmtId="0" fontId="18" fillId="0" borderId="0" xfId="0" applyFont="1" applyAlignment="1">
      <alignment horizontal="left" vertical="center" indent="1"/>
    </xf>
    <xf numFmtId="0" fontId="0" fillId="37" borderId="0" xfId="0" applyFill="1"/>
    <xf numFmtId="0" fontId="25" fillId="0" borderId="0" xfId="0" applyFont="1"/>
    <xf numFmtId="0" fontId="0" fillId="0" borderId="0" xfId="0" applyFont="1"/>
    <xf numFmtId="0" fontId="27" fillId="0" borderId="0" xfId="0" applyFont="1" applyAlignment="1">
      <alignment horizontal="left" vertical="center" indent="1"/>
    </xf>
    <xf numFmtId="0" fontId="0" fillId="0" borderId="11" xfId="0" applyFont="1" applyBorder="1"/>
    <xf numFmtId="0" fontId="0" fillId="34" borderId="11" xfId="0" applyFont="1" applyFill="1" applyBorder="1"/>
    <xf numFmtId="0" fontId="16" fillId="0" borderId="15" xfId="0" applyFont="1" applyBorder="1"/>
    <xf numFmtId="0" fontId="20" fillId="0" borderId="15"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left style="thin">
          <color theme="4" tint="0.39997558519241921"/>
        </left>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bgColor theme="9"/>
        </patternFill>
      </fill>
    </dxf>
    <dxf>
      <fill>
        <patternFill patternType="solid">
          <bgColor theme="9"/>
        </patternFill>
      </fill>
    </dxf>
    <dxf>
      <fill>
        <patternFill>
          <bgColor rgb="FFFF0000"/>
        </patternFill>
      </fill>
    </dxf>
    <dxf>
      <fill>
        <patternFill patternType="solid">
          <bgColor theme="9"/>
        </patternFill>
      </fill>
    </dxf>
    <dxf>
      <fill>
        <patternFill patternType="solid">
          <bgColor theme="9"/>
        </patternFill>
      </fill>
    </dxf>
    <dxf>
      <fill>
        <patternFill patternType="solid">
          <bgColor theme="9"/>
        </patternFill>
      </fill>
    </dxf>
    <dxf>
      <fill>
        <patternFill patternType="none">
          <bgColor auto="1"/>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species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36-477D-A3FA-DC81B3DEB48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36-477D-A3FA-DC81B3DEB48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36-477D-A3FA-DC81B3DEB4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setosa</c:v>
              </c:pt>
              <c:pt idx="1">
                <c:v>versicolor</c:v>
              </c:pt>
              <c:pt idx="2">
                <c:v>virginica</c:v>
              </c:pt>
            </c:strLit>
          </c:cat>
          <c:val>
            <c:numLit>
              <c:formatCode>General</c:formatCode>
              <c:ptCount val="3"/>
              <c:pt idx="0">
                <c:v>50</c:v>
              </c:pt>
              <c:pt idx="1">
                <c:v>50</c:v>
              </c:pt>
              <c:pt idx="2">
                <c:v>50</c:v>
              </c:pt>
            </c:numLit>
          </c:val>
          <c:extLst>
            <c:ext xmlns:c16="http://schemas.microsoft.com/office/drawing/2014/chart" uri="{C3380CC4-5D6E-409C-BE32-E72D297353CC}">
              <c16:uniqueId val="{00000006-9A36-477D-A3FA-DC81B3DEB48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species</a:t>
            </a:r>
            <a:r>
              <a:rPr lang="en-GB" baseline="0"/>
              <a:t> which has largerst petal area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Analysis!$B$222</c:f>
              <c:strCache>
                <c:ptCount val="1"/>
                <c:pt idx="0">
                  <c:v>Max of petal area</c:v>
                </c:pt>
              </c:strCache>
            </c:strRef>
          </c:tx>
          <c:spPr>
            <a:solidFill>
              <a:schemeClr val="accent1"/>
            </a:solidFill>
            <a:ln>
              <a:noFill/>
            </a:ln>
            <a:effectLst/>
            <a:sp3d/>
          </c:spPr>
          <c:invertIfNegative val="0"/>
          <c:dPt>
            <c:idx val="2"/>
            <c:invertIfNegative val="0"/>
            <c:bubble3D val="0"/>
            <c:spPr>
              <a:solidFill>
                <a:srgbClr val="FF0000"/>
              </a:solidFill>
              <a:ln>
                <a:noFill/>
              </a:ln>
              <a:effectLst/>
              <a:sp3d/>
            </c:spPr>
            <c:extLst>
              <c:ext xmlns:c16="http://schemas.microsoft.com/office/drawing/2014/chart" uri="{C3380CC4-5D6E-409C-BE32-E72D297353CC}">
                <c16:uniqueId val="{00000003-17A1-45E1-8ABF-FD77EC7550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Analysis!$A$223:$A$226</c:f>
              <c:strCache>
                <c:ptCount val="3"/>
                <c:pt idx="0">
                  <c:v>setosa</c:v>
                </c:pt>
                <c:pt idx="1">
                  <c:v>versicolor</c:v>
                </c:pt>
                <c:pt idx="2">
                  <c:v>virginica</c:v>
                </c:pt>
              </c:strCache>
            </c:strRef>
          </c:cat>
          <c:val>
            <c:numRef>
              <c:f>Analysis!$B$223:$B$226</c:f>
              <c:numCache>
                <c:formatCode>General</c:formatCode>
                <c:ptCount val="3"/>
                <c:pt idx="0">
                  <c:v>0.96</c:v>
                </c:pt>
                <c:pt idx="1">
                  <c:v>8.64</c:v>
                </c:pt>
                <c:pt idx="2">
                  <c:v>15.87</c:v>
                </c:pt>
              </c:numCache>
            </c:numRef>
          </c:val>
          <c:extLst>
            <c:ext xmlns:c16="http://schemas.microsoft.com/office/drawing/2014/chart" uri="{C3380CC4-5D6E-409C-BE32-E72D297353CC}">
              <c16:uniqueId val="{00000000-17A1-45E1-8ABF-FD77EC7550A0}"/>
            </c:ext>
          </c:extLst>
        </c:ser>
        <c:ser>
          <c:idx val="1"/>
          <c:order val="1"/>
          <c:tx>
            <c:strRef>
              <c:f>Analysis!$C$222</c:f>
              <c:strCache>
                <c:ptCount val="1"/>
                <c:pt idx="0">
                  <c:v>Min of petal area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Analysis!$A$223:$A$226</c:f>
              <c:strCache>
                <c:ptCount val="3"/>
                <c:pt idx="0">
                  <c:v>setosa</c:v>
                </c:pt>
                <c:pt idx="1">
                  <c:v>versicolor</c:v>
                </c:pt>
                <c:pt idx="2">
                  <c:v>virginica</c:v>
                </c:pt>
              </c:strCache>
            </c:strRef>
          </c:cat>
          <c:val>
            <c:numRef>
              <c:f>Analysis!$C$223:$C$226</c:f>
              <c:numCache>
                <c:formatCode>General</c:formatCode>
                <c:ptCount val="3"/>
                <c:pt idx="0">
                  <c:v>0.11000000000000001</c:v>
                </c:pt>
                <c:pt idx="1">
                  <c:v>3.3</c:v>
                </c:pt>
                <c:pt idx="2">
                  <c:v>7.5</c:v>
                </c:pt>
              </c:numCache>
            </c:numRef>
          </c:val>
          <c:extLst>
            <c:ext xmlns:c16="http://schemas.microsoft.com/office/drawing/2014/chart" uri="{C3380CC4-5D6E-409C-BE32-E72D297353CC}">
              <c16:uniqueId val="{00000001-17A1-45E1-8ABF-FD77EC7550A0}"/>
            </c:ext>
          </c:extLst>
        </c:ser>
        <c:dLbls>
          <c:showLegendKey val="0"/>
          <c:showVal val="1"/>
          <c:showCatName val="0"/>
          <c:showSerName val="0"/>
          <c:showPercent val="0"/>
          <c:showBubbleSize val="0"/>
        </c:dLbls>
        <c:gapWidth val="150"/>
        <c:shape val="box"/>
        <c:axId val="236669120"/>
        <c:axId val="874831536"/>
        <c:axId val="0"/>
      </c:bar3DChart>
      <c:catAx>
        <c:axId val="23666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31536"/>
        <c:crosses val="autoZero"/>
        <c:auto val="1"/>
        <c:lblAlgn val="ctr"/>
        <c:lblOffset val="100"/>
        <c:noMultiLvlLbl val="0"/>
      </c:catAx>
      <c:valAx>
        <c:axId val="8748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Maximum petal area - setosa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iris!$F$1</c:f>
              <c:strCache>
                <c:ptCount val="1"/>
                <c:pt idx="0">
                  <c:v>petal area</c:v>
                </c:pt>
              </c:strCache>
            </c:strRef>
          </c:tx>
          <c:spPr>
            <a:solidFill>
              <a:schemeClr val="accent1"/>
            </a:solidFill>
            <a:ln>
              <a:noFill/>
            </a:ln>
            <a:effectLst/>
          </c:spPr>
          <c:invertIfNegative val="0"/>
          <c:dPt>
            <c:idx val="43"/>
            <c:invertIfNegative val="0"/>
            <c:bubble3D val="0"/>
            <c:spPr>
              <a:solidFill>
                <a:srgbClr val="FF0000"/>
              </a:solidFill>
              <a:ln>
                <a:noFill/>
              </a:ln>
              <a:effectLst/>
            </c:spPr>
            <c:extLst>
              <c:ext xmlns:c16="http://schemas.microsoft.com/office/drawing/2014/chart" uri="{C3380CC4-5D6E-409C-BE32-E72D297353CC}">
                <c16:uniqueId val="{00000001-B838-4C34-861F-231BDA0DB5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iris!$E$2:$E$51</c:f>
              <c:strCache>
                <c:ptCount val="50"/>
                <c:pt idx="0">
                  <c:v>setosa</c:v>
                </c:pt>
                <c:pt idx="1">
                  <c:v>setosa</c:v>
                </c:pt>
                <c:pt idx="2">
                  <c:v>setosa</c:v>
                </c:pt>
                <c:pt idx="3">
                  <c:v>setosa</c:v>
                </c:pt>
                <c:pt idx="4">
                  <c:v>setosa</c:v>
                </c:pt>
                <c:pt idx="5">
                  <c:v>setosa</c:v>
                </c:pt>
                <c:pt idx="6">
                  <c:v>setosa</c:v>
                </c:pt>
                <c:pt idx="7">
                  <c:v>setosa</c:v>
                </c:pt>
                <c:pt idx="8">
                  <c:v>setosa</c:v>
                </c:pt>
                <c:pt idx="9">
                  <c:v>setosa</c:v>
                </c:pt>
                <c:pt idx="10">
                  <c:v>setosa</c:v>
                </c:pt>
                <c:pt idx="11">
                  <c:v>setosa</c:v>
                </c:pt>
                <c:pt idx="12">
                  <c:v>setosa</c:v>
                </c:pt>
                <c:pt idx="13">
                  <c:v>setosa</c:v>
                </c:pt>
                <c:pt idx="14">
                  <c:v>setosa</c:v>
                </c:pt>
                <c:pt idx="15">
                  <c:v>setosa</c:v>
                </c:pt>
                <c:pt idx="16">
                  <c:v>setosa</c:v>
                </c:pt>
                <c:pt idx="17">
                  <c:v>setosa</c:v>
                </c:pt>
                <c:pt idx="18">
                  <c:v>setosa</c:v>
                </c:pt>
                <c:pt idx="19">
                  <c:v>setosa</c:v>
                </c:pt>
                <c:pt idx="20">
                  <c:v>setosa</c:v>
                </c:pt>
                <c:pt idx="21">
                  <c:v>setosa</c:v>
                </c:pt>
                <c:pt idx="22">
                  <c:v>setosa</c:v>
                </c:pt>
                <c:pt idx="23">
                  <c:v>setosa</c:v>
                </c:pt>
                <c:pt idx="24">
                  <c:v>setosa</c:v>
                </c:pt>
                <c:pt idx="25">
                  <c:v>setosa</c:v>
                </c:pt>
                <c:pt idx="26">
                  <c:v>setosa</c:v>
                </c:pt>
                <c:pt idx="27">
                  <c:v>setosa</c:v>
                </c:pt>
                <c:pt idx="28">
                  <c:v>setosa</c:v>
                </c:pt>
                <c:pt idx="29">
                  <c:v>setosa</c:v>
                </c:pt>
                <c:pt idx="30">
                  <c:v>setosa</c:v>
                </c:pt>
                <c:pt idx="31">
                  <c:v>setosa</c:v>
                </c:pt>
                <c:pt idx="32">
                  <c:v>setosa</c:v>
                </c:pt>
                <c:pt idx="33">
                  <c:v>setosa</c:v>
                </c:pt>
                <c:pt idx="34">
                  <c:v>setosa</c:v>
                </c:pt>
                <c:pt idx="35">
                  <c:v>setosa</c:v>
                </c:pt>
                <c:pt idx="36">
                  <c:v>setosa</c:v>
                </c:pt>
                <c:pt idx="37">
                  <c:v>setosa</c:v>
                </c:pt>
                <c:pt idx="38">
                  <c:v>setosa</c:v>
                </c:pt>
                <c:pt idx="39">
                  <c:v>setosa</c:v>
                </c:pt>
                <c:pt idx="40">
                  <c:v>setosa</c:v>
                </c:pt>
                <c:pt idx="41">
                  <c:v>setosa</c:v>
                </c:pt>
                <c:pt idx="42">
                  <c:v>setosa</c:v>
                </c:pt>
                <c:pt idx="43">
                  <c:v>setosa</c:v>
                </c:pt>
                <c:pt idx="44">
                  <c:v>setosa</c:v>
                </c:pt>
                <c:pt idx="45">
                  <c:v>setosa</c:v>
                </c:pt>
                <c:pt idx="46">
                  <c:v>setosa</c:v>
                </c:pt>
                <c:pt idx="47">
                  <c:v>setosa</c:v>
                </c:pt>
                <c:pt idx="48">
                  <c:v>setosa</c:v>
                </c:pt>
                <c:pt idx="49">
                  <c:v>setosa</c:v>
                </c:pt>
              </c:strCache>
            </c:strRef>
          </c:cat>
          <c:val>
            <c:numRef>
              <c:f>iris!$F$2:$F$51</c:f>
              <c:numCache>
                <c:formatCode>General</c:formatCode>
                <c:ptCount val="50"/>
                <c:pt idx="0">
                  <c:v>0.27999999999999997</c:v>
                </c:pt>
                <c:pt idx="1">
                  <c:v>0.27999999999999997</c:v>
                </c:pt>
                <c:pt idx="2">
                  <c:v>0.26</c:v>
                </c:pt>
                <c:pt idx="3">
                  <c:v>0.30000000000000004</c:v>
                </c:pt>
                <c:pt idx="4">
                  <c:v>0.27999999999999997</c:v>
                </c:pt>
                <c:pt idx="5">
                  <c:v>0.68</c:v>
                </c:pt>
                <c:pt idx="6">
                  <c:v>0.42</c:v>
                </c:pt>
                <c:pt idx="7">
                  <c:v>0.30000000000000004</c:v>
                </c:pt>
                <c:pt idx="8">
                  <c:v>0.27999999999999997</c:v>
                </c:pt>
                <c:pt idx="9">
                  <c:v>0.15000000000000002</c:v>
                </c:pt>
                <c:pt idx="10">
                  <c:v>0.30000000000000004</c:v>
                </c:pt>
                <c:pt idx="11">
                  <c:v>0.32000000000000006</c:v>
                </c:pt>
                <c:pt idx="12">
                  <c:v>0.13999999999999999</c:v>
                </c:pt>
                <c:pt idx="13">
                  <c:v>0.11000000000000001</c:v>
                </c:pt>
                <c:pt idx="14">
                  <c:v>0.24</c:v>
                </c:pt>
                <c:pt idx="15">
                  <c:v>0.60000000000000009</c:v>
                </c:pt>
                <c:pt idx="16">
                  <c:v>0.52</c:v>
                </c:pt>
                <c:pt idx="17">
                  <c:v>0.42</c:v>
                </c:pt>
                <c:pt idx="18">
                  <c:v>0.51</c:v>
                </c:pt>
                <c:pt idx="19">
                  <c:v>0.44999999999999996</c:v>
                </c:pt>
                <c:pt idx="20">
                  <c:v>0.34</c:v>
                </c:pt>
                <c:pt idx="21">
                  <c:v>0.60000000000000009</c:v>
                </c:pt>
                <c:pt idx="22">
                  <c:v>0.2</c:v>
                </c:pt>
                <c:pt idx="23">
                  <c:v>0.85</c:v>
                </c:pt>
                <c:pt idx="24">
                  <c:v>0.38</c:v>
                </c:pt>
                <c:pt idx="25">
                  <c:v>0.32000000000000006</c:v>
                </c:pt>
                <c:pt idx="26">
                  <c:v>0.64000000000000012</c:v>
                </c:pt>
                <c:pt idx="27">
                  <c:v>0.30000000000000004</c:v>
                </c:pt>
                <c:pt idx="28">
                  <c:v>0.27999999999999997</c:v>
                </c:pt>
                <c:pt idx="29">
                  <c:v>0.32000000000000006</c:v>
                </c:pt>
                <c:pt idx="30">
                  <c:v>0.32000000000000006</c:v>
                </c:pt>
                <c:pt idx="31">
                  <c:v>0.60000000000000009</c:v>
                </c:pt>
                <c:pt idx="32">
                  <c:v>0.15000000000000002</c:v>
                </c:pt>
                <c:pt idx="33">
                  <c:v>0.27999999999999997</c:v>
                </c:pt>
                <c:pt idx="34">
                  <c:v>0.15000000000000002</c:v>
                </c:pt>
                <c:pt idx="35">
                  <c:v>0.24</c:v>
                </c:pt>
                <c:pt idx="36">
                  <c:v>0.26</c:v>
                </c:pt>
                <c:pt idx="37">
                  <c:v>0.15000000000000002</c:v>
                </c:pt>
                <c:pt idx="38">
                  <c:v>0.26</c:v>
                </c:pt>
                <c:pt idx="39">
                  <c:v>0.30000000000000004</c:v>
                </c:pt>
                <c:pt idx="40">
                  <c:v>0.39</c:v>
                </c:pt>
                <c:pt idx="41">
                  <c:v>0.39</c:v>
                </c:pt>
                <c:pt idx="42">
                  <c:v>0.26</c:v>
                </c:pt>
                <c:pt idx="43">
                  <c:v>0.96</c:v>
                </c:pt>
                <c:pt idx="44">
                  <c:v>0.76</c:v>
                </c:pt>
                <c:pt idx="45">
                  <c:v>0.42</c:v>
                </c:pt>
                <c:pt idx="46">
                  <c:v>0.32000000000000006</c:v>
                </c:pt>
                <c:pt idx="47">
                  <c:v>0.27999999999999997</c:v>
                </c:pt>
                <c:pt idx="48">
                  <c:v>0.30000000000000004</c:v>
                </c:pt>
                <c:pt idx="49">
                  <c:v>0.27999999999999997</c:v>
                </c:pt>
              </c:numCache>
            </c:numRef>
          </c:val>
          <c:extLst>
            <c:ext xmlns:c16="http://schemas.microsoft.com/office/drawing/2014/chart" uri="{C3380CC4-5D6E-409C-BE32-E72D297353CC}">
              <c16:uniqueId val="{00000002-B838-4C34-861F-231BDA0DB56A}"/>
            </c:ext>
          </c:extLst>
        </c:ser>
        <c:dLbls>
          <c:dLblPos val="outEnd"/>
          <c:showLegendKey val="0"/>
          <c:showVal val="1"/>
          <c:showCatName val="0"/>
          <c:showSerName val="0"/>
          <c:showPercent val="0"/>
          <c:showBubbleSize val="0"/>
        </c:dLbls>
        <c:gapWidth val="219"/>
        <c:overlap val="-27"/>
        <c:axId val="1495546800"/>
        <c:axId val="938706480"/>
      </c:barChart>
      <c:catAx>
        <c:axId val="14955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06480"/>
        <c:crosses val="autoZero"/>
        <c:auto val="1"/>
        <c:lblAlgn val="ctr"/>
        <c:lblOffset val="100"/>
        <c:noMultiLvlLbl val="0"/>
      </c:catAx>
      <c:valAx>
        <c:axId val="93870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46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a:t>
            </a:r>
            <a:r>
              <a:rPr lang="en-GB" baseline="0"/>
              <a:t> petal area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46-4948-8725-B610471A46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46-4948-8725-B610471A46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46-4948-8725-B610471A46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virginica</c:v>
              </c:pt>
              <c:pt idx="1">
                <c:v>versicolor</c:v>
              </c:pt>
              <c:pt idx="2">
                <c:v>setosa</c:v>
              </c:pt>
            </c:strLit>
          </c:cat>
          <c:val>
            <c:numLit>
              <c:formatCode>General</c:formatCode>
              <c:ptCount val="3"/>
              <c:pt idx="0">
                <c:v>15.87</c:v>
              </c:pt>
              <c:pt idx="1">
                <c:v>8.64</c:v>
              </c:pt>
              <c:pt idx="2">
                <c:v>0.96</c:v>
              </c:pt>
            </c:numLit>
          </c:val>
          <c:extLst>
            <c:ext xmlns:c16="http://schemas.microsoft.com/office/drawing/2014/chart" uri="{C3380CC4-5D6E-409C-BE32-E72D297353CC}">
              <c16:uniqueId val="{00000006-8046-4948-8725-B610471A464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Analysis!$B$84</c:f>
              <c:strCache>
                <c:ptCount val="1"/>
                <c:pt idx="0">
                  <c:v>Average of sepal_length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Analysis!$B$85:$B$88</c:f>
              <c:numCache>
                <c:formatCode>General</c:formatCode>
                <c:ptCount val="3"/>
                <c:pt idx="0">
                  <c:v>5.0059999999999993</c:v>
                </c:pt>
                <c:pt idx="1">
                  <c:v>5.9359999999999999</c:v>
                </c:pt>
                <c:pt idx="2">
                  <c:v>6.5879999999999983</c:v>
                </c:pt>
              </c:numCache>
            </c:numRef>
          </c:val>
          <c:extLst>
            <c:ext xmlns:c16="http://schemas.microsoft.com/office/drawing/2014/chart" uri="{C3380CC4-5D6E-409C-BE32-E72D297353CC}">
              <c16:uniqueId val="{00000000-43B2-432C-BC64-4887C6FA7E45}"/>
            </c:ext>
          </c:extLst>
        </c:ser>
        <c:ser>
          <c:idx val="1"/>
          <c:order val="1"/>
          <c:tx>
            <c:strRef>
              <c:f>Analysis!$C$84</c:f>
              <c:strCache>
                <c:ptCount val="1"/>
                <c:pt idx="0">
                  <c:v>Sum of sepal_width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Analysis!$C$85:$C$88</c:f>
              <c:numCache>
                <c:formatCode>General</c:formatCode>
                <c:ptCount val="3"/>
                <c:pt idx="0">
                  <c:v>170.90000000000003</c:v>
                </c:pt>
                <c:pt idx="1">
                  <c:v>138.50000000000003</c:v>
                </c:pt>
                <c:pt idx="2">
                  <c:v>148.69999999999999</c:v>
                </c:pt>
              </c:numCache>
            </c:numRef>
          </c:val>
          <c:extLst>
            <c:ext xmlns:c16="http://schemas.microsoft.com/office/drawing/2014/chart" uri="{C3380CC4-5D6E-409C-BE32-E72D297353CC}">
              <c16:uniqueId val="{00000001-43B2-432C-BC64-4887C6FA7E45}"/>
            </c:ext>
          </c:extLst>
        </c:ser>
        <c:ser>
          <c:idx val="2"/>
          <c:order val="2"/>
          <c:tx>
            <c:strRef>
              <c:f>Analysis!$D$84</c:f>
              <c:strCache>
                <c:ptCount val="1"/>
                <c:pt idx="0">
                  <c:v>Sum of petal_length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Analysis!$D$85:$D$88</c:f>
              <c:numCache>
                <c:formatCode>General</c:formatCode>
                <c:ptCount val="3"/>
                <c:pt idx="0">
                  <c:v>73.2</c:v>
                </c:pt>
                <c:pt idx="1">
                  <c:v>212.99999999999997</c:v>
                </c:pt>
                <c:pt idx="2">
                  <c:v>277.59999999999997</c:v>
                </c:pt>
              </c:numCache>
            </c:numRef>
          </c:val>
          <c:extLst>
            <c:ext xmlns:c16="http://schemas.microsoft.com/office/drawing/2014/chart" uri="{C3380CC4-5D6E-409C-BE32-E72D297353CC}">
              <c16:uniqueId val="{00000002-43B2-432C-BC64-4887C6FA7E45}"/>
            </c:ext>
          </c:extLst>
        </c:ser>
        <c:ser>
          <c:idx val="3"/>
          <c:order val="3"/>
          <c:tx>
            <c:strRef>
              <c:f>Analysis!$E$84</c:f>
              <c:strCache>
                <c:ptCount val="1"/>
                <c:pt idx="0">
                  <c:v>Sum of petal_width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Analysis!$E$85:$E$88</c:f>
              <c:numCache>
                <c:formatCode>General</c:formatCode>
                <c:ptCount val="3"/>
                <c:pt idx="0">
                  <c:v>12.199999999999996</c:v>
                </c:pt>
                <c:pt idx="1">
                  <c:v>66.3</c:v>
                </c:pt>
                <c:pt idx="2">
                  <c:v>101.29999999999998</c:v>
                </c:pt>
              </c:numCache>
            </c:numRef>
          </c:val>
          <c:extLst>
            <c:ext xmlns:c16="http://schemas.microsoft.com/office/drawing/2014/chart" uri="{C3380CC4-5D6E-409C-BE32-E72D297353CC}">
              <c16:uniqueId val="{00000003-43B2-432C-BC64-4887C6FA7E45}"/>
            </c:ext>
          </c:extLst>
        </c:ser>
        <c:dLbls>
          <c:dLblPos val="outEnd"/>
          <c:showLegendKey val="0"/>
          <c:showVal val="1"/>
          <c:showCatName val="0"/>
          <c:showSerName val="0"/>
          <c:showPercent val="0"/>
          <c:showBubbleSize val="0"/>
        </c:dLbls>
        <c:gapWidth val="182"/>
        <c:axId val="879136864"/>
        <c:axId val="756050336"/>
      </c:barChart>
      <c:catAx>
        <c:axId val="87913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50336"/>
        <c:crosses val="autoZero"/>
        <c:auto val="1"/>
        <c:lblAlgn val="ctr"/>
        <c:lblOffset val="100"/>
        <c:noMultiLvlLbl val="0"/>
      </c:catAx>
      <c:valAx>
        <c:axId val="75605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13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petal area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Analysis!$B$101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Analysis!$A$102:$A$105</c:f>
              <c:strCache>
                <c:ptCount val="3"/>
                <c:pt idx="0">
                  <c:v>setosa</c:v>
                </c:pt>
                <c:pt idx="1">
                  <c:v>versicolor</c:v>
                </c:pt>
                <c:pt idx="2">
                  <c:v>virginica</c:v>
                </c:pt>
              </c:strCache>
            </c:strRef>
          </c:cat>
          <c:val>
            <c:numRef>
              <c:f>Analysis!$B$102:$B$105</c:f>
              <c:numCache>
                <c:formatCode>General</c:formatCode>
                <c:ptCount val="3"/>
                <c:pt idx="0">
                  <c:v>0.36280000000000023</c:v>
                </c:pt>
                <c:pt idx="1">
                  <c:v>5.7203999999999997</c:v>
                </c:pt>
                <c:pt idx="2">
                  <c:v>11.296199999999994</c:v>
                </c:pt>
              </c:numCache>
            </c:numRef>
          </c:val>
          <c:extLst>
            <c:ext xmlns:c16="http://schemas.microsoft.com/office/drawing/2014/chart" uri="{C3380CC4-5D6E-409C-BE32-E72D297353CC}">
              <c16:uniqueId val="{00000000-822B-4D60-B74B-9057C0060A6E}"/>
            </c:ext>
          </c:extLst>
        </c:ser>
        <c:dLbls>
          <c:dLblPos val="inEnd"/>
          <c:showLegendKey val="0"/>
          <c:showVal val="1"/>
          <c:showCatName val="0"/>
          <c:showSerName val="0"/>
          <c:showPercent val="0"/>
          <c:showBubbleSize val="0"/>
        </c:dLbls>
        <c:gapWidth val="65"/>
        <c:axId val="97978256"/>
        <c:axId val="88962080"/>
      </c:barChart>
      <c:catAx>
        <c:axId val="97978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962080"/>
        <c:crosses val="autoZero"/>
        <c:auto val="1"/>
        <c:lblAlgn val="ctr"/>
        <c:lblOffset val="100"/>
        <c:noMultiLvlLbl val="0"/>
      </c:catAx>
      <c:valAx>
        <c:axId val="88962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7978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Field: </a:t>
            </a:r>
            <a:r>
              <a:rPr lang="en-US" sz="1400" b="0" i="0" u="none" strike="noStrike" kern="1200" spc="0" baseline="0">
                <a:solidFill>
                  <a:srgbClr val="DD5A13"/>
                </a:solidFill>
              </a:rPr>
              <a:t>sepal_length</a:t>
            </a:r>
            <a:r>
              <a:rPr lang="en-US" sz="1400" b="0" i="0" u="none" strike="noStrike" kern="1200" spc="0" baseline="0">
                <a:solidFill>
                  <a:sysClr val="windowText" lastClr="000000">
                    <a:lumMod val="65000"/>
                    <a:lumOff val="35000"/>
                  </a:sysClr>
                </a:solidFill>
              </a:rPr>
              <a:t> and Field: </a:t>
            </a:r>
            <a:r>
              <a:rPr lang="en-US" sz="1400" b="0" i="0" u="none" strike="noStrike" kern="1200" spc="0" baseline="0">
                <a:solidFill>
                  <a:srgbClr val="DD5A13"/>
                </a:solidFill>
              </a:rPr>
              <a:t>petal_width</a:t>
            </a:r>
            <a:r>
              <a:rPr lang="en-US" sz="1400" b="0" i="0" u="none" strike="noStrike" kern="1200" spc="0" baseline="0">
                <a:solidFill>
                  <a:sysClr val="windowText" lastClr="000000">
                    <a:lumMod val="65000"/>
                    <a:lumOff val="35000"/>
                  </a:sysClr>
                </a:solidFill>
              </a:rPr>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iris!$D$1</c:f>
              <c:strCache>
                <c:ptCount val="1"/>
                <c:pt idx="0">
                  <c:v>petal_width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iris!$A$2:$A$151</c:f>
              <c:numCache>
                <c:formatCode>General</c:formatCode>
                <c:ptCount val="150"/>
                <c:pt idx="0">
                  <c:v>5.0999999999999996</c:v>
                </c:pt>
                <c:pt idx="1">
                  <c:v>4.9000000000000004</c:v>
                </c:pt>
                <c:pt idx="2">
                  <c:v>4.7</c:v>
                </c:pt>
                <c:pt idx="3">
                  <c:v>4.5999999999999996</c:v>
                </c:pt>
                <c:pt idx="4">
                  <c:v>5</c:v>
                </c:pt>
                <c:pt idx="5">
                  <c:v>5.4</c:v>
                </c:pt>
                <c:pt idx="6">
                  <c:v>4.5999999999999996</c:v>
                </c:pt>
                <c:pt idx="7">
                  <c:v>5</c:v>
                </c:pt>
                <c:pt idx="8">
                  <c:v>4.4000000000000004</c:v>
                </c:pt>
                <c:pt idx="9">
                  <c:v>4.9000000000000004</c:v>
                </c:pt>
                <c:pt idx="10">
                  <c:v>5.4</c:v>
                </c:pt>
                <c:pt idx="11">
                  <c:v>4.8</c:v>
                </c:pt>
                <c:pt idx="12">
                  <c:v>4.8</c:v>
                </c:pt>
                <c:pt idx="13">
                  <c:v>4.3</c:v>
                </c:pt>
                <c:pt idx="14">
                  <c:v>5.8</c:v>
                </c:pt>
                <c:pt idx="15">
                  <c:v>5.7</c:v>
                </c:pt>
                <c:pt idx="16">
                  <c:v>5.4</c:v>
                </c:pt>
                <c:pt idx="17">
                  <c:v>5.0999999999999996</c:v>
                </c:pt>
                <c:pt idx="18">
                  <c:v>5.7</c:v>
                </c:pt>
                <c:pt idx="19">
                  <c:v>5.0999999999999996</c:v>
                </c:pt>
                <c:pt idx="20">
                  <c:v>5.4</c:v>
                </c:pt>
                <c:pt idx="21">
                  <c:v>5.0999999999999996</c:v>
                </c:pt>
                <c:pt idx="22">
                  <c:v>4.5999999999999996</c:v>
                </c:pt>
                <c:pt idx="23">
                  <c:v>5.0999999999999996</c:v>
                </c:pt>
                <c:pt idx="24">
                  <c:v>4.8</c:v>
                </c:pt>
                <c:pt idx="25">
                  <c:v>5</c:v>
                </c:pt>
                <c:pt idx="26">
                  <c:v>5</c:v>
                </c:pt>
                <c:pt idx="27">
                  <c:v>5.2</c:v>
                </c:pt>
                <c:pt idx="28">
                  <c:v>5.2</c:v>
                </c:pt>
                <c:pt idx="29">
                  <c:v>4.7</c:v>
                </c:pt>
                <c:pt idx="30">
                  <c:v>4.8</c:v>
                </c:pt>
                <c:pt idx="31">
                  <c:v>5.4</c:v>
                </c:pt>
                <c:pt idx="32">
                  <c:v>5.2</c:v>
                </c:pt>
                <c:pt idx="33">
                  <c:v>5.5</c:v>
                </c:pt>
                <c:pt idx="34">
                  <c:v>4.9000000000000004</c:v>
                </c:pt>
                <c:pt idx="35">
                  <c:v>5</c:v>
                </c:pt>
                <c:pt idx="36">
                  <c:v>5.5</c:v>
                </c:pt>
                <c:pt idx="37">
                  <c:v>4.9000000000000004</c:v>
                </c:pt>
                <c:pt idx="38">
                  <c:v>4.4000000000000004</c:v>
                </c:pt>
                <c:pt idx="39">
                  <c:v>5.0999999999999996</c:v>
                </c:pt>
                <c:pt idx="40">
                  <c:v>5</c:v>
                </c:pt>
                <c:pt idx="41">
                  <c:v>4.5</c:v>
                </c:pt>
                <c:pt idx="42">
                  <c:v>4.4000000000000004</c:v>
                </c:pt>
                <c:pt idx="43">
                  <c:v>5</c:v>
                </c:pt>
                <c:pt idx="44">
                  <c:v>5.0999999999999996</c:v>
                </c:pt>
                <c:pt idx="45">
                  <c:v>4.8</c:v>
                </c:pt>
                <c:pt idx="46">
                  <c:v>5.0999999999999996</c:v>
                </c:pt>
                <c:pt idx="47">
                  <c:v>4.5999999999999996</c:v>
                </c:pt>
                <c:pt idx="48">
                  <c:v>5.3</c:v>
                </c:pt>
                <c:pt idx="49">
                  <c:v>5</c:v>
                </c:pt>
                <c:pt idx="50">
                  <c:v>7</c:v>
                </c:pt>
                <c:pt idx="51">
                  <c:v>6.4</c:v>
                </c:pt>
                <c:pt idx="52">
                  <c:v>6.9</c:v>
                </c:pt>
                <c:pt idx="53">
                  <c:v>5.5</c:v>
                </c:pt>
                <c:pt idx="54">
                  <c:v>6.5</c:v>
                </c:pt>
                <c:pt idx="55">
                  <c:v>5.7</c:v>
                </c:pt>
                <c:pt idx="56">
                  <c:v>6.3</c:v>
                </c:pt>
                <c:pt idx="57">
                  <c:v>4.9000000000000004</c:v>
                </c:pt>
                <c:pt idx="58">
                  <c:v>6.6</c:v>
                </c:pt>
                <c:pt idx="59">
                  <c:v>5.2</c:v>
                </c:pt>
                <c:pt idx="60">
                  <c:v>5</c:v>
                </c:pt>
                <c:pt idx="61">
                  <c:v>5.9</c:v>
                </c:pt>
                <c:pt idx="62">
                  <c:v>6</c:v>
                </c:pt>
                <c:pt idx="63">
                  <c:v>6.1</c:v>
                </c:pt>
                <c:pt idx="64">
                  <c:v>5.6</c:v>
                </c:pt>
                <c:pt idx="65">
                  <c:v>6.7</c:v>
                </c:pt>
                <c:pt idx="66">
                  <c:v>5.6</c:v>
                </c:pt>
                <c:pt idx="67">
                  <c:v>5.8</c:v>
                </c:pt>
                <c:pt idx="68">
                  <c:v>6.2</c:v>
                </c:pt>
                <c:pt idx="69">
                  <c:v>5.6</c:v>
                </c:pt>
                <c:pt idx="70">
                  <c:v>5.9</c:v>
                </c:pt>
                <c:pt idx="71">
                  <c:v>6.1</c:v>
                </c:pt>
                <c:pt idx="72">
                  <c:v>6.3</c:v>
                </c:pt>
                <c:pt idx="73">
                  <c:v>6.1</c:v>
                </c:pt>
                <c:pt idx="74">
                  <c:v>6.4</c:v>
                </c:pt>
                <c:pt idx="75">
                  <c:v>6.6</c:v>
                </c:pt>
                <c:pt idx="76">
                  <c:v>6.8</c:v>
                </c:pt>
                <c:pt idx="77">
                  <c:v>6.7</c:v>
                </c:pt>
                <c:pt idx="78">
                  <c:v>6</c:v>
                </c:pt>
                <c:pt idx="79">
                  <c:v>5.7</c:v>
                </c:pt>
                <c:pt idx="80">
                  <c:v>5.5</c:v>
                </c:pt>
                <c:pt idx="81">
                  <c:v>5.5</c:v>
                </c:pt>
                <c:pt idx="82">
                  <c:v>5.8</c:v>
                </c:pt>
                <c:pt idx="83">
                  <c:v>6</c:v>
                </c:pt>
                <c:pt idx="84">
                  <c:v>5.4</c:v>
                </c:pt>
                <c:pt idx="85">
                  <c:v>6</c:v>
                </c:pt>
                <c:pt idx="86">
                  <c:v>6.7</c:v>
                </c:pt>
                <c:pt idx="87">
                  <c:v>6.3</c:v>
                </c:pt>
                <c:pt idx="88">
                  <c:v>5.6</c:v>
                </c:pt>
                <c:pt idx="89">
                  <c:v>5.5</c:v>
                </c:pt>
                <c:pt idx="90">
                  <c:v>5.5</c:v>
                </c:pt>
                <c:pt idx="91">
                  <c:v>6.1</c:v>
                </c:pt>
                <c:pt idx="92">
                  <c:v>5.8</c:v>
                </c:pt>
                <c:pt idx="93">
                  <c:v>5</c:v>
                </c:pt>
                <c:pt idx="94">
                  <c:v>5.6</c:v>
                </c:pt>
                <c:pt idx="95">
                  <c:v>5.7</c:v>
                </c:pt>
                <c:pt idx="96">
                  <c:v>5.7</c:v>
                </c:pt>
                <c:pt idx="97">
                  <c:v>6.2</c:v>
                </c:pt>
                <c:pt idx="98">
                  <c:v>5.0999999999999996</c:v>
                </c:pt>
                <c:pt idx="99">
                  <c:v>5.7</c:v>
                </c:pt>
                <c:pt idx="100">
                  <c:v>6.3</c:v>
                </c:pt>
                <c:pt idx="101">
                  <c:v>5.8</c:v>
                </c:pt>
                <c:pt idx="102">
                  <c:v>7.1</c:v>
                </c:pt>
                <c:pt idx="103">
                  <c:v>6.3</c:v>
                </c:pt>
                <c:pt idx="104">
                  <c:v>6.5</c:v>
                </c:pt>
                <c:pt idx="105">
                  <c:v>7.6</c:v>
                </c:pt>
                <c:pt idx="106">
                  <c:v>4.9000000000000004</c:v>
                </c:pt>
                <c:pt idx="107">
                  <c:v>7.3</c:v>
                </c:pt>
                <c:pt idx="108">
                  <c:v>6.7</c:v>
                </c:pt>
                <c:pt idx="109">
                  <c:v>7.2</c:v>
                </c:pt>
                <c:pt idx="110">
                  <c:v>6.5</c:v>
                </c:pt>
                <c:pt idx="111">
                  <c:v>6.4</c:v>
                </c:pt>
                <c:pt idx="112">
                  <c:v>6.8</c:v>
                </c:pt>
                <c:pt idx="113">
                  <c:v>5.7</c:v>
                </c:pt>
                <c:pt idx="114">
                  <c:v>5.8</c:v>
                </c:pt>
                <c:pt idx="115">
                  <c:v>6.4</c:v>
                </c:pt>
                <c:pt idx="116">
                  <c:v>6.5</c:v>
                </c:pt>
                <c:pt idx="117">
                  <c:v>7.7</c:v>
                </c:pt>
                <c:pt idx="118">
                  <c:v>7.7</c:v>
                </c:pt>
                <c:pt idx="119">
                  <c:v>6</c:v>
                </c:pt>
                <c:pt idx="120">
                  <c:v>6.9</c:v>
                </c:pt>
                <c:pt idx="121">
                  <c:v>5.6</c:v>
                </c:pt>
                <c:pt idx="122">
                  <c:v>7.7</c:v>
                </c:pt>
                <c:pt idx="123">
                  <c:v>6.3</c:v>
                </c:pt>
                <c:pt idx="124">
                  <c:v>6.7</c:v>
                </c:pt>
                <c:pt idx="125">
                  <c:v>7.2</c:v>
                </c:pt>
                <c:pt idx="126">
                  <c:v>6.2</c:v>
                </c:pt>
                <c:pt idx="127">
                  <c:v>6.1</c:v>
                </c:pt>
                <c:pt idx="128">
                  <c:v>6.4</c:v>
                </c:pt>
                <c:pt idx="129">
                  <c:v>7.2</c:v>
                </c:pt>
                <c:pt idx="130">
                  <c:v>7.4</c:v>
                </c:pt>
                <c:pt idx="131">
                  <c:v>7.9</c:v>
                </c:pt>
                <c:pt idx="132">
                  <c:v>6.4</c:v>
                </c:pt>
                <c:pt idx="133">
                  <c:v>6.3</c:v>
                </c:pt>
                <c:pt idx="134">
                  <c:v>6.1</c:v>
                </c:pt>
                <c:pt idx="135">
                  <c:v>7.7</c:v>
                </c:pt>
                <c:pt idx="136">
                  <c:v>6.3</c:v>
                </c:pt>
                <c:pt idx="137">
                  <c:v>6.4</c:v>
                </c:pt>
                <c:pt idx="138">
                  <c:v>6</c:v>
                </c:pt>
                <c:pt idx="139">
                  <c:v>6.9</c:v>
                </c:pt>
                <c:pt idx="140">
                  <c:v>6.7</c:v>
                </c:pt>
                <c:pt idx="141">
                  <c:v>6.9</c:v>
                </c:pt>
                <c:pt idx="142">
                  <c:v>5.8</c:v>
                </c:pt>
                <c:pt idx="143">
                  <c:v>6.8</c:v>
                </c:pt>
                <c:pt idx="144">
                  <c:v>6.7</c:v>
                </c:pt>
                <c:pt idx="145">
                  <c:v>6.7</c:v>
                </c:pt>
                <c:pt idx="146">
                  <c:v>6.3</c:v>
                </c:pt>
                <c:pt idx="147">
                  <c:v>6.5</c:v>
                </c:pt>
                <c:pt idx="148">
                  <c:v>6.2</c:v>
                </c:pt>
                <c:pt idx="149">
                  <c:v>5.9</c:v>
                </c:pt>
              </c:numCache>
            </c:numRef>
          </c:xVal>
          <c:yVal>
            <c:numRef>
              <c:f>iris!$D$2:$D$151</c:f>
              <c:numCache>
                <c:formatCode>General</c:formatCode>
                <c:ptCount val="150"/>
                <c:pt idx="0">
                  <c:v>0.2</c:v>
                </c:pt>
                <c:pt idx="1">
                  <c:v>0.2</c:v>
                </c:pt>
                <c:pt idx="2">
                  <c:v>0.2</c:v>
                </c:pt>
                <c:pt idx="3">
                  <c:v>0.2</c:v>
                </c:pt>
                <c:pt idx="4">
                  <c:v>0.2</c:v>
                </c:pt>
                <c:pt idx="5">
                  <c:v>0.4</c:v>
                </c:pt>
                <c:pt idx="6">
                  <c:v>0.3</c:v>
                </c:pt>
                <c:pt idx="7">
                  <c:v>0.2</c:v>
                </c:pt>
                <c:pt idx="8">
                  <c:v>0.2</c:v>
                </c:pt>
                <c:pt idx="9">
                  <c:v>0.1</c:v>
                </c:pt>
                <c:pt idx="10">
                  <c:v>0.2</c:v>
                </c:pt>
                <c:pt idx="11">
                  <c:v>0.2</c:v>
                </c:pt>
                <c:pt idx="12">
                  <c:v>0.1</c:v>
                </c:pt>
                <c:pt idx="13">
                  <c:v>0.1</c:v>
                </c:pt>
                <c:pt idx="14">
                  <c:v>0.2</c:v>
                </c:pt>
                <c:pt idx="15">
                  <c:v>0.4</c:v>
                </c:pt>
                <c:pt idx="16">
                  <c:v>0.4</c:v>
                </c:pt>
                <c:pt idx="17">
                  <c:v>0.3</c:v>
                </c:pt>
                <c:pt idx="18">
                  <c:v>0.3</c:v>
                </c:pt>
                <c:pt idx="19">
                  <c:v>0.3</c:v>
                </c:pt>
                <c:pt idx="20">
                  <c:v>0.2</c:v>
                </c:pt>
                <c:pt idx="21">
                  <c:v>0.4</c:v>
                </c:pt>
                <c:pt idx="22">
                  <c:v>0.2</c:v>
                </c:pt>
                <c:pt idx="23">
                  <c:v>0.5</c:v>
                </c:pt>
                <c:pt idx="24">
                  <c:v>0.2</c:v>
                </c:pt>
                <c:pt idx="25">
                  <c:v>0.2</c:v>
                </c:pt>
                <c:pt idx="26">
                  <c:v>0.4</c:v>
                </c:pt>
                <c:pt idx="27">
                  <c:v>0.2</c:v>
                </c:pt>
                <c:pt idx="28">
                  <c:v>0.2</c:v>
                </c:pt>
                <c:pt idx="29">
                  <c:v>0.2</c:v>
                </c:pt>
                <c:pt idx="30">
                  <c:v>0.2</c:v>
                </c:pt>
                <c:pt idx="31">
                  <c:v>0.4</c:v>
                </c:pt>
                <c:pt idx="32">
                  <c:v>0.1</c:v>
                </c:pt>
                <c:pt idx="33">
                  <c:v>0.2</c:v>
                </c:pt>
                <c:pt idx="34">
                  <c:v>0.1</c:v>
                </c:pt>
                <c:pt idx="35">
                  <c:v>0.2</c:v>
                </c:pt>
                <c:pt idx="36">
                  <c:v>0.2</c:v>
                </c:pt>
                <c:pt idx="37">
                  <c:v>0.1</c:v>
                </c:pt>
                <c:pt idx="38">
                  <c:v>0.2</c:v>
                </c:pt>
                <c:pt idx="39">
                  <c:v>0.2</c:v>
                </c:pt>
                <c:pt idx="40">
                  <c:v>0.3</c:v>
                </c:pt>
                <c:pt idx="41">
                  <c:v>0.3</c:v>
                </c:pt>
                <c:pt idx="42">
                  <c:v>0.2</c:v>
                </c:pt>
                <c:pt idx="43">
                  <c:v>0.6</c:v>
                </c:pt>
                <c:pt idx="44">
                  <c:v>0.4</c:v>
                </c:pt>
                <c:pt idx="45">
                  <c:v>0.3</c:v>
                </c:pt>
                <c:pt idx="46">
                  <c:v>0.2</c:v>
                </c:pt>
                <c:pt idx="47">
                  <c:v>0.2</c:v>
                </c:pt>
                <c:pt idx="48">
                  <c:v>0.2</c:v>
                </c:pt>
                <c:pt idx="49">
                  <c:v>0.2</c:v>
                </c:pt>
                <c:pt idx="50">
                  <c:v>1.4</c:v>
                </c:pt>
                <c:pt idx="51">
                  <c:v>1.5</c:v>
                </c:pt>
                <c:pt idx="52">
                  <c:v>1.5</c:v>
                </c:pt>
                <c:pt idx="53">
                  <c:v>1.3</c:v>
                </c:pt>
                <c:pt idx="54">
                  <c:v>1.5</c:v>
                </c:pt>
                <c:pt idx="55">
                  <c:v>1.3</c:v>
                </c:pt>
                <c:pt idx="56">
                  <c:v>1.6</c:v>
                </c:pt>
                <c:pt idx="57">
                  <c:v>1</c:v>
                </c:pt>
                <c:pt idx="58">
                  <c:v>1.3</c:v>
                </c:pt>
                <c:pt idx="59">
                  <c:v>1.4</c:v>
                </c:pt>
                <c:pt idx="60">
                  <c:v>1</c:v>
                </c:pt>
                <c:pt idx="61">
                  <c:v>1.5</c:v>
                </c:pt>
                <c:pt idx="62">
                  <c:v>1</c:v>
                </c:pt>
                <c:pt idx="63">
                  <c:v>1.4</c:v>
                </c:pt>
                <c:pt idx="64">
                  <c:v>1.3</c:v>
                </c:pt>
                <c:pt idx="65">
                  <c:v>1.4</c:v>
                </c:pt>
                <c:pt idx="66">
                  <c:v>1.5</c:v>
                </c:pt>
                <c:pt idx="67">
                  <c:v>1</c:v>
                </c:pt>
                <c:pt idx="68">
                  <c:v>1.5</c:v>
                </c:pt>
                <c:pt idx="69">
                  <c:v>1.1000000000000001</c:v>
                </c:pt>
                <c:pt idx="70">
                  <c:v>1.8</c:v>
                </c:pt>
                <c:pt idx="71">
                  <c:v>1.3</c:v>
                </c:pt>
                <c:pt idx="72">
                  <c:v>1.5</c:v>
                </c:pt>
                <c:pt idx="73">
                  <c:v>1.2</c:v>
                </c:pt>
                <c:pt idx="74">
                  <c:v>1.3</c:v>
                </c:pt>
                <c:pt idx="75">
                  <c:v>1.4</c:v>
                </c:pt>
                <c:pt idx="76">
                  <c:v>1.4</c:v>
                </c:pt>
                <c:pt idx="77">
                  <c:v>1.7</c:v>
                </c:pt>
                <c:pt idx="78">
                  <c:v>1.5</c:v>
                </c:pt>
                <c:pt idx="79">
                  <c:v>1</c:v>
                </c:pt>
                <c:pt idx="80">
                  <c:v>1.1000000000000001</c:v>
                </c:pt>
                <c:pt idx="81">
                  <c:v>1</c:v>
                </c:pt>
                <c:pt idx="82">
                  <c:v>1.2</c:v>
                </c:pt>
                <c:pt idx="83">
                  <c:v>1.6</c:v>
                </c:pt>
                <c:pt idx="84">
                  <c:v>1.5</c:v>
                </c:pt>
                <c:pt idx="85">
                  <c:v>1.6</c:v>
                </c:pt>
                <c:pt idx="86">
                  <c:v>1.5</c:v>
                </c:pt>
                <c:pt idx="87">
                  <c:v>1.3</c:v>
                </c:pt>
                <c:pt idx="88">
                  <c:v>1.3</c:v>
                </c:pt>
                <c:pt idx="89">
                  <c:v>1.3</c:v>
                </c:pt>
                <c:pt idx="90">
                  <c:v>1.2</c:v>
                </c:pt>
                <c:pt idx="91">
                  <c:v>1.4</c:v>
                </c:pt>
                <c:pt idx="92">
                  <c:v>1.2</c:v>
                </c:pt>
                <c:pt idx="93">
                  <c:v>1</c:v>
                </c:pt>
                <c:pt idx="94">
                  <c:v>1.3</c:v>
                </c:pt>
                <c:pt idx="95">
                  <c:v>1.2</c:v>
                </c:pt>
                <c:pt idx="96">
                  <c:v>1.3</c:v>
                </c:pt>
                <c:pt idx="97">
                  <c:v>1.3</c:v>
                </c:pt>
                <c:pt idx="98">
                  <c:v>1.1000000000000001</c:v>
                </c:pt>
                <c:pt idx="99">
                  <c:v>1.3</c:v>
                </c:pt>
                <c:pt idx="100">
                  <c:v>2.5</c:v>
                </c:pt>
                <c:pt idx="101">
                  <c:v>1.9</c:v>
                </c:pt>
                <c:pt idx="102">
                  <c:v>2.1</c:v>
                </c:pt>
                <c:pt idx="103">
                  <c:v>1.8</c:v>
                </c:pt>
                <c:pt idx="104">
                  <c:v>2.2000000000000002</c:v>
                </c:pt>
                <c:pt idx="105">
                  <c:v>2.1</c:v>
                </c:pt>
                <c:pt idx="106">
                  <c:v>1.7</c:v>
                </c:pt>
                <c:pt idx="107">
                  <c:v>1.8</c:v>
                </c:pt>
                <c:pt idx="108">
                  <c:v>1.8</c:v>
                </c:pt>
                <c:pt idx="109">
                  <c:v>2.5</c:v>
                </c:pt>
                <c:pt idx="110">
                  <c:v>2</c:v>
                </c:pt>
                <c:pt idx="111">
                  <c:v>1.9</c:v>
                </c:pt>
                <c:pt idx="112">
                  <c:v>2.1</c:v>
                </c:pt>
                <c:pt idx="113">
                  <c:v>2</c:v>
                </c:pt>
                <c:pt idx="114">
                  <c:v>2.4</c:v>
                </c:pt>
                <c:pt idx="115">
                  <c:v>2.2999999999999998</c:v>
                </c:pt>
                <c:pt idx="116">
                  <c:v>1.8</c:v>
                </c:pt>
                <c:pt idx="117">
                  <c:v>2.2000000000000002</c:v>
                </c:pt>
                <c:pt idx="118">
                  <c:v>2.2999999999999998</c:v>
                </c:pt>
                <c:pt idx="119">
                  <c:v>1.5</c:v>
                </c:pt>
                <c:pt idx="120">
                  <c:v>2.2999999999999998</c:v>
                </c:pt>
                <c:pt idx="121">
                  <c:v>2</c:v>
                </c:pt>
                <c:pt idx="122">
                  <c:v>2</c:v>
                </c:pt>
                <c:pt idx="123">
                  <c:v>1.8</c:v>
                </c:pt>
                <c:pt idx="124">
                  <c:v>2.1</c:v>
                </c:pt>
                <c:pt idx="125">
                  <c:v>1.8</c:v>
                </c:pt>
                <c:pt idx="126">
                  <c:v>1.8</c:v>
                </c:pt>
                <c:pt idx="127">
                  <c:v>1.8</c:v>
                </c:pt>
                <c:pt idx="128">
                  <c:v>2.1</c:v>
                </c:pt>
                <c:pt idx="129">
                  <c:v>1.6</c:v>
                </c:pt>
                <c:pt idx="130">
                  <c:v>1.9</c:v>
                </c:pt>
                <c:pt idx="131">
                  <c:v>2</c:v>
                </c:pt>
                <c:pt idx="132">
                  <c:v>2.2000000000000002</c:v>
                </c:pt>
                <c:pt idx="133">
                  <c:v>1.5</c:v>
                </c:pt>
                <c:pt idx="134">
                  <c:v>1.4</c:v>
                </c:pt>
                <c:pt idx="135">
                  <c:v>2.2999999999999998</c:v>
                </c:pt>
                <c:pt idx="136">
                  <c:v>2.4</c:v>
                </c:pt>
                <c:pt idx="137">
                  <c:v>1.8</c:v>
                </c:pt>
                <c:pt idx="138">
                  <c:v>1.8</c:v>
                </c:pt>
                <c:pt idx="139">
                  <c:v>2.1</c:v>
                </c:pt>
                <c:pt idx="140">
                  <c:v>2.4</c:v>
                </c:pt>
                <c:pt idx="141">
                  <c:v>2.2999999999999998</c:v>
                </c:pt>
                <c:pt idx="142">
                  <c:v>1.9</c:v>
                </c:pt>
                <c:pt idx="143">
                  <c:v>2.2999999999999998</c:v>
                </c:pt>
                <c:pt idx="144">
                  <c:v>2.5</c:v>
                </c:pt>
                <c:pt idx="145">
                  <c:v>2.2999999999999998</c:v>
                </c:pt>
                <c:pt idx="146">
                  <c:v>1.9</c:v>
                </c:pt>
                <c:pt idx="147">
                  <c:v>2</c:v>
                </c:pt>
                <c:pt idx="148">
                  <c:v>2.2999999999999998</c:v>
                </c:pt>
                <c:pt idx="149">
                  <c:v>1.8</c:v>
                </c:pt>
              </c:numCache>
            </c:numRef>
          </c:yVal>
          <c:smooth val="0"/>
          <c:extLst>
            <c:ext xmlns:c16="http://schemas.microsoft.com/office/drawing/2014/chart" uri="{C3380CC4-5D6E-409C-BE32-E72D297353CC}">
              <c16:uniqueId val="{00000001-8E8C-46E8-901D-21D6366B0149}"/>
            </c:ext>
          </c:extLst>
        </c:ser>
        <c:dLbls>
          <c:showLegendKey val="0"/>
          <c:showVal val="0"/>
          <c:showCatName val="0"/>
          <c:showSerName val="0"/>
          <c:showPercent val="0"/>
          <c:showBubbleSize val="0"/>
        </c:dLbls>
        <c:axId val="703665184"/>
        <c:axId val="905714336"/>
      </c:scatterChart>
      <c:valAx>
        <c:axId val="703665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Sepal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14336"/>
        <c:crosses val="autoZero"/>
        <c:crossBetween val="midCat"/>
      </c:valAx>
      <c:valAx>
        <c:axId val="90571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petal</a:t>
                </a:r>
                <a:r>
                  <a:rPr lang="en-GB" baseline="0"/>
                  <a:t> width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65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'species': virginica has noticeably higher 'petal_width'.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D2D2D2"/>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9525" cap="flat" cmpd="sng" algn="ctr">
            <a:noFill/>
            <a:round/>
          </a:ln>
          <a:effectLst/>
        </c:spPr>
      </c:pivotFmt>
      <c:pivotFmt>
        <c:idx val="2"/>
        <c:spPr>
          <a:solidFill>
            <a:srgbClr val="D2D2D2"/>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9525" cap="flat" cmpd="sng" algn="ctr">
            <a:noFill/>
            <a:round/>
          </a:ln>
          <a:effectLst/>
        </c:spPr>
      </c:pivotFmt>
    </c:pivotFmts>
    <c:plotArea>
      <c:layout/>
      <c:barChart>
        <c:barDir val="bar"/>
        <c:grouping val="clustered"/>
        <c:varyColors val="0"/>
        <c:ser>
          <c:idx val="0"/>
          <c:order val="0"/>
          <c:tx>
            <c:v>Total</c:v>
          </c:tx>
          <c:spPr>
            <a:solidFill>
              <a:schemeClr val="accent2">
                <a:lumMod val="75000"/>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6">
                  <a:lumMod val="5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9F25-43AB-BC66-CA72309E6A1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virginica</c:v>
              </c:pt>
              <c:pt idx="1">
                <c:v>versicolor</c:v>
              </c:pt>
              <c:pt idx="2">
                <c:v>setosa</c:v>
              </c:pt>
            </c:strLit>
          </c:cat>
          <c:val>
            <c:numLit>
              <c:formatCode>General</c:formatCode>
              <c:ptCount val="3"/>
              <c:pt idx="0">
                <c:v>2.0259999999999998</c:v>
              </c:pt>
              <c:pt idx="1">
                <c:v>1.3259999999999998</c:v>
              </c:pt>
              <c:pt idx="2">
                <c:v>0.24399999999999991</c:v>
              </c:pt>
            </c:numLit>
          </c:val>
          <c:extLst>
            <c:ext xmlns:c16="http://schemas.microsoft.com/office/drawing/2014/chart" uri="{C3380CC4-5D6E-409C-BE32-E72D297353CC}">
              <c16:uniqueId val="{00000001-9F25-43AB-BC66-CA72309E6A12}"/>
            </c:ext>
          </c:extLst>
        </c:ser>
        <c:dLbls>
          <c:dLblPos val="inEnd"/>
          <c:showLegendKey val="0"/>
          <c:showVal val="1"/>
          <c:showCatName val="0"/>
          <c:showSerName val="0"/>
          <c:showPercent val="0"/>
          <c:showBubbleSize val="0"/>
        </c:dLbls>
        <c:gapWidth val="65"/>
        <c:axId val="901759952"/>
        <c:axId val="425580704"/>
      </c:barChart>
      <c:catAx>
        <c:axId val="901759952"/>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species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5580704"/>
        <c:crosses val="autoZero"/>
        <c:auto val="1"/>
        <c:lblAlgn val="ctr"/>
        <c:lblOffset val="100"/>
        <c:noMultiLvlLbl val="0"/>
      </c:catAx>
      <c:valAx>
        <c:axId val="425580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petal_width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175995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sepal_length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66-45F5-A5EC-98FC43843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66-45F5-A5EC-98FC43843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66-45F5-A5EC-98FC43843E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setosa</c:v>
              </c:pt>
              <c:pt idx="1">
                <c:v>versicolor</c:v>
              </c:pt>
              <c:pt idx="2">
                <c:v>virginica</c:v>
              </c:pt>
            </c:strLit>
          </c:cat>
          <c:val>
            <c:numLit>
              <c:formatCode>General</c:formatCode>
              <c:ptCount val="3"/>
              <c:pt idx="0">
                <c:v>170.90000000000003</c:v>
              </c:pt>
              <c:pt idx="1">
                <c:v>138.50000000000003</c:v>
              </c:pt>
              <c:pt idx="2">
                <c:v>148.69999999999999</c:v>
              </c:pt>
            </c:numLit>
          </c:val>
          <c:extLst>
            <c:ext xmlns:c16="http://schemas.microsoft.com/office/drawing/2014/chart" uri="{C3380CC4-5D6E-409C-BE32-E72D297353CC}">
              <c16:uniqueId val="{00000006-A466-45F5-A5EC-98FC43843E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[iris-2024-01-31.xlsx]Analysis!PivotTable28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Analysis!$B$203</c:f>
              <c:strCache>
                <c:ptCount val="1"/>
                <c:pt idx="0">
                  <c:v>Min of petal area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Analysis!$B$204:$B$207</c:f>
              <c:numCache>
                <c:formatCode>General</c:formatCode>
                <c:ptCount val="3"/>
                <c:pt idx="0">
                  <c:v>7.5</c:v>
                </c:pt>
                <c:pt idx="1">
                  <c:v>0.11000000000000001</c:v>
                </c:pt>
                <c:pt idx="2">
                  <c:v>3.3</c:v>
                </c:pt>
              </c:numCache>
            </c:numRef>
          </c:val>
          <c:extLst>
            <c:ext xmlns:c16="http://schemas.microsoft.com/office/drawing/2014/chart" uri="{C3380CC4-5D6E-409C-BE32-E72D297353CC}">
              <c16:uniqueId val="{00000000-5FCB-4763-8888-2F57747B3084}"/>
            </c:ext>
          </c:extLst>
        </c:ser>
        <c:ser>
          <c:idx val="1"/>
          <c:order val="1"/>
          <c:tx>
            <c:strRef>
              <c:f>Analysis!$C$203</c:f>
              <c:strCache>
                <c:ptCount val="1"/>
                <c:pt idx="0">
                  <c:v>Min of sepal area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Analysis!$C$204:$C$207</c:f>
              <c:numCache>
                <c:formatCode>General</c:formatCode>
                <c:ptCount val="3"/>
                <c:pt idx="0">
                  <c:v>12.25</c:v>
                </c:pt>
                <c:pt idx="1">
                  <c:v>10.35</c:v>
                </c:pt>
                <c:pt idx="2">
                  <c:v>10</c:v>
                </c:pt>
              </c:numCache>
            </c:numRef>
          </c:val>
          <c:extLst>
            <c:ext xmlns:c16="http://schemas.microsoft.com/office/drawing/2014/chart" uri="{C3380CC4-5D6E-409C-BE32-E72D297353CC}">
              <c16:uniqueId val="{00000001-5FCB-4763-8888-2F57747B3084}"/>
            </c:ext>
          </c:extLst>
        </c:ser>
        <c:dLbls>
          <c:dLblPos val="outEnd"/>
          <c:showLegendKey val="0"/>
          <c:showVal val="1"/>
          <c:showCatName val="0"/>
          <c:showSerName val="0"/>
          <c:showPercent val="0"/>
          <c:showBubbleSize val="0"/>
        </c:dLbls>
        <c:gapWidth val="182"/>
        <c:axId val="236690240"/>
        <c:axId val="235758032"/>
      </c:barChart>
      <c:catAx>
        <c:axId val="23669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58032"/>
        <c:crosses val="autoZero"/>
        <c:auto val="1"/>
        <c:lblAlgn val="ctr"/>
        <c:lblOffset val="100"/>
        <c:noMultiLvlLbl val="0"/>
      </c:catAx>
      <c:valAx>
        <c:axId val="23575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[iris-2024-01-31.xlsx]Analysis!PivotTable28</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
        <c:idx val="3"/>
        <c:spPr>
          <a:solidFill>
            <a:srgbClr val="00B050"/>
          </a:solidFill>
          <a:ln>
            <a:noFill/>
          </a:ln>
          <a:effectLst/>
          <a:sp3d/>
        </c:spPr>
      </c:pivotFmt>
      <c:pivotFmt>
        <c:idx val="4"/>
        <c:spPr>
          <a:solidFill>
            <a:srgbClr val="00B050"/>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sp3d/>
        </c:spPr>
      </c:pivotFmt>
      <c:pivotFmt>
        <c:idx val="8"/>
        <c:spPr>
          <a:solidFill>
            <a:srgbClr val="00B050"/>
          </a:solidFill>
          <a:ln>
            <a:noFill/>
          </a:ln>
          <a:effectLst/>
          <a:sp3d/>
        </c:spPr>
      </c:pivotFmt>
      <c:pivotFmt>
        <c:idx val="9"/>
        <c:spPr>
          <a:solidFill>
            <a:srgbClr val="00B050"/>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a:sp3d/>
        </c:spPr>
      </c:pivotFmt>
      <c:pivotFmt>
        <c:idx val="13"/>
        <c:spPr>
          <a:solidFill>
            <a:srgbClr val="00B050"/>
          </a:solidFill>
          <a:ln>
            <a:noFill/>
          </a:ln>
          <a:effectLst/>
          <a:sp3d/>
        </c:spPr>
      </c:pivotFmt>
      <c:pivotFmt>
        <c:idx val="14"/>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Analysis!$B$203</c:f>
              <c:strCache>
                <c:ptCount val="1"/>
                <c:pt idx="0">
                  <c:v>Min of petal area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Analysis!$B$204:$B$207</c:f>
              <c:numCache>
                <c:formatCode>General</c:formatCode>
                <c:ptCount val="3"/>
                <c:pt idx="0">
                  <c:v>7.5</c:v>
                </c:pt>
                <c:pt idx="1">
                  <c:v>0.11000000000000001</c:v>
                </c:pt>
                <c:pt idx="2">
                  <c:v>3.3</c:v>
                </c:pt>
              </c:numCache>
            </c:numRef>
          </c:val>
          <c:extLst>
            <c:ext xmlns:c16="http://schemas.microsoft.com/office/drawing/2014/chart" uri="{C3380CC4-5D6E-409C-BE32-E72D297353CC}">
              <c16:uniqueId val="{00000000-1AD4-4AE5-ACA1-335702BF5925}"/>
            </c:ext>
          </c:extLst>
        </c:ser>
        <c:ser>
          <c:idx val="1"/>
          <c:order val="1"/>
          <c:tx>
            <c:strRef>
              <c:f>Analysis!$C$203</c:f>
              <c:strCache>
                <c:ptCount val="1"/>
                <c:pt idx="0">
                  <c:v>Min of sepal area</c:v>
                </c:pt>
              </c:strCache>
            </c:strRef>
          </c:tx>
          <c:spPr>
            <a:solidFill>
              <a:schemeClr val="accent2"/>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2-1AD4-4AE5-ACA1-335702BF5925}"/>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4-1AD4-4AE5-ACA1-335702BF5925}"/>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6-1AD4-4AE5-ACA1-335702BF59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Analysis!$C$204:$C$207</c:f>
              <c:numCache>
                <c:formatCode>General</c:formatCode>
                <c:ptCount val="3"/>
                <c:pt idx="0">
                  <c:v>12.25</c:v>
                </c:pt>
                <c:pt idx="1">
                  <c:v>10.35</c:v>
                </c:pt>
                <c:pt idx="2">
                  <c:v>10</c:v>
                </c:pt>
              </c:numCache>
            </c:numRef>
          </c:val>
          <c:extLst>
            <c:ext xmlns:c16="http://schemas.microsoft.com/office/drawing/2014/chart" uri="{C3380CC4-5D6E-409C-BE32-E72D297353CC}">
              <c16:uniqueId val="{00000007-1AD4-4AE5-ACA1-335702BF5925}"/>
            </c:ext>
          </c:extLst>
        </c:ser>
        <c:dLbls>
          <c:showLegendKey val="0"/>
          <c:showVal val="1"/>
          <c:showCatName val="0"/>
          <c:showSerName val="0"/>
          <c:showPercent val="0"/>
          <c:showBubbleSize val="0"/>
        </c:dLbls>
        <c:gapWidth val="150"/>
        <c:shape val="box"/>
        <c:axId val="1075280208"/>
        <c:axId val="1079348576"/>
        <c:axId val="0"/>
      </c:bar3DChart>
      <c:catAx>
        <c:axId val="107528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48576"/>
        <c:crosses val="autoZero"/>
        <c:auto val="1"/>
        <c:lblAlgn val="ctr"/>
        <c:lblOffset val="100"/>
        <c:noMultiLvlLbl val="0"/>
      </c:catAx>
      <c:valAx>
        <c:axId val="107934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lvl ptCount="4">
          <cx:pt idx="0">Sum of sepal_length</cx:pt>
          <cx:pt idx="1">Sum of sepal_width</cx:pt>
          <cx:pt idx="2">Sum of petal_length</cx:pt>
          <cx:pt idx="3">Sum of petal_width</cx:pt>
        </cx:lvl>
      </cx:strDim>
      <cx:numDim type="val">
        <cx:lvl ptCount="4">
          <cx:pt idx="0">250.29999999999998</cx:pt>
          <cx:pt idx="1">170.90000000000003</cx:pt>
          <cx:pt idx="2">73.200000000000003</cx:pt>
          <cx:pt idx="3">12.199999999999996</cx:pt>
        </cx:lvl>
      </cx:numDim>
    </cx:data>
    <cx:data id="1">
      <cx:strDim type="cat">
        <cx:lvl ptCount="4">
          <cx:pt idx="0">Sum of sepal_length</cx:pt>
          <cx:pt idx="1">Sum of sepal_width</cx:pt>
          <cx:pt idx="2">Sum of petal_length</cx:pt>
          <cx:pt idx="3">Sum of petal_width</cx:pt>
        </cx:lvl>
      </cx:strDim>
      <cx:numDim type="val">
        <cx:lvl ptCount="4">
          <cx:pt idx="0">296.80000000000001</cx:pt>
          <cx:pt idx="1">138.50000000000003</cx:pt>
          <cx:pt idx="2">212.99999999999997</cx:pt>
          <cx:pt idx="3">66.299999999999997</cx:pt>
        </cx:lvl>
      </cx:numDim>
    </cx:data>
    <cx:data id="2">
      <cx:strDim type="cat">
        <cx:lvl ptCount="4">
          <cx:pt idx="0">Sum of sepal_length</cx:pt>
          <cx:pt idx="1">Sum of sepal_width</cx:pt>
          <cx:pt idx="2">Sum of petal_length</cx:pt>
          <cx:pt idx="3">Sum of petal_width</cx:pt>
        </cx:lvl>
      </cx:strDim>
      <cx:numDim type="val">
        <cx:lvl ptCount="4"/>
      </cx:numDim>
    </cx:data>
  </cx:chartData>
  <cx:chart>
    <cx:title pos="t" align="ctr" overlay="0">
      <cx:tx>
        <cx:txData>
          <cx:v>Virginica_IRIS values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Virginica_IRIS values </a:t>
          </a:r>
        </a:p>
      </cx:txPr>
    </cx:title>
    <cx:plotArea>
      <cx:plotAreaRegion>
        <cx:series layoutId="clusteredColumn" uniqueId="{E39005E4-F89C-4D56-A74B-E8B13BC95EB0}" formatIdx="0">
          <cx:tx>
            <cx:txData>
              <cx:f/>
              <cx:v>setosa</cx:v>
            </cx:txData>
          </cx:tx>
          <cx:dataId val="0"/>
          <cx:layoutPr>
            <cx:aggregation/>
          </cx:layoutPr>
          <cx:axisId val="1"/>
        </cx:series>
        <cx:series layoutId="paretoLine" ownerIdx="0" uniqueId="{C6960505-C947-43E0-A248-BC9E6306DFCB}" formatIdx="1">
          <cx:axisId val="2"/>
        </cx:series>
        <cx:series layoutId="clusteredColumn" hidden="1" uniqueId="{E3E854CF-6932-4F99-997E-2996C8EC6CD6}" formatIdx="2">
          <cx:tx>
            <cx:txData>
              <cx:f/>
              <cx:v>versicolor</cx:v>
            </cx:txData>
          </cx:tx>
          <cx:dataId val="1"/>
          <cx:layoutPr>
            <cx:aggregation/>
          </cx:layoutPr>
          <cx:axisId val="1"/>
        </cx:series>
        <cx:series layoutId="paretoLine" ownerIdx="2" uniqueId="{8351FD8B-78C4-4AB2-A32A-4F8528F7ABA9}" formatIdx="3">
          <cx:axisId val="2"/>
        </cx:series>
        <cx:series layoutId="clusteredColumn" hidden="1" uniqueId="{B99AA587-A734-4A34-B25D-6067E7E80103}" formatIdx="4">
          <cx:tx>
            <cx:txData>
              <cx:f/>
              <cx:v/>
            </cx:txData>
          </cx:tx>
          <cx:dataId val="2"/>
          <cx:layoutPr>
            <cx:aggregation/>
          </cx:layoutPr>
          <cx:axisId val="1"/>
        </cx:series>
        <cx:series layoutId="paretoLine" ownerIdx="4" uniqueId="{43674668-FC97-4E7E-9801-0897F7200280}"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Histogram of sepal length from DA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sepal length from DA</a:t>
          </a:r>
        </a:p>
      </cx:txPr>
    </cx:title>
    <cx:plotArea>
      <cx:plotAreaRegion>
        <cx:series layoutId="clusteredColumn" uniqueId="{8252B12E-D7FB-4A8F-AA86-C74BFACC9400}">
          <cx:dataId val="0"/>
          <cx:layoutPr>
            <cx:aggregation/>
          </cx:layoutPr>
          <cx:axisId val="1"/>
        </cx:series>
        <cx:series layoutId="paretoLine" ownerIdx="0" uniqueId="{0AB64ADB-2CB6-44C8-9F03-FD173D1C4B6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petal-width in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petal-width in histogram</a:t>
          </a:r>
        </a:p>
      </cx:txPr>
    </cx:title>
    <cx:plotArea>
      <cx:plotAreaRegion>
        <cx:series layoutId="clusteredColumn" uniqueId="{E74F1CF4-D070-4641-9AFD-94D8BD3B60BB}">
          <cx:tx>
            <cx:txData>
              <cx:f>_xlchart.v1.0</cx:f>
              <cx:v>petal_width</cx:v>
            </cx:txData>
          </cx:tx>
          <cx:dataId val="0"/>
          <cx:layoutPr>
            <cx:binning intervalClosed="r"/>
          </cx:layoutPr>
          <cx:axisId val="1"/>
        </cx:series>
        <cx:series layoutId="paretoLine" ownerIdx="0" uniqueId="{81C1D90E-6060-4C11-9B98-33E64678848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3" Type="http://schemas.openxmlformats.org/officeDocument/2006/relationships/chart" Target="../charts/chart2.xml"/><Relationship Id="rId7" Type="http://schemas.microsoft.com/office/2014/relationships/chartEx" Target="../charts/chartEx1.xml"/><Relationship Id="rId12" Type="http://schemas.openxmlformats.org/officeDocument/2006/relationships/chart" Target="../charts/chart8.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microsoft.com/office/2014/relationships/chartEx" Target="../charts/chartEx3.xml"/><Relationship Id="rId5" Type="http://schemas.openxmlformats.org/officeDocument/2006/relationships/chart" Target="../charts/chart4.xml"/><Relationship Id="rId15" Type="http://schemas.openxmlformats.org/officeDocument/2006/relationships/chart" Target="../charts/chart11.xml"/><Relationship Id="rId10" Type="http://schemas.microsoft.com/office/2014/relationships/chartEx" Target="../charts/chartEx2.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4</xdr:col>
      <xdr:colOff>713801</xdr:colOff>
      <xdr:row>15</xdr:row>
      <xdr:rowOff>123781</xdr:rowOff>
    </xdr:to>
    <xdr:pic>
      <xdr:nvPicPr>
        <xdr:cNvPr id="2" name="Picture 1">
          <a:extLst>
            <a:ext uri="{FF2B5EF4-FFF2-40B4-BE49-F238E27FC236}">
              <a16:creationId xmlns:a16="http://schemas.microsoft.com/office/drawing/2014/main" id="{0237CBBB-7F62-48FD-A121-F182D78DF731}"/>
            </a:ext>
          </a:extLst>
        </xdr:cNvPr>
        <xdr:cNvPicPr>
          <a:picLocks noChangeAspect="1"/>
        </xdr:cNvPicPr>
      </xdr:nvPicPr>
      <xdr:blipFill>
        <a:blip xmlns:r="http://schemas.openxmlformats.org/officeDocument/2006/relationships" r:embed="rId1"/>
        <a:stretch>
          <a:fillRect/>
        </a:stretch>
      </xdr:blipFill>
      <xdr:spPr>
        <a:xfrm>
          <a:off x="0" y="411480"/>
          <a:ext cx="5369621" cy="2501221"/>
        </a:xfrm>
        <a:prstGeom prst="rect">
          <a:avLst/>
        </a:prstGeom>
      </xdr:spPr>
    </xdr:pic>
    <xdr:clientData/>
  </xdr:twoCellAnchor>
  <xdr:twoCellAnchor>
    <xdr:from>
      <xdr:col>3</xdr:col>
      <xdr:colOff>60960</xdr:colOff>
      <xdr:row>19</xdr:row>
      <xdr:rowOff>182880</xdr:rowOff>
    </xdr:from>
    <xdr:to>
      <xdr:col>7</xdr:col>
      <xdr:colOff>510540</xdr:colOff>
      <xdr:row>34</xdr:row>
      <xdr:rowOff>80010</xdr:rowOff>
    </xdr:to>
    <xdr:graphicFrame macro="">
      <xdr:nvGraphicFramePr>
        <xdr:cNvPr id="3" name="Chart 2">
          <a:extLst>
            <a:ext uri="{FF2B5EF4-FFF2-40B4-BE49-F238E27FC236}">
              <a16:creationId xmlns:a16="http://schemas.microsoft.com/office/drawing/2014/main" id="{0B093631-5B4A-4D91-A1F3-5901B71E2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55</xdr:row>
      <xdr:rowOff>106680</xdr:rowOff>
    </xdr:from>
    <xdr:to>
      <xdr:col>6</xdr:col>
      <xdr:colOff>434340</xdr:colOff>
      <xdr:row>70</xdr:row>
      <xdr:rowOff>175260</xdr:rowOff>
    </xdr:to>
    <xdr:graphicFrame macro="">
      <xdr:nvGraphicFramePr>
        <xdr:cNvPr id="4" name="Chart 3">
          <a:extLst>
            <a:ext uri="{FF2B5EF4-FFF2-40B4-BE49-F238E27FC236}">
              <a16:creationId xmlns:a16="http://schemas.microsoft.com/office/drawing/2014/main" id="{90AF86FD-5998-4F98-92E0-077351B9B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266700</xdr:colOff>
      <xdr:row>87</xdr:row>
      <xdr:rowOff>0</xdr:rowOff>
    </xdr:from>
    <xdr:to>
      <xdr:col>2</xdr:col>
      <xdr:colOff>160020</xdr:colOff>
      <xdr:row>88</xdr:row>
      <xdr:rowOff>76200</xdr:rowOff>
    </xdr:to>
    <xdr:sp macro="" textlink="">
      <xdr:nvSpPr>
        <xdr:cNvPr id="5" name="Oval 4">
          <a:extLst>
            <a:ext uri="{FF2B5EF4-FFF2-40B4-BE49-F238E27FC236}">
              <a16:creationId xmlns:a16="http://schemas.microsoft.com/office/drawing/2014/main" id="{1ACD2F52-2433-4B3A-B4D2-758B93E05350}"/>
            </a:ext>
          </a:extLst>
        </xdr:cNvPr>
        <xdr:cNvSpPr/>
      </xdr:nvSpPr>
      <xdr:spPr>
        <a:xfrm>
          <a:off x="1127760" y="9235440"/>
          <a:ext cx="975360" cy="25908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83</xdr:row>
      <xdr:rowOff>0</xdr:rowOff>
    </xdr:from>
    <xdr:to>
      <xdr:col>15</xdr:col>
      <xdr:colOff>104036</xdr:colOff>
      <xdr:row>96</xdr:row>
      <xdr:rowOff>75190</xdr:rowOff>
    </xdr:to>
    <xdr:graphicFrame macro="">
      <xdr:nvGraphicFramePr>
        <xdr:cNvPr id="6" name="Chart 5">
          <a:extLst>
            <a:ext uri="{FF2B5EF4-FFF2-40B4-BE49-F238E27FC236}">
              <a16:creationId xmlns:a16="http://schemas.microsoft.com/office/drawing/2014/main" id="{E4541930-FD1F-4BB5-898D-106055466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100</xdr:row>
      <xdr:rowOff>0</xdr:rowOff>
    </xdr:from>
    <xdr:to>
      <xdr:col>9</xdr:col>
      <xdr:colOff>19906</xdr:colOff>
      <xdr:row>111</xdr:row>
      <xdr:rowOff>29625</xdr:rowOff>
    </xdr:to>
    <xdr:graphicFrame macro="">
      <xdr:nvGraphicFramePr>
        <xdr:cNvPr id="7" name="Chart 6">
          <a:extLst>
            <a:ext uri="{FF2B5EF4-FFF2-40B4-BE49-F238E27FC236}">
              <a16:creationId xmlns:a16="http://schemas.microsoft.com/office/drawing/2014/main" id="{F9139CC8-7DD0-4F62-B1F7-17162A698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0</xdr:rowOff>
    </xdr:from>
    <xdr:to>
      <xdr:col>4</xdr:col>
      <xdr:colOff>407903</xdr:colOff>
      <xdr:row>131</xdr:row>
      <xdr:rowOff>55983</xdr:rowOff>
    </xdr:to>
    <xdr:graphicFrame macro="">
      <xdr:nvGraphicFramePr>
        <xdr:cNvPr id="8" name="Chart 7">
          <a:extLst>
            <a:ext uri="{FF2B5EF4-FFF2-40B4-BE49-F238E27FC236}">
              <a16:creationId xmlns:a16="http://schemas.microsoft.com/office/drawing/2014/main" id="{269321C1-C5D0-462F-9539-983AFF99E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563880</xdr:colOff>
      <xdr:row>115</xdr:row>
      <xdr:rowOff>167640</xdr:rowOff>
    </xdr:from>
    <xdr:to>
      <xdr:col>15</xdr:col>
      <xdr:colOff>441494</xdr:colOff>
      <xdr:row>129</xdr:row>
      <xdr:rowOff>142662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46187A7-303A-4360-ACE2-101765E638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51320" y="21549360"/>
              <a:ext cx="6628934" cy="253534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135</xdr:row>
      <xdr:rowOff>0</xdr:rowOff>
    </xdr:from>
    <xdr:to>
      <xdr:col>13</xdr:col>
      <xdr:colOff>61582</xdr:colOff>
      <xdr:row>150</xdr:row>
      <xdr:rowOff>55983</xdr:rowOff>
    </xdr:to>
    <xdr:graphicFrame macro="">
      <xdr:nvGraphicFramePr>
        <xdr:cNvPr id="10" name="Chart 9" descr="Chart type: Clustered Bar. 'species': virginica has noticeably higher 'petal_width'.&#10;&#10;Description automatically generated">
          <a:extLst>
            <a:ext uri="{FF2B5EF4-FFF2-40B4-BE49-F238E27FC236}">
              <a16:creationId xmlns:a16="http://schemas.microsoft.com/office/drawing/2014/main" id="{68F281BE-E493-434E-B448-7CEE71E68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312420</xdr:colOff>
      <xdr:row>83</xdr:row>
      <xdr:rowOff>38099</xdr:rowOff>
    </xdr:from>
    <xdr:to>
      <xdr:col>21</xdr:col>
      <xdr:colOff>586740</xdr:colOff>
      <xdr:row>96</xdr:row>
      <xdr:rowOff>0</xdr:rowOff>
    </xdr:to>
    <xdr:graphicFrame macro="">
      <xdr:nvGraphicFramePr>
        <xdr:cNvPr id="11" name="Chart 10">
          <a:extLst>
            <a:ext uri="{FF2B5EF4-FFF2-40B4-BE49-F238E27FC236}">
              <a16:creationId xmlns:a16="http://schemas.microsoft.com/office/drawing/2014/main" id="{A1B733ED-68AE-4E52-B860-606AAB655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106680</xdr:colOff>
      <xdr:row>155</xdr:row>
      <xdr:rowOff>7620</xdr:rowOff>
    </xdr:from>
    <xdr:to>
      <xdr:col>3</xdr:col>
      <xdr:colOff>0</xdr:colOff>
      <xdr:row>156</xdr:row>
      <xdr:rowOff>0</xdr:rowOff>
    </xdr:to>
    <xdr:sp macro="" textlink="">
      <xdr:nvSpPr>
        <xdr:cNvPr id="12" name="Arrow: Left 11">
          <a:extLst>
            <a:ext uri="{FF2B5EF4-FFF2-40B4-BE49-F238E27FC236}">
              <a16:creationId xmlns:a16="http://schemas.microsoft.com/office/drawing/2014/main" id="{4D01F3B9-8B4B-4BB5-BE72-FB7943018C95}"/>
            </a:ext>
          </a:extLst>
        </xdr:cNvPr>
        <xdr:cNvSpPr/>
      </xdr:nvSpPr>
      <xdr:spPr>
        <a:xfrm>
          <a:off x="2049780" y="21313140"/>
          <a:ext cx="1211580" cy="17526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304800</xdr:colOff>
      <xdr:row>157</xdr:row>
      <xdr:rowOff>7620</xdr:rowOff>
    </xdr:from>
    <xdr:to>
      <xdr:col>12</xdr:col>
      <xdr:colOff>515827</xdr:colOff>
      <xdr:row>168</xdr:row>
      <xdr:rowOff>177903</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5EB07518-42A9-4740-B4E4-BDE0202345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960620" y="29138880"/>
              <a:ext cx="6665167" cy="218958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434340</xdr:colOff>
      <xdr:row>156</xdr:row>
      <xdr:rowOff>91440</xdr:rowOff>
    </xdr:from>
    <xdr:to>
      <xdr:col>20</xdr:col>
      <xdr:colOff>121298</xdr:colOff>
      <xdr:row>170</xdr:row>
      <xdr:rowOff>7620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E168780-8F18-4F41-865F-65B92FCC2A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2153900" y="29039820"/>
              <a:ext cx="3954158" cy="24841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236220</xdr:colOff>
      <xdr:row>201</xdr:row>
      <xdr:rowOff>80010</xdr:rowOff>
    </xdr:from>
    <xdr:to>
      <xdr:col>7</xdr:col>
      <xdr:colOff>365760</xdr:colOff>
      <xdr:row>216</xdr:row>
      <xdr:rowOff>80010</xdr:rowOff>
    </xdr:to>
    <xdr:graphicFrame macro="">
      <xdr:nvGraphicFramePr>
        <xdr:cNvPr id="15" name="Chart 14">
          <a:extLst>
            <a:ext uri="{FF2B5EF4-FFF2-40B4-BE49-F238E27FC236}">
              <a16:creationId xmlns:a16="http://schemas.microsoft.com/office/drawing/2014/main" id="{2681EF81-60B9-1C09-299D-5629A4471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571500</xdr:colOff>
      <xdr:row>201</xdr:row>
      <xdr:rowOff>60960</xdr:rowOff>
    </xdr:from>
    <xdr:to>
      <xdr:col>15</xdr:col>
      <xdr:colOff>42143</xdr:colOff>
      <xdr:row>216</xdr:row>
      <xdr:rowOff>116944</xdr:rowOff>
    </xdr:to>
    <xdr:graphicFrame macro="">
      <xdr:nvGraphicFramePr>
        <xdr:cNvPr id="17" name="Chart 16">
          <a:extLst>
            <a:ext uri="{FF2B5EF4-FFF2-40B4-BE49-F238E27FC236}">
              <a16:creationId xmlns:a16="http://schemas.microsoft.com/office/drawing/2014/main" id="{576857D6-1366-4C91-BCBF-F92678CCE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297180</xdr:colOff>
      <xdr:row>220</xdr:row>
      <xdr:rowOff>49530</xdr:rowOff>
    </xdr:from>
    <xdr:to>
      <xdr:col>7</xdr:col>
      <xdr:colOff>426720</xdr:colOff>
      <xdr:row>237</xdr:row>
      <xdr:rowOff>30480</xdr:rowOff>
    </xdr:to>
    <xdr:graphicFrame macro="">
      <xdr:nvGraphicFramePr>
        <xdr:cNvPr id="18" name="Chart 17">
          <a:extLst>
            <a:ext uri="{FF2B5EF4-FFF2-40B4-BE49-F238E27FC236}">
              <a16:creationId xmlns:a16="http://schemas.microsoft.com/office/drawing/2014/main" id="{CC88C8D4-3115-981E-B6FB-B7931B9FD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220980</xdr:colOff>
      <xdr:row>244</xdr:row>
      <xdr:rowOff>76200</xdr:rowOff>
    </xdr:from>
    <xdr:to>
      <xdr:col>10</xdr:col>
      <xdr:colOff>201541</xdr:colOff>
      <xdr:row>260</xdr:row>
      <xdr:rowOff>10263</xdr:rowOff>
    </xdr:to>
    <xdr:graphicFrame macro="">
      <xdr:nvGraphicFramePr>
        <xdr:cNvPr id="19" name="Chart 18">
          <a:extLst>
            <a:ext uri="{FF2B5EF4-FFF2-40B4-BE49-F238E27FC236}">
              <a16:creationId xmlns:a16="http://schemas.microsoft.com/office/drawing/2014/main" id="{599E168F-BDB3-4AAD-9A02-C2C8A27EB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2f83c3b872d77321/Desktop/other/new%20iris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 Venkatesh" refreshedDate="45264.707274537039" createdVersion="8" refreshedVersion="8" minRefreshableVersion="3" recordCount="150" xr:uid="{00000000-000A-0000-FFFF-FFFF04000000}">
  <cacheSource type="worksheet">
    <worksheetSource name="Table1" r:id="rId2"/>
  </cacheSource>
  <cacheFields count="5">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ount="43">
        <n v="1.4"/>
        <n v="1.3"/>
        <n v="1.5"/>
        <n v="1.7"/>
        <n v="1.6"/>
        <n v="1.1000000000000001"/>
        <n v="1.2"/>
        <n v="1"/>
        <n v="1.9"/>
        <n v="4.7"/>
        <n v="4.5"/>
        <n v="4.9000000000000004"/>
        <n v="4"/>
        <n v="4.5999999999999996"/>
        <n v="3.3"/>
        <n v="3.9"/>
        <n v="3.5"/>
        <n v="4.2"/>
        <n v="3.6"/>
        <n v="4.4000000000000004"/>
        <n v="4.0999999999999996"/>
        <n v="4.8"/>
        <n v="4.3"/>
        <n v="5"/>
        <n v="3.8"/>
        <n v="3.7"/>
        <n v="5.0999999999999996"/>
        <n v="3"/>
        <n v="6"/>
        <n v="5.9"/>
        <n v="5.6"/>
        <n v="5.8"/>
        <n v="6.6"/>
        <n v="6.3"/>
        <n v="6.1"/>
        <n v="5.3"/>
        <n v="5.5"/>
        <n v="6.7"/>
        <n v="6.9"/>
        <n v="5.7"/>
        <n v="6.4"/>
        <n v="5.4"/>
        <n v="5.2"/>
      </sharedItems>
    </cacheField>
    <cacheField name="petal_width" numFmtId="0">
      <sharedItems containsSemiMixedTypes="0" containsString="0" containsNumber="1" minValue="0.1" maxValue="2.5"/>
    </cacheField>
    <cacheField name="species" numFmtId="0">
      <sharedItems count="3">
        <s v="setosa"/>
        <s v="versicolor"/>
        <s v="virginic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 Venkatesh" refreshedDate="45321.705136111108" createdVersion="8" refreshedVersion="8" minRefreshableVersion="3" recordCount="150" xr:uid="{00000000-000A-0000-FFFF-FFFF30000000}">
  <cacheSource type="worksheet">
    <worksheetSource name="Table1"/>
  </cacheSource>
  <cacheFields count="7">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acheField>
    <cacheField name="petal_width" numFmtId="0">
      <sharedItems containsSemiMixedTypes="0" containsString="0" containsNumber="1" minValue="0.1" maxValue="2.5"/>
    </cacheField>
    <cacheField name="species" numFmtId="0">
      <sharedItems count="3">
        <s v="setosa"/>
        <s v="versicolor"/>
        <s v="virginica"/>
      </sharedItems>
    </cacheField>
    <cacheField name="petal area" numFmtId="0">
      <sharedItems containsSemiMixedTypes="0" containsString="0" containsNumber="1" minValue="0.11000000000000001" maxValue="15.87"/>
    </cacheField>
    <cacheField name="sepal area" numFmtId="0">
      <sharedItems containsSemiMixedTypes="0" containsString="0" containsNumber="1" minValue="10" maxValue="30.0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ahana Venkatesh" refreshedDate="45316.802868865743" backgroundQuery="1" createdVersion="8" refreshedVersion="8" minRefreshableVersion="3" recordCount="0" supportSubquery="1" supportAdvancedDrill="1" xr:uid="{72F31362-49EA-4A28-A2D6-5D25DA4144B7}">
  <cacheSource type="external" connectionId="1"/>
  <cacheFields count="2">
    <cacheField name="[Table1].[species].[species]" caption="species" numFmtId="0" hierarchy="4" level="1">
      <sharedItems count="3">
        <s v="setosa"/>
        <s v="versicolor"/>
        <s v="virginica"/>
      </sharedItems>
    </cacheField>
    <cacheField name="[Measures].[Average of petal area]" caption="Average of petal area" numFmtId="0" hierarchy="11" level="32767"/>
  </cacheFields>
  <cacheHierarchies count="13">
    <cacheHierarchy uniqueName="[Table1].[sepal_length]" caption="sepal_length" attribute="1" defaultMemberUniqueName="[Table1].[sepal_length].[All]" allUniqueName="[Table1].[sepal_length].[All]" dimensionUniqueName="[Table1]" displayFolder="" count="0" memberValueDatatype="5" unbalanced="0"/>
    <cacheHierarchy uniqueName="[Table1].[sepal_width]" caption="sepal_width" attribute="1" defaultMemberUniqueName="[Table1].[sepal_width].[All]" allUniqueName="[Table1].[sepal_width].[All]" dimensionUniqueName="[Table1]" displayFolder="" count="0" memberValueDatatype="5" unbalanced="0"/>
    <cacheHierarchy uniqueName="[Table1].[petal_length]" caption="petal_length" attribute="1" defaultMemberUniqueName="[Table1].[petal_length].[All]" allUniqueName="[Table1].[petal_length].[All]" dimensionUniqueName="[Table1]" displayFolder="" count="0" memberValueDatatype="5" unbalanced="0"/>
    <cacheHierarchy uniqueName="[Table1].[petal_width]" caption="petal_width" attribute="1" defaultMemberUniqueName="[Table1].[petal_width].[All]" allUniqueName="[Table1].[petal_width].[All]" dimensionUniqueName="[Table1]" displayFolder="" count="0" memberValueDatatype="5" unbalanced="0"/>
    <cacheHierarchy uniqueName="[Table1].[species]" caption="species" attribute="1" defaultMemberUniqueName="[Table1].[species].[All]" allUniqueName="[Table1].[species].[All]" dimensionUniqueName="[Table1]" displayFolder="" count="2" memberValueDatatype="130" unbalanced="0">
      <fieldsUsage count="2">
        <fieldUsage x="-1"/>
        <fieldUsage x="0"/>
      </fieldsUsage>
    </cacheHierarchy>
    <cacheHierarchy uniqueName="[Table1].[petal area]" caption="petal area" attribute="1" defaultMemberUniqueName="[Table1].[petal area].[All]" allUniqueName="[Table1].[petal area].[All]" dimensionUniqueName="[Table1]" displayFolder="" count="0" memberValueDatatype="5" unbalanced="0"/>
    <cacheHierarchy uniqueName="[Table3].[Petal Area]" caption="Petal Area" attribute="1" defaultMemberUniqueName="[Table3].[Petal Area].[All]" allUniqueName="[Table3].[Petal Area].[All]" dimensionUniqueName="[Table3]" displayFolder="" count="0" memberValueDatatype="5"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etal area]" caption="Sum of petal area" measure="1" displayFolder="" measureGroup="Table1" count="0" hidden="1">
      <extLst>
        <ext xmlns:x15="http://schemas.microsoft.com/office/spreadsheetml/2010/11/main" uri="{B97F6D7D-B522-45F9-BDA1-12C45D357490}">
          <x15:cacheHierarchy aggregatedColumn="5"/>
        </ext>
      </extLst>
    </cacheHierarchy>
    <cacheHierarchy uniqueName="[Measures].[Average of petal area]" caption="Average of petal area"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etal Area 2]" caption="Sum of Petal Area 2" measure="1" displayFolder="" measureGroup="Table3"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50">
  <r>
    <n v="5.0999999999999996"/>
    <n v="3.5"/>
    <x v="0"/>
    <n v="0.2"/>
    <x v="0"/>
  </r>
  <r>
    <n v="4.9000000000000004"/>
    <n v="3"/>
    <x v="0"/>
    <n v="0.2"/>
    <x v="0"/>
  </r>
  <r>
    <n v="4.7"/>
    <n v="3.2"/>
    <x v="1"/>
    <n v="0.2"/>
    <x v="0"/>
  </r>
  <r>
    <n v="4.5999999999999996"/>
    <n v="3.1"/>
    <x v="2"/>
    <n v="0.2"/>
    <x v="0"/>
  </r>
  <r>
    <n v="5"/>
    <n v="3.6"/>
    <x v="0"/>
    <n v="0.2"/>
    <x v="0"/>
  </r>
  <r>
    <n v="5.4"/>
    <n v="3.9"/>
    <x v="3"/>
    <n v="0.4"/>
    <x v="0"/>
  </r>
  <r>
    <n v="4.5999999999999996"/>
    <n v="3.4"/>
    <x v="0"/>
    <n v="0.3"/>
    <x v="0"/>
  </r>
  <r>
    <n v="5"/>
    <n v="3.4"/>
    <x v="2"/>
    <n v="0.2"/>
    <x v="0"/>
  </r>
  <r>
    <n v="4.4000000000000004"/>
    <n v="2.9"/>
    <x v="0"/>
    <n v="0.2"/>
    <x v="0"/>
  </r>
  <r>
    <n v="4.9000000000000004"/>
    <n v="3.1"/>
    <x v="2"/>
    <n v="0.1"/>
    <x v="0"/>
  </r>
  <r>
    <n v="5.4"/>
    <n v="3.7"/>
    <x v="2"/>
    <n v="0.2"/>
    <x v="0"/>
  </r>
  <r>
    <n v="4.8"/>
    <n v="3.4"/>
    <x v="4"/>
    <n v="0.2"/>
    <x v="0"/>
  </r>
  <r>
    <n v="4.8"/>
    <n v="3"/>
    <x v="0"/>
    <n v="0.1"/>
    <x v="0"/>
  </r>
  <r>
    <n v="4.3"/>
    <n v="3"/>
    <x v="5"/>
    <n v="0.1"/>
    <x v="0"/>
  </r>
  <r>
    <n v="5.8"/>
    <n v="4"/>
    <x v="6"/>
    <n v="0.2"/>
    <x v="0"/>
  </r>
  <r>
    <n v="5.7"/>
    <n v="4.4000000000000004"/>
    <x v="2"/>
    <n v="0.4"/>
    <x v="0"/>
  </r>
  <r>
    <n v="5.4"/>
    <n v="3.9"/>
    <x v="1"/>
    <n v="0.4"/>
    <x v="0"/>
  </r>
  <r>
    <n v="5.0999999999999996"/>
    <n v="3.5"/>
    <x v="0"/>
    <n v="0.3"/>
    <x v="0"/>
  </r>
  <r>
    <n v="5.7"/>
    <n v="3.8"/>
    <x v="3"/>
    <n v="0.3"/>
    <x v="0"/>
  </r>
  <r>
    <n v="5.0999999999999996"/>
    <n v="3.8"/>
    <x v="2"/>
    <n v="0.3"/>
    <x v="0"/>
  </r>
  <r>
    <n v="5.4"/>
    <n v="3.4"/>
    <x v="3"/>
    <n v="0.2"/>
    <x v="0"/>
  </r>
  <r>
    <n v="5.0999999999999996"/>
    <n v="3.7"/>
    <x v="2"/>
    <n v="0.4"/>
    <x v="0"/>
  </r>
  <r>
    <n v="4.5999999999999996"/>
    <n v="3.6"/>
    <x v="7"/>
    <n v="0.2"/>
    <x v="0"/>
  </r>
  <r>
    <n v="5.0999999999999996"/>
    <n v="3.3"/>
    <x v="3"/>
    <n v="0.5"/>
    <x v="0"/>
  </r>
  <r>
    <n v="4.8"/>
    <n v="3.4"/>
    <x v="8"/>
    <n v="0.2"/>
    <x v="0"/>
  </r>
  <r>
    <n v="5"/>
    <n v="3"/>
    <x v="4"/>
    <n v="0.2"/>
    <x v="0"/>
  </r>
  <r>
    <n v="5"/>
    <n v="3.4"/>
    <x v="4"/>
    <n v="0.4"/>
    <x v="0"/>
  </r>
  <r>
    <n v="5.2"/>
    <n v="3.5"/>
    <x v="2"/>
    <n v="0.2"/>
    <x v="0"/>
  </r>
  <r>
    <n v="5.2"/>
    <n v="3.4"/>
    <x v="0"/>
    <n v="0.2"/>
    <x v="0"/>
  </r>
  <r>
    <n v="4.7"/>
    <n v="3.2"/>
    <x v="4"/>
    <n v="0.2"/>
    <x v="0"/>
  </r>
  <r>
    <n v="4.8"/>
    <n v="3.1"/>
    <x v="4"/>
    <n v="0.2"/>
    <x v="0"/>
  </r>
  <r>
    <n v="5.4"/>
    <n v="3.4"/>
    <x v="2"/>
    <n v="0.4"/>
    <x v="0"/>
  </r>
  <r>
    <n v="5.2"/>
    <n v="4.0999999999999996"/>
    <x v="2"/>
    <n v="0.1"/>
    <x v="0"/>
  </r>
  <r>
    <n v="5.5"/>
    <n v="4.2"/>
    <x v="0"/>
    <n v="0.2"/>
    <x v="0"/>
  </r>
  <r>
    <n v="4.9000000000000004"/>
    <n v="3.1"/>
    <x v="2"/>
    <n v="0.1"/>
    <x v="0"/>
  </r>
  <r>
    <n v="5"/>
    <n v="3.2"/>
    <x v="6"/>
    <n v="0.2"/>
    <x v="0"/>
  </r>
  <r>
    <n v="5.5"/>
    <n v="3.5"/>
    <x v="1"/>
    <n v="0.2"/>
    <x v="0"/>
  </r>
  <r>
    <n v="4.9000000000000004"/>
    <n v="3.1"/>
    <x v="2"/>
    <n v="0.1"/>
    <x v="0"/>
  </r>
  <r>
    <n v="4.4000000000000004"/>
    <n v="3"/>
    <x v="1"/>
    <n v="0.2"/>
    <x v="0"/>
  </r>
  <r>
    <n v="5.0999999999999996"/>
    <n v="3.4"/>
    <x v="2"/>
    <n v="0.2"/>
    <x v="0"/>
  </r>
  <r>
    <n v="5"/>
    <n v="3.5"/>
    <x v="1"/>
    <n v="0.3"/>
    <x v="0"/>
  </r>
  <r>
    <n v="4.5"/>
    <n v="2.2999999999999998"/>
    <x v="1"/>
    <n v="0.3"/>
    <x v="0"/>
  </r>
  <r>
    <n v="4.4000000000000004"/>
    <n v="3.2"/>
    <x v="1"/>
    <n v="0.2"/>
    <x v="0"/>
  </r>
  <r>
    <n v="5"/>
    <n v="3.5"/>
    <x v="4"/>
    <n v="0.6"/>
    <x v="0"/>
  </r>
  <r>
    <n v="5.0999999999999996"/>
    <n v="3.8"/>
    <x v="8"/>
    <n v="0.4"/>
    <x v="0"/>
  </r>
  <r>
    <n v="4.8"/>
    <n v="3"/>
    <x v="0"/>
    <n v="0.3"/>
    <x v="0"/>
  </r>
  <r>
    <n v="5.0999999999999996"/>
    <n v="3.8"/>
    <x v="4"/>
    <n v="0.2"/>
    <x v="0"/>
  </r>
  <r>
    <n v="4.5999999999999996"/>
    <n v="3.2"/>
    <x v="0"/>
    <n v="0.2"/>
    <x v="0"/>
  </r>
  <r>
    <n v="5.3"/>
    <n v="3.7"/>
    <x v="2"/>
    <n v="0.2"/>
    <x v="0"/>
  </r>
  <r>
    <n v="5"/>
    <n v="3.3"/>
    <x v="0"/>
    <n v="0.2"/>
    <x v="0"/>
  </r>
  <r>
    <n v="7"/>
    <n v="3.2"/>
    <x v="9"/>
    <n v="1.4"/>
    <x v="1"/>
  </r>
  <r>
    <n v="6.4"/>
    <n v="3.2"/>
    <x v="10"/>
    <n v="1.5"/>
    <x v="1"/>
  </r>
  <r>
    <n v="6.9"/>
    <n v="3.1"/>
    <x v="11"/>
    <n v="1.5"/>
    <x v="1"/>
  </r>
  <r>
    <n v="5.5"/>
    <n v="2.2999999999999998"/>
    <x v="12"/>
    <n v="1.3"/>
    <x v="1"/>
  </r>
  <r>
    <n v="6.5"/>
    <n v="2.8"/>
    <x v="13"/>
    <n v="1.5"/>
    <x v="1"/>
  </r>
  <r>
    <n v="5.7"/>
    <n v="2.8"/>
    <x v="10"/>
    <n v="1.3"/>
    <x v="1"/>
  </r>
  <r>
    <n v="6.3"/>
    <n v="3.3"/>
    <x v="9"/>
    <n v="1.6"/>
    <x v="1"/>
  </r>
  <r>
    <n v="4.9000000000000004"/>
    <n v="2.4"/>
    <x v="14"/>
    <n v="1"/>
    <x v="1"/>
  </r>
  <r>
    <n v="6.6"/>
    <n v="2.9"/>
    <x v="13"/>
    <n v="1.3"/>
    <x v="1"/>
  </r>
  <r>
    <n v="5.2"/>
    <n v="2.7"/>
    <x v="15"/>
    <n v="1.4"/>
    <x v="1"/>
  </r>
  <r>
    <n v="5"/>
    <n v="2"/>
    <x v="16"/>
    <n v="1"/>
    <x v="1"/>
  </r>
  <r>
    <n v="5.9"/>
    <n v="3"/>
    <x v="17"/>
    <n v="1.5"/>
    <x v="1"/>
  </r>
  <r>
    <n v="6"/>
    <n v="2.2000000000000002"/>
    <x v="12"/>
    <n v="1"/>
    <x v="1"/>
  </r>
  <r>
    <n v="6.1"/>
    <n v="2.9"/>
    <x v="9"/>
    <n v="1.4"/>
    <x v="1"/>
  </r>
  <r>
    <n v="5.6"/>
    <n v="2.9"/>
    <x v="18"/>
    <n v="1.3"/>
    <x v="1"/>
  </r>
  <r>
    <n v="6.7"/>
    <n v="3.1"/>
    <x v="19"/>
    <n v="1.4"/>
    <x v="1"/>
  </r>
  <r>
    <n v="5.6"/>
    <n v="3"/>
    <x v="10"/>
    <n v="1.5"/>
    <x v="1"/>
  </r>
  <r>
    <n v="5.8"/>
    <n v="2.7"/>
    <x v="20"/>
    <n v="1"/>
    <x v="1"/>
  </r>
  <r>
    <n v="6.2"/>
    <n v="2.2000000000000002"/>
    <x v="10"/>
    <n v="1.5"/>
    <x v="1"/>
  </r>
  <r>
    <n v="5.6"/>
    <n v="2.5"/>
    <x v="15"/>
    <n v="1.1000000000000001"/>
    <x v="1"/>
  </r>
  <r>
    <n v="5.9"/>
    <n v="3.2"/>
    <x v="21"/>
    <n v="1.8"/>
    <x v="1"/>
  </r>
  <r>
    <n v="6.1"/>
    <n v="2.8"/>
    <x v="12"/>
    <n v="1.3"/>
    <x v="1"/>
  </r>
  <r>
    <n v="6.3"/>
    <n v="2.5"/>
    <x v="11"/>
    <n v="1.5"/>
    <x v="1"/>
  </r>
  <r>
    <n v="6.1"/>
    <n v="2.8"/>
    <x v="9"/>
    <n v="1.2"/>
    <x v="1"/>
  </r>
  <r>
    <n v="6.4"/>
    <n v="2.9"/>
    <x v="22"/>
    <n v="1.3"/>
    <x v="1"/>
  </r>
  <r>
    <n v="6.6"/>
    <n v="3"/>
    <x v="19"/>
    <n v="1.4"/>
    <x v="1"/>
  </r>
  <r>
    <n v="6.8"/>
    <n v="2.8"/>
    <x v="21"/>
    <n v="1.4"/>
    <x v="1"/>
  </r>
  <r>
    <n v="6.7"/>
    <n v="3"/>
    <x v="23"/>
    <n v="1.7"/>
    <x v="1"/>
  </r>
  <r>
    <n v="6"/>
    <n v="2.9"/>
    <x v="10"/>
    <n v="1.5"/>
    <x v="1"/>
  </r>
  <r>
    <n v="5.7"/>
    <n v="2.6"/>
    <x v="16"/>
    <n v="1"/>
    <x v="1"/>
  </r>
  <r>
    <n v="5.5"/>
    <n v="2.4"/>
    <x v="24"/>
    <n v="1.1000000000000001"/>
    <x v="1"/>
  </r>
  <r>
    <n v="5.5"/>
    <n v="2.4"/>
    <x v="25"/>
    <n v="1"/>
    <x v="1"/>
  </r>
  <r>
    <n v="5.8"/>
    <n v="2.7"/>
    <x v="15"/>
    <n v="1.2"/>
    <x v="1"/>
  </r>
  <r>
    <n v="6"/>
    <n v="2.7"/>
    <x v="26"/>
    <n v="1.6"/>
    <x v="1"/>
  </r>
  <r>
    <n v="5.4"/>
    <n v="3"/>
    <x v="10"/>
    <n v="1.5"/>
    <x v="1"/>
  </r>
  <r>
    <n v="6"/>
    <n v="3.4"/>
    <x v="10"/>
    <n v="1.6"/>
    <x v="1"/>
  </r>
  <r>
    <n v="6.7"/>
    <n v="3.1"/>
    <x v="9"/>
    <n v="1.5"/>
    <x v="1"/>
  </r>
  <r>
    <n v="6.3"/>
    <n v="2.2999999999999998"/>
    <x v="19"/>
    <n v="1.3"/>
    <x v="1"/>
  </r>
  <r>
    <n v="5.6"/>
    <n v="3"/>
    <x v="20"/>
    <n v="1.3"/>
    <x v="1"/>
  </r>
  <r>
    <n v="5.5"/>
    <n v="2.5"/>
    <x v="12"/>
    <n v="1.3"/>
    <x v="1"/>
  </r>
  <r>
    <n v="5.5"/>
    <n v="2.6"/>
    <x v="19"/>
    <n v="1.2"/>
    <x v="1"/>
  </r>
  <r>
    <n v="6.1"/>
    <n v="3"/>
    <x v="13"/>
    <n v="1.4"/>
    <x v="1"/>
  </r>
  <r>
    <n v="5.8"/>
    <n v="2.6"/>
    <x v="12"/>
    <n v="1.2"/>
    <x v="1"/>
  </r>
  <r>
    <n v="5"/>
    <n v="2.2999999999999998"/>
    <x v="14"/>
    <n v="1"/>
    <x v="1"/>
  </r>
  <r>
    <n v="5.6"/>
    <n v="2.7"/>
    <x v="17"/>
    <n v="1.3"/>
    <x v="1"/>
  </r>
  <r>
    <n v="5.7"/>
    <n v="3"/>
    <x v="17"/>
    <n v="1.2"/>
    <x v="1"/>
  </r>
  <r>
    <n v="5.7"/>
    <n v="2.9"/>
    <x v="17"/>
    <n v="1.3"/>
    <x v="1"/>
  </r>
  <r>
    <n v="6.2"/>
    <n v="2.9"/>
    <x v="22"/>
    <n v="1.3"/>
    <x v="1"/>
  </r>
  <r>
    <n v="5.0999999999999996"/>
    <n v="2.5"/>
    <x v="27"/>
    <n v="1.1000000000000001"/>
    <x v="1"/>
  </r>
  <r>
    <n v="5.7"/>
    <n v="2.8"/>
    <x v="20"/>
    <n v="1.3"/>
    <x v="1"/>
  </r>
  <r>
    <n v="6.3"/>
    <n v="3.3"/>
    <x v="28"/>
    <n v="2.5"/>
    <x v="2"/>
  </r>
  <r>
    <n v="5.8"/>
    <n v="2.7"/>
    <x v="26"/>
    <n v="1.9"/>
    <x v="2"/>
  </r>
  <r>
    <n v="7.1"/>
    <n v="3"/>
    <x v="29"/>
    <n v="2.1"/>
    <x v="2"/>
  </r>
  <r>
    <n v="6.3"/>
    <n v="2.9"/>
    <x v="30"/>
    <n v="1.8"/>
    <x v="2"/>
  </r>
  <r>
    <n v="6.5"/>
    <n v="3"/>
    <x v="31"/>
    <n v="2.2000000000000002"/>
    <x v="2"/>
  </r>
  <r>
    <n v="7.6"/>
    <n v="3"/>
    <x v="32"/>
    <n v="2.1"/>
    <x v="2"/>
  </r>
  <r>
    <n v="4.9000000000000004"/>
    <n v="2.5"/>
    <x v="10"/>
    <n v="1.7"/>
    <x v="2"/>
  </r>
  <r>
    <n v="7.3"/>
    <n v="2.9"/>
    <x v="33"/>
    <n v="1.8"/>
    <x v="2"/>
  </r>
  <r>
    <n v="6.7"/>
    <n v="2.5"/>
    <x v="31"/>
    <n v="1.8"/>
    <x v="2"/>
  </r>
  <r>
    <n v="7.2"/>
    <n v="3.6"/>
    <x v="34"/>
    <n v="2.5"/>
    <x v="2"/>
  </r>
  <r>
    <n v="6.5"/>
    <n v="3.2"/>
    <x v="26"/>
    <n v="2"/>
    <x v="2"/>
  </r>
  <r>
    <n v="6.4"/>
    <n v="2.7"/>
    <x v="35"/>
    <n v="1.9"/>
    <x v="2"/>
  </r>
  <r>
    <n v="6.8"/>
    <n v="3"/>
    <x v="36"/>
    <n v="2.1"/>
    <x v="2"/>
  </r>
  <r>
    <n v="5.7"/>
    <n v="2.5"/>
    <x v="23"/>
    <n v="2"/>
    <x v="2"/>
  </r>
  <r>
    <n v="5.8"/>
    <n v="2.8"/>
    <x v="26"/>
    <n v="2.4"/>
    <x v="2"/>
  </r>
  <r>
    <n v="6.4"/>
    <n v="3.2"/>
    <x v="35"/>
    <n v="2.2999999999999998"/>
    <x v="2"/>
  </r>
  <r>
    <n v="6.5"/>
    <n v="3"/>
    <x v="36"/>
    <n v="1.8"/>
    <x v="2"/>
  </r>
  <r>
    <n v="7.7"/>
    <n v="3.8"/>
    <x v="37"/>
    <n v="2.2000000000000002"/>
    <x v="2"/>
  </r>
  <r>
    <n v="7.7"/>
    <n v="2.6"/>
    <x v="38"/>
    <n v="2.2999999999999998"/>
    <x v="2"/>
  </r>
  <r>
    <n v="6"/>
    <n v="2.2000000000000002"/>
    <x v="23"/>
    <n v="1.5"/>
    <x v="2"/>
  </r>
  <r>
    <n v="6.9"/>
    <n v="3.2"/>
    <x v="39"/>
    <n v="2.2999999999999998"/>
    <x v="2"/>
  </r>
  <r>
    <n v="5.6"/>
    <n v="2.8"/>
    <x v="11"/>
    <n v="2"/>
    <x v="2"/>
  </r>
  <r>
    <n v="7.7"/>
    <n v="2.8"/>
    <x v="37"/>
    <n v="2"/>
    <x v="2"/>
  </r>
  <r>
    <n v="6.3"/>
    <n v="2.7"/>
    <x v="11"/>
    <n v="1.8"/>
    <x v="2"/>
  </r>
  <r>
    <n v="6.7"/>
    <n v="3.3"/>
    <x v="39"/>
    <n v="2.1"/>
    <x v="2"/>
  </r>
  <r>
    <n v="7.2"/>
    <n v="3.2"/>
    <x v="28"/>
    <n v="1.8"/>
    <x v="2"/>
  </r>
  <r>
    <n v="6.2"/>
    <n v="2.8"/>
    <x v="21"/>
    <n v="1.8"/>
    <x v="2"/>
  </r>
  <r>
    <n v="6.1"/>
    <n v="3"/>
    <x v="11"/>
    <n v="1.8"/>
    <x v="2"/>
  </r>
  <r>
    <n v="6.4"/>
    <n v="2.8"/>
    <x v="30"/>
    <n v="2.1"/>
    <x v="2"/>
  </r>
  <r>
    <n v="7.2"/>
    <n v="3"/>
    <x v="31"/>
    <n v="1.6"/>
    <x v="2"/>
  </r>
  <r>
    <n v="7.4"/>
    <n v="2.8"/>
    <x v="34"/>
    <n v="1.9"/>
    <x v="2"/>
  </r>
  <r>
    <n v="7.9"/>
    <n v="3.8"/>
    <x v="40"/>
    <n v="2"/>
    <x v="2"/>
  </r>
  <r>
    <n v="6.4"/>
    <n v="2.8"/>
    <x v="30"/>
    <n v="2.2000000000000002"/>
    <x v="2"/>
  </r>
  <r>
    <n v="6.3"/>
    <n v="2.8"/>
    <x v="26"/>
    <n v="1.5"/>
    <x v="2"/>
  </r>
  <r>
    <n v="6.1"/>
    <n v="2.6"/>
    <x v="30"/>
    <n v="1.4"/>
    <x v="2"/>
  </r>
  <r>
    <n v="7.7"/>
    <n v="3"/>
    <x v="34"/>
    <n v="2.2999999999999998"/>
    <x v="2"/>
  </r>
  <r>
    <n v="6.3"/>
    <n v="3.4"/>
    <x v="30"/>
    <n v="2.4"/>
    <x v="2"/>
  </r>
  <r>
    <n v="6.4"/>
    <n v="3.1"/>
    <x v="36"/>
    <n v="1.8"/>
    <x v="2"/>
  </r>
  <r>
    <n v="6"/>
    <n v="3"/>
    <x v="21"/>
    <n v="1.8"/>
    <x v="2"/>
  </r>
  <r>
    <n v="6.9"/>
    <n v="3.1"/>
    <x v="41"/>
    <n v="2.1"/>
    <x v="2"/>
  </r>
  <r>
    <n v="6.7"/>
    <n v="3.1"/>
    <x v="30"/>
    <n v="2.4"/>
    <x v="2"/>
  </r>
  <r>
    <n v="6.9"/>
    <n v="3.1"/>
    <x v="26"/>
    <n v="2.2999999999999998"/>
    <x v="2"/>
  </r>
  <r>
    <n v="5.8"/>
    <n v="2.7"/>
    <x v="26"/>
    <n v="1.9"/>
    <x v="2"/>
  </r>
  <r>
    <n v="6.8"/>
    <n v="3.2"/>
    <x v="29"/>
    <n v="2.2999999999999998"/>
    <x v="2"/>
  </r>
  <r>
    <n v="6.7"/>
    <n v="3.3"/>
    <x v="39"/>
    <n v="2.5"/>
    <x v="2"/>
  </r>
  <r>
    <n v="6.7"/>
    <n v="3"/>
    <x v="42"/>
    <n v="2.2999999999999998"/>
    <x v="2"/>
  </r>
  <r>
    <n v="6.3"/>
    <n v="2.5"/>
    <x v="23"/>
    <n v="1.9"/>
    <x v="2"/>
  </r>
  <r>
    <n v="6.5"/>
    <n v="3"/>
    <x v="42"/>
    <n v="2"/>
    <x v="2"/>
  </r>
  <r>
    <n v="6.2"/>
    <n v="3.4"/>
    <x v="41"/>
    <n v="2.2999999999999998"/>
    <x v="2"/>
  </r>
  <r>
    <n v="5.9"/>
    <n v="3"/>
    <x v="26"/>
    <n v="1.8"/>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5.0999999999999996"/>
    <n v="3.5"/>
    <n v="1.4"/>
    <n v="0.2"/>
    <x v="0"/>
    <n v="0.27999999999999997"/>
    <n v="17.849999999999998"/>
  </r>
  <r>
    <n v="4.9000000000000004"/>
    <n v="3"/>
    <n v="1.4"/>
    <n v="0.2"/>
    <x v="0"/>
    <n v="0.27999999999999997"/>
    <n v="14.700000000000001"/>
  </r>
  <r>
    <n v="4.7"/>
    <n v="3.2"/>
    <n v="1.3"/>
    <n v="0.2"/>
    <x v="0"/>
    <n v="0.26"/>
    <n v="15.040000000000001"/>
  </r>
  <r>
    <n v="4.5999999999999996"/>
    <n v="3.1"/>
    <n v="1.5"/>
    <n v="0.2"/>
    <x v="0"/>
    <n v="0.30000000000000004"/>
    <n v="14.26"/>
  </r>
  <r>
    <n v="5"/>
    <n v="3.6"/>
    <n v="1.4"/>
    <n v="0.2"/>
    <x v="0"/>
    <n v="0.27999999999999997"/>
    <n v="18"/>
  </r>
  <r>
    <n v="5.4"/>
    <n v="3.9"/>
    <n v="1.7"/>
    <n v="0.4"/>
    <x v="0"/>
    <n v="0.68"/>
    <n v="21.060000000000002"/>
  </r>
  <r>
    <n v="4.5999999999999996"/>
    <n v="3.4"/>
    <n v="1.4"/>
    <n v="0.3"/>
    <x v="0"/>
    <n v="0.42"/>
    <n v="15.639999999999999"/>
  </r>
  <r>
    <n v="5"/>
    <n v="3.4"/>
    <n v="1.5"/>
    <n v="0.2"/>
    <x v="0"/>
    <n v="0.30000000000000004"/>
    <n v="17"/>
  </r>
  <r>
    <n v="4.4000000000000004"/>
    <n v="2.9"/>
    <n v="1.4"/>
    <n v="0.2"/>
    <x v="0"/>
    <n v="0.27999999999999997"/>
    <n v="12.76"/>
  </r>
  <r>
    <n v="4.9000000000000004"/>
    <n v="3.1"/>
    <n v="1.5"/>
    <n v="0.1"/>
    <x v="0"/>
    <n v="0.15000000000000002"/>
    <n v="15.190000000000001"/>
  </r>
  <r>
    <n v="5.4"/>
    <n v="3.7"/>
    <n v="1.5"/>
    <n v="0.2"/>
    <x v="0"/>
    <n v="0.30000000000000004"/>
    <n v="19.980000000000004"/>
  </r>
  <r>
    <n v="4.8"/>
    <n v="3.4"/>
    <n v="1.6"/>
    <n v="0.2"/>
    <x v="0"/>
    <n v="0.32000000000000006"/>
    <n v="16.32"/>
  </r>
  <r>
    <n v="4.8"/>
    <n v="3"/>
    <n v="1.4"/>
    <n v="0.1"/>
    <x v="0"/>
    <n v="0.13999999999999999"/>
    <n v="14.399999999999999"/>
  </r>
  <r>
    <n v="4.3"/>
    <n v="3"/>
    <n v="1.1000000000000001"/>
    <n v="0.1"/>
    <x v="0"/>
    <n v="0.11000000000000001"/>
    <n v="12.899999999999999"/>
  </r>
  <r>
    <n v="5.8"/>
    <n v="4"/>
    <n v="1.2"/>
    <n v="0.2"/>
    <x v="0"/>
    <n v="0.24"/>
    <n v="23.2"/>
  </r>
  <r>
    <n v="5.7"/>
    <n v="4.4000000000000004"/>
    <n v="1.5"/>
    <n v="0.4"/>
    <x v="0"/>
    <n v="0.60000000000000009"/>
    <n v="25.080000000000002"/>
  </r>
  <r>
    <n v="5.4"/>
    <n v="3.9"/>
    <n v="1.3"/>
    <n v="0.4"/>
    <x v="0"/>
    <n v="0.52"/>
    <n v="21.060000000000002"/>
  </r>
  <r>
    <n v="5.0999999999999996"/>
    <n v="3.5"/>
    <n v="1.4"/>
    <n v="0.3"/>
    <x v="0"/>
    <n v="0.42"/>
    <n v="17.849999999999998"/>
  </r>
  <r>
    <n v="5.7"/>
    <n v="3.8"/>
    <n v="1.7"/>
    <n v="0.3"/>
    <x v="0"/>
    <n v="0.51"/>
    <n v="21.66"/>
  </r>
  <r>
    <n v="5.0999999999999996"/>
    <n v="3.8"/>
    <n v="1.5"/>
    <n v="0.3"/>
    <x v="0"/>
    <n v="0.44999999999999996"/>
    <n v="19.38"/>
  </r>
  <r>
    <n v="5.4"/>
    <n v="3.4"/>
    <n v="1.7"/>
    <n v="0.2"/>
    <x v="0"/>
    <n v="0.34"/>
    <n v="18.36"/>
  </r>
  <r>
    <n v="5.0999999999999996"/>
    <n v="3.7"/>
    <n v="1.5"/>
    <n v="0.4"/>
    <x v="0"/>
    <n v="0.60000000000000009"/>
    <n v="18.87"/>
  </r>
  <r>
    <n v="4.5999999999999996"/>
    <n v="3.6"/>
    <n v="1"/>
    <n v="0.2"/>
    <x v="0"/>
    <n v="0.2"/>
    <n v="16.559999999999999"/>
  </r>
  <r>
    <n v="5.0999999999999996"/>
    <n v="3.3"/>
    <n v="1.7"/>
    <n v="0.5"/>
    <x v="0"/>
    <n v="0.85"/>
    <n v="16.829999999999998"/>
  </r>
  <r>
    <n v="4.8"/>
    <n v="3.4"/>
    <n v="1.9"/>
    <n v="0.2"/>
    <x v="0"/>
    <n v="0.38"/>
    <n v="16.32"/>
  </r>
  <r>
    <n v="5"/>
    <n v="3"/>
    <n v="1.6"/>
    <n v="0.2"/>
    <x v="0"/>
    <n v="0.32000000000000006"/>
    <n v="15"/>
  </r>
  <r>
    <n v="5"/>
    <n v="3.4"/>
    <n v="1.6"/>
    <n v="0.4"/>
    <x v="0"/>
    <n v="0.64000000000000012"/>
    <n v="17"/>
  </r>
  <r>
    <n v="5.2"/>
    <n v="3.5"/>
    <n v="1.5"/>
    <n v="0.2"/>
    <x v="0"/>
    <n v="0.30000000000000004"/>
    <n v="18.2"/>
  </r>
  <r>
    <n v="5.2"/>
    <n v="3.4"/>
    <n v="1.4"/>
    <n v="0.2"/>
    <x v="0"/>
    <n v="0.27999999999999997"/>
    <n v="17.68"/>
  </r>
  <r>
    <n v="4.7"/>
    <n v="3.2"/>
    <n v="1.6"/>
    <n v="0.2"/>
    <x v="0"/>
    <n v="0.32000000000000006"/>
    <n v="15.040000000000001"/>
  </r>
  <r>
    <n v="4.8"/>
    <n v="3.1"/>
    <n v="1.6"/>
    <n v="0.2"/>
    <x v="0"/>
    <n v="0.32000000000000006"/>
    <n v="14.879999999999999"/>
  </r>
  <r>
    <n v="5.4"/>
    <n v="3.4"/>
    <n v="1.5"/>
    <n v="0.4"/>
    <x v="0"/>
    <n v="0.60000000000000009"/>
    <n v="18.36"/>
  </r>
  <r>
    <n v="5.2"/>
    <n v="4.0999999999999996"/>
    <n v="1.5"/>
    <n v="0.1"/>
    <x v="0"/>
    <n v="0.15000000000000002"/>
    <n v="21.32"/>
  </r>
  <r>
    <n v="5.5"/>
    <n v="4.2"/>
    <n v="1.4"/>
    <n v="0.2"/>
    <x v="0"/>
    <n v="0.27999999999999997"/>
    <n v="23.1"/>
  </r>
  <r>
    <n v="4.9000000000000004"/>
    <n v="3.1"/>
    <n v="1.5"/>
    <n v="0.1"/>
    <x v="0"/>
    <n v="0.15000000000000002"/>
    <n v="15.190000000000001"/>
  </r>
  <r>
    <n v="5"/>
    <n v="3.2"/>
    <n v="1.2"/>
    <n v="0.2"/>
    <x v="0"/>
    <n v="0.24"/>
    <n v="16"/>
  </r>
  <r>
    <n v="5.5"/>
    <n v="3.5"/>
    <n v="1.3"/>
    <n v="0.2"/>
    <x v="0"/>
    <n v="0.26"/>
    <n v="19.25"/>
  </r>
  <r>
    <n v="4.9000000000000004"/>
    <n v="3.1"/>
    <n v="1.5"/>
    <n v="0.1"/>
    <x v="0"/>
    <n v="0.15000000000000002"/>
    <n v="15.190000000000001"/>
  </r>
  <r>
    <n v="4.4000000000000004"/>
    <n v="3"/>
    <n v="1.3"/>
    <n v="0.2"/>
    <x v="0"/>
    <n v="0.26"/>
    <n v="13.200000000000001"/>
  </r>
  <r>
    <n v="5.0999999999999996"/>
    <n v="3.4"/>
    <n v="1.5"/>
    <n v="0.2"/>
    <x v="0"/>
    <n v="0.30000000000000004"/>
    <n v="17.34"/>
  </r>
  <r>
    <n v="5"/>
    <n v="3.5"/>
    <n v="1.3"/>
    <n v="0.3"/>
    <x v="0"/>
    <n v="0.39"/>
    <n v="17.5"/>
  </r>
  <r>
    <n v="4.5"/>
    <n v="2.2999999999999998"/>
    <n v="1.3"/>
    <n v="0.3"/>
    <x v="0"/>
    <n v="0.39"/>
    <n v="10.35"/>
  </r>
  <r>
    <n v="4.4000000000000004"/>
    <n v="3.2"/>
    <n v="1.3"/>
    <n v="0.2"/>
    <x v="0"/>
    <n v="0.26"/>
    <n v="14.080000000000002"/>
  </r>
  <r>
    <n v="5"/>
    <n v="3.5"/>
    <n v="1.6"/>
    <n v="0.6"/>
    <x v="0"/>
    <n v="0.96"/>
    <n v="17.5"/>
  </r>
  <r>
    <n v="5.0999999999999996"/>
    <n v="3.8"/>
    <n v="1.9"/>
    <n v="0.4"/>
    <x v="0"/>
    <n v="0.76"/>
    <n v="19.38"/>
  </r>
  <r>
    <n v="4.8"/>
    <n v="3"/>
    <n v="1.4"/>
    <n v="0.3"/>
    <x v="0"/>
    <n v="0.42"/>
    <n v="14.399999999999999"/>
  </r>
  <r>
    <n v="5.0999999999999996"/>
    <n v="3.8"/>
    <n v="1.6"/>
    <n v="0.2"/>
    <x v="0"/>
    <n v="0.32000000000000006"/>
    <n v="19.38"/>
  </r>
  <r>
    <n v="4.5999999999999996"/>
    <n v="3.2"/>
    <n v="1.4"/>
    <n v="0.2"/>
    <x v="0"/>
    <n v="0.27999999999999997"/>
    <n v="14.719999999999999"/>
  </r>
  <r>
    <n v="5.3"/>
    <n v="3.7"/>
    <n v="1.5"/>
    <n v="0.2"/>
    <x v="0"/>
    <n v="0.30000000000000004"/>
    <n v="19.61"/>
  </r>
  <r>
    <n v="5"/>
    <n v="3.3"/>
    <n v="1.4"/>
    <n v="0.2"/>
    <x v="0"/>
    <n v="0.27999999999999997"/>
    <n v="16.5"/>
  </r>
  <r>
    <n v="7"/>
    <n v="3.2"/>
    <n v="4.7"/>
    <n v="1.4"/>
    <x v="1"/>
    <n v="6.58"/>
    <n v="22.400000000000002"/>
  </r>
  <r>
    <n v="6.4"/>
    <n v="3.2"/>
    <n v="4.5"/>
    <n v="1.5"/>
    <x v="1"/>
    <n v="6.75"/>
    <n v="20.480000000000004"/>
  </r>
  <r>
    <n v="6.9"/>
    <n v="3.1"/>
    <n v="4.9000000000000004"/>
    <n v="1.5"/>
    <x v="1"/>
    <n v="7.3500000000000005"/>
    <n v="21.39"/>
  </r>
  <r>
    <n v="5.5"/>
    <n v="2.2999999999999998"/>
    <n v="4"/>
    <n v="1.3"/>
    <x v="1"/>
    <n v="5.2"/>
    <n v="12.649999999999999"/>
  </r>
  <r>
    <n v="6.5"/>
    <n v="2.8"/>
    <n v="4.5999999999999996"/>
    <n v="1.5"/>
    <x v="1"/>
    <n v="6.8999999999999995"/>
    <n v="18.2"/>
  </r>
  <r>
    <n v="5.7"/>
    <n v="2.8"/>
    <n v="4.5"/>
    <n v="1.3"/>
    <x v="1"/>
    <n v="5.8500000000000005"/>
    <n v="15.959999999999999"/>
  </r>
  <r>
    <n v="6.3"/>
    <n v="3.3"/>
    <n v="4.7"/>
    <n v="1.6"/>
    <x v="1"/>
    <n v="7.5200000000000005"/>
    <n v="20.79"/>
  </r>
  <r>
    <n v="4.9000000000000004"/>
    <n v="2.4"/>
    <n v="3.3"/>
    <n v="1"/>
    <x v="1"/>
    <n v="3.3"/>
    <n v="11.76"/>
  </r>
  <r>
    <n v="6.6"/>
    <n v="2.9"/>
    <n v="4.5999999999999996"/>
    <n v="1.3"/>
    <x v="1"/>
    <n v="5.9799999999999995"/>
    <n v="19.139999999999997"/>
  </r>
  <r>
    <n v="5.2"/>
    <n v="2.7"/>
    <n v="3.9"/>
    <n v="1.4"/>
    <x v="1"/>
    <n v="5.46"/>
    <n v="14.040000000000001"/>
  </r>
  <r>
    <n v="5"/>
    <n v="2"/>
    <n v="3.5"/>
    <n v="1"/>
    <x v="1"/>
    <n v="3.5"/>
    <n v="10"/>
  </r>
  <r>
    <n v="5.9"/>
    <n v="3"/>
    <n v="4.2"/>
    <n v="1.5"/>
    <x v="1"/>
    <n v="6.3000000000000007"/>
    <n v="17.700000000000003"/>
  </r>
  <r>
    <n v="6"/>
    <n v="2.2000000000000002"/>
    <n v="4"/>
    <n v="1"/>
    <x v="1"/>
    <n v="4"/>
    <n v="13.200000000000001"/>
  </r>
  <r>
    <n v="6.1"/>
    <n v="2.9"/>
    <n v="4.7"/>
    <n v="1.4"/>
    <x v="1"/>
    <n v="6.58"/>
    <n v="17.689999999999998"/>
  </r>
  <r>
    <n v="5.6"/>
    <n v="2.9"/>
    <n v="3.6"/>
    <n v="1.3"/>
    <x v="1"/>
    <n v="4.6800000000000006"/>
    <n v="16.239999999999998"/>
  </r>
  <r>
    <n v="6.7"/>
    <n v="3.1"/>
    <n v="4.4000000000000004"/>
    <n v="1.4"/>
    <x v="1"/>
    <n v="6.16"/>
    <n v="20.77"/>
  </r>
  <r>
    <n v="5.6"/>
    <n v="3"/>
    <n v="4.5"/>
    <n v="1.5"/>
    <x v="1"/>
    <n v="6.75"/>
    <n v="16.799999999999997"/>
  </r>
  <r>
    <n v="5.8"/>
    <n v="2.7"/>
    <n v="4.0999999999999996"/>
    <n v="1"/>
    <x v="1"/>
    <n v="4.0999999999999996"/>
    <n v="15.66"/>
  </r>
  <r>
    <n v="6.2"/>
    <n v="2.2000000000000002"/>
    <n v="4.5"/>
    <n v="1.5"/>
    <x v="1"/>
    <n v="6.75"/>
    <n v="13.640000000000002"/>
  </r>
  <r>
    <n v="5.6"/>
    <n v="2.5"/>
    <n v="3.9"/>
    <n v="1.1000000000000001"/>
    <x v="1"/>
    <n v="4.29"/>
    <n v="14"/>
  </r>
  <r>
    <n v="5.9"/>
    <n v="3.2"/>
    <n v="4.8"/>
    <n v="1.8"/>
    <x v="1"/>
    <n v="8.64"/>
    <n v="18.880000000000003"/>
  </r>
  <r>
    <n v="6.1"/>
    <n v="2.8"/>
    <n v="4"/>
    <n v="1.3"/>
    <x v="1"/>
    <n v="5.2"/>
    <n v="17.079999999999998"/>
  </r>
  <r>
    <n v="6.3"/>
    <n v="2.5"/>
    <n v="4.9000000000000004"/>
    <n v="1.5"/>
    <x v="1"/>
    <n v="7.3500000000000005"/>
    <n v="15.75"/>
  </r>
  <r>
    <n v="6.1"/>
    <n v="2.8"/>
    <n v="4.7"/>
    <n v="1.2"/>
    <x v="1"/>
    <n v="5.64"/>
    <n v="17.079999999999998"/>
  </r>
  <r>
    <n v="6.4"/>
    <n v="2.9"/>
    <n v="4.3"/>
    <n v="1.3"/>
    <x v="1"/>
    <n v="5.59"/>
    <n v="18.559999999999999"/>
  </r>
  <r>
    <n v="6.6"/>
    <n v="3"/>
    <n v="4.4000000000000004"/>
    <n v="1.4"/>
    <x v="1"/>
    <n v="6.16"/>
    <n v="19.799999999999997"/>
  </r>
  <r>
    <n v="6.8"/>
    <n v="2.8"/>
    <n v="4.8"/>
    <n v="1.4"/>
    <x v="1"/>
    <n v="6.72"/>
    <n v="19.04"/>
  </r>
  <r>
    <n v="6.7"/>
    <n v="3"/>
    <n v="5"/>
    <n v="1.7"/>
    <x v="1"/>
    <n v="8.5"/>
    <n v="20.100000000000001"/>
  </r>
  <r>
    <n v="6"/>
    <n v="2.9"/>
    <n v="4.5"/>
    <n v="1.5"/>
    <x v="1"/>
    <n v="6.75"/>
    <n v="17.399999999999999"/>
  </r>
  <r>
    <n v="5.7"/>
    <n v="2.6"/>
    <n v="3.5"/>
    <n v="1"/>
    <x v="1"/>
    <n v="3.5"/>
    <n v="14.82"/>
  </r>
  <r>
    <n v="5.5"/>
    <n v="2.4"/>
    <n v="3.8"/>
    <n v="1.1000000000000001"/>
    <x v="1"/>
    <n v="4.18"/>
    <n v="13.2"/>
  </r>
  <r>
    <n v="5.5"/>
    <n v="2.4"/>
    <n v="3.7"/>
    <n v="1"/>
    <x v="1"/>
    <n v="3.7"/>
    <n v="13.2"/>
  </r>
  <r>
    <n v="5.8"/>
    <n v="2.7"/>
    <n v="3.9"/>
    <n v="1.2"/>
    <x v="1"/>
    <n v="4.68"/>
    <n v="15.66"/>
  </r>
  <r>
    <n v="6"/>
    <n v="2.7"/>
    <n v="5.0999999999999996"/>
    <n v="1.6"/>
    <x v="1"/>
    <n v="8.16"/>
    <n v="16.200000000000003"/>
  </r>
  <r>
    <n v="5.4"/>
    <n v="3"/>
    <n v="4.5"/>
    <n v="1.5"/>
    <x v="1"/>
    <n v="6.75"/>
    <n v="16.200000000000003"/>
  </r>
  <r>
    <n v="6"/>
    <n v="3.4"/>
    <n v="4.5"/>
    <n v="1.6"/>
    <x v="1"/>
    <n v="7.2"/>
    <n v="20.399999999999999"/>
  </r>
  <r>
    <n v="6.7"/>
    <n v="3.1"/>
    <n v="4.7"/>
    <n v="1.5"/>
    <x v="1"/>
    <n v="7.0500000000000007"/>
    <n v="20.77"/>
  </r>
  <r>
    <n v="6.3"/>
    <n v="2.2999999999999998"/>
    <n v="4.4000000000000004"/>
    <n v="1.3"/>
    <x v="1"/>
    <n v="5.7200000000000006"/>
    <n v="14.489999999999998"/>
  </r>
  <r>
    <n v="5.6"/>
    <n v="3"/>
    <n v="4.0999999999999996"/>
    <n v="1.3"/>
    <x v="1"/>
    <n v="5.33"/>
    <n v="16.799999999999997"/>
  </r>
  <r>
    <n v="5.5"/>
    <n v="2.5"/>
    <n v="4"/>
    <n v="1.3"/>
    <x v="1"/>
    <n v="5.2"/>
    <n v="13.75"/>
  </r>
  <r>
    <n v="5.5"/>
    <n v="2.6"/>
    <n v="4.4000000000000004"/>
    <n v="1.2"/>
    <x v="1"/>
    <n v="5.28"/>
    <n v="14.3"/>
  </r>
  <r>
    <n v="6.1"/>
    <n v="3"/>
    <n v="4.5999999999999996"/>
    <n v="1.4"/>
    <x v="1"/>
    <n v="6.4399999999999995"/>
    <n v="18.299999999999997"/>
  </r>
  <r>
    <n v="5.8"/>
    <n v="2.6"/>
    <n v="4"/>
    <n v="1.2"/>
    <x v="1"/>
    <n v="4.8"/>
    <n v="15.08"/>
  </r>
  <r>
    <n v="5"/>
    <n v="2.2999999999999998"/>
    <n v="3.3"/>
    <n v="1"/>
    <x v="1"/>
    <n v="3.3"/>
    <n v="11.5"/>
  </r>
  <r>
    <n v="5.6"/>
    <n v="2.7"/>
    <n v="4.2"/>
    <n v="1.3"/>
    <x v="1"/>
    <n v="5.4600000000000009"/>
    <n v="15.12"/>
  </r>
  <r>
    <n v="5.7"/>
    <n v="3"/>
    <n v="4.2"/>
    <n v="1.2"/>
    <x v="1"/>
    <n v="5.04"/>
    <n v="17.100000000000001"/>
  </r>
  <r>
    <n v="5.7"/>
    <n v="2.9"/>
    <n v="4.2"/>
    <n v="1.3"/>
    <x v="1"/>
    <n v="5.4600000000000009"/>
    <n v="16.53"/>
  </r>
  <r>
    <n v="6.2"/>
    <n v="2.9"/>
    <n v="4.3"/>
    <n v="1.3"/>
    <x v="1"/>
    <n v="5.59"/>
    <n v="17.98"/>
  </r>
  <r>
    <n v="5.0999999999999996"/>
    <n v="2.5"/>
    <n v="3"/>
    <n v="1.1000000000000001"/>
    <x v="1"/>
    <n v="3.3000000000000003"/>
    <n v="12.75"/>
  </r>
  <r>
    <n v="5.7"/>
    <n v="2.8"/>
    <n v="4.0999999999999996"/>
    <n v="1.3"/>
    <x v="1"/>
    <n v="5.33"/>
    <n v="15.959999999999999"/>
  </r>
  <r>
    <n v="6.3"/>
    <n v="3.3"/>
    <n v="6"/>
    <n v="2.5"/>
    <x v="2"/>
    <n v="15"/>
    <n v="20.79"/>
  </r>
  <r>
    <n v="5.8"/>
    <n v="2.7"/>
    <n v="5.0999999999999996"/>
    <n v="1.9"/>
    <x v="2"/>
    <n v="9.69"/>
    <n v="15.66"/>
  </r>
  <r>
    <n v="7.1"/>
    <n v="3"/>
    <n v="5.9"/>
    <n v="2.1"/>
    <x v="2"/>
    <n v="12.39"/>
    <n v="21.299999999999997"/>
  </r>
  <r>
    <n v="6.3"/>
    <n v="2.9"/>
    <n v="5.6"/>
    <n v="1.8"/>
    <x v="2"/>
    <n v="10.08"/>
    <n v="18.27"/>
  </r>
  <r>
    <n v="6.5"/>
    <n v="3"/>
    <n v="5.8"/>
    <n v="2.2000000000000002"/>
    <x v="2"/>
    <n v="12.76"/>
    <n v="19.5"/>
  </r>
  <r>
    <n v="7.6"/>
    <n v="3"/>
    <n v="6.6"/>
    <n v="2.1"/>
    <x v="2"/>
    <n v="13.86"/>
    <n v="22.799999999999997"/>
  </r>
  <r>
    <n v="4.9000000000000004"/>
    <n v="2.5"/>
    <n v="4.5"/>
    <n v="1.7"/>
    <x v="2"/>
    <n v="7.6499999999999995"/>
    <n v="12.25"/>
  </r>
  <r>
    <n v="7.3"/>
    <n v="2.9"/>
    <n v="6.3"/>
    <n v="1.8"/>
    <x v="2"/>
    <n v="11.34"/>
    <n v="21.169999999999998"/>
  </r>
  <r>
    <n v="6.7"/>
    <n v="2.5"/>
    <n v="5.8"/>
    <n v="1.8"/>
    <x v="2"/>
    <n v="10.44"/>
    <n v="16.75"/>
  </r>
  <r>
    <n v="7.2"/>
    <n v="3.6"/>
    <n v="6.1"/>
    <n v="2.5"/>
    <x v="2"/>
    <n v="15.25"/>
    <n v="25.92"/>
  </r>
  <r>
    <n v="6.5"/>
    <n v="3.2"/>
    <n v="5.0999999999999996"/>
    <n v="2"/>
    <x v="2"/>
    <n v="10.199999999999999"/>
    <n v="20.8"/>
  </r>
  <r>
    <n v="6.4"/>
    <n v="2.7"/>
    <n v="5.3"/>
    <n v="1.9"/>
    <x v="2"/>
    <n v="10.069999999999999"/>
    <n v="17.28"/>
  </r>
  <r>
    <n v="6.8"/>
    <n v="3"/>
    <n v="5.5"/>
    <n v="2.1"/>
    <x v="2"/>
    <n v="11.55"/>
    <n v="20.399999999999999"/>
  </r>
  <r>
    <n v="5.7"/>
    <n v="2.5"/>
    <n v="5"/>
    <n v="2"/>
    <x v="2"/>
    <n v="10"/>
    <n v="14.25"/>
  </r>
  <r>
    <n v="5.8"/>
    <n v="2.8"/>
    <n v="5.0999999999999996"/>
    <n v="2.4"/>
    <x v="2"/>
    <n v="12.239999999999998"/>
    <n v="16.239999999999998"/>
  </r>
  <r>
    <n v="6.4"/>
    <n v="3.2"/>
    <n v="5.3"/>
    <n v="2.2999999999999998"/>
    <x v="2"/>
    <n v="12.19"/>
    <n v="20.480000000000004"/>
  </r>
  <r>
    <n v="6.5"/>
    <n v="3"/>
    <n v="5.5"/>
    <n v="1.8"/>
    <x v="2"/>
    <n v="9.9"/>
    <n v="19.5"/>
  </r>
  <r>
    <n v="7.7"/>
    <n v="3.8"/>
    <n v="6.7"/>
    <n v="2.2000000000000002"/>
    <x v="2"/>
    <n v="14.740000000000002"/>
    <n v="29.259999999999998"/>
  </r>
  <r>
    <n v="7.7"/>
    <n v="2.6"/>
    <n v="6.9"/>
    <n v="2.2999999999999998"/>
    <x v="2"/>
    <n v="15.87"/>
    <n v="20.02"/>
  </r>
  <r>
    <n v="6"/>
    <n v="2.2000000000000002"/>
    <n v="5"/>
    <n v="1.5"/>
    <x v="2"/>
    <n v="7.5"/>
    <n v="13.200000000000001"/>
  </r>
  <r>
    <n v="6.9"/>
    <n v="3.2"/>
    <n v="5.7"/>
    <n v="2.2999999999999998"/>
    <x v="2"/>
    <n v="13.11"/>
    <n v="22.080000000000002"/>
  </r>
  <r>
    <n v="5.6"/>
    <n v="2.8"/>
    <n v="4.9000000000000004"/>
    <n v="2"/>
    <x v="2"/>
    <n v="9.8000000000000007"/>
    <n v="15.679999999999998"/>
  </r>
  <r>
    <n v="7.7"/>
    <n v="2.8"/>
    <n v="6.7"/>
    <n v="2"/>
    <x v="2"/>
    <n v="13.4"/>
    <n v="21.56"/>
  </r>
  <r>
    <n v="6.3"/>
    <n v="2.7"/>
    <n v="4.9000000000000004"/>
    <n v="1.8"/>
    <x v="2"/>
    <n v="8.82"/>
    <n v="17.010000000000002"/>
  </r>
  <r>
    <n v="6.7"/>
    <n v="3.3"/>
    <n v="5.7"/>
    <n v="2.1"/>
    <x v="2"/>
    <n v="11.97"/>
    <n v="22.11"/>
  </r>
  <r>
    <n v="7.2"/>
    <n v="3.2"/>
    <n v="6"/>
    <n v="1.8"/>
    <x v="2"/>
    <n v="10.8"/>
    <n v="23.040000000000003"/>
  </r>
  <r>
    <n v="6.2"/>
    <n v="2.8"/>
    <n v="4.8"/>
    <n v="1.8"/>
    <x v="2"/>
    <n v="8.64"/>
    <n v="17.36"/>
  </r>
  <r>
    <n v="6.1"/>
    <n v="3"/>
    <n v="4.9000000000000004"/>
    <n v="1.8"/>
    <x v="2"/>
    <n v="8.82"/>
    <n v="18.299999999999997"/>
  </r>
  <r>
    <n v="6.4"/>
    <n v="2.8"/>
    <n v="5.6"/>
    <n v="2.1"/>
    <x v="2"/>
    <n v="11.76"/>
    <n v="17.919999999999998"/>
  </r>
  <r>
    <n v="7.2"/>
    <n v="3"/>
    <n v="5.8"/>
    <n v="1.6"/>
    <x v="2"/>
    <n v="9.2799999999999994"/>
    <n v="21.6"/>
  </r>
  <r>
    <n v="7.4"/>
    <n v="2.8"/>
    <n v="6.1"/>
    <n v="1.9"/>
    <x v="2"/>
    <n v="11.589999999999998"/>
    <n v="20.72"/>
  </r>
  <r>
    <n v="7.9"/>
    <n v="3.8"/>
    <n v="6.4"/>
    <n v="2"/>
    <x v="2"/>
    <n v="12.8"/>
    <n v="30.02"/>
  </r>
  <r>
    <n v="6.4"/>
    <n v="2.8"/>
    <n v="5.6"/>
    <n v="2.2000000000000002"/>
    <x v="2"/>
    <n v="12.32"/>
    <n v="17.919999999999998"/>
  </r>
  <r>
    <n v="6.3"/>
    <n v="2.8"/>
    <n v="5.0999999999999996"/>
    <n v="1.5"/>
    <x v="2"/>
    <n v="7.6499999999999995"/>
    <n v="17.639999999999997"/>
  </r>
  <r>
    <n v="6.1"/>
    <n v="2.6"/>
    <n v="5.6"/>
    <n v="1.4"/>
    <x v="2"/>
    <n v="7.839999999999999"/>
    <n v="15.86"/>
  </r>
  <r>
    <n v="7.7"/>
    <n v="3"/>
    <n v="6.1"/>
    <n v="2.2999999999999998"/>
    <x v="2"/>
    <n v="14.029999999999998"/>
    <n v="23.1"/>
  </r>
  <r>
    <n v="6.3"/>
    <n v="3.4"/>
    <n v="5.6"/>
    <n v="2.4"/>
    <x v="2"/>
    <n v="13.44"/>
    <n v="21.419999999999998"/>
  </r>
  <r>
    <n v="6.4"/>
    <n v="3.1"/>
    <n v="5.5"/>
    <n v="1.8"/>
    <x v="2"/>
    <n v="9.9"/>
    <n v="19.840000000000003"/>
  </r>
  <r>
    <n v="6"/>
    <n v="3"/>
    <n v="4.8"/>
    <n v="1.8"/>
    <x v="2"/>
    <n v="8.64"/>
    <n v="18"/>
  </r>
  <r>
    <n v="6.9"/>
    <n v="3.1"/>
    <n v="5.4"/>
    <n v="2.1"/>
    <x v="2"/>
    <n v="11.340000000000002"/>
    <n v="21.39"/>
  </r>
  <r>
    <n v="6.7"/>
    <n v="3.1"/>
    <n v="5.6"/>
    <n v="2.4"/>
    <x v="2"/>
    <n v="13.44"/>
    <n v="20.77"/>
  </r>
  <r>
    <n v="6.9"/>
    <n v="3.1"/>
    <n v="5.0999999999999996"/>
    <n v="2.2999999999999998"/>
    <x v="2"/>
    <n v="11.729999999999999"/>
    <n v="21.39"/>
  </r>
  <r>
    <n v="5.8"/>
    <n v="2.7"/>
    <n v="5.0999999999999996"/>
    <n v="1.9"/>
    <x v="2"/>
    <n v="9.69"/>
    <n v="15.66"/>
  </r>
  <r>
    <n v="6.8"/>
    <n v="3.2"/>
    <n v="5.9"/>
    <n v="2.2999999999999998"/>
    <x v="2"/>
    <n v="13.57"/>
    <n v="21.76"/>
  </r>
  <r>
    <n v="6.7"/>
    <n v="3.3"/>
    <n v="5.7"/>
    <n v="2.5"/>
    <x v="2"/>
    <n v="14.25"/>
    <n v="22.11"/>
  </r>
  <r>
    <n v="6.7"/>
    <n v="3"/>
    <n v="5.2"/>
    <n v="2.2999999999999998"/>
    <x v="2"/>
    <n v="11.959999999999999"/>
    <n v="20.100000000000001"/>
  </r>
  <r>
    <n v="6.3"/>
    <n v="2.5"/>
    <n v="5"/>
    <n v="1.9"/>
    <x v="2"/>
    <n v="9.5"/>
    <n v="15.75"/>
  </r>
  <r>
    <n v="6.5"/>
    <n v="3"/>
    <n v="5.2"/>
    <n v="2"/>
    <x v="2"/>
    <n v="10.4"/>
    <n v="19.5"/>
  </r>
  <r>
    <n v="6.2"/>
    <n v="3.4"/>
    <n v="5.4"/>
    <n v="2.2999999999999998"/>
    <x v="2"/>
    <n v="12.42"/>
    <n v="21.08"/>
  </r>
  <r>
    <n v="5.9"/>
    <n v="3"/>
    <n v="5.0999999999999996"/>
    <n v="1.8"/>
    <x v="2"/>
    <n v="9.18"/>
    <n v="17.70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01:B105" firstHeaderRow="1" firstDataRow="1" firstDataCol="1"/>
  <pivotFields count="2">
    <pivotField axis="axisRow" allDrilled="1" showAll="0" dataSourceSort="1" defaultAttributeDrillState="1">
      <items count="4">
        <item x="0"/>
        <item x="1"/>
        <item x="2"/>
        <item t="default"/>
      </items>
    </pivotField>
    <pivotField dataField="1" subtotalTop="0" showAll="0" defaultSubtotal="0"/>
  </pivotFields>
  <rowFields count="1">
    <field x="0"/>
  </rowFields>
  <rowItems count="4">
    <i>
      <x/>
    </i>
    <i>
      <x v="1"/>
    </i>
    <i>
      <x v="2"/>
    </i>
    <i t="grand">
      <x/>
    </i>
  </rowItems>
  <colItems count="1">
    <i/>
  </colItems>
  <dataFields count="1">
    <dataField name="Average of petal area" fld="1" subtotal="average" baseField="0" baseItem="0"/>
  </dataFields>
  <chartFormats count="1">
    <chartFormat chart="10"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ris-20jan202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922D27-C822-4D31-BCEB-CC586503C7B4}"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B62" firstHeaderRow="1" firstDataRow="1" firstDataCol="1"/>
  <pivotFields count="7">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4"/>
  </rowFields>
  <rowItems count="4">
    <i>
      <x v="2"/>
    </i>
    <i>
      <x v="1"/>
    </i>
    <i>
      <x/>
    </i>
    <i t="grand">
      <x/>
    </i>
  </rowItems>
  <colItems count="1">
    <i/>
  </colItems>
  <dataFields count="1">
    <dataField name="Max of petal area" fld="5" subtotal="max" baseField="0" baseItem="0"/>
  </dataFields>
  <formats count="2">
    <format dxfId="3">
      <pivotArea collapsedLevelsAreSubtotals="1" fieldPosition="0">
        <references count="1">
          <reference field="4" count="1">
            <x v="2"/>
          </reference>
        </references>
      </pivotArea>
    </format>
    <format dxfId="2">
      <pivotArea dataOnly="0" labelOnly="1" fieldPosition="0">
        <references count="1">
          <reference field="4" count="1">
            <x v="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7851B4-95BB-4A05-852C-F3E8E9E4FE8E}"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2:C226" firstHeaderRow="0" firstDataRow="1" firstDataCol="1"/>
  <pivotFields count="7">
    <pivotField showAll="0"/>
    <pivotField showAll="0"/>
    <pivotField showAll="0"/>
    <pivotField showAll="0"/>
    <pivotField axis="axisRow" showAll="0">
      <items count="4">
        <item x="0"/>
        <item x="1"/>
        <item x="2"/>
        <item t="default"/>
      </items>
    </pivotField>
    <pivotField dataField="1" showAll="0"/>
    <pivotField showAll="0"/>
  </pivotFields>
  <rowFields count="1">
    <field x="4"/>
  </rowFields>
  <rowItems count="4">
    <i>
      <x/>
    </i>
    <i>
      <x v="1"/>
    </i>
    <i>
      <x v="2"/>
    </i>
    <i t="grand">
      <x/>
    </i>
  </rowItems>
  <colFields count="1">
    <field x="-2"/>
  </colFields>
  <colItems count="2">
    <i>
      <x/>
    </i>
    <i i="1">
      <x v="1"/>
    </i>
  </colItems>
  <dataFields count="2">
    <dataField name="Max of petal area" fld="5" subtotal="max" baseField="0" baseItem="0"/>
    <dataField name="Min of petal area" fld="5" subtotal="min" baseField="0" baseItem="0"/>
  </dataFields>
  <formats count="2">
    <format dxfId="5">
      <pivotArea collapsedLevelsAreSubtotals="1" fieldPosition="0">
        <references count="2">
          <reference field="4294967294" count="1" selected="0">
            <x v="0"/>
          </reference>
          <reference field="4" count="1">
            <x v="2"/>
          </reference>
        </references>
      </pivotArea>
    </format>
    <format dxfId="4">
      <pivotArea collapsedLevelsAreSubtotals="1" fieldPosition="0">
        <references count="2">
          <reference field="4294967294" count="1" selected="0">
            <x v="0"/>
          </reference>
          <reference field="4" count="1">
            <x v="2"/>
          </reference>
        </references>
      </pivotArea>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4:E88" firstHeaderRow="0" firstDataRow="1" firstDataCol="1"/>
  <pivotFields count="7">
    <pivotField dataField="1" showAll="0"/>
    <pivotField dataField="1" showAll="0"/>
    <pivotField dataField="1" showAll="0"/>
    <pivotField dataField="1" showAll="0"/>
    <pivotField axis="axisRow" showAll="0">
      <items count="4">
        <item x="0"/>
        <item x="1"/>
        <item x="2"/>
        <item t="default"/>
      </items>
    </pivotField>
    <pivotField showAll="0"/>
    <pivotField showAll="0"/>
  </pivotFields>
  <rowFields count="1">
    <field x="4"/>
  </rowFields>
  <rowItems count="4">
    <i>
      <x/>
    </i>
    <i>
      <x v="1"/>
    </i>
    <i>
      <x v="2"/>
    </i>
    <i t="grand">
      <x/>
    </i>
  </rowItems>
  <colFields count="1">
    <field x="-2"/>
  </colFields>
  <colItems count="4">
    <i>
      <x/>
    </i>
    <i i="1">
      <x v="1"/>
    </i>
    <i i="2">
      <x v="2"/>
    </i>
    <i i="3">
      <x v="3"/>
    </i>
  </colItems>
  <dataFields count="4">
    <dataField name="Average of sepal_length" fld="0" subtotal="average" baseField="0" baseItem="0"/>
    <dataField name="Sum of sepal_width" fld="1" baseField="4" baseItem="0"/>
    <dataField name="Sum of petal_length" fld="2" baseField="0" baseItem="0"/>
    <dataField name="Sum of petal_width" fld="3" baseField="0" baseItem="0"/>
  </dataField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84F52F-A555-4E63-B141-BCBEF0C7411C}"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3:C207" firstHeaderRow="0" firstDataRow="1" firstDataCol="1"/>
  <pivotFields count="7">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4"/>
  </rowFields>
  <rowItems count="4">
    <i>
      <x v="2"/>
    </i>
    <i>
      <x/>
    </i>
    <i>
      <x v="1"/>
    </i>
    <i t="grand">
      <x/>
    </i>
  </rowItems>
  <colFields count="1">
    <field x="-2"/>
  </colFields>
  <colItems count="2">
    <i>
      <x/>
    </i>
    <i i="1">
      <x v="1"/>
    </i>
  </colItems>
  <dataFields count="2">
    <dataField name="Min of petal area" fld="5" subtotal="min" baseField="0" baseItem="0"/>
    <dataField name="Min of sepal area" fld="6" subtotal="min" baseField="0" baseItem="0"/>
  </dataFields>
  <formats count="3">
    <format dxfId="8">
      <pivotArea collapsedLevelsAreSubtotals="1" fieldPosition="0">
        <references count="2">
          <reference field="4294967294" count="1" selected="0">
            <x v="0"/>
          </reference>
          <reference field="4" count="1">
            <x v="2"/>
          </reference>
        </references>
      </pivotArea>
    </format>
    <format dxfId="7">
      <pivotArea collapsedLevelsAreSubtotals="1" fieldPosition="0">
        <references count="2">
          <reference field="4294967294" count="1" selected="0">
            <x v="0"/>
          </reference>
          <reference field="4" count="1">
            <x v="0"/>
          </reference>
        </references>
      </pivotArea>
    </format>
    <format dxfId="6">
      <pivotArea collapsedLevelsAreSubtotals="1" fieldPosition="0">
        <references count="2">
          <reference field="4294967294" count="1" selected="0">
            <x v="1"/>
          </reference>
          <reference field="4" count="1">
            <x v="1"/>
          </reference>
        </references>
      </pivotArea>
    </format>
  </formats>
  <chartFormats count="1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pivotArea type="data" outline="0" fieldPosition="0">
        <references count="2">
          <reference field="4294967294" count="1" selected="0">
            <x v="1"/>
          </reference>
          <reference field="4" count="1" selected="0">
            <x v="2"/>
          </reference>
        </references>
      </pivotArea>
    </chartFormat>
    <chartFormat chart="5" format="13">
      <pivotArea type="data" outline="0" fieldPosition="0">
        <references count="2">
          <reference field="4294967294" count="1" selected="0">
            <x v="1"/>
          </reference>
          <reference field="4" count="1" selected="0">
            <x v="0"/>
          </reference>
        </references>
      </pivotArea>
    </chartFormat>
    <chartFormat chart="5" format="14">
      <pivotArea type="data" outline="0" fieldPosition="0">
        <references count="2">
          <reference field="4294967294" count="1" selected="0">
            <x v="1"/>
          </reference>
          <reference field="4" count="1" selected="0">
            <x v="1"/>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8" format="17">
      <pivotArea type="data" outline="0" fieldPosition="0">
        <references count="2">
          <reference field="4294967294" count="1" selected="0">
            <x v="1"/>
          </reference>
          <reference field="4" count="1" selected="0">
            <x v="2"/>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pivotArea type="data" outline="0" fieldPosition="0">
        <references count="2">
          <reference field="4294967294" count="1" selected="0">
            <x v="1"/>
          </reference>
          <reference field="4" count="1" selected="0">
            <x v="2"/>
          </reference>
        </references>
      </pivotArea>
    </chartFormat>
    <chartFormat chart="9" format="23">
      <pivotArea type="data" outline="0" fieldPosition="0">
        <references count="2">
          <reference field="4294967294" count="1" selected="0">
            <x v="1"/>
          </reference>
          <reference field="4" count="1" selected="0">
            <x v="0"/>
          </reference>
        </references>
      </pivotArea>
    </chartFormat>
    <chartFormat chart="9" format="24">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58D523-B4D4-4FB3-A2A0-1F77DA3C6FF7}"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B26" firstHeaderRow="1" firstDataRow="1" firstDataCol="1"/>
  <pivotFields count="7">
    <pivotField dataField="1" showAll="0"/>
    <pivotField showAll="0"/>
    <pivotField showAll="0"/>
    <pivotField showAll="0"/>
    <pivotField axis="axisRow" showAll="0">
      <items count="4">
        <item x="0"/>
        <item x="1"/>
        <item x="2"/>
        <item t="default"/>
      </items>
    </pivotField>
    <pivotField showAll="0"/>
    <pivotField showAll="0"/>
  </pivotFields>
  <rowFields count="1">
    <field x="4"/>
  </rowFields>
  <rowItems count="4">
    <i>
      <x/>
    </i>
    <i>
      <x v="1"/>
    </i>
    <i>
      <x v="2"/>
    </i>
    <i t="grand">
      <x/>
    </i>
  </rowItems>
  <colItems count="1">
    <i/>
  </colItems>
  <dataFields count="1">
    <dataField name="Count of sepal_length"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136:B140" firstHeaderRow="1" firstDataRow="1" firstDataCol="1"/>
  <pivotFields count="5">
    <pivotField compact="0" outline="0" showAll="0"/>
    <pivotField compact="0" outline="0" showAll="0"/>
    <pivotField compact="0" outline="0" showAll="0"/>
    <pivotField dataField="1"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4"/>
  </rowFields>
  <rowItems count="4">
    <i>
      <x v="2"/>
    </i>
    <i>
      <x v="1"/>
    </i>
    <i>
      <x/>
    </i>
    <i t="grand">
      <x/>
    </i>
  </rowItems>
  <colItems count="1">
    <i/>
  </colItems>
  <dataFields count="1">
    <dataField name="Average of petal_width" fld="3"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1" totalsRowShown="0">
  <autoFilter ref="A1:G151" xr:uid="{00000000-0009-0000-0100-000001000000}"/>
  <tableColumns count="7">
    <tableColumn id="1" xr3:uid="{00000000-0010-0000-0000-000001000000}" name="sepal_length"/>
    <tableColumn id="2" xr3:uid="{00000000-0010-0000-0000-000002000000}" name="sepal_width"/>
    <tableColumn id="3" xr3:uid="{00000000-0010-0000-0000-000003000000}" name="petal_length"/>
    <tableColumn id="4" xr3:uid="{00000000-0010-0000-0000-000004000000}" name="petal_width"/>
    <tableColumn id="5" xr3:uid="{00000000-0010-0000-0000-000005000000}" name="species"/>
    <tableColumn id="6" xr3:uid="{00000000-0010-0000-0000-000006000000}" name="petal area" dataDxfId="10"/>
    <tableColumn id="7" xr3:uid="{B6A9DE1C-5A90-4E05-A6A0-10F8B2E8358F}" name="sepal area"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192DB-576A-4F78-A140-9DDEFAA8FBA0}" name="Table35" displayName="Table35" ref="F39:F53" totalsRowShown="0" headerRowDxfId="1" tableBorderDxfId="0">
  <autoFilter ref="F39:F53" xr:uid="{D21192DB-576A-4F78-A140-9DDEFAA8FBA0}"/>
  <tableColumns count="1">
    <tableColumn id="1" xr3:uid="{A9E6045E-5DD9-4B48-A2CC-314D9D2EA812}" name="Petal Area">
      <calculatedColumnFormula>C40*D40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abSelected="1" workbookViewId="0">
      <selection activeCell="H14" sqref="H14"/>
    </sheetView>
  </sheetViews>
  <sheetFormatPr defaultRowHeight="14.4" x14ac:dyDescent="0.3"/>
  <cols>
    <col min="1" max="1" width="13.5546875" customWidth="1"/>
    <col min="2" max="2" width="13" customWidth="1"/>
    <col min="3" max="3" width="13.44140625" customWidth="1"/>
    <col min="4" max="4" width="12.88671875" customWidth="1"/>
    <col min="6" max="6" width="12.5546875" customWidth="1"/>
    <col min="7" max="7" width="13" customWidth="1"/>
    <col min="8" max="8" width="14" customWidth="1"/>
    <col min="9" max="9" width="14.6640625" customWidth="1"/>
  </cols>
  <sheetData>
    <row r="1" spans="1:7" x14ac:dyDescent="0.3">
      <c r="A1" t="s">
        <v>0</v>
      </c>
      <c r="B1" t="s">
        <v>1</v>
      </c>
      <c r="C1" t="s">
        <v>2</v>
      </c>
      <c r="D1" t="s">
        <v>3</v>
      </c>
      <c r="E1" t="s">
        <v>4</v>
      </c>
      <c r="F1" t="s">
        <v>18</v>
      </c>
      <c r="G1" t="s">
        <v>58</v>
      </c>
    </row>
    <row r="2" spans="1:7" x14ac:dyDescent="0.3">
      <c r="A2">
        <v>5.0999999999999996</v>
      </c>
      <c r="B2">
        <v>3.5</v>
      </c>
      <c r="C2">
        <v>1.4</v>
      </c>
      <c r="D2">
        <v>0.2</v>
      </c>
      <c r="E2" t="s">
        <v>5</v>
      </c>
      <c r="F2">
        <v>0.27999999999999997</v>
      </c>
      <c r="G2">
        <v>17.849999999999998</v>
      </c>
    </row>
    <row r="3" spans="1:7" x14ac:dyDescent="0.3">
      <c r="A3">
        <v>4.9000000000000004</v>
      </c>
      <c r="B3">
        <v>3</v>
      </c>
      <c r="C3">
        <v>1.4</v>
      </c>
      <c r="D3">
        <v>0.2</v>
      </c>
      <c r="E3" t="s">
        <v>5</v>
      </c>
      <c r="F3">
        <v>0.27999999999999997</v>
      </c>
      <c r="G3">
        <v>14.700000000000001</v>
      </c>
    </row>
    <row r="4" spans="1:7" x14ac:dyDescent="0.3">
      <c r="A4">
        <v>4.7</v>
      </c>
      <c r="B4">
        <v>3.2</v>
      </c>
      <c r="C4">
        <v>1.3</v>
      </c>
      <c r="D4">
        <v>0.2</v>
      </c>
      <c r="E4" t="s">
        <v>5</v>
      </c>
      <c r="F4">
        <v>0.26</v>
      </c>
      <c r="G4">
        <v>15.040000000000001</v>
      </c>
    </row>
    <row r="5" spans="1:7" x14ac:dyDescent="0.3">
      <c r="A5">
        <v>4.5999999999999996</v>
      </c>
      <c r="B5">
        <v>3.1</v>
      </c>
      <c r="C5">
        <v>1.5</v>
      </c>
      <c r="D5">
        <v>0.2</v>
      </c>
      <c r="E5" t="s">
        <v>5</v>
      </c>
      <c r="F5">
        <v>0.30000000000000004</v>
      </c>
      <c r="G5">
        <v>14.26</v>
      </c>
    </row>
    <row r="6" spans="1:7" x14ac:dyDescent="0.3">
      <c r="A6">
        <v>5</v>
      </c>
      <c r="B6">
        <v>3.6</v>
      </c>
      <c r="C6">
        <v>1.4</v>
      </c>
      <c r="D6">
        <v>0.2</v>
      </c>
      <c r="E6" t="s">
        <v>5</v>
      </c>
      <c r="F6">
        <v>0.27999999999999997</v>
      </c>
      <c r="G6">
        <v>18</v>
      </c>
    </row>
    <row r="7" spans="1:7" x14ac:dyDescent="0.3">
      <c r="A7">
        <v>5.4</v>
      </c>
      <c r="B7">
        <v>3.9</v>
      </c>
      <c r="C7">
        <v>1.7</v>
      </c>
      <c r="D7">
        <v>0.4</v>
      </c>
      <c r="E7" t="s">
        <v>5</v>
      </c>
      <c r="F7">
        <v>0.68</v>
      </c>
      <c r="G7">
        <v>21.060000000000002</v>
      </c>
    </row>
    <row r="8" spans="1:7" x14ac:dyDescent="0.3">
      <c r="A8">
        <v>4.5999999999999996</v>
      </c>
      <c r="B8">
        <v>3.4</v>
      </c>
      <c r="C8">
        <v>1.4</v>
      </c>
      <c r="D8">
        <v>0.3</v>
      </c>
      <c r="E8" t="s">
        <v>5</v>
      </c>
      <c r="F8">
        <v>0.42</v>
      </c>
      <c r="G8">
        <v>15.639999999999999</v>
      </c>
    </row>
    <row r="9" spans="1:7" x14ac:dyDescent="0.3">
      <c r="A9">
        <v>5</v>
      </c>
      <c r="B9">
        <v>3.4</v>
      </c>
      <c r="C9">
        <v>1.5</v>
      </c>
      <c r="D9">
        <v>0.2</v>
      </c>
      <c r="E9" t="s">
        <v>5</v>
      </c>
      <c r="F9">
        <v>0.30000000000000004</v>
      </c>
      <c r="G9">
        <v>17</v>
      </c>
    </row>
    <row r="10" spans="1:7" x14ac:dyDescent="0.3">
      <c r="A10">
        <v>4.4000000000000004</v>
      </c>
      <c r="B10">
        <v>2.9</v>
      </c>
      <c r="C10">
        <v>1.4</v>
      </c>
      <c r="D10">
        <v>0.2</v>
      </c>
      <c r="E10" t="s">
        <v>5</v>
      </c>
      <c r="F10">
        <v>0.27999999999999997</v>
      </c>
      <c r="G10">
        <v>12.76</v>
      </c>
    </row>
    <row r="11" spans="1:7" x14ac:dyDescent="0.3">
      <c r="A11">
        <v>4.9000000000000004</v>
      </c>
      <c r="B11">
        <v>3.1</v>
      </c>
      <c r="C11">
        <v>1.5</v>
      </c>
      <c r="D11">
        <v>0.1</v>
      </c>
      <c r="E11" t="s">
        <v>5</v>
      </c>
      <c r="F11">
        <v>0.15000000000000002</v>
      </c>
      <c r="G11">
        <v>15.190000000000001</v>
      </c>
    </row>
    <row r="12" spans="1:7" x14ac:dyDescent="0.3">
      <c r="A12">
        <v>5.4</v>
      </c>
      <c r="B12">
        <v>3.7</v>
      </c>
      <c r="C12">
        <v>1.5</v>
      </c>
      <c r="D12">
        <v>0.2</v>
      </c>
      <c r="E12" t="s">
        <v>5</v>
      </c>
      <c r="F12">
        <v>0.30000000000000004</v>
      </c>
      <c r="G12">
        <v>19.980000000000004</v>
      </c>
    </row>
    <row r="13" spans="1:7" x14ac:dyDescent="0.3">
      <c r="A13">
        <v>4.8</v>
      </c>
      <c r="B13">
        <v>3.4</v>
      </c>
      <c r="C13">
        <v>1.6</v>
      </c>
      <c r="D13">
        <v>0.2</v>
      </c>
      <c r="E13" t="s">
        <v>5</v>
      </c>
      <c r="F13">
        <v>0.32000000000000006</v>
      </c>
      <c r="G13">
        <v>16.32</v>
      </c>
    </row>
    <row r="14" spans="1:7" x14ac:dyDescent="0.3">
      <c r="A14">
        <v>4.8</v>
      </c>
      <c r="B14">
        <v>3</v>
      </c>
      <c r="C14">
        <v>1.4</v>
      </c>
      <c r="D14">
        <v>0.1</v>
      </c>
      <c r="E14" t="s">
        <v>5</v>
      </c>
      <c r="F14">
        <v>0.13999999999999999</v>
      </c>
      <c r="G14">
        <v>14.399999999999999</v>
      </c>
    </row>
    <row r="15" spans="1:7" x14ac:dyDescent="0.3">
      <c r="A15">
        <v>4.3</v>
      </c>
      <c r="B15">
        <v>3</v>
      </c>
      <c r="C15">
        <v>1.1000000000000001</v>
      </c>
      <c r="D15">
        <v>0.1</v>
      </c>
      <c r="E15" t="s">
        <v>5</v>
      </c>
      <c r="F15">
        <v>0.11000000000000001</v>
      </c>
      <c r="G15">
        <v>12.899999999999999</v>
      </c>
    </row>
    <row r="16" spans="1:7" x14ac:dyDescent="0.3">
      <c r="A16">
        <v>5.8</v>
      </c>
      <c r="B16">
        <v>4</v>
      </c>
      <c r="C16">
        <v>1.2</v>
      </c>
      <c r="D16">
        <v>0.2</v>
      </c>
      <c r="E16" t="s">
        <v>5</v>
      </c>
      <c r="F16">
        <v>0.24</v>
      </c>
      <c r="G16">
        <v>23.2</v>
      </c>
    </row>
    <row r="17" spans="1:7" x14ac:dyDescent="0.3">
      <c r="A17">
        <v>5.7</v>
      </c>
      <c r="B17">
        <v>4.4000000000000004</v>
      </c>
      <c r="C17">
        <v>1.5</v>
      </c>
      <c r="D17">
        <v>0.4</v>
      </c>
      <c r="E17" t="s">
        <v>5</v>
      </c>
      <c r="F17">
        <v>0.60000000000000009</v>
      </c>
      <c r="G17">
        <v>25.080000000000002</v>
      </c>
    </row>
    <row r="18" spans="1:7" x14ac:dyDescent="0.3">
      <c r="A18">
        <v>5.4</v>
      </c>
      <c r="B18">
        <v>3.9</v>
      </c>
      <c r="C18">
        <v>1.3</v>
      </c>
      <c r="D18">
        <v>0.4</v>
      </c>
      <c r="E18" t="s">
        <v>5</v>
      </c>
      <c r="F18">
        <v>0.52</v>
      </c>
      <c r="G18">
        <v>21.060000000000002</v>
      </c>
    </row>
    <row r="19" spans="1:7" x14ac:dyDescent="0.3">
      <c r="A19">
        <v>5.0999999999999996</v>
      </c>
      <c r="B19">
        <v>3.5</v>
      </c>
      <c r="C19">
        <v>1.4</v>
      </c>
      <c r="D19">
        <v>0.3</v>
      </c>
      <c r="E19" t="s">
        <v>5</v>
      </c>
      <c r="F19">
        <v>0.42</v>
      </c>
      <c r="G19">
        <v>17.849999999999998</v>
      </c>
    </row>
    <row r="20" spans="1:7" x14ac:dyDescent="0.3">
      <c r="A20">
        <v>5.7</v>
      </c>
      <c r="B20">
        <v>3.8</v>
      </c>
      <c r="C20">
        <v>1.7</v>
      </c>
      <c r="D20">
        <v>0.3</v>
      </c>
      <c r="E20" t="s">
        <v>5</v>
      </c>
      <c r="F20">
        <v>0.51</v>
      </c>
      <c r="G20">
        <v>21.66</v>
      </c>
    </row>
    <row r="21" spans="1:7" x14ac:dyDescent="0.3">
      <c r="A21">
        <v>5.0999999999999996</v>
      </c>
      <c r="B21">
        <v>3.8</v>
      </c>
      <c r="C21">
        <v>1.5</v>
      </c>
      <c r="D21">
        <v>0.3</v>
      </c>
      <c r="E21" t="s">
        <v>5</v>
      </c>
      <c r="F21">
        <v>0.44999999999999996</v>
      </c>
      <c r="G21">
        <v>19.38</v>
      </c>
    </row>
    <row r="22" spans="1:7" x14ac:dyDescent="0.3">
      <c r="A22">
        <v>5.4</v>
      </c>
      <c r="B22">
        <v>3.4</v>
      </c>
      <c r="C22">
        <v>1.7</v>
      </c>
      <c r="D22">
        <v>0.2</v>
      </c>
      <c r="E22" t="s">
        <v>5</v>
      </c>
      <c r="F22">
        <v>0.34</v>
      </c>
      <c r="G22">
        <v>18.36</v>
      </c>
    </row>
    <row r="23" spans="1:7" x14ac:dyDescent="0.3">
      <c r="A23">
        <v>5.0999999999999996</v>
      </c>
      <c r="B23">
        <v>3.7</v>
      </c>
      <c r="C23">
        <v>1.5</v>
      </c>
      <c r="D23">
        <v>0.4</v>
      </c>
      <c r="E23" t="s">
        <v>5</v>
      </c>
      <c r="F23">
        <v>0.60000000000000009</v>
      </c>
      <c r="G23">
        <v>18.87</v>
      </c>
    </row>
    <row r="24" spans="1:7" x14ac:dyDescent="0.3">
      <c r="A24">
        <v>4.5999999999999996</v>
      </c>
      <c r="B24">
        <v>3.6</v>
      </c>
      <c r="C24">
        <v>1</v>
      </c>
      <c r="D24">
        <v>0.2</v>
      </c>
      <c r="E24" t="s">
        <v>5</v>
      </c>
      <c r="F24">
        <v>0.2</v>
      </c>
      <c r="G24">
        <v>16.559999999999999</v>
      </c>
    </row>
    <row r="25" spans="1:7" x14ac:dyDescent="0.3">
      <c r="A25">
        <v>5.0999999999999996</v>
      </c>
      <c r="B25">
        <v>3.3</v>
      </c>
      <c r="C25">
        <v>1.7</v>
      </c>
      <c r="D25">
        <v>0.5</v>
      </c>
      <c r="E25" t="s">
        <v>5</v>
      </c>
      <c r="F25">
        <v>0.85</v>
      </c>
      <c r="G25">
        <v>16.829999999999998</v>
      </c>
    </row>
    <row r="26" spans="1:7" x14ac:dyDescent="0.3">
      <c r="A26">
        <v>4.8</v>
      </c>
      <c r="B26">
        <v>3.4</v>
      </c>
      <c r="C26">
        <v>1.9</v>
      </c>
      <c r="D26">
        <v>0.2</v>
      </c>
      <c r="E26" t="s">
        <v>5</v>
      </c>
      <c r="F26">
        <v>0.38</v>
      </c>
      <c r="G26">
        <v>16.32</v>
      </c>
    </row>
    <row r="27" spans="1:7" x14ac:dyDescent="0.3">
      <c r="A27">
        <v>5</v>
      </c>
      <c r="B27">
        <v>3</v>
      </c>
      <c r="C27">
        <v>1.6</v>
      </c>
      <c r="D27">
        <v>0.2</v>
      </c>
      <c r="E27" t="s">
        <v>5</v>
      </c>
      <c r="F27">
        <v>0.32000000000000006</v>
      </c>
      <c r="G27">
        <v>15</v>
      </c>
    </row>
    <row r="28" spans="1:7" x14ac:dyDescent="0.3">
      <c r="A28">
        <v>5</v>
      </c>
      <c r="B28">
        <v>3.4</v>
      </c>
      <c r="C28">
        <v>1.6</v>
      </c>
      <c r="D28">
        <v>0.4</v>
      </c>
      <c r="E28" t="s">
        <v>5</v>
      </c>
      <c r="F28">
        <v>0.64000000000000012</v>
      </c>
      <c r="G28">
        <v>17</v>
      </c>
    </row>
    <row r="29" spans="1:7" x14ac:dyDescent="0.3">
      <c r="A29">
        <v>5.2</v>
      </c>
      <c r="B29">
        <v>3.5</v>
      </c>
      <c r="C29">
        <v>1.5</v>
      </c>
      <c r="D29">
        <v>0.2</v>
      </c>
      <c r="E29" t="s">
        <v>5</v>
      </c>
      <c r="F29">
        <v>0.30000000000000004</v>
      </c>
      <c r="G29">
        <v>18.2</v>
      </c>
    </row>
    <row r="30" spans="1:7" x14ac:dyDescent="0.3">
      <c r="A30">
        <v>5.2</v>
      </c>
      <c r="B30">
        <v>3.4</v>
      </c>
      <c r="C30">
        <v>1.4</v>
      </c>
      <c r="D30">
        <v>0.2</v>
      </c>
      <c r="E30" t="s">
        <v>5</v>
      </c>
      <c r="F30">
        <v>0.27999999999999997</v>
      </c>
      <c r="G30">
        <v>17.68</v>
      </c>
    </row>
    <row r="31" spans="1:7" x14ac:dyDescent="0.3">
      <c r="A31">
        <v>4.7</v>
      </c>
      <c r="B31">
        <v>3.2</v>
      </c>
      <c r="C31">
        <v>1.6</v>
      </c>
      <c r="D31">
        <v>0.2</v>
      </c>
      <c r="E31" t="s">
        <v>5</v>
      </c>
      <c r="F31">
        <v>0.32000000000000006</v>
      </c>
      <c r="G31">
        <v>15.040000000000001</v>
      </c>
    </row>
    <row r="32" spans="1:7" x14ac:dyDescent="0.3">
      <c r="A32">
        <v>4.8</v>
      </c>
      <c r="B32">
        <v>3.1</v>
      </c>
      <c r="C32">
        <v>1.6</v>
      </c>
      <c r="D32">
        <v>0.2</v>
      </c>
      <c r="E32" t="s">
        <v>5</v>
      </c>
      <c r="F32">
        <v>0.32000000000000006</v>
      </c>
      <c r="G32">
        <v>14.879999999999999</v>
      </c>
    </row>
    <row r="33" spans="1:7" x14ac:dyDescent="0.3">
      <c r="A33">
        <v>5.4</v>
      </c>
      <c r="B33">
        <v>3.4</v>
      </c>
      <c r="C33">
        <v>1.5</v>
      </c>
      <c r="D33">
        <v>0.4</v>
      </c>
      <c r="E33" t="s">
        <v>5</v>
      </c>
      <c r="F33">
        <v>0.60000000000000009</v>
      </c>
      <c r="G33">
        <v>18.36</v>
      </c>
    </row>
    <row r="34" spans="1:7" x14ac:dyDescent="0.3">
      <c r="A34">
        <v>5.2</v>
      </c>
      <c r="B34">
        <v>4.0999999999999996</v>
      </c>
      <c r="C34">
        <v>1.5</v>
      </c>
      <c r="D34">
        <v>0.1</v>
      </c>
      <c r="E34" t="s">
        <v>5</v>
      </c>
      <c r="F34">
        <v>0.15000000000000002</v>
      </c>
      <c r="G34">
        <v>21.32</v>
      </c>
    </row>
    <row r="35" spans="1:7" x14ac:dyDescent="0.3">
      <c r="A35">
        <v>5.5</v>
      </c>
      <c r="B35">
        <v>4.2</v>
      </c>
      <c r="C35">
        <v>1.4</v>
      </c>
      <c r="D35">
        <v>0.2</v>
      </c>
      <c r="E35" t="s">
        <v>5</v>
      </c>
      <c r="F35">
        <v>0.27999999999999997</v>
      </c>
      <c r="G35">
        <v>23.1</v>
      </c>
    </row>
    <row r="36" spans="1:7" x14ac:dyDescent="0.3">
      <c r="A36">
        <v>4.9000000000000004</v>
      </c>
      <c r="B36">
        <v>3.1</v>
      </c>
      <c r="C36">
        <v>1.5</v>
      </c>
      <c r="D36">
        <v>0.1</v>
      </c>
      <c r="E36" t="s">
        <v>5</v>
      </c>
      <c r="F36">
        <v>0.15000000000000002</v>
      </c>
      <c r="G36">
        <v>15.190000000000001</v>
      </c>
    </row>
    <row r="37" spans="1:7" x14ac:dyDescent="0.3">
      <c r="A37">
        <v>5</v>
      </c>
      <c r="B37">
        <v>3.2</v>
      </c>
      <c r="C37">
        <v>1.2</v>
      </c>
      <c r="D37">
        <v>0.2</v>
      </c>
      <c r="E37" t="s">
        <v>5</v>
      </c>
      <c r="F37">
        <v>0.24</v>
      </c>
      <c r="G37">
        <v>16</v>
      </c>
    </row>
    <row r="38" spans="1:7" x14ac:dyDescent="0.3">
      <c r="A38">
        <v>5.5</v>
      </c>
      <c r="B38">
        <v>3.5</v>
      </c>
      <c r="C38">
        <v>1.3</v>
      </c>
      <c r="D38">
        <v>0.2</v>
      </c>
      <c r="E38" t="s">
        <v>5</v>
      </c>
      <c r="F38">
        <v>0.26</v>
      </c>
      <c r="G38">
        <v>19.25</v>
      </c>
    </row>
    <row r="39" spans="1:7" x14ac:dyDescent="0.3">
      <c r="A39">
        <v>4.9000000000000004</v>
      </c>
      <c r="B39">
        <v>3.1</v>
      </c>
      <c r="C39">
        <v>1.5</v>
      </c>
      <c r="D39">
        <v>0.1</v>
      </c>
      <c r="E39" t="s">
        <v>5</v>
      </c>
      <c r="F39">
        <v>0.15000000000000002</v>
      </c>
      <c r="G39">
        <v>15.190000000000001</v>
      </c>
    </row>
    <row r="40" spans="1:7" x14ac:dyDescent="0.3">
      <c r="A40">
        <v>4.4000000000000004</v>
      </c>
      <c r="B40">
        <v>3</v>
      </c>
      <c r="C40">
        <v>1.3</v>
      </c>
      <c r="D40">
        <v>0.2</v>
      </c>
      <c r="E40" t="s">
        <v>5</v>
      </c>
      <c r="F40">
        <v>0.26</v>
      </c>
      <c r="G40">
        <v>13.200000000000001</v>
      </c>
    </row>
    <row r="41" spans="1:7" x14ac:dyDescent="0.3">
      <c r="A41">
        <v>5.0999999999999996</v>
      </c>
      <c r="B41">
        <v>3.4</v>
      </c>
      <c r="C41">
        <v>1.5</v>
      </c>
      <c r="D41">
        <v>0.2</v>
      </c>
      <c r="E41" t="s">
        <v>5</v>
      </c>
      <c r="F41">
        <v>0.30000000000000004</v>
      </c>
      <c r="G41">
        <v>17.34</v>
      </c>
    </row>
    <row r="42" spans="1:7" x14ac:dyDescent="0.3">
      <c r="A42">
        <v>5</v>
      </c>
      <c r="B42">
        <v>3.5</v>
      </c>
      <c r="C42">
        <v>1.3</v>
      </c>
      <c r="D42">
        <v>0.3</v>
      </c>
      <c r="E42" t="s">
        <v>5</v>
      </c>
      <c r="F42">
        <v>0.39</v>
      </c>
      <c r="G42">
        <v>17.5</v>
      </c>
    </row>
    <row r="43" spans="1:7" x14ac:dyDescent="0.3">
      <c r="A43">
        <v>4.5</v>
      </c>
      <c r="B43">
        <v>2.2999999999999998</v>
      </c>
      <c r="C43">
        <v>1.3</v>
      </c>
      <c r="D43">
        <v>0.3</v>
      </c>
      <c r="E43" t="s">
        <v>5</v>
      </c>
      <c r="F43">
        <v>0.39</v>
      </c>
      <c r="G43">
        <v>10.35</v>
      </c>
    </row>
    <row r="44" spans="1:7" x14ac:dyDescent="0.3">
      <c r="A44">
        <v>4.4000000000000004</v>
      </c>
      <c r="B44">
        <v>3.2</v>
      </c>
      <c r="C44">
        <v>1.3</v>
      </c>
      <c r="D44">
        <v>0.2</v>
      </c>
      <c r="E44" t="s">
        <v>5</v>
      </c>
      <c r="F44">
        <v>0.26</v>
      </c>
      <c r="G44">
        <v>14.080000000000002</v>
      </c>
    </row>
    <row r="45" spans="1:7" x14ac:dyDescent="0.3">
      <c r="A45">
        <v>5</v>
      </c>
      <c r="B45">
        <v>3.5</v>
      </c>
      <c r="C45">
        <v>1.6</v>
      </c>
      <c r="D45">
        <v>0.6</v>
      </c>
      <c r="E45" t="s">
        <v>5</v>
      </c>
      <c r="F45">
        <v>0.96</v>
      </c>
      <c r="G45">
        <v>17.5</v>
      </c>
    </row>
    <row r="46" spans="1:7" x14ac:dyDescent="0.3">
      <c r="A46">
        <v>5.0999999999999996</v>
      </c>
      <c r="B46">
        <v>3.8</v>
      </c>
      <c r="C46">
        <v>1.9</v>
      </c>
      <c r="D46">
        <v>0.4</v>
      </c>
      <c r="E46" t="s">
        <v>5</v>
      </c>
      <c r="F46">
        <v>0.76</v>
      </c>
      <c r="G46">
        <v>19.38</v>
      </c>
    </row>
    <row r="47" spans="1:7" x14ac:dyDescent="0.3">
      <c r="A47">
        <v>4.8</v>
      </c>
      <c r="B47">
        <v>3</v>
      </c>
      <c r="C47">
        <v>1.4</v>
      </c>
      <c r="D47">
        <v>0.3</v>
      </c>
      <c r="E47" t="s">
        <v>5</v>
      </c>
      <c r="F47">
        <v>0.42</v>
      </c>
      <c r="G47">
        <v>14.399999999999999</v>
      </c>
    </row>
    <row r="48" spans="1:7" x14ac:dyDescent="0.3">
      <c r="A48">
        <v>5.0999999999999996</v>
      </c>
      <c r="B48">
        <v>3.8</v>
      </c>
      <c r="C48">
        <v>1.6</v>
      </c>
      <c r="D48">
        <v>0.2</v>
      </c>
      <c r="E48" t="s">
        <v>5</v>
      </c>
      <c r="F48">
        <v>0.32000000000000006</v>
      </c>
      <c r="G48">
        <v>19.38</v>
      </c>
    </row>
    <row r="49" spans="1:7" x14ac:dyDescent="0.3">
      <c r="A49">
        <v>4.5999999999999996</v>
      </c>
      <c r="B49">
        <v>3.2</v>
      </c>
      <c r="C49">
        <v>1.4</v>
      </c>
      <c r="D49">
        <v>0.2</v>
      </c>
      <c r="E49" t="s">
        <v>5</v>
      </c>
      <c r="F49">
        <v>0.27999999999999997</v>
      </c>
      <c r="G49">
        <v>14.719999999999999</v>
      </c>
    </row>
    <row r="50" spans="1:7" x14ac:dyDescent="0.3">
      <c r="A50">
        <v>5.3</v>
      </c>
      <c r="B50">
        <v>3.7</v>
      </c>
      <c r="C50">
        <v>1.5</v>
      </c>
      <c r="D50">
        <v>0.2</v>
      </c>
      <c r="E50" t="s">
        <v>5</v>
      </c>
      <c r="F50">
        <v>0.30000000000000004</v>
      </c>
      <c r="G50">
        <v>19.61</v>
      </c>
    </row>
    <row r="51" spans="1:7" x14ac:dyDescent="0.3">
      <c r="A51">
        <v>5</v>
      </c>
      <c r="B51">
        <v>3.3</v>
      </c>
      <c r="C51">
        <v>1.4</v>
      </c>
      <c r="D51">
        <v>0.2</v>
      </c>
      <c r="E51" t="s">
        <v>5</v>
      </c>
      <c r="F51">
        <v>0.27999999999999997</v>
      </c>
      <c r="G51">
        <v>16.5</v>
      </c>
    </row>
    <row r="52" spans="1:7" x14ac:dyDescent="0.3">
      <c r="A52">
        <v>7</v>
      </c>
      <c r="B52">
        <v>3.2</v>
      </c>
      <c r="C52">
        <v>4.7</v>
      </c>
      <c r="D52">
        <v>1.4</v>
      </c>
      <c r="E52" t="s">
        <v>6</v>
      </c>
      <c r="F52">
        <v>6.58</v>
      </c>
      <c r="G52">
        <v>22.400000000000002</v>
      </c>
    </row>
    <row r="53" spans="1:7" x14ac:dyDescent="0.3">
      <c r="A53">
        <v>6.4</v>
      </c>
      <c r="B53">
        <v>3.2</v>
      </c>
      <c r="C53">
        <v>4.5</v>
      </c>
      <c r="D53">
        <v>1.5</v>
      </c>
      <c r="E53" t="s">
        <v>6</v>
      </c>
      <c r="F53">
        <v>6.75</v>
      </c>
      <c r="G53">
        <v>20.480000000000004</v>
      </c>
    </row>
    <row r="54" spans="1:7" x14ac:dyDescent="0.3">
      <c r="A54">
        <v>6.9</v>
      </c>
      <c r="B54">
        <v>3.1</v>
      </c>
      <c r="C54">
        <v>4.9000000000000004</v>
      </c>
      <c r="D54">
        <v>1.5</v>
      </c>
      <c r="E54" t="s">
        <v>6</v>
      </c>
      <c r="F54">
        <v>7.3500000000000005</v>
      </c>
      <c r="G54">
        <v>21.39</v>
      </c>
    </row>
    <row r="55" spans="1:7" x14ac:dyDescent="0.3">
      <c r="A55">
        <v>5.5</v>
      </c>
      <c r="B55">
        <v>2.2999999999999998</v>
      </c>
      <c r="C55">
        <v>4</v>
      </c>
      <c r="D55">
        <v>1.3</v>
      </c>
      <c r="E55" t="s">
        <v>6</v>
      </c>
      <c r="F55">
        <v>5.2</v>
      </c>
      <c r="G55">
        <v>12.649999999999999</v>
      </c>
    </row>
    <row r="56" spans="1:7" x14ac:dyDescent="0.3">
      <c r="A56">
        <v>6.5</v>
      </c>
      <c r="B56">
        <v>2.8</v>
      </c>
      <c r="C56">
        <v>4.5999999999999996</v>
      </c>
      <c r="D56">
        <v>1.5</v>
      </c>
      <c r="E56" t="s">
        <v>6</v>
      </c>
      <c r="F56">
        <v>6.8999999999999995</v>
      </c>
      <c r="G56">
        <v>18.2</v>
      </c>
    </row>
    <row r="57" spans="1:7" x14ac:dyDescent="0.3">
      <c r="A57">
        <v>5.7</v>
      </c>
      <c r="B57">
        <v>2.8</v>
      </c>
      <c r="C57">
        <v>4.5</v>
      </c>
      <c r="D57">
        <v>1.3</v>
      </c>
      <c r="E57" t="s">
        <v>6</v>
      </c>
      <c r="F57">
        <v>5.8500000000000005</v>
      </c>
      <c r="G57">
        <v>15.959999999999999</v>
      </c>
    </row>
    <row r="58" spans="1:7" x14ac:dyDescent="0.3">
      <c r="A58">
        <v>6.3</v>
      </c>
      <c r="B58">
        <v>3.3</v>
      </c>
      <c r="C58">
        <v>4.7</v>
      </c>
      <c r="D58">
        <v>1.6</v>
      </c>
      <c r="E58" t="s">
        <v>6</v>
      </c>
      <c r="F58">
        <v>7.5200000000000005</v>
      </c>
      <c r="G58">
        <v>20.79</v>
      </c>
    </row>
    <row r="59" spans="1:7" x14ac:dyDescent="0.3">
      <c r="A59">
        <v>4.9000000000000004</v>
      </c>
      <c r="B59">
        <v>2.4</v>
      </c>
      <c r="C59">
        <v>3.3</v>
      </c>
      <c r="D59">
        <v>1</v>
      </c>
      <c r="E59" t="s">
        <v>6</v>
      </c>
      <c r="F59">
        <v>3.3</v>
      </c>
      <c r="G59">
        <v>11.76</v>
      </c>
    </row>
    <row r="60" spans="1:7" x14ac:dyDescent="0.3">
      <c r="A60">
        <v>6.6</v>
      </c>
      <c r="B60">
        <v>2.9</v>
      </c>
      <c r="C60">
        <v>4.5999999999999996</v>
      </c>
      <c r="D60">
        <v>1.3</v>
      </c>
      <c r="E60" t="s">
        <v>6</v>
      </c>
      <c r="F60">
        <v>5.9799999999999995</v>
      </c>
      <c r="G60">
        <v>19.139999999999997</v>
      </c>
    </row>
    <row r="61" spans="1:7" x14ac:dyDescent="0.3">
      <c r="A61">
        <v>5.2</v>
      </c>
      <c r="B61">
        <v>2.7</v>
      </c>
      <c r="C61">
        <v>3.9</v>
      </c>
      <c r="D61">
        <v>1.4</v>
      </c>
      <c r="E61" t="s">
        <v>6</v>
      </c>
      <c r="F61">
        <v>5.46</v>
      </c>
      <c r="G61">
        <v>14.040000000000001</v>
      </c>
    </row>
    <row r="62" spans="1:7" x14ac:dyDescent="0.3">
      <c r="A62">
        <v>5</v>
      </c>
      <c r="B62">
        <v>2</v>
      </c>
      <c r="C62">
        <v>3.5</v>
      </c>
      <c r="D62">
        <v>1</v>
      </c>
      <c r="E62" t="s">
        <v>6</v>
      </c>
      <c r="F62">
        <v>3.5</v>
      </c>
      <c r="G62">
        <v>10</v>
      </c>
    </row>
    <row r="63" spans="1:7" x14ac:dyDescent="0.3">
      <c r="A63">
        <v>5.9</v>
      </c>
      <c r="B63">
        <v>3</v>
      </c>
      <c r="C63">
        <v>4.2</v>
      </c>
      <c r="D63">
        <v>1.5</v>
      </c>
      <c r="E63" t="s">
        <v>6</v>
      </c>
      <c r="F63">
        <v>6.3000000000000007</v>
      </c>
      <c r="G63">
        <v>17.700000000000003</v>
      </c>
    </row>
    <row r="64" spans="1:7" x14ac:dyDescent="0.3">
      <c r="A64">
        <v>6</v>
      </c>
      <c r="B64">
        <v>2.2000000000000002</v>
      </c>
      <c r="C64">
        <v>4</v>
      </c>
      <c r="D64">
        <v>1</v>
      </c>
      <c r="E64" t="s">
        <v>6</v>
      </c>
      <c r="F64">
        <v>4</v>
      </c>
      <c r="G64">
        <v>13.200000000000001</v>
      </c>
    </row>
    <row r="65" spans="1:7" x14ac:dyDescent="0.3">
      <c r="A65">
        <v>6.1</v>
      </c>
      <c r="B65">
        <v>2.9</v>
      </c>
      <c r="C65">
        <v>4.7</v>
      </c>
      <c r="D65">
        <v>1.4</v>
      </c>
      <c r="E65" t="s">
        <v>6</v>
      </c>
      <c r="F65">
        <v>6.58</v>
      </c>
      <c r="G65">
        <v>17.689999999999998</v>
      </c>
    </row>
    <row r="66" spans="1:7" x14ac:dyDescent="0.3">
      <c r="A66">
        <v>5.6</v>
      </c>
      <c r="B66">
        <v>2.9</v>
      </c>
      <c r="C66">
        <v>3.6</v>
      </c>
      <c r="D66">
        <v>1.3</v>
      </c>
      <c r="E66" t="s">
        <v>6</v>
      </c>
      <c r="F66">
        <v>4.6800000000000006</v>
      </c>
      <c r="G66">
        <v>16.239999999999998</v>
      </c>
    </row>
    <row r="67" spans="1:7" x14ac:dyDescent="0.3">
      <c r="A67">
        <v>6.7</v>
      </c>
      <c r="B67">
        <v>3.1</v>
      </c>
      <c r="C67">
        <v>4.4000000000000004</v>
      </c>
      <c r="D67">
        <v>1.4</v>
      </c>
      <c r="E67" t="s">
        <v>6</v>
      </c>
      <c r="F67">
        <v>6.16</v>
      </c>
      <c r="G67">
        <v>20.77</v>
      </c>
    </row>
    <row r="68" spans="1:7" x14ac:dyDescent="0.3">
      <c r="A68">
        <v>5.6</v>
      </c>
      <c r="B68">
        <v>3</v>
      </c>
      <c r="C68">
        <v>4.5</v>
      </c>
      <c r="D68">
        <v>1.5</v>
      </c>
      <c r="E68" t="s">
        <v>6</v>
      </c>
      <c r="F68">
        <v>6.75</v>
      </c>
      <c r="G68">
        <v>16.799999999999997</v>
      </c>
    </row>
    <row r="69" spans="1:7" x14ac:dyDescent="0.3">
      <c r="A69">
        <v>5.8</v>
      </c>
      <c r="B69">
        <v>2.7</v>
      </c>
      <c r="C69">
        <v>4.0999999999999996</v>
      </c>
      <c r="D69">
        <v>1</v>
      </c>
      <c r="E69" t="s">
        <v>6</v>
      </c>
      <c r="F69">
        <v>4.0999999999999996</v>
      </c>
      <c r="G69">
        <v>15.66</v>
      </c>
    </row>
    <row r="70" spans="1:7" x14ac:dyDescent="0.3">
      <c r="A70">
        <v>6.2</v>
      </c>
      <c r="B70">
        <v>2.2000000000000002</v>
      </c>
      <c r="C70">
        <v>4.5</v>
      </c>
      <c r="D70">
        <v>1.5</v>
      </c>
      <c r="E70" t="s">
        <v>6</v>
      </c>
      <c r="F70">
        <v>6.75</v>
      </c>
      <c r="G70">
        <v>13.640000000000002</v>
      </c>
    </row>
    <row r="71" spans="1:7" x14ac:dyDescent="0.3">
      <c r="A71">
        <v>5.6</v>
      </c>
      <c r="B71">
        <v>2.5</v>
      </c>
      <c r="C71">
        <v>3.9</v>
      </c>
      <c r="D71">
        <v>1.1000000000000001</v>
      </c>
      <c r="E71" t="s">
        <v>6</v>
      </c>
      <c r="F71">
        <v>4.29</v>
      </c>
      <c r="G71">
        <v>14</v>
      </c>
    </row>
    <row r="72" spans="1:7" x14ac:dyDescent="0.3">
      <c r="A72">
        <v>5.9</v>
      </c>
      <c r="B72">
        <v>3.2</v>
      </c>
      <c r="C72">
        <v>4.8</v>
      </c>
      <c r="D72">
        <v>1.8</v>
      </c>
      <c r="E72" t="s">
        <v>6</v>
      </c>
      <c r="F72">
        <v>8.64</v>
      </c>
      <c r="G72">
        <v>18.880000000000003</v>
      </c>
    </row>
    <row r="73" spans="1:7" x14ac:dyDescent="0.3">
      <c r="A73">
        <v>6.1</v>
      </c>
      <c r="B73">
        <v>2.8</v>
      </c>
      <c r="C73">
        <v>4</v>
      </c>
      <c r="D73">
        <v>1.3</v>
      </c>
      <c r="E73" t="s">
        <v>6</v>
      </c>
      <c r="F73">
        <v>5.2</v>
      </c>
      <c r="G73">
        <v>17.079999999999998</v>
      </c>
    </row>
    <row r="74" spans="1:7" x14ac:dyDescent="0.3">
      <c r="A74">
        <v>6.3</v>
      </c>
      <c r="B74">
        <v>2.5</v>
      </c>
      <c r="C74">
        <v>4.9000000000000004</v>
      </c>
      <c r="D74">
        <v>1.5</v>
      </c>
      <c r="E74" t="s">
        <v>6</v>
      </c>
      <c r="F74">
        <v>7.3500000000000005</v>
      </c>
      <c r="G74">
        <v>15.75</v>
      </c>
    </row>
    <row r="75" spans="1:7" x14ac:dyDescent="0.3">
      <c r="A75">
        <v>6.1</v>
      </c>
      <c r="B75">
        <v>2.8</v>
      </c>
      <c r="C75">
        <v>4.7</v>
      </c>
      <c r="D75">
        <v>1.2</v>
      </c>
      <c r="E75" t="s">
        <v>6</v>
      </c>
      <c r="F75">
        <v>5.64</v>
      </c>
      <c r="G75">
        <v>17.079999999999998</v>
      </c>
    </row>
    <row r="76" spans="1:7" x14ac:dyDescent="0.3">
      <c r="A76">
        <v>6.4</v>
      </c>
      <c r="B76">
        <v>2.9</v>
      </c>
      <c r="C76">
        <v>4.3</v>
      </c>
      <c r="D76">
        <v>1.3</v>
      </c>
      <c r="E76" t="s">
        <v>6</v>
      </c>
      <c r="F76">
        <v>5.59</v>
      </c>
      <c r="G76">
        <v>18.559999999999999</v>
      </c>
    </row>
    <row r="77" spans="1:7" x14ac:dyDescent="0.3">
      <c r="A77">
        <v>6.6</v>
      </c>
      <c r="B77">
        <v>3</v>
      </c>
      <c r="C77">
        <v>4.4000000000000004</v>
      </c>
      <c r="D77">
        <v>1.4</v>
      </c>
      <c r="E77" t="s">
        <v>6</v>
      </c>
      <c r="F77">
        <v>6.16</v>
      </c>
      <c r="G77">
        <v>19.799999999999997</v>
      </c>
    </row>
    <row r="78" spans="1:7" x14ac:dyDescent="0.3">
      <c r="A78">
        <v>6.8</v>
      </c>
      <c r="B78">
        <v>2.8</v>
      </c>
      <c r="C78">
        <v>4.8</v>
      </c>
      <c r="D78">
        <v>1.4</v>
      </c>
      <c r="E78" t="s">
        <v>6</v>
      </c>
      <c r="F78">
        <v>6.72</v>
      </c>
      <c r="G78">
        <v>19.04</v>
      </c>
    </row>
    <row r="79" spans="1:7" x14ac:dyDescent="0.3">
      <c r="A79">
        <v>6.7</v>
      </c>
      <c r="B79">
        <v>3</v>
      </c>
      <c r="C79">
        <v>5</v>
      </c>
      <c r="D79">
        <v>1.7</v>
      </c>
      <c r="E79" t="s">
        <v>6</v>
      </c>
      <c r="F79">
        <v>8.5</v>
      </c>
      <c r="G79">
        <v>20.100000000000001</v>
      </c>
    </row>
    <row r="80" spans="1:7" x14ac:dyDescent="0.3">
      <c r="A80">
        <v>6</v>
      </c>
      <c r="B80">
        <v>2.9</v>
      </c>
      <c r="C80">
        <v>4.5</v>
      </c>
      <c r="D80">
        <v>1.5</v>
      </c>
      <c r="E80" t="s">
        <v>6</v>
      </c>
      <c r="F80">
        <v>6.75</v>
      </c>
      <c r="G80">
        <v>17.399999999999999</v>
      </c>
    </row>
    <row r="81" spans="1:7" x14ac:dyDescent="0.3">
      <c r="A81">
        <v>5.7</v>
      </c>
      <c r="B81">
        <v>2.6</v>
      </c>
      <c r="C81">
        <v>3.5</v>
      </c>
      <c r="D81">
        <v>1</v>
      </c>
      <c r="E81" t="s">
        <v>6</v>
      </c>
      <c r="F81">
        <v>3.5</v>
      </c>
      <c r="G81">
        <v>14.82</v>
      </c>
    </row>
    <row r="82" spans="1:7" x14ac:dyDescent="0.3">
      <c r="A82">
        <v>5.5</v>
      </c>
      <c r="B82">
        <v>2.4</v>
      </c>
      <c r="C82">
        <v>3.8</v>
      </c>
      <c r="D82">
        <v>1.1000000000000001</v>
      </c>
      <c r="E82" t="s">
        <v>6</v>
      </c>
      <c r="F82">
        <v>4.18</v>
      </c>
      <c r="G82">
        <v>13.2</v>
      </c>
    </row>
    <row r="83" spans="1:7" x14ac:dyDescent="0.3">
      <c r="A83">
        <v>5.5</v>
      </c>
      <c r="B83">
        <v>2.4</v>
      </c>
      <c r="C83">
        <v>3.7</v>
      </c>
      <c r="D83">
        <v>1</v>
      </c>
      <c r="E83" t="s">
        <v>6</v>
      </c>
      <c r="F83">
        <v>3.7</v>
      </c>
      <c r="G83">
        <v>13.2</v>
      </c>
    </row>
    <row r="84" spans="1:7" x14ac:dyDescent="0.3">
      <c r="A84">
        <v>5.8</v>
      </c>
      <c r="B84">
        <v>2.7</v>
      </c>
      <c r="C84">
        <v>3.9</v>
      </c>
      <c r="D84">
        <v>1.2</v>
      </c>
      <c r="E84" t="s">
        <v>6</v>
      </c>
      <c r="F84">
        <v>4.68</v>
      </c>
      <c r="G84">
        <v>15.66</v>
      </c>
    </row>
    <row r="85" spans="1:7" x14ac:dyDescent="0.3">
      <c r="A85">
        <v>6</v>
      </c>
      <c r="B85">
        <v>2.7</v>
      </c>
      <c r="C85">
        <v>5.0999999999999996</v>
      </c>
      <c r="D85">
        <v>1.6</v>
      </c>
      <c r="E85" t="s">
        <v>6</v>
      </c>
      <c r="F85">
        <v>8.16</v>
      </c>
      <c r="G85">
        <v>16.200000000000003</v>
      </c>
    </row>
    <row r="86" spans="1:7" x14ac:dyDescent="0.3">
      <c r="A86">
        <v>5.4</v>
      </c>
      <c r="B86">
        <v>3</v>
      </c>
      <c r="C86">
        <v>4.5</v>
      </c>
      <c r="D86">
        <v>1.5</v>
      </c>
      <c r="E86" t="s">
        <v>6</v>
      </c>
      <c r="F86">
        <v>6.75</v>
      </c>
      <c r="G86">
        <v>16.200000000000003</v>
      </c>
    </row>
    <row r="87" spans="1:7" x14ac:dyDescent="0.3">
      <c r="A87">
        <v>6</v>
      </c>
      <c r="B87">
        <v>3.4</v>
      </c>
      <c r="C87">
        <v>4.5</v>
      </c>
      <c r="D87">
        <v>1.6</v>
      </c>
      <c r="E87" t="s">
        <v>6</v>
      </c>
      <c r="F87">
        <v>7.2</v>
      </c>
      <c r="G87">
        <v>20.399999999999999</v>
      </c>
    </row>
    <row r="88" spans="1:7" x14ac:dyDescent="0.3">
      <c r="A88">
        <v>6.7</v>
      </c>
      <c r="B88">
        <v>3.1</v>
      </c>
      <c r="C88">
        <v>4.7</v>
      </c>
      <c r="D88">
        <v>1.5</v>
      </c>
      <c r="E88" t="s">
        <v>6</v>
      </c>
      <c r="F88">
        <v>7.0500000000000007</v>
      </c>
      <c r="G88">
        <v>20.77</v>
      </c>
    </row>
    <row r="89" spans="1:7" x14ac:dyDescent="0.3">
      <c r="A89">
        <v>6.3</v>
      </c>
      <c r="B89">
        <v>2.2999999999999998</v>
      </c>
      <c r="C89">
        <v>4.4000000000000004</v>
      </c>
      <c r="D89">
        <v>1.3</v>
      </c>
      <c r="E89" t="s">
        <v>6</v>
      </c>
      <c r="F89">
        <v>5.7200000000000006</v>
      </c>
      <c r="G89">
        <v>14.489999999999998</v>
      </c>
    </row>
    <row r="90" spans="1:7" x14ac:dyDescent="0.3">
      <c r="A90">
        <v>5.6</v>
      </c>
      <c r="B90">
        <v>3</v>
      </c>
      <c r="C90">
        <v>4.0999999999999996</v>
      </c>
      <c r="D90">
        <v>1.3</v>
      </c>
      <c r="E90" t="s">
        <v>6</v>
      </c>
      <c r="F90">
        <v>5.33</v>
      </c>
      <c r="G90">
        <v>16.799999999999997</v>
      </c>
    </row>
    <row r="91" spans="1:7" x14ac:dyDescent="0.3">
      <c r="A91">
        <v>5.5</v>
      </c>
      <c r="B91">
        <v>2.5</v>
      </c>
      <c r="C91">
        <v>4</v>
      </c>
      <c r="D91">
        <v>1.3</v>
      </c>
      <c r="E91" t="s">
        <v>6</v>
      </c>
      <c r="F91">
        <v>5.2</v>
      </c>
      <c r="G91">
        <v>13.75</v>
      </c>
    </row>
    <row r="92" spans="1:7" x14ac:dyDescent="0.3">
      <c r="A92">
        <v>5.5</v>
      </c>
      <c r="B92">
        <v>2.6</v>
      </c>
      <c r="C92">
        <v>4.4000000000000004</v>
      </c>
      <c r="D92">
        <v>1.2</v>
      </c>
      <c r="E92" t="s">
        <v>6</v>
      </c>
      <c r="F92">
        <v>5.28</v>
      </c>
      <c r="G92">
        <v>14.3</v>
      </c>
    </row>
    <row r="93" spans="1:7" x14ac:dyDescent="0.3">
      <c r="A93">
        <v>6.1</v>
      </c>
      <c r="B93">
        <v>3</v>
      </c>
      <c r="C93">
        <v>4.5999999999999996</v>
      </c>
      <c r="D93">
        <v>1.4</v>
      </c>
      <c r="E93" t="s">
        <v>6</v>
      </c>
      <c r="F93">
        <v>6.4399999999999995</v>
      </c>
      <c r="G93">
        <v>18.299999999999997</v>
      </c>
    </row>
    <row r="94" spans="1:7" x14ac:dyDescent="0.3">
      <c r="A94">
        <v>5.8</v>
      </c>
      <c r="B94">
        <v>2.6</v>
      </c>
      <c r="C94">
        <v>4</v>
      </c>
      <c r="D94">
        <v>1.2</v>
      </c>
      <c r="E94" t="s">
        <v>6</v>
      </c>
      <c r="F94">
        <v>4.8</v>
      </c>
      <c r="G94">
        <v>15.08</v>
      </c>
    </row>
    <row r="95" spans="1:7" x14ac:dyDescent="0.3">
      <c r="A95">
        <v>5</v>
      </c>
      <c r="B95">
        <v>2.2999999999999998</v>
      </c>
      <c r="C95">
        <v>3.3</v>
      </c>
      <c r="D95">
        <v>1</v>
      </c>
      <c r="E95" t="s">
        <v>6</v>
      </c>
      <c r="F95">
        <v>3.3</v>
      </c>
      <c r="G95">
        <v>11.5</v>
      </c>
    </row>
    <row r="96" spans="1:7" x14ac:dyDescent="0.3">
      <c r="A96">
        <v>5.6</v>
      </c>
      <c r="B96">
        <v>2.7</v>
      </c>
      <c r="C96">
        <v>4.2</v>
      </c>
      <c r="D96">
        <v>1.3</v>
      </c>
      <c r="E96" t="s">
        <v>6</v>
      </c>
      <c r="F96">
        <v>5.4600000000000009</v>
      </c>
      <c r="G96">
        <v>15.12</v>
      </c>
    </row>
    <row r="97" spans="1:7" x14ac:dyDescent="0.3">
      <c r="A97">
        <v>5.7</v>
      </c>
      <c r="B97">
        <v>3</v>
      </c>
      <c r="C97">
        <v>4.2</v>
      </c>
      <c r="D97">
        <v>1.2</v>
      </c>
      <c r="E97" t="s">
        <v>6</v>
      </c>
      <c r="F97">
        <v>5.04</v>
      </c>
      <c r="G97">
        <v>17.100000000000001</v>
      </c>
    </row>
    <row r="98" spans="1:7" x14ac:dyDescent="0.3">
      <c r="A98">
        <v>5.7</v>
      </c>
      <c r="B98">
        <v>2.9</v>
      </c>
      <c r="C98">
        <v>4.2</v>
      </c>
      <c r="D98">
        <v>1.3</v>
      </c>
      <c r="E98" t="s">
        <v>6</v>
      </c>
      <c r="F98">
        <v>5.4600000000000009</v>
      </c>
      <c r="G98">
        <v>16.53</v>
      </c>
    </row>
    <row r="99" spans="1:7" x14ac:dyDescent="0.3">
      <c r="A99">
        <v>6.2</v>
      </c>
      <c r="B99">
        <v>2.9</v>
      </c>
      <c r="C99">
        <v>4.3</v>
      </c>
      <c r="D99">
        <v>1.3</v>
      </c>
      <c r="E99" t="s">
        <v>6</v>
      </c>
      <c r="F99">
        <v>5.59</v>
      </c>
      <c r="G99">
        <v>17.98</v>
      </c>
    </row>
    <row r="100" spans="1:7" x14ac:dyDescent="0.3">
      <c r="A100">
        <v>5.0999999999999996</v>
      </c>
      <c r="B100">
        <v>2.5</v>
      </c>
      <c r="C100">
        <v>3</v>
      </c>
      <c r="D100">
        <v>1.1000000000000001</v>
      </c>
      <c r="E100" t="s">
        <v>6</v>
      </c>
      <c r="F100">
        <v>3.3000000000000003</v>
      </c>
      <c r="G100">
        <v>12.75</v>
      </c>
    </row>
    <row r="101" spans="1:7" x14ac:dyDescent="0.3">
      <c r="A101">
        <v>5.7</v>
      </c>
      <c r="B101">
        <v>2.8</v>
      </c>
      <c r="C101">
        <v>4.0999999999999996</v>
      </c>
      <c r="D101">
        <v>1.3</v>
      </c>
      <c r="E101" t="s">
        <v>6</v>
      </c>
      <c r="F101">
        <v>5.33</v>
      </c>
      <c r="G101">
        <v>15.959999999999999</v>
      </c>
    </row>
    <row r="102" spans="1:7" x14ac:dyDescent="0.3">
      <c r="A102">
        <v>6.3</v>
      </c>
      <c r="B102">
        <v>3.3</v>
      </c>
      <c r="C102">
        <v>6</v>
      </c>
      <c r="D102">
        <v>2.5</v>
      </c>
      <c r="E102" t="s">
        <v>7</v>
      </c>
      <c r="F102">
        <v>15</v>
      </c>
      <c r="G102">
        <v>20.79</v>
      </c>
    </row>
    <row r="103" spans="1:7" x14ac:dyDescent="0.3">
      <c r="A103">
        <v>5.8</v>
      </c>
      <c r="B103">
        <v>2.7</v>
      </c>
      <c r="C103">
        <v>5.0999999999999996</v>
      </c>
      <c r="D103">
        <v>1.9</v>
      </c>
      <c r="E103" t="s">
        <v>7</v>
      </c>
      <c r="F103">
        <v>9.69</v>
      </c>
      <c r="G103">
        <v>15.66</v>
      </c>
    </row>
    <row r="104" spans="1:7" x14ac:dyDescent="0.3">
      <c r="A104">
        <v>7.1</v>
      </c>
      <c r="B104">
        <v>3</v>
      </c>
      <c r="C104">
        <v>5.9</v>
      </c>
      <c r="D104">
        <v>2.1</v>
      </c>
      <c r="E104" t="s">
        <v>7</v>
      </c>
      <c r="F104">
        <v>12.39</v>
      </c>
      <c r="G104">
        <v>21.299999999999997</v>
      </c>
    </row>
    <row r="105" spans="1:7" x14ac:dyDescent="0.3">
      <c r="A105">
        <v>6.3</v>
      </c>
      <c r="B105">
        <v>2.9</v>
      </c>
      <c r="C105">
        <v>5.6</v>
      </c>
      <c r="D105">
        <v>1.8</v>
      </c>
      <c r="E105" t="s">
        <v>7</v>
      </c>
      <c r="F105">
        <v>10.08</v>
      </c>
      <c r="G105">
        <v>18.27</v>
      </c>
    </row>
    <row r="106" spans="1:7" x14ac:dyDescent="0.3">
      <c r="A106">
        <v>6.5</v>
      </c>
      <c r="B106">
        <v>3</v>
      </c>
      <c r="C106">
        <v>5.8</v>
      </c>
      <c r="D106">
        <v>2.2000000000000002</v>
      </c>
      <c r="E106" t="s">
        <v>7</v>
      </c>
      <c r="F106">
        <v>12.76</v>
      </c>
      <c r="G106">
        <v>19.5</v>
      </c>
    </row>
    <row r="107" spans="1:7" x14ac:dyDescent="0.3">
      <c r="A107">
        <v>7.6</v>
      </c>
      <c r="B107">
        <v>3</v>
      </c>
      <c r="C107">
        <v>6.6</v>
      </c>
      <c r="D107">
        <v>2.1</v>
      </c>
      <c r="E107" t="s">
        <v>7</v>
      </c>
      <c r="F107">
        <v>13.86</v>
      </c>
      <c r="G107">
        <v>22.799999999999997</v>
      </c>
    </row>
    <row r="108" spans="1:7" x14ac:dyDescent="0.3">
      <c r="A108">
        <v>4.9000000000000004</v>
      </c>
      <c r="B108">
        <v>2.5</v>
      </c>
      <c r="C108">
        <v>4.5</v>
      </c>
      <c r="D108">
        <v>1.7</v>
      </c>
      <c r="E108" t="s">
        <v>7</v>
      </c>
      <c r="F108">
        <v>7.6499999999999995</v>
      </c>
      <c r="G108">
        <v>12.25</v>
      </c>
    </row>
    <row r="109" spans="1:7" x14ac:dyDescent="0.3">
      <c r="A109">
        <v>7.3</v>
      </c>
      <c r="B109">
        <v>2.9</v>
      </c>
      <c r="C109">
        <v>6.3</v>
      </c>
      <c r="D109">
        <v>1.8</v>
      </c>
      <c r="E109" t="s">
        <v>7</v>
      </c>
      <c r="F109">
        <v>11.34</v>
      </c>
      <c r="G109">
        <v>21.169999999999998</v>
      </c>
    </row>
    <row r="110" spans="1:7" x14ac:dyDescent="0.3">
      <c r="A110">
        <v>6.7</v>
      </c>
      <c r="B110">
        <v>2.5</v>
      </c>
      <c r="C110">
        <v>5.8</v>
      </c>
      <c r="D110">
        <v>1.8</v>
      </c>
      <c r="E110" t="s">
        <v>7</v>
      </c>
      <c r="F110">
        <v>10.44</v>
      </c>
      <c r="G110">
        <v>16.75</v>
      </c>
    </row>
    <row r="111" spans="1:7" x14ac:dyDescent="0.3">
      <c r="A111">
        <v>7.2</v>
      </c>
      <c r="B111">
        <v>3.6</v>
      </c>
      <c r="C111">
        <v>6.1</v>
      </c>
      <c r="D111">
        <v>2.5</v>
      </c>
      <c r="E111" t="s">
        <v>7</v>
      </c>
      <c r="F111">
        <v>15.25</v>
      </c>
      <c r="G111">
        <v>25.92</v>
      </c>
    </row>
    <row r="112" spans="1:7" x14ac:dyDescent="0.3">
      <c r="A112">
        <v>6.5</v>
      </c>
      <c r="B112">
        <v>3.2</v>
      </c>
      <c r="C112">
        <v>5.0999999999999996</v>
      </c>
      <c r="D112">
        <v>2</v>
      </c>
      <c r="E112" t="s">
        <v>7</v>
      </c>
      <c r="F112">
        <v>10.199999999999999</v>
      </c>
      <c r="G112">
        <v>20.8</v>
      </c>
    </row>
    <row r="113" spans="1:7" x14ac:dyDescent="0.3">
      <c r="A113">
        <v>6.4</v>
      </c>
      <c r="B113">
        <v>2.7</v>
      </c>
      <c r="C113">
        <v>5.3</v>
      </c>
      <c r="D113">
        <v>1.9</v>
      </c>
      <c r="E113" t="s">
        <v>7</v>
      </c>
      <c r="F113">
        <v>10.069999999999999</v>
      </c>
      <c r="G113">
        <v>17.28</v>
      </c>
    </row>
    <row r="114" spans="1:7" x14ac:dyDescent="0.3">
      <c r="A114">
        <v>6.8</v>
      </c>
      <c r="B114">
        <v>3</v>
      </c>
      <c r="C114">
        <v>5.5</v>
      </c>
      <c r="D114">
        <v>2.1</v>
      </c>
      <c r="E114" t="s">
        <v>7</v>
      </c>
      <c r="F114">
        <v>11.55</v>
      </c>
      <c r="G114">
        <v>20.399999999999999</v>
      </c>
    </row>
    <row r="115" spans="1:7" x14ac:dyDescent="0.3">
      <c r="A115">
        <v>5.7</v>
      </c>
      <c r="B115">
        <v>2.5</v>
      </c>
      <c r="C115">
        <v>5</v>
      </c>
      <c r="D115">
        <v>2</v>
      </c>
      <c r="E115" t="s">
        <v>7</v>
      </c>
      <c r="F115">
        <v>10</v>
      </c>
      <c r="G115">
        <v>14.25</v>
      </c>
    </row>
    <row r="116" spans="1:7" x14ac:dyDescent="0.3">
      <c r="A116">
        <v>5.8</v>
      </c>
      <c r="B116">
        <v>2.8</v>
      </c>
      <c r="C116">
        <v>5.0999999999999996</v>
      </c>
      <c r="D116">
        <v>2.4</v>
      </c>
      <c r="E116" t="s">
        <v>7</v>
      </c>
      <c r="F116">
        <v>12.239999999999998</v>
      </c>
      <c r="G116">
        <v>16.239999999999998</v>
      </c>
    </row>
    <row r="117" spans="1:7" x14ac:dyDescent="0.3">
      <c r="A117">
        <v>6.4</v>
      </c>
      <c r="B117">
        <v>3.2</v>
      </c>
      <c r="C117">
        <v>5.3</v>
      </c>
      <c r="D117">
        <v>2.2999999999999998</v>
      </c>
      <c r="E117" t="s">
        <v>7</v>
      </c>
      <c r="F117">
        <v>12.19</v>
      </c>
      <c r="G117">
        <v>20.480000000000004</v>
      </c>
    </row>
    <row r="118" spans="1:7" x14ac:dyDescent="0.3">
      <c r="A118">
        <v>6.5</v>
      </c>
      <c r="B118">
        <v>3</v>
      </c>
      <c r="C118">
        <v>5.5</v>
      </c>
      <c r="D118">
        <v>1.8</v>
      </c>
      <c r="E118" t="s">
        <v>7</v>
      </c>
      <c r="F118">
        <v>9.9</v>
      </c>
      <c r="G118">
        <v>19.5</v>
      </c>
    </row>
    <row r="119" spans="1:7" x14ac:dyDescent="0.3">
      <c r="A119">
        <v>7.7</v>
      </c>
      <c r="B119">
        <v>3.8</v>
      </c>
      <c r="C119">
        <v>6.7</v>
      </c>
      <c r="D119">
        <v>2.2000000000000002</v>
      </c>
      <c r="E119" t="s">
        <v>7</v>
      </c>
      <c r="F119">
        <v>14.740000000000002</v>
      </c>
      <c r="G119">
        <v>29.259999999999998</v>
      </c>
    </row>
    <row r="120" spans="1:7" x14ac:dyDescent="0.3">
      <c r="A120">
        <v>7.7</v>
      </c>
      <c r="B120">
        <v>2.6</v>
      </c>
      <c r="C120">
        <v>6.9</v>
      </c>
      <c r="D120">
        <v>2.2999999999999998</v>
      </c>
      <c r="E120" t="s">
        <v>7</v>
      </c>
      <c r="F120">
        <v>15.87</v>
      </c>
      <c r="G120">
        <v>20.02</v>
      </c>
    </row>
    <row r="121" spans="1:7" x14ac:dyDescent="0.3">
      <c r="A121">
        <v>6</v>
      </c>
      <c r="B121">
        <v>2.2000000000000002</v>
      </c>
      <c r="C121">
        <v>5</v>
      </c>
      <c r="D121">
        <v>1.5</v>
      </c>
      <c r="E121" t="s">
        <v>7</v>
      </c>
      <c r="F121">
        <v>7.5</v>
      </c>
      <c r="G121">
        <v>13.200000000000001</v>
      </c>
    </row>
    <row r="122" spans="1:7" x14ac:dyDescent="0.3">
      <c r="A122">
        <v>6.9</v>
      </c>
      <c r="B122">
        <v>3.2</v>
      </c>
      <c r="C122">
        <v>5.7</v>
      </c>
      <c r="D122">
        <v>2.2999999999999998</v>
      </c>
      <c r="E122" t="s">
        <v>7</v>
      </c>
      <c r="F122">
        <v>13.11</v>
      </c>
      <c r="G122">
        <v>22.080000000000002</v>
      </c>
    </row>
    <row r="123" spans="1:7" x14ac:dyDescent="0.3">
      <c r="A123">
        <v>5.6</v>
      </c>
      <c r="B123">
        <v>2.8</v>
      </c>
      <c r="C123">
        <v>4.9000000000000004</v>
      </c>
      <c r="D123">
        <v>2</v>
      </c>
      <c r="E123" t="s">
        <v>7</v>
      </c>
      <c r="F123">
        <v>9.8000000000000007</v>
      </c>
      <c r="G123">
        <v>15.679999999999998</v>
      </c>
    </row>
    <row r="124" spans="1:7" x14ac:dyDescent="0.3">
      <c r="A124">
        <v>7.7</v>
      </c>
      <c r="B124">
        <v>2.8</v>
      </c>
      <c r="C124">
        <v>6.7</v>
      </c>
      <c r="D124">
        <v>2</v>
      </c>
      <c r="E124" t="s">
        <v>7</v>
      </c>
      <c r="F124">
        <v>13.4</v>
      </c>
      <c r="G124">
        <v>21.56</v>
      </c>
    </row>
    <row r="125" spans="1:7" x14ac:dyDescent="0.3">
      <c r="A125">
        <v>6.3</v>
      </c>
      <c r="B125">
        <v>2.7</v>
      </c>
      <c r="C125">
        <v>4.9000000000000004</v>
      </c>
      <c r="D125">
        <v>1.8</v>
      </c>
      <c r="E125" t="s">
        <v>7</v>
      </c>
      <c r="F125">
        <v>8.82</v>
      </c>
      <c r="G125">
        <v>17.010000000000002</v>
      </c>
    </row>
    <row r="126" spans="1:7" x14ac:dyDescent="0.3">
      <c r="A126">
        <v>6.7</v>
      </c>
      <c r="B126">
        <v>3.3</v>
      </c>
      <c r="C126">
        <v>5.7</v>
      </c>
      <c r="D126">
        <v>2.1</v>
      </c>
      <c r="E126" t="s">
        <v>7</v>
      </c>
      <c r="F126">
        <v>11.97</v>
      </c>
      <c r="G126">
        <v>22.11</v>
      </c>
    </row>
    <row r="127" spans="1:7" x14ac:dyDescent="0.3">
      <c r="A127">
        <v>7.2</v>
      </c>
      <c r="B127">
        <v>3.2</v>
      </c>
      <c r="C127">
        <v>6</v>
      </c>
      <c r="D127">
        <v>1.8</v>
      </c>
      <c r="E127" t="s">
        <v>7</v>
      </c>
      <c r="F127">
        <v>10.8</v>
      </c>
      <c r="G127">
        <v>23.040000000000003</v>
      </c>
    </row>
    <row r="128" spans="1:7" x14ac:dyDescent="0.3">
      <c r="A128">
        <v>6.2</v>
      </c>
      <c r="B128">
        <v>2.8</v>
      </c>
      <c r="C128">
        <v>4.8</v>
      </c>
      <c r="D128">
        <v>1.8</v>
      </c>
      <c r="E128" t="s">
        <v>7</v>
      </c>
      <c r="F128">
        <v>8.64</v>
      </c>
      <c r="G128">
        <v>17.36</v>
      </c>
    </row>
    <row r="129" spans="1:7" x14ac:dyDescent="0.3">
      <c r="A129">
        <v>6.1</v>
      </c>
      <c r="B129">
        <v>3</v>
      </c>
      <c r="C129">
        <v>4.9000000000000004</v>
      </c>
      <c r="D129">
        <v>1.8</v>
      </c>
      <c r="E129" t="s">
        <v>7</v>
      </c>
      <c r="F129">
        <v>8.82</v>
      </c>
      <c r="G129">
        <v>18.299999999999997</v>
      </c>
    </row>
    <row r="130" spans="1:7" x14ac:dyDescent="0.3">
      <c r="A130">
        <v>6.4</v>
      </c>
      <c r="B130">
        <v>2.8</v>
      </c>
      <c r="C130">
        <v>5.6</v>
      </c>
      <c r="D130">
        <v>2.1</v>
      </c>
      <c r="E130" t="s">
        <v>7</v>
      </c>
      <c r="F130">
        <v>11.76</v>
      </c>
      <c r="G130">
        <v>17.919999999999998</v>
      </c>
    </row>
    <row r="131" spans="1:7" x14ac:dyDescent="0.3">
      <c r="A131">
        <v>7.2</v>
      </c>
      <c r="B131">
        <v>3</v>
      </c>
      <c r="C131">
        <v>5.8</v>
      </c>
      <c r="D131">
        <v>1.6</v>
      </c>
      <c r="E131" t="s">
        <v>7</v>
      </c>
      <c r="F131">
        <v>9.2799999999999994</v>
      </c>
      <c r="G131">
        <v>21.6</v>
      </c>
    </row>
    <row r="132" spans="1:7" x14ac:dyDescent="0.3">
      <c r="A132">
        <v>7.4</v>
      </c>
      <c r="B132">
        <v>2.8</v>
      </c>
      <c r="C132">
        <v>6.1</v>
      </c>
      <c r="D132">
        <v>1.9</v>
      </c>
      <c r="E132" t="s">
        <v>7</v>
      </c>
      <c r="F132">
        <v>11.589999999999998</v>
      </c>
      <c r="G132">
        <v>20.72</v>
      </c>
    </row>
    <row r="133" spans="1:7" x14ac:dyDescent="0.3">
      <c r="A133">
        <v>7.9</v>
      </c>
      <c r="B133">
        <v>3.8</v>
      </c>
      <c r="C133">
        <v>6.4</v>
      </c>
      <c r="D133">
        <v>2</v>
      </c>
      <c r="E133" t="s">
        <v>7</v>
      </c>
      <c r="F133">
        <v>12.8</v>
      </c>
      <c r="G133">
        <v>30.02</v>
      </c>
    </row>
    <row r="134" spans="1:7" x14ac:dyDescent="0.3">
      <c r="A134">
        <v>6.4</v>
      </c>
      <c r="B134">
        <v>2.8</v>
      </c>
      <c r="C134">
        <v>5.6</v>
      </c>
      <c r="D134">
        <v>2.2000000000000002</v>
      </c>
      <c r="E134" t="s">
        <v>7</v>
      </c>
      <c r="F134">
        <v>12.32</v>
      </c>
      <c r="G134">
        <v>17.919999999999998</v>
      </c>
    </row>
    <row r="135" spans="1:7" x14ac:dyDescent="0.3">
      <c r="A135">
        <v>6.3</v>
      </c>
      <c r="B135">
        <v>2.8</v>
      </c>
      <c r="C135">
        <v>5.0999999999999996</v>
      </c>
      <c r="D135">
        <v>1.5</v>
      </c>
      <c r="E135" t="s">
        <v>7</v>
      </c>
      <c r="F135">
        <v>7.6499999999999995</v>
      </c>
      <c r="G135">
        <v>17.639999999999997</v>
      </c>
    </row>
    <row r="136" spans="1:7" x14ac:dyDescent="0.3">
      <c r="A136">
        <v>6.1</v>
      </c>
      <c r="B136">
        <v>2.6</v>
      </c>
      <c r="C136">
        <v>5.6</v>
      </c>
      <c r="D136">
        <v>1.4</v>
      </c>
      <c r="E136" t="s">
        <v>7</v>
      </c>
      <c r="F136">
        <v>7.839999999999999</v>
      </c>
      <c r="G136">
        <v>15.86</v>
      </c>
    </row>
    <row r="137" spans="1:7" x14ac:dyDescent="0.3">
      <c r="A137">
        <v>7.7</v>
      </c>
      <c r="B137">
        <v>3</v>
      </c>
      <c r="C137">
        <v>6.1</v>
      </c>
      <c r="D137">
        <v>2.2999999999999998</v>
      </c>
      <c r="E137" t="s">
        <v>7</v>
      </c>
      <c r="F137">
        <v>14.029999999999998</v>
      </c>
      <c r="G137">
        <v>23.1</v>
      </c>
    </row>
    <row r="138" spans="1:7" x14ac:dyDescent="0.3">
      <c r="A138">
        <v>6.3</v>
      </c>
      <c r="B138">
        <v>3.4</v>
      </c>
      <c r="C138">
        <v>5.6</v>
      </c>
      <c r="D138">
        <v>2.4</v>
      </c>
      <c r="E138" t="s">
        <v>7</v>
      </c>
      <c r="F138">
        <v>13.44</v>
      </c>
      <c r="G138">
        <v>21.419999999999998</v>
      </c>
    </row>
    <row r="139" spans="1:7" x14ac:dyDescent="0.3">
      <c r="A139">
        <v>6.4</v>
      </c>
      <c r="B139">
        <v>3.1</v>
      </c>
      <c r="C139">
        <v>5.5</v>
      </c>
      <c r="D139">
        <v>1.8</v>
      </c>
      <c r="E139" t="s">
        <v>7</v>
      </c>
      <c r="F139">
        <v>9.9</v>
      </c>
      <c r="G139">
        <v>19.840000000000003</v>
      </c>
    </row>
    <row r="140" spans="1:7" x14ac:dyDescent="0.3">
      <c r="A140">
        <v>6</v>
      </c>
      <c r="B140">
        <v>3</v>
      </c>
      <c r="C140">
        <v>4.8</v>
      </c>
      <c r="D140">
        <v>1.8</v>
      </c>
      <c r="E140" t="s">
        <v>7</v>
      </c>
      <c r="F140">
        <v>8.64</v>
      </c>
      <c r="G140">
        <v>18</v>
      </c>
    </row>
    <row r="141" spans="1:7" x14ac:dyDescent="0.3">
      <c r="A141">
        <v>6.9</v>
      </c>
      <c r="B141">
        <v>3.1</v>
      </c>
      <c r="C141">
        <v>5.4</v>
      </c>
      <c r="D141">
        <v>2.1</v>
      </c>
      <c r="E141" t="s">
        <v>7</v>
      </c>
      <c r="F141">
        <v>11.340000000000002</v>
      </c>
      <c r="G141">
        <v>21.39</v>
      </c>
    </row>
    <row r="142" spans="1:7" x14ac:dyDescent="0.3">
      <c r="A142">
        <v>6.7</v>
      </c>
      <c r="B142">
        <v>3.1</v>
      </c>
      <c r="C142">
        <v>5.6</v>
      </c>
      <c r="D142">
        <v>2.4</v>
      </c>
      <c r="E142" t="s">
        <v>7</v>
      </c>
      <c r="F142">
        <v>13.44</v>
      </c>
      <c r="G142">
        <v>20.77</v>
      </c>
    </row>
    <row r="143" spans="1:7" x14ac:dyDescent="0.3">
      <c r="A143">
        <v>6.9</v>
      </c>
      <c r="B143">
        <v>3.1</v>
      </c>
      <c r="C143">
        <v>5.0999999999999996</v>
      </c>
      <c r="D143">
        <v>2.2999999999999998</v>
      </c>
      <c r="E143" t="s">
        <v>7</v>
      </c>
      <c r="F143">
        <v>11.729999999999999</v>
      </c>
      <c r="G143">
        <v>21.39</v>
      </c>
    </row>
    <row r="144" spans="1:7" x14ac:dyDescent="0.3">
      <c r="A144">
        <v>5.8</v>
      </c>
      <c r="B144">
        <v>2.7</v>
      </c>
      <c r="C144">
        <v>5.0999999999999996</v>
      </c>
      <c r="D144">
        <v>1.9</v>
      </c>
      <c r="E144" t="s">
        <v>7</v>
      </c>
      <c r="F144">
        <v>9.69</v>
      </c>
      <c r="G144">
        <v>15.66</v>
      </c>
    </row>
    <row r="145" spans="1:7" x14ac:dyDescent="0.3">
      <c r="A145">
        <v>6.8</v>
      </c>
      <c r="B145">
        <v>3.2</v>
      </c>
      <c r="C145">
        <v>5.9</v>
      </c>
      <c r="D145">
        <v>2.2999999999999998</v>
      </c>
      <c r="E145" t="s">
        <v>7</v>
      </c>
      <c r="F145">
        <v>13.57</v>
      </c>
      <c r="G145">
        <v>21.76</v>
      </c>
    </row>
    <row r="146" spans="1:7" x14ac:dyDescent="0.3">
      <c r="A146">
        <v>6.7</v>
      </c>
      <c r="B146">
        <v>3.3</v>
      </c>
      <c r="C146">
        <v>5.7</v>
      </c>
      <c r="D146">
        <v>2.5</v>
      </c>
      <c r="E146" t="s">
        <v>7</v>
      </c>
      <c r="F146">
        <v>14.25</v>
      </c>
      <c r="G146">
        <v>22.11</v>
      </c>
    </row>
    <row r="147" spans="1:7" x14ac:dyDescent="0.3">
      <c r="A147">
        <v>6.7</v>
      </c>
      <c r="B147">
        <v>3</v>
      </c>
      <c r="C147">
        <v>5.2</v>
      </c>
      <c r="D147">
        <v>2.2999999999999998</v>
      </c>
      <c r="E147" t="s">
        <v>7</v>
      </c>
      <c r="F147">
        <v>11.959999999999999</v>
      </c>
      <c r="G147">
        <v>20.100000000000001</v>
      </c>
    </row>
    <row r="148" spans="1:7" x14ac:dyDescent="0.3">
      <c r="A148">
        <v>6.3</v>
      </c>
      <c r="B148">
        <v>2.5</v>
      </c>
      <c r="C148">
        <v>5</v>
      </c>
      <c r="D148">
        <v>1.9</v>
      </c>
      <c r="E148" t="s">
        <v>7</v>
      </c>
      <c r="F148">
        <v>9.5</v>
      </c>
      <c r="G148">
        <v>15.75</v>
      </c>
    </row>
    <row r="149" spans="1:7" x14ac:dyDescent="0.3">
      <c r="A149">
        <v>6.5</v>
      </c>
      <c r="B149">
        <v>3</v>
      </c>
      <c r="C149">
        <v>5.2</v>
      </c>
      <c r="D149">
        <v>2</v>
      </c>
      <c r="E149" t="s">
        <v>7</v>
      </c>
      <c r="F149">
        <v>10.4</v>
      </c>
      <c r="G149">
        <v>19.5</v>
      </c>
    </row>
    <row r="150" spans="1:7" x14ac:dyDescent="0.3">
      <c r="A150">
        <v>6.2</v>
      </c>
      <c r="B150">
        <v>3.4</v>
      </c>
      <c r="C150">
        <v>5.4</v>
      </c>
      <c r="D150">
        <v>2.2999999999999998</v>
      </c>
      <c r="E150" t="s">
        <v>7</v>
      </c>
      <c r="F150">
        <v>12.42</v>
      </c>
      <c r="G150">
        <v>21.08</v>
      </c>
    </row>
    <row r="151" spans="1:7" x14ac:dyDescent="0.3">
      <c r="A151">
        <v>5.9</v>
      </c>
      <c r="B151">
        <v>3</v>
      </c>
      <c r="C151">
        <v>5.0999999999999996</v>
      </c>
      <c r="D151">
        <v>1.8</v>
      </c>
      <c r="E151" t="s">
        <v>7</v>
      </c>
      <c r="F151">
        <v>9.18</v>
      </c>
      <c r="G151">
        <v>17.700000000000003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BAF2-CCCF-462A-91D3-6EFD84BEE3EC}">
  <dimension ref="A1:O342"/>
  <sheetViews>
    <sheetView topLeftCell="A323" workbookViewId="0">
      <selection activeCell="I348" sqref="I348"/>
    </sheetView>
  </sheetViews>
  <sheetFormatPr defaultRowHeight="14.4" x14ac:dyDescent="0.3"/>
  <cols>
    <col min="1" max="1" width="21.5546875" customWidth="1"/>
    <col min="2" max="2" width="15.77734375" bestFit="1" customWidth="1"/>
    <col min="3" max="3" width="15.44140625" bestFit="1" customWidth="1"/>
    <col min="4" max="4" width="15.109375" customWidth="1"/>
    <col min="5" max="5" width="22.33203125" customWidth="1"/>
    <col min="6" max="6" width="18.44140625" customWidth="1"/>
  </cols>
  <sheetData>
    <row r="1" spans="1:1" ht="18" x14ac:dyDescent="0.35">
      <c r="A1" s="12" t="s">
        <v>10</v>
      </c>
    </row>
    <row r="19" spans="1:2" ht="15.6" x14ac:dyDescent="0.3">
      <c r="A19" s="33" t="s">
        <v>56</v>
      </c>
    </row>
    <row r="20" spans="1:2" ht="15.6" x14ac:dyDescent="0.3">
      <c r="A20" s="11" t="s">
        <v>41</v>
      </c>
    </row>
    <row r="22" spans="1:2" x14ac:dyDescent="0.3">
      <c r="A22" s="13" t="s">
        <v>12</v>
      </c>
      <c r="B22" t="s">
        <v>57</v>
      </c>
    </row>
    <row r="23" spans="1:2" x14ac:dyDescent="0.3">
      <c r="A23" s="14" t="s">
        <v>5</v>
      </c>
      <c r="B23">
        <v>50</v>
      </c>
    </row>
    <row r="24" spans="1:2" x14ac:dyDescent="0.3">
      <c r="A24" s="14" t="s">
        <v>6</v>
      </c>
      <c r="B24">
        <v>50</v>
      </c>
    </row>
    <row r="25" spans="1:2" x14ac:dyDescent="0.3">
      <c r="A25" s="14" t="s">
        <v>7</v>
      </c>
      <c r="B25">
        <v>50</v>
      </c>
    </row>
    <row r="26" spans="1:2" x14ac:dyDescent="0.3">
      <c r="A26" s="14" t="s">
        <v>13</v>
      </c>
      <c r="B26">
        <v>150</v>
      </c>
    </row>
    <row r="37" spans="1:8" ht="18" x14ac:dyDescent="0.35">
      <c r="A37" s="12" t="s">
        <v>11</v>
      </c>
    </row>
    <row r="39" spans="1:8" x14ac:dyDescent="0.3">
      <c r="A39" s="1" t="s">
        <v>0</v>
      </c>
      <c r="B39" s="2" t="s">
        <v>1</v>
      </c>
      <c r="C39" s="2" t="s">
        <v>2</v>
      </c>
      <c r="D39" s="2" t="s">
        <v>3</v>
      </c>
      <c r="E39" s="2" t="s">
        <v>4</v>
      </c>
      <c r="F39" s="10" t="s">
        <v>8</v>
      </c>
    </row>
    <row r="40" spans="1:8" x14ac:dyDescent="0.3">
      <c r="A40" s="4">
        <v>5.0999999999999996</v>
      </c>
      <c r="B40" s="5">
        <v>3.5</v>
      </c>
      <c r="C40" s="5">
        <v>1.4</v>
      </c>
      <c r="D40" s="5">
        <v>0.2</v>
      </c>
      <c r="E40" s="5" t="s">
        <v>5</v>
      </c>
      <c r="F40">
        <f>C40*D40</f>
        <v>0.27999999999999997</v>
      </c>
    </row>
    <row r="41" spans="1:8" x14ac:dyDescent="0.3">
      <c r="A41" s="7">
        <v>4.9000000000000004</v>
      </c>
      <c r="B41" s="8">
        <v>3</v>
      </c>
      <c r="C41" s="8">
        <v>1.4</v>
      </c>
      <c r="D41" s="8">
        <v>0.2</v>
      </c>
      <c r="E41" s="8" t="s">
        <v>5</v>
      </c>
      <c r="F41">
        <f t="shared" ref="F41:F53" si="0">C41*D41</f>
        <v>0.27999999999999997</v>
      </c>
      <c r="H41" s="14"/>
    </row>
    <row r="42" spans="1:8" x14ac:dyDescent="0.3">
      <c r="A42" s="4">
        <v>4.7</v>
      </c>
      <c r="B42" s="5">
        <v>3.2</v>
      </c>
      <c r="C42" s="5">
        <v>1.3</v>
      </c>
      <c r="D42" s="5">
        <v>0.2</v>
      </c>
      <c r="E42" s="5" t="s">
        <v>5</v>
      </c>
      <c r="F42">
        <f t="shared" si="0"/>
        <v>0.26</v>
      </c>
      <c r="H42" s="14"/>
    </row>
    <row r="43" spans="1:8" x14ac:dyDescent="0.3">
      <c r="A43" s="7">
        <v>4.5999999999999996</v>
      </c>
      <c r="B43" s="8">
        <v>3.1</v>
      </c>
      <c r="C43" s="8">
        <v>1.5</v>
      </c>
      <c r="D43" s="8">
        <v>0.2</v>
      </c>
      <c r="E43" s="8" t="s">
        <v>5</v>
      </c>
      <c r="F43">
        <f t="shared" si="0"/>
        <v>0.30000000000000004</v>
      </c>
      <c r="H43" s="14"/>
    </row>
    <row r="44" spans="1:8" x14ac:dyDescent="0.3">
      <c r="A44" s="4">
        <v>5</v>
      </c>
      <c r="B44" s="5">
        <v>3.6</v>
      </c>
      <c r="C44" s="5">
        <v>1.4</v>
      </c>
      <c r="D44" s="5">
        <v>0.2</v>
      </c>
      <c r="E44" s="5" t="s">
        <v>5</v>
      </c>
      <c r="F44">
        <f t="shared" si="0"/>
        <v>0.27999999999999997</v>
      </c>
      <c r="H44" s="14"/>
    </row>
    <row r="45" spans="1:8" x14ac:dyDescent="0.3">
      <c r="A45" s="7">
        <v>5.4</v>
      </c>
      <c r="B45" s="8">
        <v>3.9</v>
      </c>
      <c r="C45" s="8">
        <v>1.7</v>
      </c>
      <c r="D45" s="8">
        <v>0.4</v>
      </c>
      <c r="E45" s="8" t="s">
        <v>5</v>
      </c>
      <c r="F45">
        <f t="shared" si="0"/>
        <v>0.68</v>
      </c>
    </row>
    <row r="46" spans="1:8" x14ac:dyDescent="0.3">
      <c r="A46" s="4">
        <v>4.5999999999999996</v>
      </c>
      <c r="B46" s="5">
        <v>3.4</v>
      </c>
      <c r="C46" s="5">
        <v>1.4</v>
      </c>
      <c r="D46" s="5">
        <v>0.3</v>
      </c>
      <c r="E46" s="5" t="s">
        <v>5</v>
      </c>
      <c r="F46">
        <f t="shared" si="0"/>
        <v>0.42</v>
      </c>
    </row>
    <row r="47" spans="1:8" x14ac:dyDescent="0.3">
      <c r="A47" s="7">
        <v>5</v>
      </c>
      <c r="B47" s="8">
        <v>3.4</v>
      </c>
      <c r="C47" s="8">
        <v>1.5</v>
      </c>
      <c r="D47" s="8">
        <v>0.2</v>
      </c>
      <c r="E47" s="8" t="s">
        <v>5</v>
      </c>
      <c r="F47">
        <f t="shared" si="0"/>
        <v>0.30000000000000004</v>
      </c>
    </row>
    <row r="48" spans="1:8" x14ac:dyDescent="0.3">
      <c r="A48" s="4">
        <v>4.4000000000000004</v>
      </c>
      <c r="B48" s="5">
        <v>2.9</v>
      </c>
      <c r="C48" s="5">
        <v>1.4</v>
      </c>
      <c r="D48" s="5">
        <v>0.2</v>
      </c>
      <c r="E48" s="5" t="s">
        <v>5</v>
      </c>
      <c r="F48">
        <f t="shared" si="0"/>
        <v>0.27999999999999997</v>
      </c>
    </row>
    <row r="49" spans="1:6" x14ac:dyDescent="0.3">
      <c r="A49" s="7">
        <v>4.9000000000000004</v>
      </c>
      <c r="B49" s="8">
        <v>3.1</v>
      </c>
      <c r="C49" s="8">
        <v>1.5</v>
      </c>
      <c r="D49" s="8">
        <v>0.1</v>
      </c>
      <c r="E49" s="8" t="s">
        <v>5</v>
      </c>
      <c r="F49">
        <f t="shared" si="0"/>
        <v>0.15000000000000002</v>
      </c>
    </row>
    <row r="50" spans="1:6" x14ac:dyDescent="0.3">
      <c r="A50" s="4">
        <v>5.4</v>
      </c>
      <c r="B50" s="5">
        <v>3.7</v>
      </c>
      <c r="C50" s="5">
        <v>1.5</v>
      </c>
      <c r="D50" s="5">
        <v>0.2</v>
      </c>
      <c r="E50" s="5" t="s">
        <v>5</v>
      </c>
      <c r="F50">
        <f t="shared" si="0"/>
        <v>0.30000000000000004</v>
      </c>
    </row>
    <row r="51" spans="1:6" x14ac:dyDescent="0.3">
      <c r="A51" s="7">
        <v>4.8</v>
      </c>
      <c r="B51" s="8">
        <v>3.4</v>
      </c>
      <c r="C51" s="8">
        <v>1.6</v>
      </c>
      <c r="D51" s="8">
        <v>0.2</v>
      </c>
      <c r="E51" s="8" t="s">
        <v>5</v>
      </c>
      <c r="F51">
        <f t="shared" si="0"/>
        <v>0.32000000000000006</v>
      </c>
    </row>
    <row r="52" spans="1:6" x14ac:dyDescent="0.3">
      <c r="A52" s="4">
        <v>4.8</v>
      </c>
      <c r="B52" s="5">
        <v>3</v>
      </c>
      <c r="C52" s="5">
        <v>1.4</v>
      </c>
      <c r="D52" s="5">
        <v>0.1</v>
      </c>
      <c r="E52" s="5" t="s">
        <v>5</v>
      </c>
      <c r="F52">
        <f t="shared" si="0"/>
        <v>0.13999999999999999</v>
      </c>
    </row>
    <row r="53" spans="1:6" x14ac:dyDescent="0.3">
      <c r="A53" s="7">
        <v>4.3</v>
      </c>
      <c r="B53" s="8">
        <v>3</v>
      </c>
      <c r="C53" s="8">
        <v>1.1000000000000001</v>
      </c>
      <c r="D53" s="8">
        <v>0.1</v>
      </c>
      <c r="E53" s="8" t="s">
        <v>5</v>
      </c>
      <c r="F53">
        <f t="shared" si="0"/>
        <v>0.11000000000000001</v>
      </c>
    </row>
    <row r="56" spans="1:6" ht="18" x14ac:dyDescent="0.35">
      <c r="A56" s="12" t="s">
        <v>45</v>
      </c>
    </row>
    <row r="58" spans="1:6" x14ac:dyDescent="0.3">
      <c r="A58" s="13" t="s">
        <v>12</v>
      </c>
      <c r="B58" t="s">
        <v>62</v>
      </c>
    </row>
    <row r="59" spans="1:6" x14ac:dyDescent="0.3">
      <c r="A59" s="32" t="s">
        <v>7</v>
      </c>
      <c r="B59" s="30">
        <v>15.87</v>
      </c>
    </row>
    <row r="60" spans="1:6" x14ac:dyDescent="0.3">
      <c r="A60" s="14" t="s">
        <v>6</v>
      </c>
      <c r="B60">
        <v>8.64</v>
      </c>
    </row>
    <row r="61" spans="1:6" x14ac:dyDescent="0.3">
      <c r="A61" s="14" t="s">
        <v>5</v>
      </c>
      <c r="B61">
        <v>0.96</v>
      </c>
    </row>
    <row r="62" spans="1:6" x14ac:dyDescent="0.3">
      <c r="A62" s="14" t="s">
        <v>13</v>
      </c>
      <c r="B62">
        <v>15.87</v>
      </c>
    </row>
    <row r="73" spans="1:15" ht="18" x14ac:dyDescent="0.35">
      <c r="A73" s="12" t="s">
        <v>9</v>
      </c>
      <c r="B73" t="s">
        <v>64</v>
      </c>
    </row>
    <row r="74" spans="1:15" x14ac:dyDescent="0.3">
      <c r="A74" s="1" t="s">
        <v>0</v>
      </c>
      <c r="B74" s="4">
        <v>5.0999999999999996</v>
      </c>
      <c r="C74" s="7">
        <v>4.9000000000000004</v>
      </c>
      <c r="D74" s="4">
        <v>4.7</v>
      </c>
      <c r="E74" s="7">
        <v>4.5999999999999996</v>
      </c>
      <c r="F74" s="4">
        <v>5</v>
      </c>
      <c r="G74" s="7">
        <v>5.4</v>
      </c>
      <c r="H74" s="4">
        <v>4.5999999999999996</v>
      </c>
      <c r="I74" s="7">
        <v>5</v>
      </c>
      <c r="J74" s="4">
        <v>4.4000000000000004</v>
      </c>
      <c r="K74" s="7">
        <v>4.9000000000000004</v>
      </c>
      <c r="L74" s="4">
        <v>5.4</v>
      </c>
      <c r="M74" s="7">
        <v>4.8</v>
      </c>
      <c r="N74" s="4">
        <v>4.8</v>
      </c>
      <c r="O74" s="7">
        <v>4.3</v>
      </c>
    </row>
    <row r="75" spans="1:15" x14ac:dyDescent="0.3">
      <c r="A75" s="2" t="s">
        <v>1</v>
      </c>
      <c r="B75" s="5">
        <v>3.5</v>
      </c>
      <c r="C75" s="8">
        <v>3</v>
      </c>
      <c r="D75" s="5">
        <v>3.2</v>
      </c>
      <c r="E75" s="8">
        <v>3.1</v>
      </c>
      <c r="F75" s="5">
        <v>3.6</v>
      </c>
      <c r="G75" s="8">
        <v>3.9</v>
      </c>
      <c r="H75" s="5">
        <v>3.4</v>
      </c>
      <c r="I75" s="8">
        <v>3.4</v>
      </c>
      <c r="J75" s="5">
        <v>2.9</v>
      </c>
      <c r="K75" s="8">
        <v>3.1</v>
      </c>
      <c r="L75" s="5">
        <v>3.7</v>
      </c>
      <c r="M75" s="8">
        <v>3.4</v>
      </c>
      <c r="N75" s="5">
        <v>3</v>
      </c>
      <c r="O75" s="8">
        <v>3</v>
      </c>
    </row>
    <row r="76" spans="1:15" x14ac:dyDescent="0.3">
      <c r="A76" s="2" t="s">
        <v>2</v>
      </c>
      <c r="B76" s="5">
        <v>1.4</v>
      </c>
      <c r="C76" s="8">
        <v>1.4</v>
      </c>
      <c r="D76" s="5">
        <v>1.3</v>
      </c>
      <c r="E76" s="8">
        <v>1.5</v>
      </c>
      <c r="F76" s="5">
        <v>1.4</v>
      </c>
      <c r="G76" s="8">
        <v>1.7</v>
      </c>
      <c r="H76" s="5">
        <v>1.4</v>
      </c>
      <c r="I76" s="8">
        <v>1.5</v>
      </c>
      <c r="J76" s="5">
        <v>1.4</v>
      </c>
      <c r="K76" s="8">
        <v>1.5</v>
      </c>
      <c r="L76" s="5">
        <v>1.5</v>
      </c>
      <c r="M76" s="8">
        <v>1.6</v>
      </c>
      <c r="N76" s="5">
        <v>1.4</v>
      </c>
      <c r="O76" s="8">
        <v>1.1000000000000001</v>
      </c>
    </row>
    <row r="77" spans="1:15" x14ac:dyDescent="0.3">
      <c r="A77" s="2" t="s">
        <v>3</v>
      </c>
      <c r="B77" s="5">
        <v>0.2</v>
      </c>
      <c r="C77" s="8">
        <v>0.2</v>
      </c>
      <c r="D77" s="5">
        <v>0.2</v>
      </c>
      <c r="E77" s="8">
        <v>0.2</v>
      </c>
      <c r="F77" s="5">
        <v>0.2</v>
      </c>
      <c r="G77" s="8">
        <v>0.4</v>
      </c>
      <c r="H77" s="5">
        <v>0.3</v>
      </c>
      <c r="I77" s="8">
        <v>0.2</v>
      </c>
      <c r="J77" s="5">
        <v>0.2</v>
      </c>
      <c r="K77" s="8">
        <v>0.1</v>
      </c>
      <c r="L77" s="5">
        <v>0.2</v>
      </c>
      <c r="M77" s="8">
        <v>0.2</v>
      </c>
      <c r="N77" s="5">
        <v>0.1</v>
      </c>
      <c r="O77" s="8">
        <v>0.1</v>
      </c>
    </row>
    <row r="78" spans="1:15" x14ac:dyDescent="0.3">
      <c r="A78" s="3" t="s">
        <v>4</v>
      </c>
      <c r="B78" s="6" t="s">
        <v>5</v>
      </c>
      <c r="C78" s="9" t="s">
        <v>5</v>
      </c>
      <c r="D78" s="6" t="s">
        <v>5</v>
      </c>
      <c r="E78" s="9" t="s">
        <v>5</v>
      </c>
      <c r="F78" s="6" t="s">
        <v>5</v>
      </c>
      <c r="G78" s="9" t="s">
        <v>5</v>
      </c>
      <c r="H78" s="6" t="s">
        <v>5</v>
      </c>
      <c r="I78" s="9" t="s">
        <v>5</v>
      </c>
      <c r="J78" s="6" t="s">
        <v>5</v>
      </c>
      <c r="K78" s="9" t="s">
        <v>5</v>
      </c>
      <c r="L78" s="6" t="s">
        <v>5</v>
      </c>
      <c r="M78" s="9" t="s">
        <v>5</v>
      </c>
      <c r="N78" s="6" t="s">
        <v>5</v>
      </c>
      <c r="O78" s="9" t="s">
        <v>5</v>
      </c>
    </row>
    <row r="82" spans="1:5" ht="18" x14ac:dyDescent="0.35">
      <c r="A82" s="12" t="s">
        <v>65</v>
      </c>
    </row>
    <row r="84" spans="1:5" x14ac:dyDescent="0.3">
      <c r="A84" s="13" t="s">
        <v>12</v>
      </c>
      <c r="B84" t="s">
        <v>17</v>
      </c>
      <c r="C84" t="s">
        <v>14</v>
      </c>
      <c r="D84" t="s">
        <v>15</v>
      </c>
      <c r="E84" t="s">
        <v>16</v>
      </c>
    </row>
    <row r="85" spans="1:5" x14ac:dyDescent="0.3">
      <c r="A85" s="14" t="s">
        <v>5</v>
      </c>
      <c r="B85">
        <v>5.0059999999999993</v>
      </c>
      <c r="C85">
        <v>170.90000000000003</v>
      </c>
      <c r="D85">
        <v>73.2</v>
      </c>
      <c r="E85">
        <v>12.199999999999996</v>
      </c>
    </row>
    <row r="86" spans="1:5" x14ac:dyDescent="0.3">
      <c r="A86" s="14" t="s">
        <v>6</v>
      </c>
      <c r="B86">
        <v>5.9359999999999999</v>
      </c>
      <c r="C86">
        <v>138.50000000000003</v>
      </c>
      <c r="D86">
        <v>212.99999999999997</v>
      </c>
      <c r="E86">
        <v>66.3</v>
      </c>
    </row>
    <row r="87" spans="1:5" x14ac:dyDescent="0.3">
      <c r="A87" s="14" t="s">
        <v>7</v>
      </c>
      <c r="B87">
        <v>6.5879999999999983</v>
      </c>
      <c r="C87">
        <v>148.69999999999999</v>
      </c>
      <c r="D87">
        <v>277.59999999999997</v>
      </c>
      <c r="E87">
        <v>101.29999999999998</v>
      </c>
    </row>
    <row r="88" spans="1:5" x14ac:dyDescent="0.3">
      <c r="A88" s="14" t="s">
        <v>13</v>
      </c>
      <c r="B88">
        <v>5.8433333333333346</v>
      </c>
      <c r="C88">
        <v>458.10000000000014</v>
      </c>
      <c r="D88">
        <v>563.80000000000041</v>
      </c>
      <c r="E88">
        <v>179.8000000000001</v>
      </c>
    </row>
    <row r="99" spans="1:2" ht="18" x14ac:dyDescent="0.35">
      <c r="A99" s="12" t="s">
        <v>20</v>
      </c>
    </row>
    <row r="101" spans="1:2" x14ac:dyDescent="0.3">
      <c r="A101" s="13" t="s">
        <v>12</v>
      </c>
      <c r="B101" t="s">
        <v>19</v>
      </c>
    </row>
    <row r="102" spans="1:2" x14ac:dyDescent="0.3">
      <c r="A102" s="14" t="s">
        <v>5</v>
      </c>
      <c r="B102">
        <v>0.36280000000000023</v>
      </c>
    </row>
    <row r="103" spans="1:2" x14ac:dyDescent="0.3">
      <c r="A103" s="14" t="s">
        <v>6</v>
      </c>
      <c r="B103">
        <v>5.7203999999999997</v>
      </c>
    </row>
    <row r="104" spans="1:2" x14ac:dyDescent="0.3">
      <c r="A104" s="14" t="s">
        <v>7</v>
      </c>
      <c r="B104">
        <v>11.296199999999994</v>
      </c>
    </row>
    <row r="105" spans="1:2" x14ac:dyDescent="0.3">
      <c r="A105" s="14" t="s">
        <v>13</v>
      </c>
      <c r="B105">
        <v>5.7931333333333335</v>
      </c>
    </row>
    <row r="115" spans="1:1" ht="18" x14ac:dyDescent="0.35">
      <c r="A115" s="12" t="s">
        <v>66</v>
      </c>
    </row>
    <row r="135" spans="1:2" ht="18" x14ac:dyDescent="0.35">
      <c r="A135" s="12" t="s">
        <v>69</v>
      </c>
    </row>
    <row r="136" spans="1:2" x14ac:dyDescent="0.3">
      <c r="A136" s="13" t="s">
        <v>4</v>
      </c>
      <c r="B136" t="s">
        <v>21</v>
      </c>
    </row>
    <row r="137" spans="1:2" x14ac:dyDescent="0.3">
      <c r="A137" t="s">
        <v>7</v>
      </c>
      <c r="B137">
        <v>2.0259999999999998</v>
      </c>
    </row>
    <row r="138" spans="1:2" x14ac:dyDescent="0.3">
      <c r="A138" t="s">
        <v>6</v>
      </c>
      <c r="B138">
        <v>1.3259999999999998</v>
      </c>
    </row>
    <row r="139" spans="1:2" x14ac:dyDescent="0.3">
      <c r="A139" t="s">
        <v>5</v>
      </c>
      <c r="B139">
        <v>0.24399999999999991</v>
      </c>
    </row>
    <row r="140" spans="1:2" x14ac:dyDescent="0.3">
      <c r="A140" t="s">
        <v>13</v>
      </c>
      <c r="B140">
        <v>1.1986666666666672</v>
      </c>
    </row>
    <row r="153" spans="1:6" ht="15" thickBot="1" x14ac:dyDescent="0.35"/>
    <row r="154" spans="1:6" ht="15.6" x14ac:dyDescent="0.3">
      <c r="A154" s="11" t="s">
        <v>35</v>
      </c>
      <c r="B154" s="17"/>
    </row>
    <row r="156" spans="1:6" x14ac:dyDescent="0.3">
      <c r="A156" t="s">
        <v>22</v>
      </c>
      <c r="B156">
        <v>5.8483221476510083</v>
      </c>
      <c r="E156" s="23" t="s">
        <v>48</v>
      </c>
      <c r="F156" s="35" t="s">
        <v>70</v>
      </c>
    </row>
    <row r="157" spans="1:6" x14ac:dyDescent="0.3">
      <c r="A157" t="s">
        <v>23</v>
      </c>
      <c r="B157">
        <v>6.7881070086436041E-2</v>
      </c>
    </row>
    <row r="158" spans="1:6" x14ac:dyDescent="0.3">
      <c r="A158" t="s">
        <v>24</v>
      </c>
      <c r="B158">
        <v>5.8</v>
      </c>
    </row>
    <row r="159" spans="1:6" x14ac:dyDescent="0.3">
      <c r="A159" t="s">
        <v>25</v>
      </c>
      <c r="B159">
        <v>5</v>
      </c>
    </row>
    <row r="160" spans="1:6" x14ac:dyDescent="0.3">
      <c r="A160" t="s">
        <v>26</v>
      </c>
      <c r="B160">
        <v>0.82859405726559887</v>
      </c>
    </row>
    <row r="161" spans="1:4" x14ac:dyDescent="0.3">
      <c r="A161" t="s">
        <v>27</v>
      </c>
      <c r="B161">
        <v>0.68656811173586652</v>
      </c>
    </row>
    <row r="162" spans="1:4" x14ac:dyDescent="0.3">
      <c r="A162" t="s">
        <v>28</v>
      </c>
      <c r="B162">
        <v>-0.55356034858496495</v>
      </c>
    </row>
    <row r="163" spans="1:4" x14ac:dyDescent="0.3">
      <c r="A163" t="s">
        <v>29</v>
      </c>
      <c r="B163">
        <v>0.30309801877469578</v>
      </c>
    </row>
    <row r="164" spans="1:4" x14ac:dyDescent="0.3">
      <c r="A164" t="s">
        <v>30</v>
      </c>
      <c r="B164">
        <v>3.6000000000000005</v>
      </c>
    </row>
    <row r="165" spans="1:4" x14ac:dyDescent="0.3">
      <c r="A165" t="s">
        <v>31</v>
      </c>
      <c r="B165">
        <v>4.3</v>
      </c>
    </row>
    <row r="166" spans="1:4" x14ac:dyDescent="0.3">
      <c r="A166" t="s">
        <v>32</v>
      </c>
      <c r="B166">
        <v>7.9</v>
      </c>
    </row>
    <row r="167" spans="1:4" x14ac:dyDescent="0.3">
      <c r="A167" t="s">
        <v>33</v>
      </c>
      <c r="B167">
        <v>871.4000000000002</v>
      </c>
    </row>
    <row r="168" spans="1:4" ht="15" thickBot="1" x14ac:dyDescent="0.35">
      <c r="A168" s="15" t="s">
        <v>34</v>
      </c>
      <c r="B168" s="15">
        <v>149</v>
      </c>
    </row>
    <row r="172" spans="1:4" ht="18" x14ac:dyDescent="0.35">
      <c r="A172" s="12" t="s">
        <v>36</v>
      </c>
    </row>
    <row r="174" spans="1:4" ht="15" thickBot="1" x14ac:dyDescent="0.35">
      <c r="A174" s="19">
        <f>CORREL(iris!C40:C190,iris!D40:D190)</f>
        <v>0.92137708619739167</v>
      </c>
    </row>
    <row r="175" spans="1:4" x14ac:dyDescent="0.3">
      <c r="B175" s="16"/>
      <c r="C175" s="16" t="s">
        <v>39</v>
      </c>
      <c r="D175" s="16" t="s">
        <v>38</v>
      </c>
    </row>
    <row r="176" spans="1:4" x14ac:dyDescent="0.3">
      <c r="B176" t="s">
        <v>37</v>
      </c>
      <c r="C176">
        <v>1</v>
      </c>
    </row>
    <row r="177" spans="1:4" ht="15" thickBot="1" x14ac:dyDescent="0.35">
      <c r="B177" s="15" t="s">
        <v>38</v>
      </c>
      <c r="C177" s="18">
        <v>0.96231429895956255</v>
      </c>
      <c r="D177" s="15">
        <v>1</v>
      </c>
    </row>
    <row r="180" spans="1:4" ht="18" x14ac:dyDescent="0.35">
      <c r="A180" s="12" t="s">
        <v>40</v>
      </c>
    </row>
    <row r="182" spans="1:4" x14ac:dyDescent="0.3">
      <c r="A182" s="22" t="s">
        <v>46</v>
      </c>
      <c r="B182" s="22" t="s">
        <v>47</v>
      </c>
    </row>
    <row r="183" spans="1:4" x14ac:dyDescent="0.3">
      <c r="A183" s="21">
        <v>4.9000000000000004</v>
      </c>
      <c r="B183" s="21">
        <v>5.6</v>
      </c>
    </row>
    <row r="184" spans="1:4" x14ac:dyDescent="0.3">
      <c r="A184" s="21">
        <v>5.0999999999999996</v>
      </c>
      <c r="B184" s="21">
        <v>4.9000000000000004</v>
      </c>
    </row>
    <row r="185" spans="1:4" x14ac:dyDescent="0.3">
      <c r="A185" s="21">
        <v>4.7</v>
      </c>
      <c r="B185" s="21">
        <v>6</v>
      </c>
    </row>
    <row r="186" spans="1:4" x14ac:dyDescent="0.3">
      <c r="A186" s="21">
        <v>5.0999999999999996</v>
      </c>
      <c r="B186" s="21">
        <v>6.4</v>
      </c>
    </row>
    <row r="187" spans="1:4" x14ac:dyDescent="0.3">
      <c r="A187" s="21">
        <v>5</v>
      </c>
      <c r="B187" s="21">
        <v>6.7</v>
      </c>
    </row>
    <row r="188" spans="1:4" x14ac:dyDescent="0.3">
      <c r="A188" s="21">
        <v>5.2</v>
      </c>
      <c r="B188" s="21">
        <v>4.9000000000000004</v>
      </c>
    </row>
    <row r="189" spans="1:4" x14ac:dyDescent="0.3">
      <c r="A189" s="21">
        <v>5.6</v>
      </c>
      <c r="B189" s="21">
        <v>5</v>
      </c>
    </row>
    <row r="190" spans="1:4" x14ac:dyDescent="0.3">
      <c r="A190" s="21">
        <v>5.7</v>
      </c>
      <c r="B190" s="21">
        <v>5.6</v>
      </c>
    </row>
    <row r="191" spans="1:4" x14ac:dyDescent="0.3">
      <c r="A191" s="21">
        <v>5.5</v>
      </c>
      <c r="B191" s="21">
        <v>5.6</v>
      </c>
    </row>
    <row r="192" spans="1:4" x14ac:dyDescent="0.3">
      <c r="A192" s="21">
        <v>5.7</v>
      </c>
      <c r="B192" s="21">
        <v>5.0999999999999996</v>
      </c>
    </row>
    <row r="193" spans="1:3" x14ac:dyDescent="0.3">
      <c r="A193" s="21">
        <v>7.2</v>
      </c>
      <c r="B193" s="21"/>
    </row>
    <row r="194" spans="1:3" x14ac:dyDescent="0.3">
      <c r="A194" s="21">
        <v>6</v>
      </c>
      <c r="B194" s="21"/>
    </row>
    <row r="195" spans="1:3" x14ac:dyDescent="0.3">
      <c r="A195" s="21">
        <v>7.2</v>
      </c>
      <c r="B195" s="21"/>
    </row>
    <row r="196" spans="1:3" x14ac:dyDescent="0.3">
      <c r="A196" s="21">
        <v>6.9</v>
      </c>
      <c r="B196" s="21"/>
    </row>
    <row r="197" spans="1:3" x14ac:dyDescent="0.3">
      <c r="A197" s="21">
        <v>5.9</v>
      </c>
      <c r="B197" s="21"/>
    </row>
    <row r="201" spans="1:3" ht="18" x14ac:dyDescent="0.35">
      <c r="A201" s="12" t="s">
        <v>67</v>
      </c>
    </row>
    <row r="203" spans="1:3" x14ac:dyDescent="0.3">
      <c r="A203" s="13" t="s">
        <v>12</v>
      </c>
      <c r="B203" t="s">
        <v>68</v>
      </c>
      <c r="C203" t="s">
        <v>59</v>
      </c>
    </row>
    <row r="204" spans="1:3" x14ac:dyDescent="0.3">
      <c r="A204" s="14" t="s">
        <v>7</v>
      </c>
      <c r="B204">
        <v>7.5</v>
      </c>
      <c r="C204">
        <v>12.25</v>
      </c>
    </row>
    <row r="205" spans="1:3" x14ac:dyDescent="0.3">
      <c r="A205" s="14" t="s">
        <v>5</v>
      </c>
      <c r="B205" s="30">
        <v>0.11000000000000001</v>
      </c>
      <c r="C205">
        <v>10.35</v>
      </c>
    </row>
    <row r="206" spans="1:3" x14ac:dyDescent="0.3">
      <c r="A206" s="14" t="s">
        <v>6</v>
      </c>
      <c r="B206">
        <v>3.3</v>
      </c>
      <c r="C206" s="30">
        <v>10</v>
      </c>
    </row>
    <row r="207" spans="1:3" x14ac:dyDescent="0.3">
      <c r="A207" s="14" t="s">
        <v>13</v>
      </c>
      <c r="B207">
        <v>0.11000000000000001</v>
      </c>
      <c r="C207">
        <v>10</v>
      </c>
    </row>
    <row r="210" spans="1:4" x14ac:dyDescent="0.3">
      <c r="A210" s="14"/>
    </row>
    <row r="211" spans="1:4" x14ac:dyDescent="0.3">
      <c r="A211" s="31"/>
    </row>
    <row r="213" spans="1:4" x14ac:dyDescent="0.3">
      <c r="D213" s="28" t="s">
        <v>60</v>
      </c>
    </row>
    <row r="214" spans="1:4" x14ac:dyDescent="0.3">
      <c r="D214" s="28" t="e">
        <f>((GETPIVOTDATA("Average of sepal area",$A$203,"species","virginica")-GETPIVOTDATA("Average of petal area",$A$203,"species","virginica"))/GETPIVOTDATA("Average of petal area",$A$203,"species","virginica"))*100</f>
        <v>#REF!</v>
      </c>
    </row>
    <row r="215" spans="1:4" x14ac:dyDescent="0.3">
      <c r="D215" s="28" t="e">
        <f>((GETPIVOTDATA("Average of sepal area",$A$203,"species","versicolor")-GETPIVOTDATA("Average of petal area",$A$203,"species","versicolor"))/GETPIVOTDATA("Average of petal area",$A$203,"species","versicolor"))*100</f>
        <v>#REF!</v>
      </c>
    </row>
    <row r="216" spans="1:4" x14ac:dyDescent="0.3">
      <c r="D216" s="28" t="e">
        <f>((GETPIVOTDATA("Average of sepal area",$A$203,"species","setosa")-GETPIVOTDATA("Average of petal area",$A$203,"species","setosa"))/GETPIVOTDATA("Average of petal area",$A$203,"species","setosa"))*100</f>
        <v>#REF!</v>
      </c>
    </row>
    <row r="217" spans="1:4" x14ac:dyDescent="0.3">
      <c r="D217" s="28"/>
    </row>
    <row r="220" spans="1:4" ht="15.6" x14ac:dyDescent="0.3">
      <c r="A220" s="29" t="s">
        <v>61</v>
      </c>
    </row>
    <row r="222" spans="1:4" x14ac:dyDescent="0.3">
      <c r="A222" s="13" t="s">
        <v>12</v>
      </c>
      <c r="B222" t="s">
        <v>62</v>
      </c>
      <c r="C222" t="s">
        <v>68</v>
      </c>
    </row>
    <row r="223" spans="1:4" x14ac:dyDescent="0.3">
      <c r="A223" s="14" t="s">
        <v>5</v>
      </c>
      <c r="B223">
        <v>0.96</v>
      </c>
      <c r="C223">
        <v>0.11000000000000001</v>
      </c>
    </row>
    <row r="224" spans="1:4" x14ac:dyDescent="0.3">
      <c r="A224" s="14" t="s">
        <v>6</v>
      </c>
      <c r="B224">
        <v>8.64</v>
      </c>
      <c r="C224">
        <v>3.3</v>
      </c>
    </row>
    <row r="225" spans="1:3" x14ac:dyDescent="0.3">
      <c r="A225" s="14" t="s">
        <v>7</v>
      </c>
      <c r="B225" s="34">
        <v>15.87</v>
      </c>
      <c r="C225">
        <v>7.5</v>
      </c>
    </row>
    <row r="226" spans="1:3" x14ac:dyDescent="0.3">
      <c r="A226" s="14" t="s">
        <v>13</v>
      </c>
      <c r="B226">
        <v>15.87</v>
      </c>
      <c r="C226">
        <v>0.11000000000000001</v>
      </c>
    </row>
    <row r="241" spans="1:2" ht="15.6" x14ac:dyDescent="0.3">
      <c r="A241" s="11" t="s">
        <v>63</v>
      </c>
    </row>
    <row r="242" spans="1:2" x14ac:dyDescent="0.3">
      <c r="A242" t="s">
        <v>44</v>
      </c>
    </row>
    <row r="243" spans="1:2" x14ac:dyDescent="0.3">
      <c r="A243" t="s">
        <v>43</v>
      </c>
    </row>
    <row r="244" spans="1:2" ht="15" x14ac:dyDescent="0.35">
      <c r="A244" s="20" t="s">
        <v>42</v>
      </c>
    </row>
    <row r="246" spans="1:2" x14ac:dyDescent="0.3">
      <c r="A246" s="30">
        <f>_xlfn.MAXIFS(iris!F:F,iris!E:E,"setosa")</f>
        <v>0.96</v>
      </c>
      <c r="B246" s="30" t="str">
        <f>INDEX(iris!E:E,MATCH(A246,iris!F:F,0))</f>
        <v>setosa</v>
      </c>
    </row>
    <row r="263" spans="1:4" ht="18" x14ac:dyDescent="0.35">
      <c r="A263" s="12" t="s">
        <v>71</v>
      </c>
      <c r="B263" t="s">
        <v>72</v>
      </c>
    </row>
    <row r="267" spans="1:4" x14ac:dyDescent="0.3">
      <c r="A267" t="s">
        <v>73</v>
      </c>
      <c r="B267" s="19" t="s">
        <v>96</v>
      </c>
      <c r="D267" t="s">
        <v>97</v>
      </c>
    </row>
    <row r="268" spans="1:4" ht="15" thickBot="1" x14ac:dyDescent="0.35">
      <c r="D268" t="s">
        <v>98</v>
      </c>
    </row>
    <row r="269" spans="1:4" x14ac:dyDescent="0.3">
      <c r="A269" s="17" t="s">
        <v>74</v>
      </c>
      <c r="B269" s="17"/>
    </row>
    <row r="270" spans="1:4" x14ac:dyDescent="0.3">
      <c r="A270" t="s">
        <v>75</v>
      </c>
      <c r="B270">
        <v>0.95847223975235052</v>
      </c>
    </row>
    <row r="271" spans="1:4" x14ac:dyDescent="0.3">
      <c r="A271" t="s">
        <v>76</v>
      </c>
      <c r="B271">
        <v>0.91866903437588732</v>
      </c>
    </row>
    <row r="272" spans="1:4" x14ac:dyDescent="0.3">
      <c r="A272" t="s">
        <v>77</v>
      </c>
      <c r="B272">
        <v>0.91811950082437299</v>
      </c>
    </row>
    <row r="273" spans="1:9" x14ac:dyDescent="0.3">
      <c r="A273" t="s">
        <v>23</v>
      </c>
      <c r="B273">
        <v>1.3487568350773402</v>
      </c>
    </row>
    <row r="274" spans="1:9" ht="15" thickBot="1" x14ac:dyDescent="0.35">
      <c r="A274" s="15" t="s">
        <v>78</v>
      </c>
      <c r="B274" s="15">
        <v>150</v>
      </c>
    </row>
    <row r="276" spans="1:9" ht="15" thickBot="1" x14ac:dyDescent="0.35">
      <c r="A276" t="s">
        <v>79</v>
      </c>
    </row>
    <row r="277" spans="1:9" x14ac:dyDescent="0.3">
      <c r="A277" s="16"/>
      <c r="B277" s="16" t="s">
        <v>84</v>
      </c>
      <c r="C277" s="16" t="s">
        <v>85</v>
      </c>
      <c r="D277" s="16" t="s">
        <v>86</v>
      </c>
      <c r="E277" s="16" t="s">
        <v>87</v>
      </c>
      <c r="F277" s="16" t="s">
        <v>88</v>
      </c>
    </row>
    <row r="278" spans="1:9" x14ac:dyDescent="0.3">
      <c r="A278" t="s">
        <v>80</v>
      </c>
      <c r="B278">
        <v>1</v>
      </c>
      <c r="C278">
        <v>3041.1103673084926</v>
      </c>
      <c r="D278">
        <v>3041.1103673084926</v>
      </c>
      <c r="E278">
        <v>1671.7251054907138</v>
      </c>
      <c r="F278">
        <v>1.5601948101150016E-82</v>
      </c>
    </row>
    <row r="279" spans="1:9" x14ac:dyDescent="0.3">
      <c r="A279" t="s">
        <v>81</v>
      </c>
      <c r="B279">
        <v>148</v>
      </c>
      <c r="C279">
        <v>269.23346002484084</v>
      </c>
      <c r="D279">
        <v>1.8191450001678435</v>
      </c>
    </row>
    <row r="280" spans="1:9" ht="15" thickBot="1" x14ac:dyDescent="0.35">
      <c r="A280" s="15" t="s">
        <v>82</v>
      </c>
      <c r="B280" s="15">
        <v>149</v>
      </c>
      <c r="C280" s="15">
        <v>3310.3438273333336</v>
      </c>
      <c r="D280" s="15"/>
      <c r="E280" s="15"/>
      <c r="F280" s="15"/>
    </row>
    <row r="281" spans="1:9" ht="15" thickBot="1" x14ac:dyDescent="0.35"/>
    <row r="282" spans="1:9" x14ac:dyDescent="0.3">
      <c r="A282" s="16"/>
      <c r="B282" s="16" t="s">
        <v>89</v>
      </c>
      <c r="C282" s="16" t="s">
        <v>23</v>
      </c>
      <c r="D282" s="16" t="s">
        <v>90</v>
      </c>
      <c r="E282" s="16" t="s">
        <v>91</v>
      </c>
      <c r="F282" s="16" t="s">
        <v>92</v>
      </c>
      <c r="G282" s="16" t="s">
        <v>93</v>
      </c>
      <c r="H282" s="16" t="s">
        <v>94</v>
      </c>
      <c r="I282" s="16" t="s">
        <v>95</v>
      </c>
    </row>
    <row r="283" spans="1:9" x14ac:dyDescent="0.3">
      <c r="A283" t="s">
        <v>83</v>
      </c>
      <c r="B283">
        <v>-3.830846268645562</v>
      </c>
      <c r="C283">
        <v>0.25986932754340464</v>
      </c>
      <c r="D283">
        <v>-14.741432953474339</v>
      </c>
      <c r="E283">
        <v>7.7507072120495959E-31</v>
      </c>
      <c r="F283">
        <v>-4.344379892204361</v>
      </c>
      <c r="G283">
        <v>-3.3173126450867625</v>
      </c>
      <c r="H283">
        <v>-4.344379892204361</v>
      </c>
      <c r="I283">
        <v>-3.3173126450867625</v>
      </c>
    </row>
    <row r="284" spans="1:9" ht="15" thickBot="1" x14ac:dyDescent="0.35">
      <c r="A284" s="15" t="s">
        <v>2</v>
      </c>
      <c r="B284" s="15">
        <v>2.5604770136517088</v>
      </c>
      <c r="C284" s="15">
        <v>6.2623660428022393E-2</v>
      </c>
      <c r="D284" s="15">
        <v>40.886735079860721</v>
      </c>
      <c r="E284" s="15">
        <v>1.5601948101150458E-82</v>
      </c>
      <c r="F284" s="15">
        <v>2.4367249896474648</v>
      </c>
      <c r="G284" s="15">
        <v>2.6842290376559528</v>
      </c>
      <c r="H284" s="15">
        <v>2.4367249896474648</v>
      </c>
      <c r="I284" s="15">
        <v>2.6842290376559528</v>
      </c>
    </row>
    <row r="287" spans="1:9" ht="18" x14ac:dyDescent="0.35">
      <c r="A287" s="12" t="s">
        <v>99</v>
      </c>
    </row>
    <row r="289" spans="1:9" x14ac:dyDescent="0.3">
      <c r="A289" s="36" t="s">
        <v>100</v>
      </c>
    </row>
    <row r="290" spans="1:9" x14ac:dyDescent="0.3">
      <c r="A290" s="37" t="s">
        <v>101</v>
      </c>
    </row>
    <row r="292" spans="1:9" x14ac:dyDescent="0.3">
      <c r="A292" s="40" t="s">
        <v>102</v>
      </c>
      <c r="B292" s="21">
        <f>PERCENTILE(G293:G342,0)</f>
        <v>0.11000000000000001</v>
      </c>
      <c r="C292" s="21" t="s">
        <v>117</v>
      </c>
      <c r="D292" s="21"/>
      <c r="F292" s="2" t="s">
        <v>4</v>
      </c>
      <c r="G292" s="2" t="s">
        <v>18</v>
      </c>
      <c r="H292" t="s">
        <v>111</v>
      </c>
    </row>
    <row r="293" spans="1:9" x14ac:dyDescent="0.3">
      <c r="A293" s="21" t="s">
        <v>116</v>
      </c>
      <c r="B293" s="21">
        <f>PERCENTILE(G293:G342,0.25)</f>
        <v>0.26500000000000001</v>
      </c>
      <c r="C293" s="21" t="s">
        <v>118</v>
      </c>
      <c r="D293" s="21"/>
      <c r="F293" s="38" t="s">
        <v>5</v>
      </c>
      <c r="G293" s="38">
        <v>0.11000000000000001</v>
      </c>
      <c r="H293">
        <v>1</v>
      </c>
      <c r="I293" s="19" t="s">
        <v>122</v>
      </c>
    </row>
    <row r="294" spans="1:9" x14ac:dyDescent="0.3">
      <c r="A294" s="21" t="s">
        <v>103</v>
      </c>
      <c r="B294" s="21">
        <f>PERCENTILE(G293:G342,0.5)</f>
        <v>0.30000000000000004</v>
      </c>
      <c r="C294" s="21" t="s">
        <v>119</v>
      </c>
      <c r="D294" s="21"/>
      <c r="F294" s="39" t="s">
        <v>5</v>
      </c>
      <c r="G294" s="39">
        <v>0.13999999999999999</v>
      </c>
      <c r="H294">
        <v>2</v>
      </c>
    </row>
    <row r="295" spans="1:9" x14ac:dyDescent="0.3">
      <c r="A295" s="21" t="s">
        <v>104</v>
      </c>
      <c r="B295" s="21">
        <f>PERCENTILE(G293:G342,0.75)</f>
        <v>0.42</v>
      </c>
      <c r="C295" s="21" t="s">
        <v>120</v>
      </c>
      <c r="D295" s="21"/>
      <c r="F295" s="38" t="s">
        <v>5</v>
      </c>
      <c r="G295" s="38">
        <v>0.15000000000000002</v>
      </c>
      <c r="H295">
        <v>3</v>
      </c>
    </row>
    <row r="296" spans="1:9" x14ac:dyDescent="0.3">
      <c r="A296" s="21" t="s">
        <v>105</v>
      </c>
      <c r="B296" s="21">
        <f>PERCENTILE(G293:G342,1)</f>
        <v>0.96</v>
      </c>
      <c r="C296" s="21" t="s">
        <v>121</v>
      </c>
      <c r="D296" s="21"/>
      <c r="F296" s="39" t="s">
        <v>5</v>
      </c>
      <c r="G296" s="39">
        <v>0.15000000000000002</v>
      </c>
      <c r="H296">
        <v>4</v>
      </c>
    </row>
    <row r="297" spans="1:9" x14ac:dyDescent="0.3">
      <c r="F297" s="38" t="s">
        <v>5</v>
      </c>
      <c r="G297" s="39">
        <v>0.15000000000000002</v>
      </c>
      <c r="H297">
        <v>5</v>
      </c>
    </row>
    <row r="298" spans="1:9" x14ac:dyDescent="0.3">
      <c r="A298" s="40" t="s">
        <v>106</v>
      </c>
      <c r="B298" s="21">
        <f>QUARTILE(G293:G342,0)</f>
        <v>0.11000000000000001</v>
      </c>
      <c r="C298" s="21" t="s">
        <v>112</v>
      </c>
      <c r="D298" s="21">
        <f>MIN(G293:G342)</f>
        <v>0.11000000000000001</v>
      </c>
      <c r="F298" s="39" t="s">
        <v>5</v>
      </c>
      <c r="G298" s="38">
        <v>0.15000000000000002</v>
      </c>
      <c r="H298">
        <v>6</v>
      </c>
    </row>
    <row r="299" spans="1:9" x14ac:dyDescent="0.3">
      <c r="A299" s="21" t="s">
        <v>107</v>
      </c>
      <c r="B299" s="21">
        <f>QUARTILE(G293:G342,1)</f>
        <v>0.26500000000000001</v>
      </c>
      <c r="C299" s="21"/>
      <c r="D299" s="41" t="s">
        <v>114</v>
      </c>
      <c r="F299" s="38" t="s">
        <v>5</v>
      </c>
      <c r="G299" s="39">
        <v>0.2</v>
      </c>
      <c r="H299">
        <v>7</v>
      </c>
    </row>
    <row r="300" spans="1:9" x14ac:dyDescent="0.3">
      <c r="A300" s="21" t="s">
        <v>108</v>
      </c>
      <c r="B300" s="21">
        <f>QUARTILE(G293:G342,2)</f>
        <v>0.30000000000000004</v>
      </c>
      <c r="C300" s="21"/>
      <c r="D300" s="41" t="s">
        <v>115</v>
      </c>
      <c r="F300" s="39" t="s">
        <v>5</v>
      </c>
      <c r="G300" s="39">
        <v>0.24</v>
      </c>
      <c r="H300">
        <v>8</v>
      </c>
    </row>
    <row r="301" spans="1:9" x14ac:dyDescent="0.3">
      <c r="A301" s="21" t="s">
        <v>109</v>
      </c>
      <c r="B301" s="21">
        <f>QUARTILE(G293:G342,3)</f>
        <v>0.42</v>
      </c>
      <c r="C301" s="21"/>
      <c r="D301" s="21"/>
      <c r="F301" s="38" t="s">
        <v>5</v>
      </c>
      <c r="G301" s="38">
        <v>0.24</v>
      </c>
      <c r="H301">
        <v>9</v>
      </c>
    </row>
    <row r="302" spans="1:9" x14ac:dyDescent="0.3">
      <c r="A302" s="21" t="s">
        <v>110</v>
      </c>
      <c r="B302" s="21">
        <f>QUARTILE(G293:G342,4)</f>
        <v>0.96</v>
      </c>
      <c r="C302" s="21" t="s">
        <v>113</v>
      </c>
      <c r="D302" s="21">
        <f>MAX(G293:G342)</f>
        <v>0.96</v>
      </c>
      <c r="F302" s="39" t="s">
        <v>5</v>
      </c>
      <c r="G302" s="39">
        <v>0.26</v>
      </c>
      <c r="H302">
        <v>10</v>
      </c>
    </row>
    <row r="303" spans="1:9" x14ac:dyDescent="0.3">
      <c r="F303" s="38" t="s">
        <v>5</v>
      </c>
      <c r="G303" s="39">
        <v>0.26</v>
      </c>
      <c r="H303">
        <v>11</v>
      </c>
    </row>
    <row r="304" spans="1:9" x14ac:dyDescent="0.3">
      <c r="F304" s="39" t="s">
        <v>5</v>
      </c>
      <c r="G304" s="39">
        <v>0.26</v>
      </c>
      <c r="H304">
        <v>12</v>
      </c>
    </row>
    <row r="305" spans="6:9" x14ac:dyDescent="0.3">
      <c r="F305" s="38" t="s">
        <v>5</v>
      </c>
      <c r="G305" s="39">
        <v>0.26</v>
      </c>
      <c r="H305">
        <v>13</v>
      </c>
      <c r="I305" s="19" t="s">
        <v>123</v>
      </c>
    </row>
    <row r="306" spans="6:9" x14ac:dyDescent="0.3">
      <c r="F306" s="39" t="s">
        <v>5</v>
      </c>
      <c r="G306" s="39">
        <v>0.27999999999999997</v>
      </c>
      <c r="H306">
        <v>14</v>
      </c>
    </row>
    <row r="307" spans="6:9" x14ac:dyDescent="0.3">
      <c r="F307" s="39" t="s">
        <v>5</v>
      </c>
      <c r="G307" s="38">
        <v>0.27999999999999997</v>
      </c>
      <c r="H307">
        <v>15</v>
      </c>
    </row>
    <row r="308" spans="6:9" x14ac:dyDescent="0.3">
      <c r="F308" s="38" t="s">
        <v>5</v>
      </c>
      <c r="G308" s="39">
        <v>0.27999999999999997</v>
      </c>
      <c r="H308">
        <v>16</v>
      </c>
    </row>
    <row r="309" spans="6:9" x14ac:dyDescent="0.3">
      <c r="F309" s="39" t="s">
        <v>5</v>
      </c>
      <c r="G309" s="39">
        <v>0.27999999999999997</v>
      </c>
      <c r="H309">
        <v>17</v>
      </c>
    </row>
    <row r="310" spans="6:9" x14ac:dyDescent="0.3">
      <c r="F310" s="38" t="s">
        <v>5</v>
      </c>
      <c r="G310" s="39">
        <v>0.27999999999999997</v>
      </c>
      <c r="H310">
        <v>18</v>
      </c>
    </row>
    <row r="311" spans="6:9" x14ac:dyDescent="0.3">
      <c r="F311" s="39" t="s">
        <v>5</v>
      </c>
      <c r="G311" s="38">
        <v>0.27999999999999997</v>
      </c>
      <c r="H311">
        <v>19</v>
      </c>
    </row>
    <row r="312" spans="6:9" x14ac:dyDescent="0.3">
      <c r="F312" s="38" t="s">
        <v>5</v>
      </c>
      <c r="G312" s="38">
        <v>0.27999999999999997</v>
      </c>
      <c r="H312">
        <v>20</v>
      </c>
    </row>
    <row r="313" spans="6:9" x14ac:dyDescent="0.3">
      <c r="F313" s="39" t="s">
        <v>5</v>
      </c>
      <c r="G313" s="38">
        <v>0.27999999999999997</v>
      </c>
      <c r="H313">
        <v>21</v>
      </c>
    </row>
    <row r="314" spans="6:9" x14ac:dyDescent="0.3">
      <c r="F314" s="38" t="s">
        <v>5</v>
      </c>
      <c r="G314" s="38">
        <v>0.30000000000000004</v>
      </c>
      <c r="H314">
        <v>22</v>
      </c>
    </row>
    <row r="315" spans="6:9" x14ac:dyDescent="0.3">
      <c r="F315" s="39" t="s">
        <v>5</v>
      </c>
      <c r="G315" s="38">
        <v>0.30000000000000004</v>
      </c>
      <c r="H315">
        <v>23</v>
      </c>
    </row>
    <row r="316" spans="6:9" x14ac:dyDescent="0.3">
      <c r="F316" s="38" t="s">
        <v>5</v>
      </c>
      <c r="G316" s="39">
        <v>0.30000000000000004</v>
      </c>
      <c r="H316">
        <v>24</v>
      </c>
    </row>
    <row r="317" spans="6:9" x14ac:dyDescent="0.3">
      <c r="F317" s="39" t="s">
        <v>5</v>
      </c>
      <c r="G317" s="38">
        <v>0.30000000000000004</v>
      </c>
      <c r="H317">
        <v>25</v>
      </c>
      <c r="I317" s="19" t="s">
        <v>124</v>
      </c>
    </row>
    <row r="318" spans="6:9" x14ac:dyDescent="0.3">
      <c r="F318" s="38" t="s">
        <v>5</v>
      </c>
      <c r="G318" s="38">
        <v>0.30000000000000004</v>
      </c>
      <c r="H318">
        <v>26</v>
      </c>
    </row>
    <row r="319" spans="6:9" x14ac:dyDescent="0.3">
      <c r="F319" s="39" t="s">
        <v>5</v>
      </c>
      <c r="G319" s="39">
        <v>0.30000000000000004</v>
      </c>
      <c r="H319">
        <v>27</v>
      </c>
    </row>
    <row r="320" spans="6:9" x14ac:dyDescent="0.3">
      <c r="F320" s="38" t="s">
        <v>5</v>
      </c>
      <c r="G320" s="38">
        <v>0.32000000000000006</v>
      </c>
      <c r="H320">
        <v>28</v>
      </c>
    </row>
    <row r="321" spans="6:9" x14ac:dyDescent="0.3">
      <c r="F321" s="39" t="s">
        <v>5</v>
      </c>
      <c r="G321" s="38">
        <v>0.32000000000000006</v>
      </c>
      <c r="H321">
        <v>29</v>
      </c>
    </row>
    <row r="322" spans="6:9" x14ac:dyDescent="0.3">
      <c r="F322" s="38" t="s">
        <v>5</v>
      </c>
      <c r="G322" s="38">
        <v>0.32000000000000006</v>
      </c>
      <c r="H322">
        <v>30</v>
      </c>
    </row>
    <row r="323" spans="6:9" x14ac:dyDescent="0.3">
      <c r="F323" s="39" t="s">
        <v>5</v>
      </c>
      <c r="G323" s="39">
        <v>0.32000000000000006</v>
      </c>
      <c r="H323">
        <v>31</v>
      </c>
    </row>
    <row r="324" spans="6:9" x14ac:dyDescent="0.3">
      <c r="F324" s="38" t="s">
        <v>5</v>
      </c>
      <c r="G324" s="39">
        <v>0.32000000000000006</v>
      </c>
      <c r="H324">
        <v>32</v>
      </c>
    </row>
    <row r="325" spans="6:9" x14ac:dyDescent="0.3">
      <c r="F325" s="39" t="s">
        <v>5</v>
      </c>
      <c r="G325" s="39">
        <v>0.34</v>
      </c>
      <c r="H325">
        <v>33</v>
      </c>
    </row>
    <row r="326" spans="6:9" x14ac:dyDescent="0.3">
      <c r="F326" s="38" t="s">
        <v>5</v>
      </c>
      <c r="G326" s="39">
        <v>0.38</v>
      </c>
      <c r="H326">
        <v>34</v>
      </c>
    </row>
    <row r="327" spans="6:9" x14ac:dyDescent="0.3">
      <c r="F327" s="39" t="s">
        <v>5</v>
      </c>
      <c r="G327" s="39">
        <v>0.39</v>
      </c>
      <c r="H327">
        <v>35</v>
      </c>
    </row>
    <row r="328" spans="6:9" x14ac:dyDescent="0.3">
      <c r="F328" s="38" t="s">
        <v>5</v>
      </c>
      <c r="G328" s="38">
        <v>0.39</v>
      </c>
      <c r="H328">
        <v>36</v>
      </c>
    </row>
    <row r="329" spans="6:9" x14ac:dyDescent="0.3">
      <c r="F329" s="39" t="s">
        <v>5</v>
      </c>
      <c r="G329" s="39">
        <v>0.42</v>
      </c>
      <c r="H329">
        <v>37</v>
      </c>
      <c r="I329" s="19" t="s">
        <v>125</v>
      </c>
    </row>
    <row r="330" spans="6:9" x14ac:dyDescent="0.3">
      <c r="F330" s="38" t="s">
        <v>5</v>
      </c>
      <c r="G330" s="38">
        <v>0.42</v>
      </c>
      <c r="H330">
        <v>38</v>
      </c>
    </row>
    <row r="331" spans="6:9" x14ac:dyDescent="0.3">
      <c r="F331" s="39" t="s">
        <v>5</v>
      </c>
      <c r="G331" s="38">
        <v>0.42</v>
      </c>
      <c r="H331">
        <v>39</v>
      </c>
    </row>
    <row r="332" spans="6:9" x14ac:dyDescent="0.3">
      <c r="F332" s="38" t="s">
        <v>5</v>
      </c>
      <c r="G332" s="38">
        <v>0.44999999999999996</v>
      </c>
      <c r="H332">
        <v>40</v>
      </c>
    </row>
    <row r="333" spans="6:9" x14ac:dyDescent="0.3">
      <c r="F333" s="39" t="s">
        <v>5</v>
      </c>
      <c r="G333" s="39">
        <v>0.51</v>
      </c>
      <c r="H333">
        <v>41</v>
      </c>
    </row>
    <row r="334" spans="6:9" x14ac:dyDescent="0.3">
      <c r="F334" s="38" t="s">
        <v>5</v>
      </c>
      <c r="G334" s="39">
        <v>0.52</v>
      </c>
      <c r="H334">
        <v>42</v>
      </c>
    </row>
    <row r="335" spans="6:9" x14ac:dyDescent="0.3">
      <c r="F335" s="39" t="s">
        <v>5</v>
      </c>
      <c r="G335" s="38">
        <v>0.60000000000000009</v>
      </c>
      <c r="H335">
        <v>43</v>
      </c>
    </row>
    <row r="336" spans="6:9" x14ac:dyDescent="0.3">
      <c r="F336" s="38" t="s">
        <v>5</v>
      </c>
      <c r="G336" s="38">
        <v>0.60000000000000009</v>
      </c>
      <c r="H336">
        <v>44</v>
      </c>
    </row>
    <row r="337" spans="6:9" x14ac:dyDescent="0.3">
      <c r="F337" s="39" t="s">
        <v>5</v>
      </c>
      <c r="G337" s="38">
        <v>0.60000000000000009</v>
      </c>
      <c r="H337">
        <v>45</v>
      </c>
    </row>
    <row r="338" spans="6:9" x14ac:dyDescent="0.3">
      <c r="F338" s="38" t="s">
        <v>5</v>
      </c>
      <c r="G338" s="39">
        <v>0.64000000000000012</v>
      </c>
      <c r="H338">
        <v>46</v>
      </c>
    </row>
    <row r="339" spans="6:9" x14ac:dyDescent="0.3">
      <c r="F339" s="39" t="s">
        <v>5</v>
      </c>
      <c r="G339" s="38">
        <v>0.68</v>
      </c>
      <c r="H339">
        <v>47</v>
      </c>
    </row>
    <row r="340" spans="6:9" x14ac:dyDescent="0.3">
      <c r="F340" s="38" t="s">
        <v>5</v>
      </c>
      <c r="G340" s="39">
        <v>0.76</v>
      </c>
      <c r="H340">
        <v>48</v>
      </c>
    </row>
    <row r="341" spans="6:9" x14ac:dyDescent="0.3">
      <c r="F341" s="39" t="s">
        <v>5</v>
      </c>
      <c r="G341" s="38">
        <v>0.85</v>
      </c>
      <c r="H341">
        <v>49</v>
      </c>
    </row>
    <row r="342" spans="6:9" x14ac:dyDescent="0.3">
      <c r="F342" s="38" t="s">
        <v>5</v>
      </c>
      <c r="G342" s="38">
        <v>0.96</v>
      </c>
      <c r="H342">
        <v>50</v>
      </c>
      <c r="I342" s="19" t="s">
        <v>126</v>
      </c>
    </row>
  </sheetData>
  <sortState xmlns:xlrd2="http://schemas.microsoft.com/office/spreadsheetml/2017/richdata2" ref="F293:H342">
    <sortCondition ref="G292:G342"/>
  </sortState>
  <pageMargins left="0.7" right="0.7" top="0.75" bottom="0.75" header="0.3" footer="0.3"/>
  <drawing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E23" sqref="E23"/>
    </sheetView>
  </sheetViews>
  <sheetFormatPr defaultRowHeight="14.4" x14ac:dyDescent="0.3"/>
  <sheetData>
    <row r="1" spans="1:1" x14ac:dyDescent="0.3">
      <c r="A1" s="24" t="s">
        <v>49</v>
      </c>
    </row>
    <row r="3" spans="1:1" x14ac:dyDescent="0.3">
      <c r="A3" s="25" t="s">
        <v>50</v>
      </c>
    </row>
    <row r="4" spans="1:1" x14ac:dyDescent="0.3">
      <c r="A4" s="26"/>
    </row>
    <row r="5" spans="1:1" x14ac:dyDescent="0.3">
      <c r="A5" s="27" t="s">
        <v>51</v>
      </c>
    </row>
    <row r="6" spans="1:1" x14ac:dyDescent="0.3">
      <c r="A6" s="27" t="s">
        <v>52</v>
      </c>
    </row>
    <row r="7" spans="1:1" x14ac:dyDescent="0.3">
      <c r="A7" s="27" t="s">
        <v>53</v>
      </c>
    </row>
    <row r="8" spans="1:1" x14ac:dyDescent="0.3">
      <c r="A8" s="27" t="s">
        <v>54</v>
      </c>
    </row>
    <row r="10" spans="1:1" x14ac:dyDescent="0.3">
      <c r="A10" s="24"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iris</vt:lpstr>
      <vt:lpstr>Analysis</vt:lpstr>
      <vt:lpstr>Information about the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Sahana Venkatesh</cp:lastModifiedBy>
  <dcterms:created xsi:type="dcterms:W3CDTF">2024-01-25T19:00:33Z</dcterms:created>
  <dcterms:modified xsi:type="dcterms:W3CDTF">2024-02-02T12:22:58Z</dcterms:modified>
</cp:coreProperties>
</file>