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\Documents\#SEM3_DOCS\Lux Meter\"/>
    </mc:Choice>
  </mc:AlternateContent>
  <bookViews>
    <workbookView xWindow="0" yWindow="0" windowWidth="23040" windowHeight="10308" activeTab="2" xr2:uid="{1D380803-05BC-4ABC-8BB7-286BE13F12C3}"/>
  </bookViews>
  <sheets>
    <sheet name="Lux Independant" sheetId="1" r:id="rId1"/>
    <sheet name="Graphs 1" sheetId="2" r:id="rId2"/>
    <sheet name="Voltage Independant" sheetId="3" r:id="rId3"/>
    <sheet name="Graphs 2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3" l="1"/>
  <c r="L35" i="3"/>
  <c r="L36" i="3"/>
  <c r="L37" i="3"/>
  <c r="L38" i="3"/>
  <c r="L40" i="3"/>
  <c r="L41" i="3"/>
  <c r="L42" i="3"/>
  <c r="L43" i="3"/>
  <c r="L44" i="3"/>
  <c r="L45" i="3"/>
  <c r="L46" i="3"/>
  <c r="L47" i="3"/>
  <c r="L76" i="3"/>
  <c r="L77" i="3"/>
  <c r="L78" i="3"/>
  <c r="L79" i="3"/>
  <c r="L80" i="3"/>
  <c r="L81" i="3"/>
  <c r="L82" i="3"/>
  <c r="L75" i="3"/>
  <c r="L71" i="3"/>
  <c r="L72" i="3"/>
  <c r="L73" i="3"/>
  <c r="L74" i="3"/>
  <c r="L70" i="3"/>
  <c r="L62" i="3"/>
  <c r="L63" i="3"/>
  <c r="L64" i="3"/>
  <c r="L65" i="3"/>
  <c r="L66" i="3"/>
  <c r="L67" i="3"/>
  <c r="L68" i="3"/>
  <c r="L69" i="3"/>
  <c r="L61" i="3"/>
  <c r="L59" i="3"/>
  <c r="L60" i="3"/>
  <c r="L58" i="3"/>
  <c r="L48" i="3"/>
  <c r="L49" i="3"/>
  <c r="L50" i="3"/>
  <c r="L51" i="3"/>
  <c r="L52" i="3"/>
  <c r="L53" i="3"/>
  <c r="L54" i="3"/>
  <c r="L55" i="3"/>
  <c r="L56" i="3"/>
  <c r="L57" i="3"/>
  <c r="L31" i="3"/>
  <c r="L32" i="3"/>
  <c r="L30" i="3"/>
  <c r="L19" i="3"/>
  <c r="L20" i="3"/>
  <c r="L21" i="3"/>
  <c r="L22" i="3"/>
  <c r="L23" i="3"/>
  <c r="L24" i="3"/>
  <c r="L25" i="3"/>
  <c r="L26" i="3"/>
  <c r="L27" i="3"/>
  <c r="L28" i="3"/>
  <c r="L29" i="3"/>
  <c r="L18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2" i="3"/>
  <c r="G88" i="3" l="1"/>
  <c r="D85" i="3"/>
  <c r="E85" i="3" s="1"/>
  <c r="F85" i="3" s="1"/>
  <c r="D86" i="3"/>
  <c r="D87" i="3"/>
  <c r="G103" i="3"/>
  <c r="D102" i="3"/>
  <c r="E102" i="3" s="1"/>
  <c r="F102" i="3" s="1"/>
  <c r="D101" i="3"/>
  <c r="E101" i="3" s="1"/>
  <c r="F101" i="3" s="1"/>
  <c r="D100" i="3"/>
  <c r="E100" i="3" s="1"/>
  <c r="F100" i="3" s="1"/>
  <c r="D99" i="3"/>
  <c r="E99" i="3" s="1"/>
  <c r="F99" i="3" s="1"/>
  <c r="D96" i="3"/>
  <c r="E96" i="3" s="1"/>
  <c r="F96" i="3" s="1"/>
  <c r="D97" i="3"/>
  <c r="E97" i="3" s="1"/>
  <c r="F97" i="3" s="1"/>
  <c r="D98" i="3"/>
  <c r="E98" i="3" s="1"/>
  <c r="F98" i="3" s="1"/>
  <c r="D103" i="3"/>
  <c r="E103" i="3" s="1"/>
  <c r="F103" i="3" s="1"/>
  <c r="D104" i="3"/>
  <c r="E104" i="3" s="1"/>
  <c r="F104" i="3" s="1"/>
  <c r="D105" i="3"/>
  <c r="E105" i="3" s="1"/>
  <c r="F105" i="3" s="1"/>
  <c r="D106" i="3"/>
  <c r="E106" i="3" s="1"/>
  <c r="F106" i="3" s="1"/>
  <c r="D107" i="3"/>
  <c r="E107" i="3" s="1"/>
  <c r="F107" i="3" s="1"/>
  <c r="E86" i="3"/>
  <c r="F86" i="3" s="1"/>
  <c r="E87" i="3"/>
  <c r="F87" i="3" s="1"/>
  <c r="D88" i="3"/>
  <c r="E88" i="3" s="1"/>
  <c r="F88" i="3" s="1"/>
  <c r="D89" i="3"/>
  <c r="E89" i="3" s="1"/>
  <c r="F89" i="3" s="1"/>
  <c r="D90" i="3"/>
  <c r="E90" i="3" s="1"/>
  <c r="F90" i="3" s="1"/>
  <c r="D91" i="3"/>
  <c r="E91" i="3" s="1"/>
  <c r="F91" i="3" s="1"/>
  <c r="D92" i="3"/>
  <c r="E92" i="3" s="1"/>
  <c r="F92" i="3" s="1"/>
  <c r="D93" i="3"/>
  <c r="E93" i="3" s="1"/>
  <c r="F93" i="3" s="1"/>
  <c r="D94" i="3"/>
  <c r="E94" i="3" s="1"/>
  <c r="F94" i="3" s="1"/>
  <c r="D95" i="3"/>
  <c r="E95" i="3" s="1"/>
  <c r="F95" i="3" s="1"/>
  <c r="D63" i="3"/>
  <c r="E63" i="3" s="1"/>
  <c r="F63" i="3" s="1"/>
  <c r="D64" i="3"/>
  <c r="D65" i="3"/>
  <c r="E65" i="3" s="1"/>
  <c r="F65" i="3" s="1"/>
  <c r="D66" i="3"/>
  <c r="D67" i="3"/>
  <c r="E67" i="3" s="1"/>
  <c r="F67" i="3" s="1"/>
  <c r="D68" i="3"/>
  <c r="D69" i="3"/>
  <c r="E69" i="3" s="1"/>
  <c r="F69" i="3" s="1"/>
  <c r="D70" i="3"/>
  <c r="E70" i="3" s="1"/>
  <c r="F70" i="3" s="1"/>
  <c r="D71" i="3"/>
  <c r="E71" i="3" s="1"/>
  <c r="F71" i="3" s="1"/>
  <c r="D72" i="3"/>
  <c r="E72" i="3" s="1"/>
  <c r="F72" i="3" s="1"/>
  <c r="D73" i="3"/>
  <c r="E73" i="3" s="1"/>
  <c r="F73" i="3" s="1"/>
  <c r="D74" i="3"/>
  <c r="E74" i="3" s="1"/>
  <c r="F74" i="3" s="1"/>
  <c r="D75" i="3"/>
  <c r="E75" i="3" s="1"/>
  <c r="F75" i="3" s="1"/>
  <c r="D76" i="3"/>
  <c r="E76" i="3" s="1"/>
  <c r="F76" i="3" s="1"/>
  <c r="D77" i="3"/>
  <c r="E77" i="3" s="1"/>
  <c r="F77" i="3" s="1"/>
  <c r="D78" i="3"/>
  <c r="E78" i="3" s="1"/>
  <c r="F78" i="3" s="1"/>
  <c r="D79" i="3"/>
  <c r="E79" i="3" s="1"/>
  <c r="F79" i="3" s="1"/>
  <c r="D80" i="3"/>
  <c r="E80" i="3" s="1"/>
  <c r="F80" i="3" s="1"/>
  <c r="D81" i="3"/>
  <c r="E81" i="3" s="1"/>
  <c r="F81" i="3" s="1"/>
  <c r="D82" i="3"/>
  <c r="E82" i="3" s="1"/>
  <c r="F82" i="3" s="1"/>
  <c r="D83" i="3"/>
  <c r="E83" i="3" s="1"/>
  <c r="F83" i="3" s="1"/>
  <c r="D84" i="3"/>
  <c r="E84" i="3" s="1"/>
  <c r="F84" i="3" s="1"/>
  <c r="D62" i="3"/>
  <c r="E62" i="3" s="1"/>
  <c r="F62" i="3" s="1"/>
  <c r="G62" i="3"/>
  <c r="D25" i="3"/>
  <c r="E25" i="3" s="1"/>
  <c r="F25" i="3" s="1"/>
  <c r="D26" i="3"/>
  <c r="D27" i="3"/>
  <c r="E27" i="3" s="1"/>
  <c r="F27" i="3" s="1"/>
  <c r="D28" i="3"/>
  <c r="E28" i="3" s="1"/>
  <c r="F28" i="3" s="1"/>
  <c r="D29" i="3"/>
  <c r="E29" i="3" s="1"/>
  <c r="F29" i="3" s="1"/>
  <c r="D30" i="3"/>
  <c r="E30" i="3" s="1"/>
  <c r="F30" i="3" s="1"/>
  <c r="D31" i="3"/>
  <c r="E31" i="3" s="1"/>
  <c r="F31" i="3" s="1"/>
  <c r="D32" i="3"/>
  <c r="E32" i="3" s="1"/>
  <c r="F32" i="3" s="1"/>
  <c r="D33" i="3"/>
  <c r="E33" i="3" s="1"/>
  <c r="F33" i="3" s="1"/>
  <c r="D34" i="3"/>
  <c r="D35" i="3"/>
  <c r="E35" i="3" s="1"/>
  <c r="F35" i="3" s="1"/>
  <c r="D36" i="3"/>
  <c r="E36" i="3" s="1"/>
  <c r="F36" i="3" s="1"/>
  <c r="D37" i="3"/>
  <c r="E37" i="3" s="1"/>
  <c r="F37" i="3" s="1"/>
  <c r="D38" i="3"/>
  <c r="E38" i="3" s="1"/>
  <c r="F38" i="3" s="1"/>
  <c r="D39" i="3"/>
  <c r="E39" i="3" s="1"/>
  <c r="F39" i="3" s="1"/>
  <c r="D40" i="3"/>
  <c r="E40" i="3" s="1"/>
  <c r="F40" i="3" s="1"/>
  <c r="D41" i="3"/>
  <c r="E41" i="3" s="1"/>
  <c r="F41" i="3" s="1"/>
  <c r="D42" i="3"/>
  <c r="E42" i="3" s="1"/>
  <c r="F42" i="3" s="1"/>
  <c r="D43" i="3"/>
  <c r="E43" i="3" s="1"/>
  <c r="F43" i="3" s="1"/>
  <c r="D44" i="3"/>
  <c r="E44" i="3" s="1"/>
  <c r="F44" i="3" s="1"/>
  <c r="D45" i="3"/>
  <c r="E45" i="3" s="1"/>
  <c r="F45" i="3" s="1"/>
  <c r="D46" i="3"/>
  <c r="E46" i="3" s="1"/>
  <c r="F46" i="3" s="1"/>
  <c r="D47" i="3"/>
  <c r="E47" i="3" s="1"/>
  <c r="F47" i="3" s="1"/>
  <c r="D48" i="3"/>
  <c r="E48" i="3" s="1"/>
  <c r="F48" i="3" s="1"/>
  <c r="D49" i="3"/>
  <c r="E49" i="3" s="1"/>
  <c r="F49" i="3" s="1"/>
  <c r="D50" i="3"/>
  <c r="E50" i="3" s="1"/>
  <c r="F50" i="3" s="1"/>
  <c r="D51" i="3"/>
  <c r="E51" i="3" s="1"/>
  <c r="F51" i="3" s="1"/>
  <c r="D52" i="3"/>
  <c r="D53" i="3"/>
  <c r="E53" i="3" s="1"/>
  <c r="F53" i="3" s="1"/>
  <c r="D54" i="3"/>
  <c r="E54" i="3" s="1"/>
  <c r="F54" i="3" s="1"/>
  <c r="D55" i="3"/>
  <c r="E55" i="3" s="1"/>
  <c r="F55" i="3" s="1"/>
  <c r="D56" i="3"/>
  <c r="D57" i="3"/>
  <c r="E57" i="3" s="1"/>
  <c r="F57" i="3" s="1"/>
  <c r="D58" i="3"/>
  <c r="E58" i="3" s="1"/>
  <c r="F58" i="3" s="1"/>
  <c r="D59" i="3"/>
  <c r="E59" i="3" s="1"/>
  <c r="F59" i="3" s="1"/>
  <c r="D60" i="3"/>
  <c r="E60" i="3" s="1"/>
  <c r="F60" i="3" s="1"/>
  <c r="D61" i="3"/>
  <c r="E61" i="3" s="1"/>
  <c r="F61" i="3" s="1"/>
  <c r="E68" i="3"/>
  <c r="F68" i="3" s="1"/>
  <c r="D24" i="3"/>
  <c r="D3" i="3"/>
  <c r="E3" i="3" s="1"/>
  <c r="F3" i="3" s="1"/>
  <c r="D4" i="3"/>
  <c r="E4" i="3" s="1"/>
  <c r="F4" i="3" s="1"/>
  <c r="D5" i="3"/>
  <c r="E5" i="3" s="1"/>
  <c r="F5" i="3" s="1"/>
  <c r="D6" i="3"/>
  <c r="D7" i="3"/>
  <c r="E7" i="3" s="1"/>
  <c r="F7" i="3" s="1"/>
  <c r="D8" i="3"/>
  <c r="E8" i="3" s="1"/>
  <c r="F8" i="3" s="1"/>
  <c r="D9" i="3"/>
  <c r="E9" i="3" s="1"/>
  <c r="F9" i="3" s="1"/>
  <c r="D10" i="3"/>
  <c r="E10" i="3" s="1"/>
  <c r="F10" i="3" s="1"/>
  <c r="D11" i="3"/>
  <c r="E11" i="3" s="1"/>
  <c r="F11" i="3" s="1"/>
  <c r="D12" i="3"/>
  <c r="E12" i="3" s="1"/>
  <c r="F12" i="3" s="1"/>
  <c r="D13" i="3"/>
  <c r="E13" i="3" s="1"/>
  <c r="F13" i="3" s="1"/>
  <c r="D14" i="3"/>
  <c r="E14" i="3" s="1"/>
  <c r="F14" i="3" s="1"/>
  <c r="D15" i="3"/>
  <c r="E15" i="3" s="1"/>
  <c r="F15" i="3" s="1"/>
  <c r="D16" i="3"/>
  <c r="E16" i="3" s="1"/>
  <c r="F16" i="3" s="1"/>
  <c r="D17" i="3"/>
  <c r="E17" i="3" s="1"/>
  <c r="F17" i="3" s="1"/>
  <c r="D18" i="3"/>
  <c r="E18" i="3" s="1"/>
  <c r="F18" i="3" s="1"/>
  <c r="D19" i="3"/>
  <c r="E19" i="3" s="1"/>
  <c r="F19" i="3" s="1"/>
  <c r="D20" i="3"/>
  <c r="E20" i="3" s="1"/>
  <c r="F20" i="3" s="1"/>
  <c r="D21" i="3"/>
  <c r="E21" i="3" s="1"/>
  <c r="F21" i="3" s="1"/>
  <c r="D22" i="3"/>
  <c r="E22" i="3" s="1"/>
  <c r="F22" i="3" s="1"/>
  <c r="D23" i="3"/>
  <c r="E23" i="3" s="1"/>
  <c r="F23" i="3" s="1"/>
  <c r="D2" i="3"/>
  <c r="E2" i="3" s="1"/>
  <c r="F2" i="3" s="1"/>
  <c r="E64" i="3"/>
  <c r="F64" i="3" s="1"/>
  <c r="E6" i="3"/>
  <c r="F6" i="3" s="1"/>
  <c r="E26" i="3"/>
  <c r="F26" i="3" s="1"/>
  <c r="E34" i="3"/>
  <c r="F34" i="3" s="1"/>
  <c r="E66" i="3"/>
  <c r="F66" i="3" s="1"/>
  <c r="E24" i="3"/>
  <c r="F24" i="3" s="1"/>
  <c r="E52" i="3"/>
  <c r="F52" i="3" s="1"/>
  <c r="E56" i="3"/>
  <c r="F56" i="3" s="1"/>
  <c r="G24" i="3"/>
  <c r="G8" i="3"/>
  <c r="K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2" i="3"/>
  <c r="D100" i="1"/>
  <c r="D101" i="1"/>
  <c r="D102" i="1"/>
  <c r="D103" i="1"/>
  <c r="D104" i="1"/>
  <c r="D105" i="1"/>
  <c r="D106" i="1"/>
  <c r="D107" i="1"/>
  <c r="D88" i="1"/>
  <c r="D89" i="1"/>
  <c r="D90" i="1"/>
  <c r="D91" i="1"/>
  <c r="D92" i="1"/>
  <c r="D93" i="1"/>
  <c r="D94" i="1"/>
  <c r="D95" i="1"/>
  <c r="D96" i="1"/>
  <c r="D97" i="1"/>
  <c r="D98" i="1"/>
  <c r="D99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H18" i="1"/>
  <c r="H34" i="1"/>
  <c r="H50" i="1"/>
  <c r="H66" i="1"/>
  <c r="H82" i="1"/>
  <c r="H9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J50" i="1" s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G3" i="1"/>
  <c r="G4" i="1"/>
  <c r="G5" i="1"/>
  <c r="H5" i="1" s="1"/>
  <c r="G6" i="1"/>
  <c r="H6" i="1" s="1"/>
  <c r="G7" i="1"/>
  <c r="G8" i="1"/>
  <c r="G9" i="1"/>
  <c r="H9" i="1" s="1"/>
  <c r="G10" i="1"/>
  <c r="H10" i="1" s="1"/>
  <c r="G11" i="1"/>
  <c r="G12" i="1"/>
  <c r="G13" i="1"/>
  <c r="H13" i="1" s="1"/>
  <c r="G14" i="1"/>
  <c r="H14" i="1" s="1"/>
  <c r="G15" i="1"/>
  <c r="G16" i="1"/>
  <c r="G17" i="1"/>
  <c r="H17" i="1" s="1"/>
  <c r="G18" i="1"/>
  <c r="G19" i="1"/>
  <c r="G20" i="1"/>
  <c r="G21" i="1"/>
  <c r="H21" i="1" s="1"/>
  <c r="G22" i="1"/>
  <c r="H22" i="1" s="1"/>
  <c r="G23" i="1"/>
  <c r="G24" i="1"/>
  <c r="G25" i="1"/>
  <c r="H25" i="1" s="1"/>
  <c r="G26" i="1"/>
  <c r="H26" i="1" s="1"/>
  <c r="G27" i="1"/>
  <c r="G28" i="1"/>
  <c r="G29" i="1"/>
  <c r="H29" i="1" s="1"/>
  <c r="G30" i="1"/>
  <c r="H30" i="1" s="1"/>
  <c r="G31" i="1"/>
  <c r="G32" i="1"/>
  <c r="G33" i="1"/>
  <c r="H33" i="1" s="1"/>
  <c r="G34" i="1"/>
  <c r="G35" i="1"/>
  <c r="G36" i="1"/>
  <c r="G37" i="1"/>
  <c r="H37" i="1" s="1"/>
  <c r="G38" i="1"/>
  <c r="H38" i="1" s="1"/>
  <c r="G39" i="1"/>
  <c r="G40" i="1"/>
  <c r="G41" i="1"/>
  <c r="H41" i="1" s="1"/>
  <c r="G42" i="1"/>
  <c r="H42" i="1" s="1"/>
  <c r="G43" i="1"/>
  <c r="G44" i="1"/>
  <c r="G45" i="1"/>
  <c r="H45" i="1" s="1"/>
  <c r="G46" i="1"/>
  <c r="H46" i="1" s="1"/>
  <c r="G47" i="1"/>
  <c r="G48" i="1"/>
  <c r="G49" i="1"/>
  <c r="H49" i="1" s="1"/>
  <c r="G50" i="1"/>
  <c r="G51" i="1"/>
  <c r="G52" i="1"/>
  <c r="G53" i="1"/>
  <c r="H53" i="1" s="1"/>
  <c r="G54" i="1"/>
  <c r="H54" i="1" s="1"/>
  <c r="G55" i="1"/>
  <c r="G56" i="1"/>
  <c r="G57" i="1"/>
  <c r="H57" i="1" s="1"/>
  <c r="G58" i="1"/>
  <c r="H58" i="1" s="1"/>
  <c r="G59" i="1"/>
  <c r="G60" i="1"/>
  <c r="G61" i="1"/>
  <c r="H61" i="1" s="1"/>
  <c r="G62" i="1"/>
  <c r="H62" i="1" s="1"/>
  <c r="G63" i="1"/>
  <c r="G64" i="1"/>
  <c r="G65" i="1"/>
  <c r="H65" i="1" s="1"/>
  <c r="G66" i="1"/>
  <c r="G67" i="1"/>
  <c r="G68" i="1"/>
  <c r="G69" i="1"/>
  <c r="H69" i="1" s="1"/>
  <c r="G70" i="1"/>
  <c r="H70" i="1" s="1"/>
  <c r="G71" i="1"/>
  <c r="G72" i="1"/>
  <c r="G73" i="1"/>
  <c r="H73" i="1" s="1"/>
  <c r="G74" i="1"/>
  <c r="H74" i="1" s="1"/>
  <c r="G75" i="1"/>
  <c r="G76" i="1"/>
  <c r="G77" i="1"/>
  <c r="H77" i="1" s="1"/>
  <c r="G78" i="1"/>
  <c r="H78" i="1" s="1"/>
  <c r="G79" i="1"/>
  <c r="G80" i="1"/>
  <c r="G81" i="1"/>
  <c r="H81" i="1" s="1"/>
  <c r="G82" i="1"/>
  <c r="G83" i="1"/>
  <c r="G84" i="1"/>
  <c r="G85" i="1"/>
  <c r="H85" i="1" s="1"/>
  <c r="G86" i="1"/>
  <c r="H86" i="1" s="1"/>
  <c r="G87" i="1"/>
  <c r="G88" i="1"/>
  <c r="G89" i="1"/>
  <c r="H89" i="1" s="1"/>
  <c r="G90" i="1"/>
  <c r="H90" i="1" s="1"/>
  <c r="G91" i="1"/>
  <c r="G92" i="1"/>
  <c r="G93" i="1"/>
  <c r="H93" i="1" s="1"/>
  <c r="G94" i="1"/>
  <c r="H94" i="1" s="1"/>
  <c r="G95" i="1"/>
  <c r="G96" i="1"/>
  <c r="G97" i="1"/>
  <c r="H97" i="1" s="1"/>
  <c r="G98" i="1"/>
  <c r="G99" i="1"/>
  <c r="G100" i="1"/>
  <c r="G101" i="1"/>
  <c r="H101" i="1" s="1"/>
  <c r="G102" i="1"/>
  <c r="H102" i="1" s="1"/>
  <c r="G103" i="1"/>
  <c r="G104" i="1"/>
  <c r="G105" i="1"/>
  <c r="H105" i="1" s="1"/>
  <c r="G106" i="1"/>
  <c r="H106" i="1" s="1"/>
  <c r="G10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2" i="1"/>
  <c r="H2" i="1" l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H107" i="1"/>
  <c r="H99" i="1"/>
  <c r="H95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3" i="1"/>
  <c r="H103" i="1"/>
  <c r="H91" i="1"/>
  <c r="J22" i="1"/>
  <c r="J77" i="1"/>
  <c r="J25" i="1"/>
  <c r="J74" i="1"/>
  <c r="J14" i="1"/>
  <c r="J45" i="1"/>
  <c r="J33" i="1"/>
  <c r="J46" i="1"/>
  <c r="J61" i="1"/>
  <c r="J53" i="1"/>
  <c r="J85" i="1"/>
  <c r="J81" i="1"/>
  <c r="J21" i="1"/>
  <c r="J17" i="1"/>
  <c r="J13" i="1"/>
  <c r="J9" i="1"/>
  <c r="J5" i="1"/>
  <c r="J44" i="1"/>
  <c r="J40" i="1"/>
  <c r="J36" i="1"/>
  <c r="J32" i="1"/>
  <c r="J28" i="1"/>
  <c r="J24" i="1"/>
  <c r="J72" i="1"/>
  <c r="J68" i="1"/>
  <c r="J64" i="1"/>
  <c r="J60" i="1"/>
  <c r="J56" i="1"/>
  <c r="J52" i="1"/>
  <c r="J48" i="1"/>
  <c r="J84" i="1"/>
  <c r="J80" i="1"/>
  <c r="J76" i="1"/>
  <c r="J2" i="1"/>
  <c r="J10" i="1"/>
  <c r="J41" i="1"/>
  <c r="J29" i="1"/>
  <c r="J69" i="1"/>
  <c r="J57" i="1"/>
  <c r="J49" i="1"/>
  <c r="J20" i="1"/>
  <c r="J16" i="1"/>
  <c r="J12" i="1"/>
  <c r="J8" i="1"/>
  <c r="J4" i="1"/>
  <c r="J43" i="1"/>
  <c r="J39" i="1"/>
  <c r="J35" i="1"/>
  <c r="J31" i="1"/>
  <c r="J27" i="1"/>
  <c r="J23" i="1"/>
  <c r="J71" i="1"/>
  <c r="J67" i="1"/>
  <c r="J63" i="1"/>
  <c r="J59" i="1"/>
  <c r="J55" i="1"/>
  <c r="J51" i="1"/>
  <c r="J47" i="1"/>
  <c r="J83" i="1"/>
  <c r="J79" i="1"/>
  <c r="J75" i="1"/>
  <c r="J18" i="1"/>
  <c r="J6" i="1"/>
  <c r="J37" i="1"/>
  <c r="J65" i="1"/>
  <c r="J19" i="1"/>
  <c r="J15" i="1"/>
  <c r="J11" i="1"/>
  <c r="J7" i="1"/>
  <c r="J3" i="1"/>
  <c r="J42" i="1"/>
  <c r="J38" i="1"/>
  <c r="J34" i="1"/>
  <c r="J30" i="1"/>
  <c r="J26" i="1"/>
  <c r="J70" i="1"/>
  <c r="J66" i="1"/>
  <c r="J62" i="1"/>
  <c r="J58" i="1"/>
  <c r="J54" i="1"/>
  <c r="J73" i="1"/>
  <c r="J82" i="1"/>
  <c r="J78" i="1"/>
</calcChain>
</file>

<file path=xl/sharedStrings.xml><?xml version="1.0" encoding="utf-8"?>
<sst xmlns="http://schemas.openxmlformats.org/spreadsheetml/2006/main" count="22" uniqueCount="20">
  <si>
    <t>LUX Value</t>
  </si>
  <si>
    <t>Voltage (mV)</t>
  </si>
  <si>
    <t>log(LUX)</t>
  </si>
  <si>
    <t>log(Voltage)</t>
  </si>
  <si>
    <t>Avg</t>
  </si>
  <si>
    <t>Expected</t>
  </si>
  <si>
    <t>Vol/LUX</t>
  </si>
  <si>
    <t>log(Vol)/log(LUX)</t>
  </si>
  <si>
    <t>LUX/Vol</t>
  </si>
  <si>
    <t>Pointwise Gradient</t>
  </si>
  <si>
    <t>Expected LUX</t>
  </si>
  <si>
    <t>Error</t>
  </si>
  <si>
    <t>Error %</t>
  </si>
  <si>
    <t>EM1</t>
  </si>
  <si>
    <t>EM2</t>
  </si>
  <si>
    <t>EM3</t>
  </si>
  <si>
    <t>EM4</t>
  </si>
  <si>
    <t>EM5</t>
  </si>
  <si>
    <t>Ref. LUX Value</t>
  </si>
  <si>
    <t>Our LUX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</si>
</sst>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58243997019414E-2"/>
          <c:y val="0.13290141809256084"/>
          <c:w val="0.91366933328195965"/>
          <c:h val="0.8050037412053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'Lux Independant'!$G$1</c:f>
              <c:strCache>
                <c:ptCount val="1"/>
                <c:pt idx="0">
                  <c:v>log(Voltage)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'Lux Independant'!$F$2:$F$107</c:f>
              <c:numCache>
                <c:formatCode>General</c:formatCode>
                <c:ptCount val="106"/>
                <c:pt idx="0">
                  <c:v>1.0211892990699381</c:v>
                </c:pt>
                <c:pt idx="1">
                  <c:v>1.0791812460476249</c:v>
                </c:pt>
                <c:pt idx="2">
                  <c:v>1.1553360374650619</c:v>
                </c:pt>
                <c:pt idx="3">
                  <c:v>1.2810333672477277</c:v>
                </c:pt>
                <c:pt idx="4">
                  <c:v>1.4653828514484182</c:v>
                </c:pt>
                <c:pt idx="5">
                  <c:v>1.6532125137753437</c:v>
                </c:pt>
                <c:pt idx="6">
                  <c:v>1.7781512503836436</c:v>
                </c:pt>
                <c:pt idx="7">
                  <c:v>1.8401060944567578</c:v>
                </c:pt>
                <c:pt idx="8">
                  <c:v>1.9590413923210936</c:v>
                </c:pt>
                <c:pt idx="9">
                  <c:v>2.012837224705172</c:v>
                </c:pt>
                <c:pt idx="10">
                  <c:v>2.0681858617461617</c:v>
                </c:pt>
                <c:pt idx="11">
                  <c:v>2.1139433523068369</c:v>
                </c:pt>
                <c:pt idx="12">
                  <c:v>2.1303337684950061</c:v>
                </c:pt>
                <c:pt idx="13">
                  <c:v>2.1711411510283822</c:v>
                </c:pt>
                <c:pt idx="14">
                  <c:v>2.287801729930226</c:v>
                </c:pt>
                <c:pt idx="15">
                  <c:v>2.3031960574204891</c:v>
                </c:pt>
                <c:pt idx="16">
                  <c:v>2.3617278360175931</c:v>
                </c:pt>
                <c:pt idx="17">
                  <c:v>2.428134794028789</c:v>
                </c:pt>
                <c:pt idx="18">
                  <c:v>2.4393326938302629</c:v>
                </c:pt>
                <c:pt idx="19">
                  <c:v>2.4471580313422194</c:v>
                </c:pt>
                <c:pt idx="20">
                  <c:v>2.4623979978989561</c:v>
                </c:pt>
                <c:pt idx="21">
                  <c:v>2.4800069429571505</c:v>
                </c:pt>
                <c:pt idx="22">
                  <c:v>2.5502283530550942</c:v>
                </c:pt>
                <c:pt idx="23">
                  <c:v>2.5705429398818973</c:v>
                </c:pt>
                <c:pt idx="24">
                  <c:v>2.6020599913279625</c:v>
                </c:pt>
                <c:pt idx="25">
                  <c:v>2.6170003411208991</c:v>
                </c:pt>
                <c:pt idx="26">
                  <c:v>2.6374897295125108</c:v>
                </c:pt>
                <c:pt idx="27">
                  <c:v>2.6464037262230695</c:v>
                </c:pt>
                <c:pt idx="28">
                  <c:v>2.661812685537261</c:v>
                </c:pt>
                <c:pt idx="29">
                  <c:v>2.6839471307515121</c:v>
                </c:pt>
                <c:pt idx="30">
                  <c:v>2.6901960800285138</c:v>
                </c:pt>
                <c:pt idx="31">
                  <c:v>2.6946051989335689</c:v>
                </c:pt>
                <c:pt idx="32">
                  <c:v>2.7143297597452332</c:v>
                </c:pt>
                <c:pt idx="33">
                  <c:v>2.7209857441537393</c:v>
                </c:pt>
                <c:pt idx="34">
                  <c:v>2.7395723444500919</c:v>
                </c:pt>
                <c:pt idx="35">
                  <c:v>2.7656685547590141</c:v>
                </c:pt>
                <c:pt idx="36">
                  <c:v>2.7693773260761385</c:v>
                </c:pt>
                <c:pt idx="37">
                  <c:v>2.7867514221455614</c:v>
                </c:pt>
                <c:pt idx="38">
                  <c:v>2.7923916894982539</c:v>
                </c:pt>
                <c:pt idx="39">
                  <c:v>2.8061799739838871</c:v>
                </c:pt>
                <c:pt idx="40">
                  <c:v>2.8129133566428557</c:v>
                </c:pt>
                <c:pt idx="41">
                  <c:v>2.8273692730538253</c:v>
                </c:pt>
                <c:pt idx="42">
                  <c:v>2.8450980400142569</c:v>
                </c:pt>
                <c:pt idx="43">
                  <c:v>2.8704039052790269</c:v>
                </c:pt>
                <c:pt idx="44">
                  <c:v>2.9057958803678687</c:v>
                </c:pt>
                <c:pt idx="45">
                  <c:v>2.9138138523837167</c:v>
                </c:pt>
                <c:pt idx="46">
                  <c:v>2.9294189257142929</c:v>
                </c:pt>
                <c:pt idx="47">
                  <c:v>2.9484129657786009</c:v>
                </c:pt>
                <c:pt idx="48">
                  <c:v>2.9731278535996988</c:v>
                </c:pt>
                <c:pt idx="49">
                  <c:v>2.9831750720378132</c:v>
                </c:pt>
                <c:pt idx="50">
                  <c:v>2.9854264740830017</c:v>
                </c:pt>
                <c:pt idx="51">
                  <c:v>2.9863237770507651</c:v>
                </c:pt>
                <c:pt idx="52">
                  <c:v>3.003029470553618</c:v>
                </c:pt>
                <c:pt idx="53">
                  <c:v>3.0350292822023683</c:v>
                </c:pt>
                <c:pt idx="54">
                  <c:v>3.0569048513364727</c:v>
                </c:pt>
                <c:pt idx="55">
                  <c:v>3.0618293072946989</c:v>
                </c:pt>
                <c:pt idx="56">
                  <c:v>3.0799044676667209</c:v>
                </c:pt>
                <c:pt idx="57">
                  <c:v>3.0842186867392387</c:v>
                </c:pt>
                <c:pt idx="58">
                  <c:v>3.0996806411092499</c:v>
                </c:pt>
                <c:pt idx="59">
                  <c:v>3.1038037209559568</c:v>
                </c:pt>
                <c:pt idx="60">
                  <c:v>3.1238516409670858</c:v>
                </c:pt>
                <c:pt idx="61">
                  <c:v>3.1303337684950061</c:v>
                </c:pt>
                <c:pt idx="62">
                  <c:v>3.150756439860309</c:v>
                </c:pt>
                <c:pt idx="63">
                  <c:v>3.1522883443830563</c:v>
                </c:pt>
                <c:pt idx="64">
                  <c:v>3.1522883443830563</c:v>
                </c:pt>
                <c:pt idx="65">
                  <c:v>3.1687920203141817</c:v>
                </c:pt>
                <c:pt idx="66">
                  <c:v>3.1869563354654122</c:v>
                </c:pt>
                <c:pt idx="67">
                  <c:v>3.1958996524092336</c:v>
                </c:pt>
                <c:pt idx="68">
                  <c:v>3.2003031829815849</c:v>
                </c:pt>
                <c:pt idx="69">
                  <c:v>3.2268575702887237</c:v>
                </c:pt>
                <c:pt idx="70">
                  <c:v>3.2319790268315041</c:v>
                </c:pt>
                <c:pt idx="71">
                  <c:v>3.2633993313340022</c:v>
                </c:pt>
                <c:pt idx="72">
                  <c:v>3.2814878879400813</c:v>
                </c:pt>
                <c:pt idx="73">
                  <c:v>3.307496037913213</c:v>
                </c:pt>
                <c:pt idx="74">
                  <c:v>3.3096301674258988</c:v>
                </c:pt>
                <c:pt idx="75">
                  <c:v>3.3117538610557542</c:v>
                </c:pt>
                <c:pt idx="76">
                  <c:v>3.3159703454569178</c:v>
                </c:pt>
                <c:pt idx="77">
                  <c:v>3.3344537511509307</c:v>
                </c:pt>
                <c:pt idx="78">
                  <c:v>3.3364597338485296</c:v>
                </c:pt>
                <c:pt idx="79">
                  <c:v>3.3521825181113627</c:v>
                </c:pt>
                <c:pt idx="80">
                  <c:v>3.3654879848908998</c:v>
                </c:pt>
                <c:pt idx="81">
                  <c:v>3.3729120029701067</c:v>
                </c:pt>
                <c:pt idx="82">
                  <c:v>3.3856062735983121</c:v>
                </c:pt>
                <c:pt idx="83">
                  <c:v>3.4329692908744058</c:v>
                </c:pt>
                <c:pt idx="84">
                  <c:v>3.4471580313422194</c:v>
                </c:pt>
                <c:pt idx="85">
                  <c:v>3.4683473304121573</c:v>
                </c:pt>
                <c:pt idx="86">
                  <c:v>3.4857214264815801</c:v>
                </c:pt>
                <c:pt idx="87">
                  <c:v>3.4941545940184429</c:v>
                </c:pt>
                <c:pt idx="88">
                  <c:v>3.510545010206612</c:v>
                </c:pt>
                <c:pt idx="89">
                  <c:v>3.5171958979499744</c:v>
                </c:pt>
                <c:pt idx="90">
                  <c:v>3.5327543789924976</c:v>
                </c:pt>
                <c:pt idx="91">
                  <c:v>3.5428254269591797</c:v>
                </c:pt>
                <c:pt idx="92">
                  <c:v>3.5575072019056577</c:v>
                </c:pt>
                <c:pt idx="93">
                  <c:v>3.5740312677277188</c:v>
                </c:pt>
                <c:pt idx="94">
                  <c:v>3.5888317255942073</c:v>
                </c:pt>
                <c:pt idx="95">
                  <c:v>3.5910646070264991</c:v>
                </c:pt>
                <c:pt idx="96">
                  <c:v>3.6074550232146687</c:v>
                </c:pt>
                <c:pt idx="97">
                  <c:v>3.6344772701607315</c:v>
                </c:pt>
                <c:pt idx="98">
                  <c:v>3.6414741105040997</c:v>
                </c:pt>
                <c:pt idx="99">
                  <c:v>3.6857417386022635</c:v>
                </c:pt>
                <c:pt idx="100">
                  <c:v>3.6954816764901977</c:v>
                </c:pt>
                <c:pt idx="101">
                  <c:v>3.720159303405957</c:v>
                </c:pt>
                <c:pt idx="102">
                  <c:v>3.7543483357110188</c:v>
                </c:pt>
                <c:pt idx="103">
                  <c:v>3.7573960287930244</c:v>
                </c:pt>
                <c:pt idx="104">
                  <c:v>3.7596678446896306</c:v>
                </c:pt>
                <c:pt idx="105">
                  <c:v>3.7839035792727351</c:v>
                </c:pt>
              </c:numCache>
            </c:numRef>
          </c:xVal>
          <c:yVal>
            <c:numRef>
              <c:f>'Lux Independant'!$G$2:$G$107</c:f>
              <c:numCache>
                <c:formatCode>General</c:formatCode>
                <c:ptCount val="106"/>
                <c:pt idx="0">
                  <c:v>1.2174839442139063</c:v>
                </c:pt>
                <c:pt idx="1">
                  <c:v>1.2833012287035497</c:v>
                </c:pt>
                <c:pt idx="2">
                  <c:v>1.3617278360175928</c:v>
                </c:pt>
                <c:pt idx="3">
                  <c:v>1.4927603890268375</c:v>
                </c:pt>
                <c:pt idx="4">
                  <c:v>1.6839471307515121</c:v>
                </c:pt>
                <c:pt idx="5">
                  <c:v>1.8779469516291882</c:v>
                </c:pt>
                <c:pt idx="6">
                  <c:v>2.0107238653917729</c:v>
                </c:pt>
                <c:pt idx="7">
                  <c:v>2.0689276116820721</c:v>
                </c:pt>
                <c:pt idx="8">
                  <c:v>2.1878026387184195</c:v>
                </c:pt>
                <c:pt idx="9">
                  <c:v>2.2375437381428744</c:v>
                </c:pt>
                <c:pt idx="10">
                  <c:v>2.2940250940953226</c:v>
                </c:pt>
                <c:pt idx="11">
                  <c:v>2.3384564936046046</c:v>
                </c:pt>
                <c:pt idx="12">
                  <c:v>2.357934847000454</c:v>
                </c:pt>
                <c:pt idx="13">
                  <c:v>2.396896449142524</c:v>
                </c:pt>
                <c:pt idx="14">
                  <c:v>2.510545010206612</c:v>
                </c:pt>
                <c:pt idx="15">
                  <c:v>2.5237464668115646</c:v>
                </c:pt>
                <c:pt idx="16">
                  <c:v>2.5804687839510017</c:v>
                </c:pt>
                <c:pt idx="17">
                  <c:v>2.6464037262230695</c:v>
                </c:pt>
                <c:pt idx="18">
                  <c:v>2.6560982020128319</c:v>
                </c:pt>
                <c:pt idx="19">
                  <c:v>2.6655809910179533</c:v>
                </c:pt>
                <c:pt idx="20">
                  <c:v>2.6812412373755872</c:v>
                </c:pt>
                <c:pt idx="21">
                  <c:v>2.6972293427597176</c:v>
                </c:pt>
                <c:pt idx="22">
                  <c:v>2.7649229846498886</c:v>
                </c:pt>
                <c:pt idx="23">
                  <c:v>2.7838321433844411</c:v>
                </c:pt>
                <c:pt idx="24">
                  <c:v>2.8162412999917832</c:v>
                </c:pt>
                <c:pt idx="25">
                  <c:v>2.828015064223977</c:v>
                </c:pt>
                <c:pt idx="26">
                  <c:v>2.8494194137968996</c:v>
                </c:pt>
                <c:pt idx="27">
                  <c:v>2.8567288903828825</c:v>
                </c:pt>
                <c:pt idx="28">
                  <c:v>2.8715729355458786</c:v>
                </c:pt>
                <c:pt idx="29">
                  <c:v>2.8920946026904804</c:v>
                </c:pt>
                <c:pt idx="30">
                  <c:v>2.8992731873176036</c:v>
                </c:pt>
                <c:pt idx="31">
                  <c:v>2.9030899869919438</c:v>
                </c:pt>
                <c:pt idx="32">
                  <c:v>2.9211660506377388</c:v>
                </c:pt>
                <c:pt idx="33">
                  <c:v>2.9283958522567137</c:v>
                </c:pt>
                <c:pt idx="34">
                  <c:v>2.9454685851318199</c:v>
                </c:pt>
                <c:pt idx="35">
                  <c:v>2.9708580569965024</c:v>
                </c:pt>
                <c:pt idx="36">
                  <c:v>2.9740509027928774</c:v>
                </c:pt>
                <c:pt idx="37">
                  <c:v>2.9903388547876015</c:v>
                </c:pt>
                <c:pt idx="38">
                  <c:v>2.9956351945975501</c:v>
                </c:pt>
                <c:pt idx="39">
                  <c:v>3.0064660422492318</c:v>
                </c:pt>
                <c:pt idx="40">
                  <c:v>3.0161973535124389</c:v>
                </c:pt>
                <c:pt idx="41">
                  <c:v>3.0285712526925375</c:v>
                </c:pt>
                <c:pt idx="42">
                  <c:v>3.0445397603924111</c:v>
                </c:pt>
                <c:pt idx="43">
                  <c:v>3.0696680969115957</c:v>
                </c:pt>
                <c:pt idx="44">
                  <c:v>3.1024337056813365</c:v>
                </c:pt>
                <c:pt idx="45">
                  <c:v>3.1095785469043866</c:v>
                </c:pt>
                <c:pt idx="46">
                  <c:v>3.1238516409670858</c:v>
                </c:pt>
                <c:pt idx="47">
                  <c:v>3.1417632302757879</c:v>
                </c:pt>
                <c:pt idx="48">
                  <c:v>3.1649473726218416</c:v>
                </c:pt>
                <c:pt idx="49">
                  <c:v>3.1740598077250253</c:v>
                </c:pt>
                <c:pt idx="50">
                  <c:v>3.1766699326681498</c:v>
                </c:pt>
                <c:pt idx="51">
                  <c:v>3.1775364999298623</c:v>
                </c:pt>
                <c:pt idx="52">
                  <c:v>3.1925674533365456</c:v>
                </c:pt>
                <c:pt idx="53">
                  <c:v>3.2214142378423385</c:v>
                </c:pt>
                <c:pt idx="54">
                  <c:v>3.2410481506716442</c:v>
                </c:pt>
                <c:pt idx="55">
                  <c:v>3.245759355967277</c:v>
                </c:pt>
                <c:pt idx="56">
                  <c:v>3.2619761913978125</c:v>
                </c:pt>
                <c:pt idx="57">
                  <c:v>3.265996370495079</c:v>
                </c:pt>
                <c:pt idx="58">
                  <c:v>3.2798949800116382</c:v>
                </c:pt>
                <c:pt idx="59">
                  <c:v>3.284205067701794</c:v>
                </c:pt>
                <c:pt idx="60">
                  <c:v>3.301897717195208</c:v>
                </c:pt>
                <c:pt idx="61">
                  <c:v>3.308350948586726</c:v>
                </c:pt>
                <c:pt idx="62">
                  <c:v>3.3263358609287512</c:v>
                </c:pt>
                <c:pt idx="63">
                  <c:v>3.3277674899027292</c:v>
                </c:pt>
                <c:pt idx="64">
                  <c:v>3.3277674899027292</c:v>
                </c:pt>
                <c:pt idx="65">
                  <c:v>3.3428173146357332</c:v>
                </c:pt>
                <c:pt idx="66">
                  <c:v>3.3585059114902354</c:v>
                </c:pt>
                <c:pt idx="67">
                  <c:v>3.3666097103924297</c:v>
                </c:pt>
                <c:pt idx="68">
                  <c:v>3.3705130895985924</c:v>
                </c:pt>
                <c:pt idx="69">
                  <c:v>3.3937506403480802</c:v>
                </c:pt>
                <c:pt idx="70">
                  <c:v>3.3981136917305026</c:v>
                </c:pt>
                <c:pt idx="71">
                  <c:v>3.4265112613645754</c:v>
                </c:pt>
                <c:pt idx="72">
                  <c:v>3.4412236742426123</c:v>
                </c:pt>
                <c:pt idx="73">
                  <c:v>3.4655315569735499</c:v>
                </c:pt>
                <c:pt idx="74">
                  <c:v>3.4676081055836332</c:v>
                </c:pt>
                <c:pt idx="75">
                  <c:v>3.469674772551798</c:v>
                </c:pt>
                <c:pt idx="76">
                  <c:v>3.4726101975960448</c:v>
                </c:pt>
                <c:pt idx="77">
                  <c:v>3.4889735247265081</c:v>
                </c:pt>
                <c:pt idx="78">
                  <c:v>3.4908009520108552</c:v>
                </c:pt>
                <c:pt idx="79">
                  <c:v>3.502836638621003</c:v>
                </c:pt>
                <c:pt idx="80">
                  <c:v>3.5138831856110926</c:v>
                </c:pt>
                <c:pt idx="81">
                  <c:v>3.5198279937757189</c:v>
                </c:pt>
                <c:pt idx="82">
                  <c:v>3.5317343092765503</c:v>
                </c:pt>
                <c:pt idx="83">
                  <c:v>3.5714759036819439</c:v>
                </c:pt>
                <c:pt idx="84">
                  <c:v>3.582404298019028</c:v>
                </c:pt>
                <c:pt idx="85">
                  <c:v>3.5995555909859802</c:v>
                </c:pt>
                <c:pt idx="86">
                  <c:v>3.61320735210376</c:v>
                </c:pt>
                <c:pt idx="87">
                  <c:v>3.6202401898458314</c:v>
                </c:pt>
                <c:pt idx="88">
                  <c:v>3.6328620401002301</c:v>
                </c:pt>
                <c:pt idx="89">
                  <c:v>3.6376898191184011</c:v>
                </c:pt>
                <c:pt idx="90">
                  <c:v>3.6495295659478191</c:v>
                </c:pt>
                <c:pt idx="91">
                  <c:v>3.6565772913961139</c:v>
                </c:pt>
                <c:pt idx="92">
                  <c:v>3.6670792054642165</c:v>
                </c:pt>
                <c:pt idx="93">
                  <c:v>3.6770591773921613</c:v>
                </c:pt>
                <c:pt idx="94">
                  <c:v>3.6805168093812548</c:v>
                </c:pt>
                <c:pt idx="95">
                  <c:v>3.6807886115066824</c:v>
                </c:pt>
                <c:pt idx="96">
                  <c:v>3.6825060859390111</c:v>
                </c:pt>
                <c:pt idx="97">
                  <c:v>3.6840370374865197</c:v>
                </c:pt>
                <c:pt idx="98">
                  <c:v>3.6843066460716316</c:v>
                </c:pt>
                <c:pt idx="99">
                  <c:v>3.6857417386022635</c:v>
                </c:pt>
                <c:pt idx="100">
                  <c:v>3.6860102913152857</c:v>
                </c:pt>
                <c:pt idx="101">
                  <c:v>3.6864575104691117</c:v>
                </c:pt>
                <c:pt idx="102">
                  <c:v>3.6869935662646784</c:v>
                </c:pt>
                <c:pt idx="103">
                  <c:v>3.6871721045947998</c:v>
                </c:pt>
                <c:pt idx="104">
                  <c:v>3.6872613462435062</c:v>
                </c:pt>
                <c:pt idx="105">
                  <c:v>3.6877072796248189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FC-4318-888E-CA891FE4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94848"/>
        <c:axId val="1064815120"/>
      </c:scatterChart>
      <c:valAx>
        <c:axId val="11612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15120"/>
        <c:crosses val="autoZero"/>
        <c:crossBetween val="midCat"/>
      </c:valAx>
      <c:valAx>
        <c:axId val="10648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9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'Voltage Independant'!$C$1</c:f>
              <c:strCache>
                <c:ptCount val="1"/>
                <c:pt idx="0">
                  <c:v>LUX/Vol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'Voltage Independant'!$A$2:$A$107</c:f>
              <c:numCache>
                <c:formatCode>General</c:formatCode>
                <c:ptCount val="106"/>
                <c:pt idx="0">
                  <c:v>16.5</c:v>
                </c:pt>
                <c:pt idx="1">
                  <c:v>19.2</c:v>
                </c:pt>
                <c:pt idx="2">
                  <c:v>23</c:v>
                </c:pt>
                <c:pt idx="3">
                  <c:v>31.1</c:v>
                </c:pt>
                <c:pt idx="4">
                  <c:v>48.3</c:v>
                </c:pt>
                <c:pt idx="5">
                  <c:v>75.5</c:v>
                </c:pt>
                <c:pt idx="6">
                  <c:v>102.5</c:v>
                </c:pt>
                <c:pt idx="7">
                  <c:v>117.2</c:v>
                </c:pt>
                <c:pt idx="8">
                  <c:v>154.1</c:v>
                </c:pt>
                <c:pt idx="9">
                  <c:v>172.8</c:v>
                </c:pt>
                <c:pt idx="10">
                  <c:v>196.8</c:v>
                </c:pt>
                <c:pt idx="11">
                  <c:v>218</c:v>
                </c:pt>
                <c:pt idx="12">
                  <c:v>228</c:v>
                </c:pt>
                <c:pt idx="13">
                  <c:v>249.4</c:v>
                </c:pt>
                <c:pt idx="14">
                  <c:v>324</c:v>
                </c:pt>
                <c:pt idx="15">
                  <c:v>334</c:v>
                </c:pt>
                <c:pt idx="16">
                  <c:v>380.6</c:v>
                </c:pt>
                <c:pt idx="17">
                  <c:v>443</c:v>
                </c:pt>
                <c:pt idx="18">
                  <c:v>453</c:v>
                </c:pt>
                <c:pt idx="19">
                  <c:v>463</c:v>
                </c:pt>
                <c:pt idx="20">
                  <c:v>480</c:v>
                </c:pt>
                <c:pt idx="21">
                  <c:v>498</c:v>
                </c:pt>
                <c:pt idx="22">
                  <c:v>582</c:v>
                </c:pt>
                <c:pt idx="23">
                  <c:v>607.9</c:v>
                </c:pt>
                <c:pt idx="24">
                  <c:v>655</c:v>
                </c:pt>
                <c:pt idx="25">
                  <c:v>673</c:v>
                </c:pt>
                <c:pt idx="26">
                  <c:v>707</c:v>
                </c:pt>
                <c:pt idx="27">
                  <c:v>719</c:v>
                </c:pt>
                <c:pt idx="28">
                  <c:v>744</c:v>
                </c:pt>
                <c:pt idx="29">
                  <c:v>780</c:v>
                </c:pt>
                <c:pt idx="30">
                  <c:v>793</c:v>
                </c:pt>
                <c:pt idx="31">
                  <c:v>800</c:v>
                </c:pt>
                <c:pt idx="32">
                  <c:v>834</c:v>
                </c:pt>
                <c:pt idx="33">
                  <c:v>848</c:v>
                </c:pt>
                <c:pt idx="34">
                  <c:v>882</c:v>
                </c:pt>
                <c:pt idx="35">
                  <c:v>935.1</c:v>
                </c:pt>
                <c:pt idx="36">
                  <c:v>942</c:v>
                </c:pt>
                <c:pt idx="37">
                  <c:v>978</c:v>
                </c:pt>
                <c:pt idx="38">
                  <c:v>990</c:v>
                </c:pt>
                <c:pt idx="39">
                  <c:v>1015</c:v>
                </c:pt>
                <c:pt idx="40">
                  <c:v>1038</c:v>
                </c:pt>
                <c:pt idx="41">
                  <c:v>1068</c:v>
                </c:pt>
                <c:pt idx="42">
                  <c:v>1108</c:v>
                </c:pt>
                <c:pt idx="43">
                  <c:v>1174</c:v>
                </c:pt>
                <c:pt idx="44">
                  <c:v>1266</c:v>
                </c:pt>
                <c:pt idx="45">
                  <c:v>1287</c:v>
                </c:pt>
                <c:pt idx="46">
                  <c:v>1330</c:v>
                </c:pt>
                <c:pt idx="47">
                  <c:v>1386</c:v>
                </c:pt>
                <c:pt idx="48">
                  <c:v>1462</c:v>
                </c:pt>
                <c:pt idx="49">
                  <c:v>1493</c:v>
                </c:pt>
                <c:pt idx="50">
                  <c:v>1502</c:v>
                </c:pt>
                <c:pt idx="51">
                  <c:v>1505</c:v>
                </c:pt>
                <c:pt idx="52">
                  <c:v>1558</c:v>
                </c:pt>
                <c:pt idx="53">
                  <c:v>1665</c:v>
                </c:pt>
                <c:pt idx="54">
                  <c:v>1742</c:v>
                </c:pt>
                <c:pt idx="55">
                  <c:v>1761</c:v>
                </c:pt>
                <c:pt idx="56">
                  <c:v>1828</c:v>
                </c:pt>
                <c:pt idx="57">
                  <c:v>1845</c:v>
                </c:pt>
                <c:pt idx="58">
                  <c:v>1905</c:v>
                </c:pt>
                <c:pt idx="59">
                  <c:v>1924</c:v>
                </c:pt>
                <c:pt idx="60">
                  <c:v>2004</c:v>
                </c:pt>
                <c:pt idx="61">
                  <c:v>2034</c:v>
                </c:pt>
                <c:pt idx="62">
                  <c:v>2120</c:v>
                </c:pt>
                <c:pt idx="63">
                  <c:v>2127</c:v>
                </c:pt>
                <c:pt idx="64">
                  <c:v>2127</c:v>
                </c:pt>
                <c:pt idx="65">
                  <c:v>2202</c:v>
                </c:pt>
                <c:pt idx="66">
                  <c:v>2283</c:v>
                </c:pt>
                <c:pt idx="67">
                  <c:v>2326</c:v>
                </c:pt>
                <c:pt idx="68">
                  <c:v>2347</c:v>
                </c:pt>
                <c:pt idx="69">
                  <c:v>2476</c:v>
                </c:pt>
                <c:pt idx="70">
                  <c:v>2501</c:v>
                </c:pt>
                <c:pt idx="71">
                  <c:v>2670</c:v>
                </c:pt>
                <c:pt idx="72">
                  <c:v>2762</c:v>
                </c:pt>
                <c:pt idx="73">
                  <c:v>2921</c:v>
                </c:pt>
                <c:pt idx="74">
                  <c:v>2935</c:v>
                </c:pt>
                <c:pt idx="75">
                  <c:v>2949</c:v>
                </c:pt>
                <c:pt idx="76">
                  <c:v>2969</c:v>
                </c:pt>
                <c:pt idx="77">
                  <c:v>3083</c:v>
                </c:pt>
                <c:pt idx="78">
                  <c:v>3096</c:v>
                </c:pt>
                <c:pt idx="79">
                  <c:v>3183</c:v>
                </c:pt>
                <c:pt idx="80">
                  <c:v>3265</c:v>
                </c:pt>
                <c:pt idx="81">
                  <c:v>3310</c:v>
                </c:pt>
                <c:pt idx="82">
                  <c:v>3402</c:v>
                </c:pt>
                <c:pt idx="83">
                  <c:v>3728</c:v>
                </c:pt>
                <c:pt idx="84">
                  <c:v>3823</c:v>
                </c:pt>
                <c:pt idx="85">
                  <c:v>3977</c:v>
                </c:pt>
                <c:pt idx="86">
                  <c:v>4104</c:v>
                </c:pt>
                <c:pt idx="87">
                  <c:v>4171</c:v>
                </c:pt>
                <c:pt idx="88">
                  <c:v>4294</c:v>
                </c:pt>
                <c:pt idx="89">
                  <c:v>4342</c:v>
                </c:pt>
                <c:pt idx="90">
                  <c:v>4462</c:v>
                </c:pt>
                <c:pt idx="91">
                  <c:v>4535</c:v>
                </c:pt>
                <c:pt idx="92">
                  <c:v>4646</c:v>
                </c:pt>
                <c:pt idx="93">
                  <c:v>4754</c:v>
                </c:pt>
                <c:pt idx="94">
                  <c:v>4792</c:v>
                </c:pt>
                <c:pt idx="95">
                  <c:v>4795</c:v>
                </c:pt>
                <c:pt idx="96">
                  <c:v>4814</c:v>
                </c:pt>
                <c:pt idx="97">
                  <c:v>4831</c:v>
                </c:pt>
                <c:pt idx="98">
                  <c:v>4834</c:v>
                </c:pt>
                <c:pt idx="99">
                  <c:v>4850</c:v>
                </c:pt>
                <c:pt idx="100">
                  <c:v>4853</c:v>
                </c:pt>
                <c:pt idx="101">
                  <c:v>4858</c:v>
                </c:pt>
                <c:pt idx="102">
                  <c:v>4864</c:v>
                </c:pt>
                <c:pt idx="103">
                  <c:v>4866</c:v>
                </c:pt>
                <c:pt idx="104">
                  <c:v>4867</c:v>
                </c:pt>
                <c:pt idx="105">
                  <c:v>4872</c:v>
                </c:pt>
              </c:numCache>
            </c:numRef>
          </c:xVal>
          <c:yVal>
            <c:numRef>
              <c:f>'Voltage Independant'!$C$2:$C$107</c:f>
              <c:numCache>
                <c:formatCode>General</c:formatCode>
                <c:ptCount val="106"/>
                <c:pt idx="0">
                  <c:v>0.63636363636363635</c:v>
                </c:pt>
                <c:pt idx="1">
                  <c:v>0.625</c:v>
                </c:pt>
                <c:pt idx="2">
                  <c:v>0.62173913043478268</c:v>
                </c:pt>
                <c:pt idx="3">
                  <c:v>0.61414790996784563</c:v>
                </c:pt>
                <c:pt idx="4">
                  <c:v>0.60455486542443071</c:v>
                </c:pt>
                <c:pt idx="5">
                  <c:v>0.59602649006622521</c:v>
                </c:pt>
                <c:pt idx="6">
                  <c:v>0.58536585365853655</c:v>
                </c:pt>
                <c:pt idx="7">
                  <c:v>0.59044368600682595</c:v>
                </c:pt>
                <c:pt idx="8">
                  <c:v>0.59052563270603509</c:v>
                </c:pt>
                <c:pt idx="9">
                  <c:v>0.59606481481481477</c:v>
                </c:pt>
                <c:pt idx="10">
                  <c:v>0.59451219512195119</c:v>
                </c:pt>
                <c:pt idx="11">
                  <c:v>0.59633027522935778</c:v>
                </c:pt>
                <c:pt idx="12">
                  <c:v>0.59210526315789469</c:v>
                </c:pt>
                <c:pt idx="13">
                  <c:v>0.59462710505212513</c:v>
                </c:pt>
                <c:pt idx="14">
                  <c:v>0.59876543209876543</c:v>
                </c:pt>
                <c:pt idx="15">
                  <c:v>0.60179640718562877</c:v>
                </c:pt>
                <c:pt idx="16">
                  <c:v>0.60430898581187598</c:v>
                </c:pt>
                <c:pt idx="17">
                  <c:v>0.60496613995485327</c:v>
                </c:pt>
                <c:pt idx="18">
                  <c:v>0.60706401766004414</c:v>
                </c:pt>
                <c:pt idx="19">
                  <c:v>0.60475161987041037</c:v>
                </c:pt>
                <c:pt idx="20">
                  <c:v>0.60416666666666663</c:v>
                </c:pt>
                <c:pt idx="21">
                  <c:v>0.60642570281124497</c:v>
                </c:pt>
                <c:pt idx="22">
                  <c:v>0.60996563573883167</c:v>
                </c:pt>
                <c:pt idx="23">
                  <c:v>0.61194275374239182</c:v>
                </c:pt>
                <c:pt idx="24">
                  <c:v>0.61068702290076338</c:v>
                </c:pt>
                <c:pt idx="25">
                  <c:v>0.61515601783060925</c:v>
                </c:pt>
                <c:pt idx="26">
                  <c:v>0.61386138613861385</c:v>
                </c:pt>
                <c:pt idx="27">
                  <c:v>0.61613351877607792</c:v>
                </c:pt>
                <c:pt idx="28">
                  <c:v>0.61693548387096775</c:v>
                </c:pt>
                <c:pt idx="29">
                  <c:v>0.61923076923076925</c:v>
                </c:pt>
                <c:pt idx="30">
                  <c:v>0.61790668348045397</c:v>
                </c:pt>
                <c:pt idx="31">
                  <c:v>0.61875000000000002</c:v>
                </c:pt>
                <c:pt idx="32">
                  <c:v>0.62110311750599523</c:v>
                </c:pt>
                <c:pt idx="33">
                  <c:v>0.62028301886792447</c:v>
                </c:pt>
                <c:pt idx="34">
                  <c:v>0.62244897959183676</c:v>
                </c:pt>
                <c:pt idx="35">
                  <c:v>0.6234627312586889</c:v>
                </c:pt>
                <c:pt idx="36">
                  <c:v>0.62420382165605093</c:v>
                </c:pt>
                <c:pt idx="37">
                  <c:v>0.62576687116564422</c:v>
                </c:pt>
                <c:pt idx="38">
                  <c:v>0.6262626262626263</c:v>
                </c:pt>
                <c:pt idx="39">
                  <c:v>0.63054187192118227</c:v>
                </c:pt>
                <c:pt idx="40">
                  <c:v>0.62620423892100197</c:v>
                </c:pt>
                <c:pt idx="41">
                  <c:v>0.6292134831460674</c:v>
                </c:pt>
                <c:pt idx="42">
                  <c:v>0.63176895306859204</c:v>
                </c:pt>
                <c:pt idx="43">
                  <c:v>0.63202725724020448</c:v>
                </c:pt>
                <c:pt idx="44">
                  <c:v>0.63586097946287523</c:v>
                </c:pt>
                <c:pt idx="45">
                  <c:v>0.63714063714063718</c:v>
                </c:pt>
                <c:pt idx="46">
                  <c:v>0.63909774436090228</c:v>
                </c:pt>
                <c:pt idx="47">
                  <c:v>0.64069264069264065</c:v>
                </c:pt>
                <c:pt idx="48">
                  <c:v>0.64295485636114913</c:v>
                </c:pt>
                <c:pt idx="49">
                  <c:v>0.64434025452109844</c:v>
                </c:pt>
                <c:pt idx="50">
                  <c:v>0.64380825565912114</c:v>
                </c:pt>
                <c:pt idx="51">
                  <c:v>0.64385382059800667</c:v>
                </c:pt>
                <c:pt idx="52">
                  <c:v>0.64634146341463417</c:v>
                </c:pt>
                <c:pt idx="53">
                  <c:v>0.6510510510510511</c:v>
                </c:pt>
                <c:pt idx="54">
                  <c:v>0.65442020665901268</c:v>
                </c:pt>
                <c:pt idx="55">
                  <c:v>0.6547416240772288</c:v>
                </c:pt>
                <c:pt idx="56">
                  <c:v>0.65754923413566735</c:v>
                </c:pt>
                <c:pt idx="57">
                  <c:v>0.65799457994579946</c:v>
                </c:pt>
                <c:pt idx="58">
                  <c:v>0.66036745406824149</c:v>
                </c:pt>
                <c:pt idx="59">
                  <c:v>0.66008316008316004</c:v>
                </c:pt>
                <c:pt idx="60">
                  <c:v>0.66367265469061876</c:v>
                </c:pt>
                <c:pt idx="61">
                  <c:v>0.66371681415929207</c:v>
                </c:pt>
                <c:pt idx="62">
                  <c:v>0.66745283018867929</c:v>
                </c:pt>
                <c:pt idx="63">
                  <c:v>0.66760695815702864</c:v>
                </c:pt>
                <c:pt idx="64">
                  <c:v>0.66760695815702864</c:v>
                </c:pt>
                <c:pt idx="65">
                  <c:v>0.66984559491371476</c:v>
                </c:pt>
                <c:pt idx="66">
                  <c:v>0.6736749890494963</c:v>
                </c:pt>
                <c:pt idx="67">
                  <c:v>0.67497850386930347</c:v>
                </c:pt>
                <c:pt idx="68">
                  <c:v>0.67575628461866211</c:v>
                </c:pt>
                <c:pt idx="69">
                  <c:v>0.68093699515347339</c:v>
                </c:pt>
                <c:pt idx="70">
                  <c:v>0.68212714914034389</c:v>
                </c:pt>
                <c:pt idx="71">
                  <c:v>0.6868913857677903</c:v>
                </c:pt>
                <c:pt idx="72">
                  <c:v>0.69225199131064441</c:v>
                </c:pt>
                <c:pt idx="73">
                  <c:v>0.69496747689147553</c:v>
                </c:pt>
                <c:pt idx="74">
                  <c:v>0.69505962521294717</c:v>
                </c:pt>
                <c:pt idx="75">
                  <c:v>0.69515089860969825</c:v>
                </c:pt>
                <c:pt idx="76">
                  <c:v>0.69720444594139441</c:v>
                </c:pt>
                <c:pt idx="77">
                  <c:v>0.70061628284138822</c:v>
                </c:pt>
                <c:pt idx="78">
                  <c:v>0.70090439276485783</c:v>
                </c:pt>
                <c:pt idx="79">
                  <c:v>0.70688030160226201</c:v>
                </c:pt>
                <c:pt idx="80">
                  <c:v>0.71056661562021439</c:v>
                </c:pt>
                <c:pt idx="81">
                  <c:v>0.71299093655589119</c:v>
                </c:pt>
                <c:pt idx="82">
                  <c:v>0.7142857142857143</c:v>
                </c:pt>
                <c:pt idx="83">
                  <c:v>0.72693133047210301</c:v>
                </c:pt>
                <c:pt idx="84">
                  <c:v>0.73240910279884908</c:v>
                </c:pt>
                <c:pt idx="85">
                  <c:v>0.73925069147598688</c:v>
                </c:pt>
                <c:pt idx="86">
                  <c:v>0.74561403508771928</c:v>
                </c:pt>
                <c:pt idx="87">
                  <c:v>0.74802205706065694</c:v>
                </c:pt>
                <c:pt idx="88">
                  <c:v>0.75454122030740567</c:v>
                </c:pt>
                <c:pt idx="89">
                  <c:v>0.75771533855366191</c:v>
                </c:pt>
                <c:pt idx="90">
                  <c:v>0.76423128641864635</c:v>
                </c:pt>
                <c:pt idx="91">
                  <c:v>0.76957001102535827</c:v>
                </c:pt>
                <c:pt idx="92">
                  <c:v>0.77701248385708133</c:v>
                </c:pt>
                <c:pt idx="93">
                  <c:v>0.7888094236432478</c:v>
                </c:pt>
                <c:pt idx="94">
                  <c:v>0.80968280467445741</c:v>
                </c:pt>
                <c:pt idx="95">
                  <c:v>0.81334723670490094</c:v>
                </c:pt>
                <c:pt idx="96">
                  <c:v>0.84129621936019938</c:v>
                </c:pt>
                <c:pt idx="97">
                  <c:v>0.89215483336783274</c:v>
                </c:pt>
                <c:pt idx="98">
                  <c:v>0.90608191973520891</c:v>
                </c:pt>
                <c:pt idx="99">
                  <c:v>1</c:v>
                </c:pt>
                <c:pt idx="100">
                  <c:v>1.0220482175973624</c:v>
                </c:pt>
                <c:pt idx="101">
                  <c:v>1.0806916426512969</c:v>
                </c:pt>
                <c:pt idx="102">
                  <c:v>1.1677631578947369</c:v>
                </c:pt>
                <c:pt idx="103">
                  <c:v>1.1755034936292643</c:v>
                </c:pt>
                <c:pt idx="104">
                  <c:v>1.1814259297308403</c:v>
                </c:pt>
                <c:pt idx="105">
                  <c:v>1.2479474548440066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50-4A94-8B94-A22D26963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54416"/>
        <c:axId val="1245219200"/>
      </c:scatterChart>
      <c:valAx>
        <c:axId val="124585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19200"/>
        <c:crosses val="autoZero"/>
        <c:crossBetween val="midCat"/>
      </c:valAx>
      <c:valAx>
        <c:axId val="12452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5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Lux vs Real 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Independant'!$L$1</c:f>
              <c:strCache>
                <c:ptCount val="1"/>
                <c:pt idx="0">
                  <c:v>Our LUX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'Voltage Independant'!$K$2:$K$107</c:f>
              <c:numCache>
                <c:formatCode>General</c:formatCode>
                <c:ptCount val="106"/>
                <c:pt idx="0">
                  <c:v>10.5</c:v>
                </c:pt>
                <c:pt idx="1">
                  <c:v>12</c:v>
                </c:pt>
                <c:pt idx="2">
                  <c:v>14.3</c:v>
                </c:pt>
                <c:pt idx="3">
                  <c:v>19.100000000000001</c:v>
                </c:pt>
                <c:pt idx="4">
                  <c:v>29.2</c:v>
                </c:pt>
                <c:pt idx="5">
                  <c:v>45</c:v>
                </c:pt>
                <c:pt idx="6">
                  <c:v>60</c:v>
                </c:pt>
                <c:pt idx="7">
                  <c:v>69.2</c:v>
                </c:pt>
                <c:pt idx="8">
                  <c:v>91</c:v>
                </c:pt>
                <c:pt idx="9">
                  <c:v>103</c:v>
                </c:pt>
                <c:pt idx="10">
                  <c:v>117</c:v>
                </c:pt>
                <c:pt idx="11">
                  <c:v>130</c:v>
                </c:pt>
                <c:pt idx="12">
                  <c:v>135</c:v>
                </c:pt>
                <c:pt idx="13">
                  <c:v>148.30000000000001</c:v>
                </c:pt>
                <c:pt idx="14">
                  <c:v>194</c:v>
                </c:pt>
                <c:pt idx="15">
                  <c:v>201</c:v>
                </c:pt>
                <c:pt idx="16">
                  <c:v>230</c:v>
                </c:pt>
                <c:pt idx="17">
                  <c:v>268</c:v>
                </c:pt>
                <c:pt idx="18">
                  <c:v>275</c:v>
                </c:pt>
                <c:pt idx="19">
                  <c:v>280</c:v>
                </c:pt>
                <c:pt idx="20">
                  <c:v>290</c:v>
                </c:pt>
                <c:pt idx="21">
                  <c:v>302</c:v>
                </c:pt>
                <c:pt idx="22">
                  <c:v>355</c:v>
                </c:pt>
                <c:pt idx="23">
                  <c:v>372</c:v>
                </c:pt>
                <c:pt idx="24">
                  <c:v>400</c:v>
                </c:pt>
                <c:pt idx="25">
                  <c:v>414</c:v>
                </c:pt>
                <c:pt idx="26">
                  <c:v>434</c:v>
                </c:pt>
                <c:pt idx="27">
                  <c:v>443</c:v>
                </c:pt>
                <c:pt idx="28">
                  <c:v>459</c:v>
                </c:pt>
                <c:pt idx="29">
                  <c:v>483</c:v>
                </c:pt>
                <c:pt idx="30">
                  <c:v>490</c:v>
                </c:pt>
                <c:pt idx="31">
                  <c:v>495</c:v>
                </c:pt>
                <c:pt idx="32">
                  <c:v>518</c:v>
                </c:pt>
                <c:pt idx="33">
                  <c:v>526</c:v>
                </c:pt>
                <c:pt idx="34">
                  <c:v>549</c:v>
                </c:pt>
                <c:pt idx="35">
                  <c:v>583</c:v>
                </c:pt>
                <c:pt idx="36">
                  <c:v>588</c:v>
                </c:pt>
                <c:pt idx="37">
                  <c:v>612</c:v>
                </c:pt>
                <c:pt idx="38">
                  <c:v>620</c:v>
                </c:pt>
                <c:pt idx="39">
                  <c:v>640</c:v>
                </c:pt>
                <c:pt idx="40">
                  <c:v>650</c:v>
                </c:pt>
                <c:pt idx="41">
                  <c:v>672</c:v>
                </c:pt>
                <c:pt idx="42">
                  <c:v>700</c:v>
                </c:pt>
                <c:pt idx="43">
                  <c:v>742</c:v>
                </c:pt>
                <c:pt idx="44">
                  <c:v>805</c:v>
                </c:pt>
                <c:pt idx="45">
                  <c:v>820</c:v>
                </c:pt>
                <c:pt idx="46">
                  <c:v>850</c:v>
                </c:pt>
                <c:pt idx="47">
                  <c:v>888</c:v>
                </c:pt>
                <c:pt idx="48">
                  <c:v>940</c:v>
                </c:pt>
                <c:pt idx="49">
                  <c:v>962</c:v>
                </c:pt>
                <c:pt idx="50">
                  <c:v>967</c:v>
                </c:pt>
                <c:pt idx="51">
                  <c:v>969</c:v>
                </c:pt>
                <c:pt idx="52">
                  <c:v>1007</c:v>
                </c:pt>
                <c:pt idx="53">
                  <c:v>1084</c:v>
                </c:pt>
                <c:pt idx="54">
                  <c:v>1140</c:v>
                </c:pt>
                <c:pt idx="55">
                  <c:v>1153</c:v>
                </c:pt>
                <c:pt idx="56">
                  <c:v>1202</c:v>
                </c:pt>
                <c:pt idx="57">
                  <c:v>1214</c:v>
                </c:pt>
                <c:pt idx="58">
                  <c:v>1258</c:v>
                </c:pt>
                <c:pt idx="59">
                  <c:v>1270</c:v>
                </c:pt>
                <c:pt idx="60">
                  <c:v>1330</c:v>
                </c:pt>
                <c:pt idx="61">
                  <c:v>1350</c:v>
                </c:pt>
                <c:pt idx="62">
                  <c:v>1415</c:v>
                </c:pt>
                <c:pt idx="63">
                  <c:v>1420</c:v>
                </c:pt>
                <c:pt idx="64">
                  <c:v>1420</c:v>
                </c:pt>
                <c:pt idx="65">
                  <c:v>1475</c:v>
                </c:pt>
                <c:pt idx="66">
                  <c:v>1538</c:v>
                </c:pt>
                <c:pt idx="67">
                  <c:v>1570</c:v>
                </c:pt>
                <c:pt idx="68">
                  <c:v>1586</c:v>
                </c:pt>
                <c:pt idx="69">
                  <c:v>1686</c:v>
                </c:pt>
                <c:pt idx="70">
                  <c:v>1706</c:v>
                </c:pt>
                <c:pt idx="71">
                  <c:v>1834</c:v>
                </c:pt>
                <c:pt idx="72">
                  <c:v>1912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2070</c:v>
                </c:pt>
                <c:pt idx="77">
                  <c:v>2160</c:v>
                </c:pt>
                <c:pt idx="78">
                  <c:v>2170</c:v>
                </c:pt>
                <c:pt idx="79">
                  <c:v>2250</c:v>
                </c:pt>
                <c:pt idx="80">
                  <c:v>2320</c:v>
                </c:pt>
                <c:pt idx="81">
                  <c:v>2360</c:v>
                </c:pt>
                <c:pt idx="82">
                  <c:v>2430</c:v>
                </c:pt>
                <c:pt idx="83">
                  <c:v>2710</c:v>
                </c:pt>
                <c:pt idx="84">
                  <c:v>2800</c:v>
                </c:pt>
                <c:pt idx="85">
                  <c:v>2940</c:v>
                </c:pt>
                <c:pt idx="86">
                  <c:v>3060</c:v>
                </c:pt>
                <c:pt idx="87">
                  <c:v>3120</c:v>
                </c:pt>
                <c:pt idx="88">
                  <c:v>3240</c:v>
                </c:pt>
                <c:pt idx="89">
                  <c:v>3290</c:v>
                </c:pt>
                <c:pt idx="90">
                  <c:v>3410</c:v>
                </c:pt>
                <c:pt idx="91">
                  <c:v>3490</c:v>
                </c:pt>
                <c:pt idx="92">
                  <c:v>3610</c:v>
                </c:pt>
                <c:pt idx="93">
                  <c:v>3750</c:v>
                </c:pt>
                <c:pt idx="94">
                  <c:v>3880</c:v>
                </c:pt>
                <c:pt idx="95">
                  <c:v>3900</c:v>
                </c:pt>
                <c:pt idx="96">
                  <c:v>4050</c:v>
                </c:pt>
              </c:numCache>
            </c:numRef>
          </c:xVal>
          <c:yVal>
            <c:numRef>
              <c:f>'Voltage Independant'!$L$2:$L$107</c:f>
              <c:numCache>
                <c:formatCode>General</c:formatCode>
                <c:ptCount val="106"/>
                <c:pt idx="0">
                  <c:v>19.450000000000003</c:v>
                </c:pt>
                <c:pt idx="1">
                  <c:v>20.8</c:v>
                </c:pt>
                <c:pt idx="2">
                  <c:v>22.87</c:v>
                </c:pt>
                <c:pt idx="3">
                  <c:v>27.19</c:v>
                </c:pt>
                <c:pt idx="4">
                  <c:v>36.28</c:v>
                </c:pt>
                <c:pt idx="5">
                  <c:v>50.5</c:v>
                </c:pt>
                <c:pt idx="6">
                  <c:v>64</c:v>
                </c:pt>
                <c:pt idx="7">
                  <c:v>72.28</c:v>
                </c:pt>
                <c:pt idx="8">
                  <c:v>91.9</c:v>
                </c:pt>
                <c:pt idx="9">
                  <c:v>102.7</c:v>
                </c:pt>
                <c:pt idx="10">
                  <c:v>115.3</c:v>
                </c:pt>
                <c:pt idx="11">
                  <c:v>127</c:v>
                </c:pt>
                <c:pt idx="12">
                  <c:v>131.5</c:v>
                </c:pt>
                <c:pt idx="13">
                  <c:v>143.47000000000003</c:v>
                </c:pt>
                <c:pt idx="14">
                  <c:v>184.6</c:v>
                </c:pt>
                <c:pt idx="15">
                  <c:v>190.9</c:v>
                </c:pt>
                <c:pt idx="16">
                  <c:v>228.5</c:v>
                </c:pt>
                <c:pt idx="17">
                  <c:v>264.60000000000002</c:v>
                </c:pt>
                <c:pt idx="18">
                  <c:v>271.25</c:v>
                </c:pt>
                <c:pt idx="19">
                  <c:v>276</c:v>
                </c:pt>
                <c:pt idx="20">
                  <c:v>285.5</c:v>
                </c:pt>
                <c:pt idx="21">
                  <c:v>296.89999999999998</c:v>
                </c:pt>
                <c:pt idx="22">
                  <c:v>347.25</c:v>
                </c:pt>
                <c:pt idx="23">
                  <c:v>363.4</c:v>
                </c:pt>
                <c:pt idx="24">
                  <c:v>390</c:v>
                </c:pt>
                <c:pt idx="25">
                  <c:v>403.29999999999995</c:v>
                </c:pt>
                <c:pt idx="26">
                  <c:v>422.29999999999995</c:v>
                </c:pt>
                <c:pt idx="27">
                  <c:v>430.84999999999997</c:v>
                </c:pt>
                <c:pt idx="28">
                  <c:v>451.04999999999995</c:v>
                </c:pt>
                <c:pt idx="29">
                  <c:v>473.84999999999997</c:v>
                </c:pt>
                <c:pt idx="30">
                  <c:v>480.5</c:v>
                </c:pt>
                <c:pt idx="31">
                  <c:v>500</c:v>
                </c:pt>
                <c:pt idx="32">
                  <c:v>507.09999999999997</c:v>
                </c:pt>
                <c:pt idx="33">
                  <c:v>514.70000000000005</c:v>
                </c:pt>
                <c:pt idx="34">
                  <c:v>536.54999999999995</c:v>
                </c:pt>
                <c:pt idx="35">
                  <c:v>568.85</c:v>
                </c:pt>
                <c:pt idx="36">
                  <c:v>607.4</c:v>
                </c:pt>
                <c:pt idx="37">
                  <c:v>610</c:v>
                </c:pt>
                <c:pt idx="38">
                  <c:v>618</c:v>
                </c:pt>
                <c:pt idx="39">
                  <c:v>636</c:v>
                </c:pt>
                <c:pt idx="40">
                  <c:v>645</c:v>
                </c:pt>
                <c:pt idx="41">
                  <c:v>664.80000000000007</c:v>
                </c:pt>
                <c:pt idx="42">
                  <c:v>690</c:v>
                </c:pt>
                <c:pt idx="43">
                  <c:v>739.9</c:v>
                </c:pt>
                <c:pt idx="44">
                  <c:v>799.75</c:v>
                </c:pt>
                <c:pt idx="45">
                  <c:v>814</c:v>
                </c:pt>
                <c:pt idx="46">
                  <c:v>842.5</c:v>
                </c:pt>
                <c:pt idx="47">
                  <c:v>878.59999999999991</c:v>
                </c:pt>
                <c:pt idx="48">
                  <c:v>928</c:v>
                </c:pt>
                <c:pt idx="49">
                  <c:v>948.9</c:v>
                </c:pt>
                <c:pt idx="50">
                  <c:v>953.65</c:v>
                </c:pt>
                <c:pt idx="51">
                  <c:v>955.55</c:v>
                </c:pt>
                <c:pt idx="52">
                  <c:v>991.65</c:v>
                </c:pt>
                <c:pt idx="53">
                  <c:v>1064.8</c:v>
                </c:pt>
                <c:pt idx="54">
                  <c:v>1118</c:v>
                </c:pt>
                <c:pt idx="55">
                  <c:v>1130.3499999999999</c:v>
                </c:pt>
                <c:pt idx="56">
                  <c:v>1191.8999999999999</c:v>
                </c:pt>
                <c:pt idx="57">
                  <c:v>1203.3</c:v>
                </c:pt>
                <c:pt idx="58">
                  <c:v>1245.0999999999999</c:v>
                </c:pt>
                <c:pt idx="59">
                  <c:v>1276.5</c:v>
                </c:pt>
                <c:pt idx="60">
                  <c:v>1333.5</c:v>
                </c:pt>
                <c:pt idx="61">
                  <c:v>1352.5</c:v>
                </c:pt>
                <c:pt idx="62">
                  <c:v>1414.25</c:v>
                </c:pt>
                <c:pt idx="63">
                  <c:v>1419</c:v>
                </c:pt>
                <c:pt idx="64">
                  <c:v>1419</c:v>
                </c:pt>
                <c:pt idx="65">
                  <c:v>1471.25</c:v>
                </c:pt>
                <c:pt idx="66">
                  <c:v>1531.1</c:v>
                </c:pt>
                <c:pt idx="67">
                  <c:v>1561.5</c:v>
                </c:pt>
                <c:pt idx="68">
                  <c:v>1587.4</c:v>
                </c:pt>
                <c:pt idx="69">
                  <c:v>1677.4</c:v>
                </c:pt>
                <c:pt idx="70">
                  <c:v>1695.4</c:v>
                </c:pt>
                <c:pt idx="71">
                  <c:v>1810.6000000000001</c:v>
                </c:pt>
                <c:pt idx="72">
                  <c:v>1880.8</c:v>
                </c:pt>
                <c:pt idx="73">
                  <c:v>2047</c:v>
                </c:pt>
                <c:pt idx="74">
                  <c:v>2056</c:v>
                </c:pt>
                <c:pt idx="75">
                  <c:v>2065</c:v>
                </c:pt>
                <c:pt idx="76">
                  <c:v>2083</c:v>
                </c:pt>
                <c:pt idx="77">
                  <c:v>2164</c:v>
                </c:pt>
                <c:pt idx="78">
                  <c:v>2173</c:v>
                </c:pt>
                <c:pt idx="79">
                  <c:v>2245</c:v>
                </c:pt>
                <c:pt idx="80">
                  <c:v>2308</c:v>
                </c:pt>
                <c:pt idx="81">
                  <c:v>2348</c:v>
                </c:pt>
                <c:pt idx="82">
                  <c:v>2419</c:v>
                </c:pt>
                <c:pt idx="83">
                  <c:v>2422</c:v>
                </c:pt>
                <c:pt idx="84">
                  <c:v>2430</c:v>
                </c:pt>
                <c:pt idx="85">
                  <c:v>2435</c:v>
                </c:pt>
                <c:pt idx="86">
                  <c:v>2445</c:v>
                </c:pt>
                <c:pt idx="87">
                  <c:v>2456</c:v>
                </c:pt>
                <c:pt idx="88">
                  <c:v>2458</c:v>
                </c:pt>
                <c:pt idx="89">
                  <c:v>2468</c:v>
                </c:pt>
                <c:pt idx="90">
                  <c:v>2475</c:v>
                </c:pt>
                <c:pt idx="91">
                  <c:v>2481</c:v>
                </c:pt>
                <c:pt idx="92">
                  <c:v>2485</c:v>
                </c:pt>
                <c:pt idx="93">
                  <c:v>2491</c:v>
                </c:pt>
                <c:pt idx="94">
                  <c:v>2493</c:v>
                </c:pt>
                <c:pt idx="95">
                  <c:v>2497</c:v>
                </c:pt>
                <c:pt idx="96">
                  <c:v>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F-4E04-8408-11AEE0AF6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92287"/>
        <c:axId val="198551647"/>
      </c:scatterChart>
      <c:valAx>
        <c:axId val="19649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1647"/>
        <c:crosses val="autoZero"/>
        <c:crossBetween val="midCat"/>
      </c:valAx>
      <c:valAx>
        <c:axId val="1985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'Lux Independant'!$C$1</c:f>
              <c:strCache>
                <c:ptCount val="1"/>
                <c:pt idx="0">
                  <c:v>Vol/LUX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'Lux Independant'!$A$2:$A$107</c:f>
              <c:numCache>
                <c:formatCode>General</c:formatCode>
                <c:ptCount val="106"/>
                <c:pt idx="0">
                  <c:v>10.5</c:v>
                </c:pt>
                <c:pt idx="1">
                  <c:v>12</c:v>
                </c:pt>
                <c:pt idx="2">
                  <c:v>14.3</c:v>
                </c:pt>
                <c:pt idx="3">
                  <c:v>19.100000000000001</c:v>
                </c:pt>
                <c:pt idx="4">
                  <c:v>29.2</c:v>
                </c:pt>
                <c:pt idx="5">
                  <c:v>45</c:v>
                </c:pt>
                <c:pt idx="6">
                  <c:v>60</c:v>
                </c:pt>
                <c:pt idx="7">
                  <c:v>69.2</c:v>
                </c:pt>
                <c:pt idx="8">
                  <c:v>91</c:v>
                </c:pt>
                <c:pt idx="9">
                  <c:v>103</c:v>
                </c:pt>
                <c:pt idx="10">
                  <c:v>117</c:v>
                </c:pt>
                <c:pt idx="11">
                  <c:v>130</c:v>
                </c:pt>
                <c:pt idx="12">
                  <c:v>135</c:v>
                </c:pt>
                <c:pt idx="13">
                  <c:v>148.30000000000001</c:v>
                </c:pt>
                <c:pt idx="14">
                  <c:v>194</c:v>
                </c:pt>
                <c:pt idx="15">
                  <c:v>201</c:v>
                </c:pt>
                <c:pt idx="16">
                  <c:v>230</c:v>
                </c:pt>
                <c:pt idx="17">
                  <c:v>268</c:v>
                </c:pt>
                <c:pt idx="18">
                  <c:v>275</c:v>
                </c:pt>
                <c:pt idx="19">
                  <c:v>280</c:v>
                </c:pt>
                <c:pt idx="20">
                  <c:v>290</c:v>
                </c:pt>
                <c:pt idx="21">
                  <c:v>302</c:v>
                </c:pt>
                <c:pt idx="22">
                  <c:v>355</c:v>
                </c:pt>
                <c:pt idx="23">
                  <c:v>372</c:v>
                </c:pt>
                <c:pt idx="24">
                  <c:v>400</c:v>
                </c:pt>
                <c:pt idx="25">
                  <c:v>414</c:v>
                </c:pt>
                <c:pt idx="26">
                  <c:v>434</c:v>
                </c:pt>
                <c:pt idx="27">
                  <c:v>443</c:v>
                </c:pt>
                <c:pt idx="28">
                  <c:v>459</c:v>
                </c:pt>
                <c:pt idx="29">
                  <c:v>483</c:v>
                </c:pt>
                <c:pt idx="30">
                  <c:v>490</c:v>
                </c:pt>
                <c:pt idx="31">
                  <c:v>495</c:v>
                </c:pt>
                <c:pt idx="32">
                  <c:v>518</c:v>
                </c:pt>
                <c:pt idx="33">
                  <c:v>526</c:v>
                </c:pt>
                <c:pt idx="34">
                  <c:v>549</c:v>
                </c:pt>
                <c:pt idx="35">
                  <c:v>583</c:v>
                </c:pt>
                <c:pt idx="36">
                  <c:v>588</c:v>
                </c:pt>
                <c:pt idx="37">
                  <c:v>612</c:v>
                </c:pt>
                <c:pt idx="38">
                  <c:v>620</c:v>
                </c:pt>
                <c:pt idx="39">
                  <c:v>640</c:v>
                </c:pt>
                <c:pt idx="40">
                  <c:v>650</c:v>
                </c:pt>
                <c:pt idx="41">
                  <c:v>672</c:v>
                </c:pt>
                <c:pt idx="42">
                  <c:v>700</c:v>
                </c:pt>
                <c:pt idx="43">
                  <c:v>742</c:v>
                </c:pt>
                <c:pt idx="44">
                  <c:v>805</c:v>
                </c:pt>
                <c:pt idx="45">
                  <c:v>820</c:v>
                </c:pt>
                <c:pt idx="46">
                  <c:v>850</c:v>
                </c:pt>
                <c:pt idx="47">
                  <c:v>888</c:v>
                </c:pt>
                <c:pt idx="48">
                  <c:v>940</c:v>
                </c:pt>
                <c:pt idx="49">
                  <c:v>962</c:v>
                </c:pt>
                <c:pt idx="50">
                  <c:v>967</c:v>
                </c:pt>
                <c:pt idx="51">
                  <c:v>969</c:v>
                </c:pt>
                <c:pt idx="52">
                  <c:v>1007</c:v>
                </c:pt>
                <c:pt idx="53">
                  <c:v>1084</c:v>
                </c:pt>
                <c:pt idx="54">
                  <c:v>1140</c:v>
                </c:pt>
                <c:pt idx="55">
                  <c:v>1153</c:v>
                </c:pt>
                <c:pt idx="56">
                  <c:v>1202</c:v>
                </c:pt>
                <c:pt idx="57">
                  <c:v>1214</c:v>
                </c:pt>
                <c:pt idx="58">
                  <c:v>1258</c:v>
                </c:pt>
                <c:pt idx="59">
                  <c:v>1270</c:v>
                </c:pt>
                <c:pt idx="60">
                  <c:v>1330</c:v>
                </c:pt>
                <c:pt idx="61">
                  <c:v>1350</c:v>
                </c:pt>
                <c:pt idx="62">
                  <c:v>1415</c:v>
                </c:pt>
                <c:pt idx="63">
                  <c:v>1420</c:v>
                </c:pt>
                <c:pt idx="64">
                  <c:v>1420</c:v>
                </c:pt>
                <c:pt idx="65">
                  <c:v>1475</c:v>
                </c:pt>
                <c:pt idx="66">
                  <c:v>1538</c:v>
                </c:pt>
                <c:pt idx="67">
                  <c:v>1570</c:v>
                </c:pt>
                <c:pt idx="68">
                  <c:v>1586</c:v>
                </c:pt>
                <c:pt idx="69">
                  <c:v>1686</c:v>
                </c:pt>
                <c:pt idx="70">
                  <c:v>1706</c:v>
                </c:pt>
                <c:pt idx="71">
                  <c:v>1834</c:v>
                </c:pt>
                <c:pt idx="72">
                  <c:v>1912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2070</c:v>
                </c:pt>
                <c:pt idx="77">
                  <c:v>2160</c:v>
                </c:pt>
                <c:pt idx="78">
                  <c:v>2170</c:v>
                </c:pt>
                <c:pt idx="79">
                  <c:v>2250</c:v>
                </c:pt>
                <c:pt idx="80">
                  <c:v>2320</c:v>
                </c:pt>
                <c:pt idx="81">
                  <c:v>2360</c:v>
                </c:pt>
                <c:pt idx="82">
                  <c:v>2430</c:v>
                </c:pt>
                <c:pt idx="83">
                  <c:v>2710</c:v>
                </c:pt>
                <c:pt idx="84">
                  <c:v>2800</c:v>
                </c:pt>
                <c:pt idx="85">
                  <c:v>2940</c:v>
                </c:pt>
                <c:pt idx="86">
                  <c:v>3060</c:v>
                </c:pt>
                <c:pt idx="87">
                  <c:v>3120</c:v>
                </c:pt>
                <c:pt idx="88">
                  <c:v>3240</c:v>
                </c:pt>
                <c:pt idx="89">
                  <c:v>3290</c:v>
                </c:pt>
                <c:pt idx="90">
                  <c:v>3410</c:v>
                </c:pt>
                <c:pt idx="91">
                  <c:v>3490</c:v>
                </c:pt>
                <c:pt idx="92">
                  <c:v>3610</c:v>
                </c:pt>
                <c:pt idx="93">
                  <c:v>3750</c:v>
                </c:pt>
                <c:pt idx="94">
                  <c:v>3880</c:v>
                </c:pt>
                <c:pt idx="95">
                  <c:v>3900</c:v>
                </c:pt>
                <c:pt idx="96">
                  <c:v>4050</c:v>
                </c:pt>
                <c:pt idx="97">
                  <c:v>4310</c:v>
                </c:pt>
                <c:pt idx="98">
                  <c:v>4380</c:v>
                </c:pt>
                <c:pt idx="99">
                  <c:v>4850</c:v>
                </c:pt>
                <c:pt idx="100">
                  <c:v>4960</c:v>
                </c:pt>
                <c:pt idx="101">
                  <c:v>5250</c:v>
                </c:pt>
                <c:pt idx="102">
                  <c:v>5680</c:v>
                </c:pt>
                <c:pt idx="103">
                  <c:v>5720</c:v>
                </c:pt>
                <c:pt idx="104">
                  <c:v>5750</c:v>
                </c:pt>
                <c:pt idx="105">
                  <c:v>6080</c:v>
                </c:pt>
              </c:numCache>
            </c:numRef>
          </c:xVal>
          <c:yVal>
            <c:numRef>
              <c:f>'Lux Independant'!$C$2:$C$107</c:f>
              <c:numCache>
                <c:formatCode>General</c:formatCode>
                <c:ptCount val="106"/>
                <c:pt idx="0">
                  <c:v>1.5714285714285714</c:v>
                </c:pt>
                <c:pt idx="1">
                  <c:v>1.5999999999999999</c:v>
                </c:pt>
                <c:pt idx="2">
                  <c:v>1.6083916083916083</c:v>
                </c:pt>
                <c:pt idx="3">
                  <c:v>1.6282722513089005</c:v>
                </c:pt>
                <c:pt idx="4">
                  <c:v>1.6541095890410957</c:v>
                </c:pt>
                <c:pt idx="5">
                  <c:v>1.6777777777777778</c:v>
                </c:pt>
                <c:pt idx="6">
                  <c:v>1.7083333333333333</c:v>
                </c:pt>
                <c:pt idx="7">
                  <c:v>1.6936416184971097</c:v>
                </c:pt>
                <c:pt idx="8">
                  <c:v>1.6934065934065934</c:v>
                </c:pt>
                <c:pt idx="9">
                  <c:v>1.6776699029126214</c:v>
                </c:pt>
                <c:pt idx="10">
                  <c:v>1.6820512820512821</c:v>
                </c:pt>
                <c:pt idx="11">
                  <c:v>1.676923076923077</c:v>
                </c:pt>
                <c:pt idx="12">
                  <c:v>1.6888888888888889</c:v>
                </c:pt>
                <c:pt idx="13">
                  <c:v>1.6817262306136209</c:v>
                </c:pt>
                <c:pt idx="14">
                  <c:v>1.6701030927835052</c:v>
                </c:pt>
                <c:pt idx="15">
                  <c:v>1.6616915422885572</c:v>
                </c:pt>
                <c:pt idx="16">
                  <c:v>1.6547826086956523</c:v>
                </c:pt>
                <c:pt idx="17">
                  <c:v>1.6529850746268657</c:v>
                </c:pt>
                <c:pt idx="18">
                  <c:v>1.6472727272727272</c:v>
                </c:pt>
                <c:pt idx="19">
                  <c:v>1.6535714285714285</c:v>
                </c:pt>
                <c:pt idx="20">
                  <c:v>1.6551724137931034</c:v>
                </c:pt>
                <c:pt idx="21">
                  <c:v>1.6490066225165563</c:v>
                </c:pt>
                <c:pt idx="22">
                  <c:v>1.6394366197183099</c:v>
                </c:pt>
                <c:pt idx="23">
                  <c:v>1.6341397849462365</c:v>
                </c:pt>
                <c:pt idx="24">
                  <c:v>1.6375</c:v>
                </c:pt>
                <c:pt idx="25">
                  <c:v>1.6256038647342994</c:v>
                </c:pt>
                <c:pt idx="26">
                  <c:v>1.6290322580645162</c:v>
                </c:pt>
                <c:pt idx="27">
                  <c:v>1.6230248306997743</c:v>
                </c:pt>
                <c:pt idx="28">
                  <c:v>1.6209150326797386</c:v>
                </c:pt>
                <c:pt idx="29">
                  <c:v>1.6149068322981366</c:v>
                </c:pt>
                <c:pt idx="30">
                  <c:v>1.6183673469387756</c:v>
                </c:pt>
                <c:pt idx="31">
                  <c:v>1.6161616161616161</c:v>
                </c:pt>
                <c:pt idx="32">
                  <c:v>1.6100386100386099</c:v>
                </c:pt>
                <c:pt idx="33">
                  <c:v>1.6121673003802282</c:v>
                </c:pt>
                <c:pt idx="34">
                  <c:v>1.6065573770491803</c:v>
                </c:pt>
                <c:pt idx="35">
                  <c:v>1.6039451114922814</c:v>
                </c:pt>
                <c:pt idx="36">
                  <c:v>1.6020408163265305</c:v>
                </c:pt>
                <c:pt idx="37">
                  <c:v>1.5980392156862746</c:v>
                </c:pt>
                <c:pt idx="38">
                  <c:v>1.596774193548387</c:v>
                </c:pt>
                <c:pt idx="39">
                  <c:v>1.5859375</c:v>
                </c:pt>
                <c:pt idx="40">
                  <c:v>1.5969230769230769</c:v>
                </c:pt>
                <c:pt idx="41">
                  <c:v>1.5892857142857142</c:v>
                </c:pt>
                <c:pt idx="42">
                  <c:v>1.582857142857143</c:v>
                </c:pt>
                <c:pt idx="43">
                  <c:v>1.582210242587601</c:v>
                </c:pt>
                <c:pt idx="44">
                  <c:v>1.5726708074534161</c:v>
                </c:pt>
                <c:pt idx="45">
                  <c:v>1.5695121951219513</c:v>
                </c:pt>
                <c:pt idx="46">
                  <c:v>1.5647058823529412</c:v>
                </c:pt>
                <c:pt idx="47">
                  <c:v>1.5608108108108107</c:v>
                </c:pt>
                <c:pt idx="48">
                  <c:v>1.5553191489361702</c:v>
                </c:pt>
                <c:pt idx="49">
                  <c:v>1.5519750519750519</c:v>
                </c:pt>
                <c:pt idx="50">
                  <c:v>1.5532574974146847</c:v>
                </c:pt>
                <c:pt idx="51">
                  <c:v>1.5531475748194015</c:v>
                </c:pt>
                <c:pt idx="52">
                  <c:v>1.5471698113207548</c:v>
                </c:pt>
                <c:pt idx="53">
                  <c:v>1.5359778597785978</c:v>
                </c:pt>
                <c:pt idx="54">
                  <c:v>1.5280701754385966</c:v>
                </c:pt>
                <c:pt idx="55">
                  <c:v>1.5273200346921076</c:v>
                </c:pt>
                <c:pt idx="56">
                  <c:v>1.5207986688851913</c:v>
                </c:pt>
                <c:pt idx="57">
                  <c:v>1.5197693574958815</c:v>
                </c:pt>
                <c:pt idx="58">
                  <c:v>1.5143084260731319</c:v>
                </c:pt>
                <c:pt idx="59">
                  <c:v>1.5149606299212599</c:v>
                </c:pt>
                <c:pt idx="60">
                  <c:v>1.506766917293233</c:v>
                </c:pt>
                <c:pt idx="61">
                  <c:v>1.5066666666666666</c:v>
                </c:pt>
                <c:pt idx="62">
                  <c:v>1.4982332155477032</c:v>
                </c:pt>
                <c:pt idx="63">
                  <c:v>1.4978873239436619</c:v>
                </c:pt>
                <c:pt idx="64">
                  <c:v>1.4978873239436619</c:v>
                </c:pt>
                <c:pt idx="65">
                  <c:v>1.4928813559322034</c:v>
                </c:pt>
                <c:pt idx="66">
                  <c:v>1.4843953185955787</c:v>
                </c:pt>
                <c:pt idx="67">
                  <c:v>1.4815286624203821</c:v>
                </c:pt>
                <c:pt idx="68">
                  <c:v>1.4798234552332914</c:v>
                </c:pt>
                <c:pt idx="69">
                  <c:v>1.4685646500593119</c:v>
                </c:pt>
                <c:pt idx="70">
                  <c:v>1.4660023446658852</c:v>
                </c:pt>
                <c:pt idx="71">
                  <c:v>1.455834242093784</c:v>
                </c:pt>
                <c:pt idx="72">
                  <c:v>1.4445606694560669</c:v>
                </c:pt>
                <c:pt idx="73">
                  <c:v>1.4389162561576354</c:v>
                </c:pt>
                <c:pt idx="74">
                  <c:v>1.4387254901960784</c:v>
                </c:pt>
                <c:pt idx="75">
                  <c:v>1.4385365853658536</c:v>
                </c:pt>
                <c:pt idx="76">
                  <c:v>1.4342995169082127</c:v>
                </c:pt>
                <c:pt idx="77">
                  <c:v>1.4273148148148149</c:v>
                </c:pt>
                <c:pt idx="78">
                  <c:v>1.4267281105990783</c:v>
                </c:pt>
                <c:pt idx="79">
                  <c:v>1.4146666666666667</c:v>
                </c:pt>
                <c:pt idx="80">
                  <c:v>1.4073275862068966</c:v>
                </c:pt>
                <c:pt idx="81">
                  <c:v>1.402542372881356</c:v>
                </c:pt>
                <c:pt idx="82">
                  <c:v>1.4</c:v>
                </c:pt>
                <c:pt idx="83">
                  <c:v>1.3756457564575646</c:v>
                </c:pt>
                <c:pt idx="84">
                  <c:v>1.3653571428571429</c:v>
                </c:pt>
                <c:pt idx="85">
                  <c:v>1.3527210884353742</c:v>
                </c:pt>
                <c:pt idx="86">
                  <c:v>1.3411764705882352</c:v>
                </c:pt>
                <c:pt idx="87">
                  <c:v>1.3368589743589743</c:v>
                </c:pt>
                <c:pt idx="88">
                  <c:v>1.3253086419753086</c:v>
                </c:pt>
                <c:pt idx="89">
                  <c:v>1.319756838905775</c:v>
                </c:pt>
                <c:pt idx="90">
                  <c:v>1.3085043988269796</c:v>
                </c:pt>
                <c:pt idx="91">
                  <c:v>1.2994269340974212</c:v>
                </c:pt>
                <c:pt idx="92">
                  <c:v>1.2869806094182825</c:v>
                </c:pt>
                <c:pt idx="93">
                  <c:v>1.2677333333333334</c:v>
                </c:pt>
                <c:pt idx="94">
                  <c:v>1.2350515463917526</c:v>
                </c:pt>
                <c:pt idx="95">
                  <c:v>1.2294871794871796</c:v>
                </c:pt>
                <c:pt idx="96">
                  <c:v>1.1886419753086419</c:v>
                </c:pt>
                <c:pt idx="97">
                  <c:v>1.1208816705336426</c:v>
                </c:pt>
                <c:pt idx="98">
                  <c:v>1.1036529680365297</c:v>
                </c:pt>
                <c:pt idx="99">
                  <c:v>1</c:v>
                </c:pt>
                <c:pt idx="100">
                  <c:v>0.97842741935483868</c:v>
                </c:pt>
                <c:pt idx="101">
                  <c:v>0.92533333333333334</c:v>
                </c:pt>
                <c:pt idx="102">
                  <c:v>0.85633802816901405</c:v>
                </c:pt>
                <c:pt idx="103">
                  <c:v>0.85069930069930066</c:v>
                </c:pt>
                <c:pt idx="104">
                  <c:v>0.84643478260869565</c:v>
                </c:pt>
                <c:pt idx="105">
                  <c:v>0.8013157894736842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3-414B-888F-F3F333FFA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87776"/>
        <c:axId val="1156315968"/>
      </c:scatterChart>
      <c:valAx>
        <c:axId val="116128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15968"/>
        <c:crosses val="autoZero"/>
        <c:crossBetween val="midCat"/>
      </c:valAx>
      <c:valAx>
        <c:axId val="11563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8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'Lux Independant'!$H$1</c:f>
              <c:strCache>
                <c:ptCount val="1"/>
                <c:pt idx="0">
                  <c:v>log(Vol)/log(LUX)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'Lux Independant'!$F$2:$F$107</c:f>
              <c:numCache>
                <c:formatCode>General</c:formatCode>
                <c:ptCount val="106"/>
                <c:pt idx="0">
                  <c:v>1.0211892990699381</c:v>
                </c:pt>
                <c:pt idx="1">
                  <c:v>1.0791812460476249</c:v>
                </c:pt>
                <c:pt idx="2">
                  <c:v>1.1553360374650619</c:v>
                </c:pt>
                <c:pt idx="3">
                  <c:v>1.2810333672477277</c:v>
                </c:pt>
                <c:pt idx="4">
                  <c:v>1.4653828514484182</c:v>
                </c:pt>
                <c:pt idx="5">
                  <c:v>1.6532125137753437</c:v>
                </c:pt>
                <c:pt idx="6">
                  <c:v>1.7781512503836436</c:v>
                </c:pt>
                <c:pt idx="7">
                  <c:v>1.8401060944567578</c:v>
                </c:pt>
                <c:pt idx="8">
                  <c:v>1.9590413923210936</c:v>
                </c:pt>
                <c:pt idx="9">
                  <c:v>2.012837224705172</c:v>
                </c:pt>
                <c:pt idx="10">
                  <c:v>2.0681858617461617</c:v>
                </c:pt>
                <c:pt idx="11">
                  <c:v>2.1139433523068369</c:v>
                </c:pt>
                <c:pt idx="12">
                  <c:v>2.1303337684950061</c:v>
                </c:pt>
                <c:pt idx="13">
                  <c:v>2.1711411510283822</c:v>
                </c:pt>
                <c:pt idx="14">
                  <c:v>2.287801729930226</c:v>
                </c:pt>
                <c:pt idx="15">
                  <c:v>2.3031960574204891</c:v>
                </c:pt>
                <c:pt idx="16">
                  <c:v>2.3617278360175931</c:v>
                </c:pt>
                <c:pt idx="17">
                  <c:v>2.428134794028789</c:v>
                </c:pt>
                <c:pt idx="18">
                  <c:v>2.4393326938302629</c:v>
                </c:pt>
                <c:pt idx="19">
                  <c:v>2.4471580313422194</c:v>
                </c:pt>
                <c:pt idx="20">
                  <c:v>2.4623979978989561</c:v>
                </c:pt>
                <c:pt idx="21">
                  <c:v>2.4800069429571505</c:v>
                </c:pt>
                <c:pt idx="22">
                  <c:v>2.5502283530550942</c:v>
                </c:pt>
                <c:pt idx="23">
                  <c:v>2.5705429398818973</c:v>
                </c:pt>
                <c:pt idx="24">
                  <c:v>2.6020599913279625</c:v>
                </c:pt>
                <c:pt idx="25">
                  <c:v>2.6170003411208991</c:v>
                </c:pt>
                <c:pt idx="26">
                  <c:v>2.6374897295125108</c:v>
                </c:pt>
                <c:pt idx="27">
                  <c:v>2.6464037262230695</c:v>
                </c:pt>
                <c:pt idx="28">
                  <c:v>2.661812685537261</c:v>
                </c:pt>
                <c:pt idx="29">
                  <c:v>2.6839471307515121</c:v>
                </c:pt>
                <c:pt idx="30">
                  <c:v>2.6901960800285138</c:v>
                </c:pt>
                <c:pt idx="31">
                  <c:v>2.6946051989335689</c:v>
                </c:pt>
                <c:pt idx="32">
                  <c:v>2.7143297597452332</c:v>
                </c:pt>
                <c:pt idx="33">
                  <c:v>2.7209857441537393</c:v>
                </c:pt>
                <c:pt idx="34">
                  <c:v>2.7395723444500919</c:v>
                </c:pt>
                <c:pt idx="35">
                  <c:v>2.7656685547590141</c:v>
                </c:pt>
                <c:pt idx="36">
                  <c:v>2.7693773260761385</c:v>
                </c:pt>
                <c:pt idx="37">
                  <c:v>2.7867514221455614</c:v>
                </c:pt>
                <c:pt idx="38">
                  <c:v>2.7923916894982539</c:v>
                </c:pt>
                <c:pt idx="39">
                  <c:v>2.8061799739838871</c:v>
                </c:pt>
                <c:pt idx="40">
                  <c:v>2.8129133566428557</c:v>
                </c:pt>
                <c:pt idx="41">
                  <c:v>2.8273692730538253</c:v>
                </c:pt>
                <c:pt idx="42">
                  <c:v>2.8450980400142569</c:v>
                </c:pt>
                <c:pt idx="43">
                  <c:v>2.8704039052790269</c:v>
                </c:pt>
                <c:pt idx="44">
                  <c:v>2.9057958803678687</c:v>
                </c:pt>
                <c:pt idx="45">
                  <c:v>2.9138138523837167</c:v>
                </c:pt>
                <c:pt idx="46">
                  <c:v>2.9294189257142929</c:v>
                </c:pt>
                <c:pt idx="47">
                  <c:v>2.9484129657786009</c:v>
                </c:pt>
                <c:pt idx="48">
                  <c:v>2.9731278535996988</c:v>
                </c:pt>
                <c:pt idx="49">
                  <c:v>2.9831750720378132</c:v>
                </c:pt>
                <c:pt idx="50">
                  <c:v>2.9854264740830017</c:v>
                </c:pt>
                <c:pt idx="51">
                  <c:v>2.9863237770507651</c:v>
                </c:pt>
                <c:pt idx="52">
                  <c:v>3.003029470553618</c:v>
                </c:pt>
                <c:pt idx="53">
                  <c:v>3.0350292822023683</c:v>
                </c:pt>
                <c:pt idx="54">
                  <c:v>3.0569048513364727</c:v>
                </c:pt>
                <c:pt idx="55">
                  <c:v>3.0618293072946989</c:v>
                </c:pt>
                <c:pt idx="56">
                  <c:v>3.0799044676667209</c:v>
                </c:pt>
                <c:pt idx="57">
                  <c:v>3.0842186867392387</c:v>
                </c:pt>
                <c:pt idx="58">
                  <c:v>3.0996806411092499</c:v>
                </c:pt>
                <c:pt idx="59">
                  <c:v>3.1038037209559568</c:v>
                </c:pt>
                <c:pt idx="60">
                  <c:v>3.1238516409670858</c:v>
                </c:pt>
                <c:pt idx="61">
                  <c:v>3.1303337684950061</c:v>
                </c:pt>
                <c:pt idx="62">
                  <c:v>3.150756439860309</c:v>
                </c:pt>
                <c:pt idx="63">
                  <c:v>3.1522883443830563</c:v>
                </c:pt>
                <c:pt idx="64">
                  <c:v>3.1522883443830563</c:v>
                </c:pt>
                <c:pt idx="65">
                  <c:v>3.1687920203141817</c:v>
                </c:pt>
                <c:pt idx="66">
                  <c:v>3.1869563354654122</c:v>
                </c:pt>
                <c:pt idx="67">
                  <c:v>3.1958996524092336</c:v>
                </c:pt>
                <c:pt idx="68">
                  <c:v>3.2003031829815849</c:v>
                </c:pt>
                <c:pt idx="69">
                  <c:v>3.2268575702887237</c:v>
                </c:pt>
                <c:pt idx="70">
                  <c:v>3.2319790268315041</c:v>
                </c:pt>
                <c:pt idx="71">
                  <c:v>3.2633993313340022</c:v>
                </c:pt>
                <c:pt idx="72">
                  <c:v>3.2814878879400813</c:v>
                </c:pt>
                <c:pt idx="73">
                  <c:v>3.307496037913213</c:v>
                </c:pt>
                <c:pt idx="74">
                  <c:v>3.3096301674258988</c:v>
                </c:pt>
                <c:pt idx="75">
                  <c:v>3.3117538610557542</c:v>
                </c:pt>
                <c:pt idx="76">
                  <c:v>3.3159703454569178</c:v>
                </c:pt>
                <c:pt idx="77">
                  <c:v>3.3344537511509307</c:v>
                </c:pt>
                <c:pt idx="78">
                  <c:v>3.3364597338485296</c:v>
                </c:pt>
                <c:pt idx="79">
                  <c:v>3.3521825181113627</c:v>
                </c:pt>
                <c:pt idx="80">
                  <c:v>3.3654879848908998</c:v>
                </c:pt>
                <c:pt idx="81">
                  <c:v>3.3729120029701067</c:v>
                </c:pt>
                <c:pt idx="82">
                  <c:v>3.3856062735983121</c:v>
                </c:pt>
                <c:pt idx="83">
                  <c:v>3.4329692908744058</c:v>
                </c:pt>
                <c:pt idx="84">
                  <c:v>3.4471580313422194</c:v>
                </c:pt>
                <c:pt idx="85">
                  <c:v>3.4683473304121573</c:v>
                </c:pt>
                <c:pt idx="86">
                  <c:v>3.4857214264815801</c:v>
                </c:pt>
                <c:pt idx="87">
                  <c:v>3.4941545940184429</c:v>
                </c:pt>
                <c:pt idx="88">
                  <c:v>3.510545010206612</c:v>
                </c:pt>
                <c:pt idx="89">
                  <c:v>3.5171958979499744</c:v>
                </c:pt>
                <c:pt idx="90">
                  <c:v>3.5327543789924976</c:v>
                </c:pt>
                <c:pt idx="91">
                  <c:v>3.5428254269591797</c:v>
                </c:pt>
                <c:pt idx="92">
                  <c:v>3.5575072019056577</c:v>
                </c:pt>
                <c:pt idx="93">
                  <c:v>3.5740312677277188</c:v>
                </c:pt>
                <c:pt idx="94">
                  <c:v>3.5888317255942073</c:v>
                </c:pt>
                <c:pt idx="95">
                  <c:v>3.5910646070264991</c:v>
                </c:pt>
                <c:pt idx="96">
                  <c:v>3.6074550232146687</c:v>
                </c:pt>
                <c:pt idx="97">
                  <c:v>3.6344772701607315</c:v>
                </c:pt>
                <c:pt idx="98">
                  <c:v>3.6414741105040997</c:v>
                </c:pt>
                <c:pt idx="99">
                  <c:v>3.6857417386022635</c:v>
                </c:pt>
                <c:pt idx="100">
                  <c:v>3.6954816764901977</c:v>
                </c:pt>
                <c:pt idx="101">
                  <c:v>3.720159303405957</c:v>
                </c:pt>
                <c:pt idx="102">
                  <c:v>3.7543483357110188</c:v>
                </c:pt>
                <c:pt idx="103">
                  <c:v>3.7573960287930244</c:v>
                </c:pt>
                <c:pt idx="104">
                  <c:v>3.7596678446896306</c:v>
                </c:pt>
                <c:pt idx="105">
                  <c:v>3.7839035792727351</c:v>
                </c:pt>
              </c:numCache>
            </c:numRef>
          </c:xVal>
          <c:yVal>
            <c:numRef>
              <c:f>'Lux Independant'!$H$2:$H$107</c:f>
              <c:numCache>
                <c:formatCode>General</c:formatCode>
                <c:ptCount val="106"/>
                <c:pt idx="0">
                  <c:v>1.19222160408726</c:v>
                </c:pt>
                <c:pt idx="1">
                  <c:v>1.1891433745753925</c:v>
                </c:pt>
                <c:pt idx="2">
                  <c:v>1.178642223439492</c:v>
                </c:pt>
                <c:pt idx="3">
                  <c:v>1.1652783035886105</c:v>
                </c:pt>
                <c:pt idx="4">
                  <c:v>1.1491516562289916</c:v>
                </c:pt>
                <c:pt idx="5">
                  <c:v>1.135938021265416</c:v>
                </c:pt>
                <c:pt idx="6">
                  <c:v>1.1307946188255644</c:v>
                </c:pt>
                <c:pt idx="7">
                  <c:v>1.1243523500708081</c:v>
                </c:pt>
                <c:pt idx="8">
                  <c:v>1.1167720331453983</c:v>
                </c:pt>
                <c:pt idx="9">
                  <c:v>1.1116367039916086</c:v>
                </c:pt>
                <c:pt idx="10">
                  <c:v>1.1091967779716305</c:v>
                </c:pt>
                <c:pt idx="11">
                  <c:v>1.1062058456073425</c:v>
                </c:pt>
                <c:pt idx="12">
                  <c:v>1.1068382250102708</c:v>
                </c:pt>
                <c:pt idx="13">
                  <c:v>1.1039800189901106</c:v>
                </c:pt>
                <c:pt idx="14">
                  <c:v>1.0973612692753665</c:v>
                </c:pt>
                <c:pt idx="15">
                  <c:v>1.0957584173872221</c:v>
                </c:pt>
                <c:pt idx="16">
                  <c:v>1.0926190328104255</c:v>
                </c:pt>
                <c:pt idx="17">
                  <c:v>1.0898916043421651</c:v>
                </c:pt>
                <c:pt idx="18">
                  <c:v>1.08886262572171</c:v>
                </c:pt>
                <c:pt idx="19">
                  <c:v>1.0892557639834699</c:v>
                </c:pt>
                <c:pt idx="20">
                  <c:v>1.0888740324120469</c:v>
                </c:pt>
                <c:pt idx="21">
                  <c:v>1.0875894321261665</c:v>
                </c:pt>
                <c:pt idx="22">
                  <c:v>1.0841864342609151</c:v>
                </c:pt>
                <c:pt idx="23">
                  <c:v>1.0829743787560862</c:v>
                </c:pt>
                <c:pt idx="24">
                  <c:v>1.0823122100864835</c:v>
                </c:pt>
                <c:pt idx="25">
                  <c:v>1.0806322871982115</c:v>
                </c:pt>
                <c:pt idx="26">
                  <c:v>1.0803527998281759</c:v>
                </c:pt>
                <c:pt idx="27">
                  <c:v>1.0794758419041328</c:v>
                </c:pt>
                <c:pt idx="28">
                  <c:v>1.0788035353307663</c:v>
                </c:pt>
                <c:pt idx="29">
                  <c:v>1.0775527466819685</c:v>
                </c:pt>
                <c:pt idx="30">
                  <c:v>1.07771816665753</c:v>
                </c:pt>
                <c:pt idx="31">
                  <c:v>1.0773711815522682</c:v>
                </c:pt>
                <c:pt idx="32">
                  <c:v>1.076201607468622</c:v>
                </c:pt>
                <c:pt idx="33">
                  <c:v>1.0762260914260988</c:v>
                </c:pt>
                <c:pt idx="34">
                  <c:v>1.0751563436894955</c:v>
                </c:pt>
                <c:pt idx="35">
                  <c:v>1.0741916459528056</c:v>
                </c:pt>
                <c:pt idx="36">
                  <c:v>1.0739059913539251</c:v>
                </c:pt>
                <c:pt idx="37">
                  <c:v>1.0730554691832883</c:v>
                </c:pt>
                <c:pt idx="38">
                  <c:v>1.0727847407165918</c:v>
                </c:pt>
                <c:pt idx="39">
                  <c:v>1.0713732084621079</c:v>
                </c:pt>
                <c:pt idx="40">
                  <c:v>1.0722681331046036</c:v>
                </c:pt>
                <c:pt idx="41">
                  <c:v>1.0711622572814463</c:v>
                </c:pt>
                <c:pt idx="42">
                  <c:v>1.0701001222359123</c:v>
                </c:pt>
                <c:pt idx="43">
                  <c:v>1.0694202621680167</c:v>
                </c:pt>
                <c:pt idx="44">
                  <c:v>1.0676709009886041</c:v>
                </c:pt>
                <c:pt idx="45">
                  <c:v>1.0671850380423307</c:v>
                </c:pt>
                <c:pt idx="46">
                  <c:v>1.0663724513916641</c:v>
                </c:pt>
                <c:pt idx="47">
                  <c:v>1.0655777419043224</c:v>
                </c:pt>
                <c:pt idx="48">
                  <c:v>1.0645177498135165</c:v>
                </c:pt>
                <c:pt idx="49">
                  <c:v>1.0639871047047931</c:v>
                </c:pt>
                <c:pt idx="50">
                  <c:v>1.064059008066474</c:v>
                </c:pt>
                <c:pt idx="51">
                  <c:v>1.064029468053171</c:v>
                </c:pt>
                <c:pt idx="52">
                  <c:v>1.063115591985178</c:v>
                </c:pt>
                <c:pt idx="53">
                  <c:v>1.0614112544919896</c:v>
                </c:pt>
                <c:pt idx="54">
                  <c:v>1.0602384792103243</c:v>
                </c:pt>
                <c:pt idx="55">
                  <c:v>1.0600719472618449</c:v>
                </c:pt>
                <c:pt idx="56">
                  <c:v>1.059116029617966</c:v>
                </c:pt>
                <c:pt idx="57">
                  <c:v>1.0589380009068108</c:v>
                </c:pt>
                <c:pt idx="58">
                  <c:v>1.0581396471985891</c:v>
                </c:pt>
                <c:pt idx="59">
                  <c:v>1.0581226659172489</c:v>
                </c:pt>
                <c:pt idx="60">
                  <c:v>1.0569956888775303</c:v>
                </c:pt>
                <c:pt idx="61">
                  <c:v>1.0568684342492036</c:v>
                </c:pt>
                <c:pt idx="62">
                  <c:v>1.0557261167023837</c:v>
                </c:pt>
                <c:pt idx="63">
                  <c:v>1.0556672253134307</c:v>
                </c:pt>
                <c:pt idx="64">
                  <c:v>1.0556672253134307</c:v>
                </c:pt>
                <c:pt idx="65">
                  <c:v>1.0549184967665681</c:v>
                </c:pt>
                <c:pt idx="66">
                  <c:v>1.0538286559234489</c:v>
                </c:pt>
                <c:pt idx="67">
                  <c:v>1.0534153373227806</c:v>
                </c:pt>
                <c:pt idx="68">
                  <c:v>1.0531855567691653</c:v>
                </c:pt>
                <c:pt idx="69">
                  <c:v>1.0517199989227983</c:v>
                </c:pt>
                <c:pt idx="70">
                  <c:v>1.0514033858263834</c:v>
                </c:pt>
                <c:pt idx="71">
                  <c:v>1.0499822159257159</c:v>
                </c:pt>
                <c:pt idx="72">
                  <c:v>1.0486778533876606</c:v>
                </c:pt>
                <c:pt idx="73">
                  <c:v>1.0477810153810632</c:v>
                </c:pt>
                <c:pt idx="74">
                  <c:v>1.0477328070406742</c:v>
                </c:pt>
                <c:pt idx="75">
                  <c:v>1.0476849784499687</c:v>
                </c:pt>
                <c:pt idx="76">
                  <c:v>1.047238013558756</c:v>
                </c:pt>
                <c:pt idx="77">
                  <c:v>1.0463403559045446</c:v>
                </c:pt>
                <c:pt idx="78">
                  <c:v>1.0462589782206952</c:v>
                </c:pt>
                <c:pt idx="79">
                  <c:v>1.0449420995711534</c:v>
                </c:pt>
                <c:pt idx="80">
                  <c:v>1.0440932195825394</c:v>
                </c:pt>
                <c:pt idx="81">
                  <c:v>1.0435576115464149</c:v>
                </c:pt>
                <c:pt idx="82">
                  <c:v>1.0431615562677137</c:v>
                </c:pt>
                <c:pt idx="83">
                  <c:v>1.0403460098450981</c:v>
                </c:pt>
                <c:pt idx="84">
                  <c:v>1.0392341359018424</c:v>
                </c:pt>
                <c:pt idx="85">
                  <c:v>1.0378301963656653</c:v>
                </c:pt>
                <c:pt idx="86">
                  <c:v>1.0365737561968231</c:v>
                </c:pt>
                <c:pt idx="87">
                  <c:v>1.0360847216214277</c:v>
                </c:pt>
                <c:pt idx="88">
                  <c:v>1.0348427465074488</c:v>
                </c:pt>
                <c:pt idx="89">
                  <c:v>1.0342585186223654</c:v>
                </c:pt>
                <c:pt idx="90">
                  <c:v>1.0330549974404459</c:v>
                </c:pt>
                <c:pt idx="91">
                  <c:v>1.0321076685211013</c:v>
                </c:pt>
                <c:pt idx="92">
                  <c:v>1.0308002197437194</c:v>
                </c:pt>
                <c:pt idx="93">
                  <c:v>1.0288268070273334</c:v>
                </c:pt>
                <c:pt idx="94">
                  <c:v>1.0255473342851891</c:v>
                </c:pt>
                <c:pt idx="95">
                  <c:v>1.0249853495547319</c:v>
                </c:pt>
                <c:pt idx="96">
                  <c:v>1.0208044347722631</c:v>
                </c:pt>
                <c:pt idx="97">
                  <c:v>1.0136360097042501</c:v>
                </c:pt>
                <c:pt idx="98">
                  <c:v>1.0117624166114427</c:v>
                </c:pt>
                <c:pt idx="99">
                  <c:v>1</c:v>
                </c:pt>
                <c:pt idx="100">
                  <c:v>0.99743703635843561</c:v>
                </c:pt>
                <c:pt idx="101">
                  <c:v>0.99094076619084837</c:v>
                </c:pt>
                <c:pt idx="102">
                  <c:v>0.98205953112936595</c:v>
                </c:pt>
                <c:pt idx="103">
                  <c:v>0.98131048107250429</c:v>
                </c:pt>
                <c:pt idx="104">
                  <c:v>0.98074125123888389</c:v>
                </c:pt>
                <c:pt idx="105">
                  <c:v>0.97457749711835806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F-4F7E-A1DB-842EE70D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49424"/>
        <c:axId val="1071794496"/>
      </c:scatterChart>
      <c:valAx>
        <c:axId val="12458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4496"/>
        <c:crosses val="autoZero"/>
        <c:crossBetween val="midCat"/>
      </c:valAx>
      <c:valAx>
        <c:axId val="10717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4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'Lux Independant'!$B$1</c:f>
              <c:strCache>
                <c:ptCount val="1"/>
                <c:pt idx="0">
                  <c:v>Voltage 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'Lux Independant'!$A$2:$A$107</c:f>
              <c:numCache>
                <c:formatCode>General</c:formatCode>
                <c:ptCount val="106"/>
                <c:pt idx="0">
                  <c:v>10.5</c:v>
                </c:pt>
                <c:pt idx="1">
                  <c:v>12</c:v>
                </c:pt>
                <c:pt idx="2">
                  <c:v>14.3</c:v>
                </c:pt>
                <c:pt idx="3">
                  <c:v>19.100000000000001</c:v>
                </c:pt>
                <c:pt idx="4">
                  <c:v>29.2</c:v>
                </c:pt>
                <c:pt idx="5">
                  <c:v>45</c:v>
                </c:pt>
                <c:pt idx="6">
                  <c:v>60</c:v>
                </c:pt>
                <c:pt idx="7">
                  <c:v>69.2</c:v>
                </c:pt>
                <c:pt idx="8">
                  <c:v>91</c:v>
                </c:pt>
                <c:pt idx="9">
                  <c:v>103</c:v>
                </c:pt>
                <c:pt idx="10">
                  <c:v>117</c:v>
                </c:pt>
                <c:pt idx="11">
                  <c:v>130</c:v>
                </c:pt>
                <c:pt idx="12">
                  <c:v>135</c:v>
                </c:pt>
                <c:pt idx="13">
                  <c:v>148.30000000000001</c:v>
                </c:pt>
                <c:pt idx="14">
                  <c:v>194</c:v>
                </c:pt>
                <c:pt idx="15">
                  <c:v>201</c:v>
                </c:pt>
                <c:pt idx="16">
                  <c:v>230</c:v>
                </c:pt>
                <c:pt idx="17">
                  <c:v>268</c:v>
                </c:pt>
                <c:pt idx="18">
                  <c:v>275</c:v>
                </c:pt>
                <c:pt idx="19">
                  <c:v>280</c:v>
                </c:pt>
                <c:pt idx="20">
                  <c:v>290</c:v>
                </c:pt>
                <c:pt idx="21">
                  <c:v>302</c:v>
                </c:pt>
                <c:pt idx="22">
                  <c:v>355</c:v>
                </c:pt>
                <c:pt idx="23">
                  <c:v>372</c:v>
                </c:pt>
                <c:pt idx="24">
                  <c:v>400</c:v>
                </c:pt>
                <c:pt idx="25">
                  <c:v>414</c:v>
                </c:pt>
                <c:pt idx="26">
                  <c:v>434</c:v>
                </c:pt>
                <c:pt idx="27">
                  <c:v>443</c:v>
                </c:pt>
                <c:pt idx="28">
                  <c:v>459</c:v>
                </c:pt>
                <c:pt idx="29">
                  <c:v>483</c:v>
                </c:pt>
                <c:pt idx="30">
                  <c:v>490</c:v>
                </c:pt>
                <c:pt idx="31">
                  <c:v>495</c:v>
                </c:pt>
                <c:pt idx="32">
                  <c:v>518</c:v>
                </c:pt>
                <c:pt idx="33">
                  <c:v>526</c:v>
                </c:pt>
                <c:pt idx="34">
                  <c:v>549</c:v>
                </c:pt>
                <c:pt idx="35">
                  <c:v>583</c:v>
                </c:pt>
                <c:pt idx="36">
                  <c:v>588</c:v>
                </c:pt>
                <c:pt idx="37">
                  <c:v>612</c:v>
                </c:pt>
                <c:pt idx="38">
                  <c:v>620</c:v>
                </c:pt>
                <c:pt idx="39">
                  <c:v>640</c:v>
                </c:pt>
                <c:pt idx="40">
                  <c:v>650</c:v>
                </c:pt>
                <c:pt idx="41">
                  <c:v>672</c:v>
                </c:pt>
                <c:pt idx="42">
                  <c:v>700</c:v>
                </c:pt>
                <c:pt idx="43">
                  <c:v>742</c:v>
                </c:pt>
                <c:pt idx="44">
                  <c:v>805</c:v>
                </c:pt>
                <c:pt idx="45">
                  <c:v>820</c:v>
                </c:pt>
                <c:pt idx="46">
                  <c:v>850</c:v>
                </c:pt>
                <c:pt idx="47">
                  <c:v>888</c:v>
                </c:pt>
                <c:pt idx="48">
                  <c:v>940</c:v>
                </c:pt>
                <c:pt idx="49">
                  <c:v>962</c:v>
                </c:pt>
                <c:pt idx="50">
                  <c:v>967</c:v>
                </c:pt>
                <c:pt idx="51">
                  <c:v>969</c:v>
                </c:pt>
                <c:pt idx="52">
                  <c:v>1007</c:v>
                </c:pt>
                <c:pt idx="53">
                  <c:v>1084</c:v>
                </c:pt>
                <c:pt idx="54">
                  <c:v>1140</c:v>
                </c:pt>
                <c:pt idx="55">
                  <c:v>1153</c:v>
                </c:pt>
                <c:pt idx="56">
                  <c:v>1202</c:v>
                </c:pt>
                <c:pt idx="57">
                  <c:v>1214</c:v>
                </c:pt>
                <c:pt idx="58">
                  <c:v>1258</c:v>
                </c:pt>
                <c:pt idx="59">
                  <c:v>1270</c:v>
                </c:pt>
                <c:pt idx="60">
                  <c:v>1330</c:v>
                </c:pt>
                <c:pt idx="61">
                  <c:v>1350</c:v>
                </c:pt>
                <c:pt idx="62">
                  <c:v>1415</c:v>
                </c:pt>
                <c:pt idx="63">
                  <c:v>1420</c:v>
                </c:pt>
                <c:pt idx="64">
                  <c:v>1420</c:v>
                </c:pt>
                <c:pt idx="65">
                  <c:v>1475</c:v>
                </c:pt>
                <c:pt idx="66">
                  <c:v>1538</c:v>
                </c:pt>
                <c:pt idx="67">
                  <c:v>1570</c:v>
                </c:pt>
                <c:pt idx="68">
                  <c:v>1586</c:v>
                </c:pt>
                <c:pt idx="69">
                  <c:v>1686</c:v>
                </c:pt>
                <c:pt idx="70">
                  <c:v>1706</c:v>
                </c:pt>
                <c:pt idx="71">
                  <c:v>1834</c:v>
                </c:pt>
                <c:pt idx="72">
                  <c:v>1912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2070</c:v>
                </c:pt>
                <c:pt idx="77">
                  <c:v>2160</c:v>
                </c:pt>
                <c:pt idx="78">
                  <c:v>2170</c:v>
                </c:pt>
                <c:pt idx="79">
                  <c:v>2250</c:v>
                </c:pt>
                <c:pt idx="80">
                  <c:v>2320</c:v>
                </c:pt>
                <c:pt idx="81">
                  <c:v>2360</c:v>
                </c:pt>
                <c:pt idx="82">
                  <c:v>2430</c:v>
                </c:pt>
                <c:pt idx="83">
                  <c:v>2710</c:v>
                </c:pt>
                <c:pt idx="84">
                  <c:v>2800</c:v>
                </c:pt>
                <c:pt idx="85">
                  <c:v>2940</c:v>
                </c:pt>
                <c:pt idx="86">
                  <c:v>3060</c:v>
                </c:pt>
                <c:pt idx="87">
                  <c:v>3120</c:v>
                </c:pt>
                <c:pt idx="88">
                  <c:v>3240</c:v>
                </c:pt>
                <c:pt idx="89">
                  <c:v>3290</c:v>
                </c:pt>
                <c:pt idx="90">
                  <c:v>3410</c:v>
                </c:pt>
                <c:pt idx="91">
                  <c:v>3490</c:v>
                </c:pt>
                <c:pt idx="92">
                  <c:v>3610</c:v>
                </c:pt>
                <c:pt idx="93">
                  <c:v>3750</c:v>
                </c:pt>
                <c:pt idx="94">
                  <c:v>3880</c:v>
                </c:pt>
                <c:pt idx="95">
                  <c:v>3900</c:v>
                </c:pt>
                <c:pt idx="96">
                  <c:v>4050</c:v>
                </c:pt>
                <c:pt idx="97">
                  <c:v>4310</c:v>
                </c:pt>
                <c:pt idx="98">
                  <c:v>4380</c:v>
                </c:pt>
                <c:pt idx="99">
                  <c:v>4850</c:v>
                </c:pt>
                <c:pt idx="100">
                  <c:v>4960</c:v>
                </c:pt>
                <c:pt idx="101">
                  <c:v>5250</c:v>
                </c:pt>
                <c:pt idx="102">
                  <c:v>5680</c:v>
                </c:pt>
                <c:pt idx="103">
                  <c:v>5720</c:v>
                </c:pt>
                <c:pt idx="104">
                  <c:v>5750</c:v>
                </c:pt>
                <c:pt idx="105">
                  <c:v>6080</c:v>
                </c:pt>
              </c:numCache>
            </c:numRef>
          </c:xVal>
          <c:yVal>
            <c:numRef>
              <c:f>'Lux Independant'!$B$2:$B$107</c:f>
              <c:numCache>
                <c:formatCode>General</c:formatCode>
                <c:ptCount val="106"/>
                <c:pt idx="0">
                  <c:v>16.5</c:v>
                </c:pt>
                <c:pt idx="1">
                  <c:v>19.2</c:v>
                </c:pt>
                <c:pt idx="2">
                  <c:v>23</c:v>
                </c:pt>
                <c:pt idx="3">
                  <c:v>31.1</c:v>
                </c:pt>
                <c:pt idx="4">
                  <c:v>48.3</c:v>
                </c:pt>
                <c:pt idx="5">
                  <c:v>75.5</c:v>
                </c:pt>
                <c:pt idx="6">
                  <c:v>102.5</c:v>
                </c:pt>
                <c:pt idx="7">
                  <c:v>117.2</c:v>
                </c:pt>
                <c:pt idx="8">
                  <c:v>154.1</c:v>
                </c:pt>
                <c:pt idx="9">
                  <c:v>172.8</c:v>
                </c:pt>
                <c:pt idx="10">
                  <c:v>196.8</c:v>
                </c:pt>
                <c:pt idx="11">
                  <c:v>218</c:v>
                </c:pt>
                <c:pt idx="12">
                  <c:v>228</c:v>
                </c:pt>
                <c:pt idx="13">
                  <c:v>249.4</c:v>
                </c:pt>
                <c:pt idx="14">
                  <c:v>324</c:v>
                </c:pt>
                <c:pt idx="15">
                  <c:v>334</c:v>
                </c:pt>
                <c:pt idx="16">
                  <c:v>380.6</c:v>
                </c:pt>
                <c:pt idx="17">
                  <c:v>443</c:v>
                </c:pt>
                <c:pt idx="18">
                  <c:v>453</c:v>
                </c:pt>
                <c:pt idx="19">
                  <c:v>463</c:v>
                </c:pt>
                <c:pt idx="20">
                  <c:v>480</c:v>
                </c:pt>
                <c:pt idx="21">
                  <c:v>498</c:v>
                </c:pt>
                <c:pt idx="22">
                  <c:v>582</c:v>
                </c:pt>
                <c:pt idx="23">
                  <c:v>607.9</c:v>
                </c:pt>
                <c:pt idx="24">
                  <c:v>655</c:v>
                </c:pt>
                <c:pt idx="25">
                  <c:v>673</c:v>
                </c:pt>
                <c:pt idx="26">
                  <c:v>707</c:v>
                </c:pt>
                <c:pt idx="27">
                  <c:v>719</c:v>
                </c:pt>
                <c:pt idx="28">
                  <c:v>744</c:v>
                </c:pt>
                <c:pt idx="29">
                  <c:v>780</c:v>
                </c:pt>
                <c:pt idx="30">
                  <c:v>793</c:v>
                </c:pt>
                <c:pt idx="31">
                  <c:v>800</c:v>
                </c:pt>
                <c:pt idx="32">
                  <c:v>834</c:v>
                </c:pt>
                <c:pt idx="33">
                  <c:v>848</c:v>
                </c:pt>
                <c:pt idx="34">
                  <c:v>882</c:v>
                </c:pt>
                <c:pt idx="35">
                  <c:v>935.1</c:v>
                </c:pt>
                <c:pt idx="36">
                  <c:v>942</c:v>
                </c:pt>
                <c:pt idx="37">
                  <c:v>978</c:v>
                </c:pt>
                <c:pt idx="38">
                  <c:v>990</c:v>
                </c:pt>
                <c:pt idx="39">
                  <c:v>1015</c:v>
                </c:pt>
                <c:pt idx="40">
                  <c:v>1038</c:v>
                </c:pt>
                <c:pt idx="41">
                  <c:v>1068</c:v>
                </c:pt>
                <c:pt idx="42">
                  <c:v>1108</c:v>
                </c:pt>
                <c:pt idx="43">
                  <c:v>1174</c:v>
                </c:pt>
                <c:pt idx="44">
                  <c:v>1266</c:v>
                </c:pt>
                <c:pt idx="45">
                  <c:v>1287</c:v>
                </c:pt>
                <c:pt idx="46">
                  <c:v>1330</c:v>
                </c:pt>
                <c:pt idx="47">
                  <c:v>1386</c:v>
                </c:pt>
                <c:pt idx="48">
                  <c:v>1462</c:v>
                </c:pt>
                <c:pt idx="49">
                  <c:v>1493</c:v>
                </c:pt>
                <c:pt idx="50">
                  <c:v>1502</c:v>
                </c:pt>
                <c:pt idx="51">
                  <c:v>1505</c:v>
                </c:pt>
                <c:pt idx="52">
                  <c:v>1558</c:v>
                </c:pt>
                <c:pt idx="53">
                  <c:v>1665</c:v>
                </c:pt>
                <c:pt idx="54">
                  <c:v>1742</c:v>
                </c:pt>
                <c:pt idx="55">
                  <c:v>1761</c:v>
                </c:pt>
                <c:pt idx="56">
                  <c:v>1828</c:v>
                </c:pt>
                <c:pt idx="57">
                  <c:v>1845</c:v>
                </c:pt>
                <c:pt idx="58">
                  <c:v>1905</c:v>
                </c:pt>
                <c:pt idx="59">
                  <c:v>1924</c:v>
                </c:pt>
                <c:pt idx="60">
                  <c:v>2004</c:v>
                </c:pt>
                <c:pt idx="61">
                  <c:v>2034</c:v>
                </c:pt>
                <c:pt idx="62">
                  <c:v>2120</c:v>
                </c:pt>
                <c:pt idx="63">
                  <c:v>2127</c:v>
                </c:pt>
                <c:pt idx="64">
                  <c:v>2127</c:v>
                </c:pt>
                <c:pt idx="65">
                  <c:v>2202</c:v>
                </c:pt>
                <c:pt idx="66">
                  <c:v>2283</c:v>
                </c:pt>
                <c:pt idx="67">
                  <c:v>2326</c:v>
                </c:pt>
                <c:pt idx="68">
                  <c:v>2347</c:v>
                </c:pt>
                <c:pt idx="69">
                  <c:v>2476</c:v>
                </c:pt>
                <c:pt idx="70">
                  <c:v>2501</c:v>
                </c:pt>
                <c:pt idx="71">
                  <c:v>2670</c:v>
                </c:pt>
                <c:pt idx="72">
                  <c:v>2762</c:v>
                </c:pt>
                <c:pt idx="73">
                  <c:v>2921</c:v>
                </c:pt>
                <c:pt idx="74">
                  <c:v>2935</c:v>
                </c:pt>
                <c:pt idx="75">
                  <c:v>2949</c:v>
                </c:pt>
                <c:pt idx="76">
                  <c:v>2969</c:v>
                </c:pt>
                <c:pt idx="77">
                  <c:v>3083</c:v>
                </c:pt>
                <c:pt idx="78">
                  <c:v>3096</c:v>
                </c:pt>
                <c:pt idx="79">
                  <c:v>3183</c:v>
                </c:pt>
                <c:pt idx="80">
                  <c:v>3265</c:v>
                </c:pt>
                <c:pt idx="81">
                  <c:v>3310</c:v>
                </c:pt>
                <c:pt idx="82">
                  <c:v>3402</c:v>
                </c:pt>
                <c:pt idx="83">
                  <c:v>3728</c:v>
                </c:pt>
                <c:pt idx="84">
                  <c:v>3823</c:v>
                </c:pt>
                <c:pt idx="85">
                  <c:v>3977</c:v>
                </c:pt>
                <c:pt idx="86">
                  <c:v>4104</c:v>
                </c:pt>
                <c:pt idx="87">
                  <c:v>4171</c:v>
                </c:pt>
                <c:pt idx="88">
                  <c:v>4294</c:v>
                </c:pt>
                <c:pt idx="89">
                  <c:v>4342</c:v>
                </c:pt>
                <c:pt idx="90">
                  <c:v>4462</c:v>
                </c:pt>
                <c:pt idx="91">
                  <c:v>4535</c:v>
                </c:pt>
                <c:pt idx="92">
                  <c:v>4646</c:v>
                </c:pt>
                <c:pt idx="93">
                  <c:v>4754</c:v>
                </c:pt>
                <c:pt idx="94">
                  <c:v>4792</c:v>
                </c:pt>
                <c:pt idx="95">
                  <c:v>4795</c:v>
                </c:pt>
                <c:pt idx="96">
                  <c:v>4814</c:v>
                </c:pt>
                <c:pt idx="97">
                  <c:v>4831</c:v>
                </c:pt>
                <c:pt idx="98">
                  <c:v>4834</c:v>
                </c:pt>
                <c:pt idx="99">
                  <c:v>4850</c:v>
                </c:pt>
                <c:pt idx="100">
                  <c:v>4853</c:v>
                </c:pt>
                <c:pt idx="101">
                  <c:v>4858</c:v>
                </c:pt>
                <c:pt idx="102">
                  <c:v>4864</c:v>
                </c:pt>
                <c:pt idx="103">
                  <c:v>4866</c:v>
                </c:pt>
                <c:pt idx="104">
                  <c:v>4867</c:v>
                </c:pt>
                <c:pt idx="105">
                  <c:v>4872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49-45A2-B1EB-A4B6DCA1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66480"/>
        <c:axId val="1245199328"/>
      </c:scatterChart>
      <c:valAx>
        <c:axId val="124586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99328"/>
        <c:crosses val="autoZero"/>
        <c:crossBetween val="midCat"/>
      </c:valAx>
      <c:valAx>
        <c:axId val="12451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6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58243997019414E-2"/>
          <c:y val="0.13290141809256084"/>
          <c:w val="0.91366933328195965"/>
          <c:h val="0.8050037412053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'Lux Independant'!$G$1</c:f>
              <c:strCache>
                <c:ptCount val="1"/>
                <c:pt idx="0">
                  <c:v>log(Voltage)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'Lux Independant'!$F$2:$F$107</c:f>
              <c:numCache>
                <c:formatCode>General</c:formatCode>
                <c:ptCount val="106"/>
                <c:pt idx="0">
                  <c:v>1.0211892990699381</c:v>
                </c:pt>
                <c:pt idx="1">
                  <c:v>1.0791812460476249</c:v>
                </c:pt>
                <c:pt idx="2">
                  <c:v>1.1553360374650619</c:v>
                </c:pt>
                <c:pt idx="3">
                  <c:v>1.2810333672477277</c:v>
                </c:pt>
                <c:pt idx="4">
                  <c:v>1.4653828514484182</c:v>
                </c:pt>
                <c:pt idx="5">
                  <c:v>1.6532125137753437</c:v>
                </c:pt>
                <c:pt idx="6">
                  <c:v>1.7781512503836436</c:v>
                </c:pt>
                <c:pt idx="7">
                  <c:v>1.8401060944567578</c:v>
                </c:pt>
                <c:pt idx="8">
                  <c:v>1.9590413923210936</c:v>
                </c:pt>
                <c:pt idx="9">
                  <c:v>2.012837224705172</c:v>
                </c:pt>
                <c:pt idx="10">
                  <c:v>2.0681858617461617</c:v>
                </c:pt>
                <c:pt idx="11">
                  <c:v>2.1139433523068369</c:v>
                </c:pt>
                <c:pt idx="12">
                  <c:v>2.1303337684950061</c:v>
                </c:pt>
                <c:pt idx="13">
                  <c:v>2.1711411510283822</c:v>
                </c:pt>
                <c:pt idx="14">
                  <c:v>2.287801729930226</c:v>
                </c:pt>
                <c:pt idx="15">
                  <c:v>2.3031960574204891</c:v>
                </c:pt>
                <c:pt idx="16">
                  <c:v>2.3617278360175931</c:v>
                </c:pt>
                <c:pt idx="17">
                  <c:v>2.428134794028789</c:v>
                </c:pt>
                <c:pt idx="18">
                  <c:v>2.4393326938302629</c:v>
                </c:pt>
                <c:pt idx="19">
                  <c:v>2.4471580313422194</c:v>
                </c:pt>
                <c:pt idx="20">
                  <c:v>2.4623979978989561</c:v>
                </c:pt>
                <c:pt idx="21">
                  <c:v>2.4800069429571505</c:v>
                </c:pt>
                <c:pt idx="22">
                  <c:v>2.5502283530550942</c:v>
                </c:pt>
                <c:pt idx="23">
                  <c:v>2.5705429398818973</c:v>
                </c:pt>
                <c:pt idx="24">
                  <c:v>2.6020599913279625</c:v>
                </c:pt>
                <c:pt idx="25">
                  <c:v>2.6170003411208991</c:v>
                </c:pt>
                <c:pt idx="26">
                  <c:v>2.6374897295125108</c:v>
                </c:pt>
                <c:pt idx="27">
                  <c:v>2.6464037262230695</c:v>
                </c:pt>
                <c:pt idx="28">
                  <c:v>2.661812685537261</c:v>
                </c:pt>
                <c:pt idx="29">
                  <c:v>2.6839471307515121</c:v>
                </c:pt>
                <c:pt idx="30">
                  <c:v>2.6901960800285138</c:v>
                </c:pt>
                <c:pt idx="31">
                  <c:v>2.6946051989335689</c:v>
                </c:pt>
                <c:pt idx="32">
                  <c:v>2.7143297597452332</c:v>
                </c:pt>
                <c:pt idx="33">
                  <c:v>2.7209857441537393</c:v>
                </c:pt>
                <c:pt idx="34">
                  <c:v>2.7395723444500919</c:v>
                </c:pt>
                <c:pt idx="35">
                  <c:v>2.7656685547590141</c:v>
                </c:pt>
                <c:pt idx="36">
                  <c:v>2.7693773260761385</c:v>
                </c:pt>
                <c:pt idx="37">
                  <c:v>2.7867514221455614</c:v>
                </c:pt>
                <c:pt idx="38">
                  <c:v>2.7923916894982539</c:v>
                </c:pt>
                <c:pt idx="39">
                  <c:v>2.8061799739838871</c:v>
                </c:pt>
                <c:pt idx="40">
                  <c:v>2.8129133566428557</c:v>
                </c:pt>
                <c:pt idx="41">
                  <c:v>2.8273692730538253</c:v>
                </c:pt>
                <c:pt idx="42">
                  <c:v>2.8450980400142569</c:v>
                </c:pt>
                <c:pt idx="43">
                  <c:v>2.8704039052790269</c:v>
                </c:pt>
                <c:pt idx="44">
                  <c:v>2.9057958803678687</c:v>
                </c:pt>
                <c:pt idx="45">
                  <c:v>2.9138138523837167</c:v>
                </c:pt>
                <c:pt idx="46">
                  <c:v>2.9294189257142929</c:v>
                </c:pt>
                <c:pt idx="47">
                  <c:v>2.9484129657786009</c:v>
                </c:pt>
                <c:pt idx="48">
                  <c:v>2.9731278535996988</c:v>
                </c:pt>
                <c:pt idx="49">
                  <c:v>2.9831750720378132</c:v>
                </c:pt>
                <c:pt idx="50">
                  <c:v>2.9854264740830017</c:v>
                </c:pt>
                <c:pt idx="51">
                  <c:v>2.9863237770507651</c:v>
                </c:pt>
                <c:pt idx="52">
                  <c:v>3.003029470553618</c:v>
                </c:pt>
                <c:pt idx="53">
                  <c:v>3.0350292822023683</c:v>
                </c:pt>
                <c:pt idx="54">
                  <c:v>3.0569048513364727</c:v>
                </c:pt>
                <c:pt idx="55">
                  <c:v>3.0618293072946989</c:v>
                </c:pt>
                <c:pt idx="56">
                  <c:v>3.0799044676667209</c:v>
                </c:pt>
                <c:pt idx="57">
                  <c:v>3.0842186867392387</c:v>
                </c:pt>
                <c:pt idx="58">
                  <c:v>3.0996806411092499</c:v>
                </c:pt>
                <c:pt idx="59">
                  <c:v>3.1038037209559568</c:v>
                </c:pt>
                <c:pt idx="60">
                  <c:v>3.1238516409670858</c:v>
                </c:pt>
                <c:pt idx="61">
                  <c:v>3.1303337684950061</c:v>
                </c:pt>
                <c:pt idx="62">
                  <c:v>3.150756439860309</c:v>
                </c:pt>
                <c:pt idx="63">
                  <c:v>3.1522883443830563</c:v>
                </c:pt>
                <c:pt idx="64">
                  <c:v>3.1522883443830563</c:v>
                </c:pt>
                <c:pt idx="65">
                  <c:v>3.1687920203141817</c:v>
                </c:pt>
                <c:pt idx="66">
                  <c:v>3.1869563354654122</c:v>
                </c:pt>
                <c:pt idx="67">
                  <c:v>3.1958996524092336</c:v>
                </c:pt>
                <c:pt idx="68">
                  <c:v>3.2003031829815849</c:v>
                </c:pt>
                <c:pt idx="69">
                  <c:v>3.2268575702887237</c:v>
                </c:pt>
                <c:pt idx="70">
                  <c:v>3.2319790268315041</c:v>
                </c:pt>
                <c:pt idx="71">
                  <c:v>3.2633993313340022</c:v>
                </c:pt>
                <c:pt idx="72">
                  <c:v>3.2814878879400813</c:v>
                </c:pt>
                <c:pt idx="73">
                  <c:v>3.307496037913213</c:v>
                </c:pt>
                <c:pt idx="74">
                  <c:v>3.3096301674258988</c:v>
                </c:pt>
                <c:pt idx="75">
                  <c:v>3.3117538610557542</c:v>
                </c:pt>
                <c:pt idx="76">
                  <c:v>3.3159703454569178</c:v>
                </c:pt>
                <c:pt idx="77">
                  <c:v>3.3344537511509307</c:v>
                </c:pt>
                <c:pt idx="78">
                  <c:v>3.3364597338485296</c:v>
                </c:pt>
                <c:pt idx="79">
                  <c:v>3.3521825181113627</c:v>
                </c:pt>
                <c:pt idx="80">
                  <c:v>3.3654879848908998</c:v>
                </c:pt>
                <c:pt idx="81">
                  <c:v>3.3729120029701067</c:v>
                </c:pt>
                <c:pt idx="82">
                  <c:v>3.3856062735983121</c:v>
                </c:pt>
                <c:pt idx="83">
                  <c:v>3.4329692908744058</c:v>
                </c:pt>
                <c:pt idx="84">
                  <c:v>3.4471580313422194</c:v>
                </c:pt>
                <c:pt idx="85">
                  <c:v>3.4683473304121573</c:v>
                </c:pt>
                <c:pt idx="86">
                  <c:v>3.4857214264815801</c:v>
                </c:pt>
                <c:pt idx="87">
                  <c:v>3.4941545940184429</c:v>
                </c:pt>
                <c:pt idx="88">
                  <c:v>3.510545010206612</c:v>
                </c:pt>
                <c:pt idx="89">
                  <c:v>3.5171958979499744</c:v>
                </c:pt>
                <c:pt idx="90">
                  <c:v>3.5327543789924976</c:v>
                </c:pt>
                <c:pt idx="91">
                  <c:v>3.5428254269591797</c:v>
                </c:pt>
                <c:pt idx="92">
                  <c:v>3.5575072019056577</c:v>
                </c:pt>
                <c:pt idx="93">
                  <c:v>3.5740312677277188</c:v>
                </c:pt>
                <c:pt idx="94">
                  <c:v>3.5888317255942073</c:v>
                </c:pt>
                <c:pt idx="95">
                  <c:v>3.5910646070264991</c:v>
                </c:pt>
                <c:pt idx="96">
                  <c:v>3.6074550232146687</c:v>
                </c:pt>
                <c:pt idx="97">
                  <c:v>3.6344772701607315</c:v>
                </c:pt>
                <c:pt idx="98">
                  <c:v>3.6414741105040997</c:v>
                </c:pt>
                <c:pt idx="99">
                  <c:v>3.6857417386022635</c:v>
                </c:pt>
                <c:pt idx="100">
                  <c:v>3.6954816764901977</c:v>
                </c:pt>
                <c:pt idx="101">
                  <c:v>3.720159303405957</c:v>
                </c:pt>
                <c:pt idx="102">
                  <c:v>3.7543483357110188</c:v>
                </c:pt>
                <c:pt idx="103">
                  <c:v>3.7573960287930244</c:v>
                </c:pt>
                <c:pt idx="104">
                  <c:v>3.7596678446896306</c:v>
                </c:pt>
                <c:pt idx="105">
                  <c:v>3.7839035792727351</c:v>
                </c:pt>
              </c:numCache>
            </c:numRef>
          </c:xVal>
          <c:yVal>
            <c:numRef>
              <c:f>'Lux Independant'!$G$2:$G$107</c:f>
              <c:numCache>
                <c:formatCode>General</c:formatCode>
                <c:ptCount val="106"/>
                <c:pt idx="0">
                  <c:v>1.2174839442139063</c:v>
                </c:pt>
                <c:pt idx="1">
                  <c:v>1.2833012287035497</c:v>
                </c:pt>
                <c:pt idx="2">
                  <c:v>1.3617278360175928</c:v>
                </c:pt>
                <c:pt idx="3">
                  <c:v>1.4927603890268375</c:v>
                </c:pt>
                <c:pt idx="4">
                  <c:v>1.6839471307515121</c:v>
                </c:pt>
                <c:pt idx="5">
                  <c:v>1.8779469516291882</c:v>
                </c:pt>
                <c:pt idx="6">
                  <c:v>2.0107238653917729</c:v>
                </c:pt>
                <c:pt idx="7">
                  <c:v>2.0689276116820721</c:v>
                </c:pt>
                <c:pt idx="8">
                  <c:v>2.1878026387184195</c:v>
                </c:pt>
                <c:pt idx="9">
                  <c:v>2.2375437381428744</c:v>
                </c:pt>
                <c:pt idx="10">
                  <c:v>2.2940250940953226</c:v>
                </c:pt>
                <c:pt idx="11">
                  <c:v>2.3384564936046046</c:v>
                </c:pt>
                <c:pt idx="12">
                  <c:v>2.357934847000454</c:v>
                </c:pt>
                <c:pt idx="13">
                  <c:v>2.396896449142524</c:v>
                </c:pt>
                <c:pt idx="14">
                  <c:v>2.510545010206612</c:v>
                </c:pt>
                <c:pt idx="15">
                  <c:v>2.5237464668115646</c:v>
                </c:pt>
                <c:pt idx="16">
                  <c:v>2.5804687839510017</c:v>
                </c:pt>
                <c:pt idx="17">
                  <c:v>2.6464037262230695</c:v>
                </c:pt>
                <c:pt idx="18">
                  <c:v>2.6560982020128319</c:v>
                </c:pt>
                <c:pt idx="19">
                  <c:v>2.6655809910179533</c:v>
                </c:pt>
                <c:pt idx="20">
                  <c:v>2.6812412373755872</c:v>
                </c:pt>
                <c:pt idx="21">
                  <c:v>2.6972293427597176</c:v>
                </c:pt>
                <c:pt idx="22">
                  <c:v>2.7649229846498886</c:v>
                </c:pt>
                <c:pt idx="23">
                  <c:v>2.7838321433844411</c:v>
                </c:pt>
                <c:pt idx="24">
                  <c:v>2.8162412999917832</c:v>
                </c:pt>
                <c:pt idx="25">
                  <c:v>2.828015064223977</c:v>
                </c:pt>
                <c:pt idx="26">
                  <c:v>2.8494194137968996</c:v>
                </c:pt>
                <c:pt idx="27">
                  <c:v>2.8567288903828825</c:v>
                </c:pt>
                <c:pt idx="28">
                  <c:v>2.8715729355458786</c:v>
                </c:pt>
                <c:pt idx="29">
                  <c:v>2.8920946026904804</c:v>
                </c:pt>
                <c:pt idx="30">
                  <c:v>2.8992731873176036</c:v>
                </c:pt>
                <c:pt idx="31">
                  <c:v>2.9030899869919438</c:v>
                </c:pt>
                <c:pt idx="32">
                  <c:v>2.9211660506377388</c:v>
                </c:pt>
                <c:pt idx="33">
                  <c:v>2.9283958522567137</c:v>
                </c:pt>
                <c:pt idx="34">
                  <c:v>2.9454685851318199</c:v>
                </c:pt>
                <c:pt idx="35">
                  <c:v>2.9708580569965024</c:v>
                </c:pt>
                <c:pt idx="36">
                  <c:v>2.9740509027928774</c:v>
                </c:pt>
                <c:pt idx="37">
                  <c:v>2.9903388547876015</c:v>
                </c:pt>
                <c:pt idx="38">
                  <c:v>2.9956351945975501</c:v>
                </c:pt>
                <c:pt idx="39">
                  <c:v>3.0064660422492318</c:v>
                </c:pt>
                <c:pt idx="40">
                  <c:v>3.0161973535124389</c:v>
                </c:pt>
                <c:pt idx="41">
                  <c:v>3.0285712526925375</c:v>
                </c:pt>
                <c:pt idx="42">
                  <c:v>3.0445397603924111</c:v>
                </c:pt>
                <c:pt idx="43">
                  <c:v>3.0696680969115957</c:v>
                </c:pt>
                <c:pt idx="44">
                  <c:v>3.1024337056813365</c:v>
                </c:pt>
                <c:pt idx="45">
                  <c:v>3.1095785469043866</c:v>
                </c:pt>
                <c:pt idx="46">
                  <c:v>3.1238516409670858</c:v>
                </c:pt>
                <c:pt idx="47">
                  <c:v>3.1417632302757879</c:v>
                </c:pt>
                <c:pt idx="48">
                  <c:v>3.1649473726218416</c:v>
                </c:pt>
                <c:pt idx="49">
                  <c:v>3.1740598077250253</c:v>
                </c:pt>
                <c:pt idx="50">
                  <c:v>3.1766699326681498</c:v>
                </c:pt>
                <c:pt idx="51">
                  <c:v>3.1775364999298623</c:v>
                </c:pt>
                <c:pt idx="52">
                  <c:v>3.1925674533365456</c:v>
                </c:pt>
                <c:pt idx="53">
                  <c:v>3.2214142378423385</c:v>
                </c:pt>
                <c:pt idx="54">
                  <c:v>3.2410481506716442</c:v>
                </c:pt>
                <c:pt idx="55">
                  <c:v>3.245759355967277</c:v>
                </c:pt>
                <c:pt idx="56">
                  <c:v>3.2619761913978125</c:v>
                </c:pt>
                <c:pt idx="57">
                  <c:v>3.265996370495079</c:v>
                </c:pt>
                <c:pt idx="58">
                  <c:v>3.2798949800116382</c:v>
                </c:pt>
                <c:pt idx="59">
                  <c:v>3.284205067701794</c:v>
                </c:pt>
                <c:pt idx="60">
                  <c:v>3.301897717195208</c:v>
                </c:pt>
                <c:pt idx="61">
                  <c:v>3.308350948586726</c:v>
                </c:pt>
                <c:pt idx="62">
                  <c:v>3.3263358609287512</c:v>
                </c:pt>
                <c:pt idx="63">
                  <c:v>3.3277674899027292</c:v>
                </c:pt>
                <c:pt idx="64">
                  <c:v>3.3277674899027292</c:v>
                </c:pt>
                <c:pt idx="65">
                  <c:v>3.3428173146357332</c:v>
                </c:pt>
                <c:pt idx="66">
                  <c:v>3.3585059114902354</c:v>
                </c:pt>
                <c:pt idx="67">
                  <c:v>3.3666097103924297</c:v>
                </c:pt>
                <c:pt idx="68">
                  <c:v>3.3705130895985924</c:v>
                </c:pt>
                <c:pt idx="69">
                  <c:v>3.3937506403480802</c:v>
                </c:pt>
                <c:pt idx="70">
                  <c:v>3.3981136917305026</c:v>
                </c:pt>
                <c:pt idx="71">
                  <c:v>3.4265112613645754</c:v>
                </c:pt>
                <c:pt idx="72">
                  <c:v>3.4412236742426123</c:v>
                </c:pt>
                <c:pt idx="73">
                  <c:v>3.4655315569735499</c:v>
                </c:pt>
                <c:pt idx="74">
                  <c:v>3.4676081055836332</c:v>
                </c:pt>
                <c:pt idx="75">
                  <c:v>3.469674772551798</c:v>
                </c:pt>
                <c:pt idx="76">
                  <c:v>3.4726101975960448</c:v>
                </c:pt>
                <c:pt idx="77">
                  <c:v>3.4889735247265081</c:v>
                </c:pt>
                <c:pt idx="78">
                  <c:v>3.4908009520108552</c:v>
                </c:pt>
                <c:pt idx="79">
                  <c:v>3.502836638621003</c:v>
                </c:pt>
                <c:pt idx="80">
                  <c:v>3.5138831856110926</c:v>
                </c:pt>
                <c:pt idx="81">
                  <c:v>3.5198279937757189</c:v>
                </c:pt>
                <c:pt idx="82">
                  <c:v>3.5317343092765503</c:v>
                </c:pt>
                <c:pt idx="83">
                  <c:v>3.5714759036819439</c:v>
                </c:pt>
                <c:pt idx="84">
                  <c:v>3.582404298019028</c:v>
                </c:pt>
                <c:pt idx="85">
                  <c:v>3.5995555909859802</c:v>
                </c:pt>
                <c:pt idx="86">
                  <c:v>3.61320735210376</c:v>
                </c:pt>
                <c:pt idx="87">
                  <c:v>3.6202401898458314</c:v>
                </c:pt>
                <c:pt idx="88">
                  <c:v>3.6328620401002301</c:v>
                </c:pt>
                <c:pt idx="89">
                  <c:v>3.6376898191184011</c:v>
                </c:pt>
                <c:pt idx="90">
                  <c:v>3.6495295659478191</c:v>
                </c:pt>
                <c:pt idx="91">
                  <c:v>3.6565772913961139</c:v>
                </c:pt>
                <c:pt idx="92">
                  <c:v>3.6670792054642165</c:v>
                </c:pt>
                <c:pt idx="93">
                  <c:v>3.6770591773921613</c:v>
                </c:pt>
                <c:pt idx="94">
                  <c:v>3.6805168093812548</c:v>
                </c:pt>
                <c:pt idx="95">
                  <c:v>3.6807886115066824</c:v>
                </c:pt>
                <c:pt idx="96">
                  <c:v>3.6825060859390111</c:v>
                </c:pt>
                <c:pt idx="97">
                  <c:v>3.6840370374865197</c:v>
                </c:pt>
                <c:pt idx="98">
                  <c:v>3.6843066460716316</c:v>
                </c:pt>
                <c:pt idx="99">
                  <c:v>3.6857417386022635</c:v>
                </c:pt>
                <c:pt idx="100">
                  <c:v>3.6860102913152857</c:v>
                </c:pt>
                <c:pt idx="101">
                  <c:v>3.6864575104691117</c:v>
                </c:pt>
                <c:pt idx="102">
                  <c:v>3.6869935662646784</c:v>
                </c:pt>
                <c:pt idx="103">
                  <c:v>3.6871721045947998</c:v>
                </c:pt>
                <c:pt idx="104">
                  <c:v>3.6872613462435062</c:v>
                </c:pt>
                <c:pt idx="105">
                  <c:v>3.6877072796248189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3-486D-9F4D-3762EC5BA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94848"/>
        <c:axId val="1064815120"/>
      </c:scatterChart>
      <c:valAx>
        <c:axId val="11612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15120"/>
        <c:crosses val="autoZero"/>
        <c:crossBetween val="midCat"/>
      </c:valAx>
      <c:valAx>
        <c:axId val="10648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9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'Lux Independant'!$C$1</c:f>
              <c:strCache>
                <c:ptCount val="1"/>
                <c:pt idx="0">
                  <c:v>Vol/LUX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'Lux Independant'!$A$2:$A$107</c:f>
              <c:numCache>
                <c:formatCode>General</c:formatCode>
                <c:ptCount val="106"/>
                <c:pt idx="0">
                  <c:v>10.5</c:v>
                </c:pt>
                <c:pt idx="1">
                  <c:v>12</c:v>
                </c:pt>
                <c:pt idx="2">
                  <c:v>14.3</c:v>
                </c:pt>
                <c:pt idx="3">
                  <c:v>19.100000000000001</c:v>
                </c:pt>
                <c:pt idx="4">
                  <c:v>29.2</c:v>
                </c:pt>
                <c:pt idx="5">
                  <c:v>45</c:v>
                </c:pt>
                <c:pt idx="6">
                  <c:v>60</c:v>
                </c:pt>
                <c:pt idx="7">
                  <c:v>69.2</c:v>
                </c:pt>
                <c:pt idx="8">
                  <c:v>91</c:v>
                </c:pt>
                <c:pt idx="9">
                  <c:v>103</c:v>
                </c:pt>
                <c:pt idx="10">
                  <c:v>117</c:v>
                </c:pt>
                <c:pt idx="11">
                  <c:v>130</c:v>
                </c:pt>
                <c:pt idx="12">
                  <c:v>135</c:v>
                </c:pt>
                <c:pt idx="13">
                  <c:v>148.30000000000001</c:v>
                </c:pt>
                <c:pt idx="14">
                  <c:v>194</c:v>
                </c:pt>
                <c:pt idx="15">
                  <c:v>201</c:v>
                </c:pt>
                <c:pt idx="16">
                  <c:v>230</c:v>
                </c:pt>
                <c:pt idx="17">
                  <c:v>268</c:v>
                </c:pt>
                <c:pt idx="18">
                  <c:v>275</c:v>
                </c:pt>
                <c:pt idx="19">
                  <c:v>280</c:v>
                </c:pt>
                <c:pt idx="20">
                  <c:v>290</c:v>
                </c:pt>
                <c:pt idx="21">
                  <c:v>302</c:v>
                </c:pt>
                <c:pt idx="22">
                  <c:v>355</c:v>
                </c:pt>
                <c:pt idx="23">
                  <c:v>372</c:v>
                </c:pt>
                <c:pt idx="24">
                  <c:v>400</c:v>
                </c:pt>
                <c:pt idx="25">
                  <c:v>414</c:v>
                </c:pt>
                <c:pt idx="26">
                  <c:v>434</c:v>
                </c:pt>
                <c:pt idx="27">
                  <c:v>443</c:v>
                </c:pt>
                <c:pt idx="28">
                  <c:v>459</c:v>
                </c:pt>
                <c:pt idx="29">
                  <c:v>483</c:v>
                </c:pt>
                <c:pt idx="30">
                  <c:v>490</c:v>
                </c:pt>
                <c:pt idx="31">
                  <c:v>495</c:v>
                </c:pt>
                <c:pt idx="32">
                  <c:v>518</c:v>
                </c:pt>
                <c:pt idx="33">
                  <c:v>526</c:v>
                </c:pt>
                <c:pt idx="34">
                  <c:v>549</c:v>
                </c:pt>
                <c:pt idx="35">
                  <c:v>583</c:v>
                </c:pt>
                <c:pt idx="36">
                  <c:v>588</c:v>
                </c:pt>
                <c:pt idx="37">
                  <c:v>612</c:v>
                </c:pt>
                <c:pt idx="38">
                  <c:v>620</c:v>
                </c:pt>
                <c:pt idx="39">
                  <c:v>640</c:v>
                </c:pt>
                <c:pt idx="40">
                  <c:v>650</c:v>
                </c:pt>
                <c:pt idx="41">
                  <c:v>672</c:v>
                </c:pt>
                <c:pt idx="42">
                  <c:v>700</c:v>
                </c:pt>
                <c:pt idx="43">
                  <c:v>742</c:v>
                </c:pt>
                <c:pt idx="44">
                  <c:v>805</c:v>
                </c:pt>
                <c:pt idx="45">
                  <c:v>820</c:v>
                </c:pt>
                <c:pt idx="46">
                  <c:v>850</c:v>
                </c:pt>
                <c:pt idx="47">
                  <c:v>888</c:v>
                </c:pt>
                <c:pt idx="48">
                  <c:v>940</c:v>
                </c:pt>
                <c:pt idx="49">
                  <c:v>962</c:v>
                </c:pt>
                <c:pt idx="50">
                  <c:v>967</c:v>
                </c:pt>
                <c:pt idx="51">
                  <c:v>969</c:v>
                </c:pt>
                <c:pt idx="52">
                  <c:v>1007</c:v>
                </c:pt>
                <c:pt idx="53">
                  <c:v>1084</c:v>
                </c:pt>
                <c:pt idx="54">
                  <c:v>1140</c:v>
                </c:pt>
                <c:pt idx="55">
                  <c:v>1153</c:v>
                </c:pt>
                <c:pt idx="56">
                  <c:v>1202</c:v>
                </c:pt>
                <c:pt idx="57">
                  <c:v>1214</c:v>
                </c:pt>
                <c:pt idx="58">
                  <c:v>1258</c:v>
                </c:pt>
                <c:pt idx="59">
                  <c:v>1270</c:v>
                </c:pt>
                <c:pt idx="60">
                  <c:v>1330</c:v>
                </c:pt>
                <c:pt idx="61">
                  <c:v>1350</c:v>
                </c:pt>
                <c:pt idx="62">
                  <c:v>1415</c:v>
                </c:pt>
                <c:pt idx="63">
                  <c:v>1420</c:v>
                </c:pt>
                <c:pt idx="64">
                  <c:v>1420</c:v>
                </c:pt>
                <c:pt idx="65">
                  <c:v>1475</c:v>
                </c:pt>
                <c:pt idx="66">
                  <c:v>1538</c:v>
                </c:pt>
                <c:pt idx="67">
                  <c:v>1570</c:v>
                </c:pt>
                <c:pt idx="68">
                  <c:v>1586</c:v>
                </c:pt>
                <c:pt idx="69">
                  <c:v>1686</c:v>
                </c:pt>
                <c:pt idx="70">
                  <c:v>1706</c:v>
                </c:pt>
                <c:pt idx="71">
                  <c:v>1834</c:v>
                </c:pt>
                <c:pt idx="72">
                  <c:v>1912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2070</c:v>
                </c:pt>
                <c:pt idx="77">
                  <c:v>2160</c:v>
                </c:pt>
                <c:pt idx="78">
                  <c:v>2170</c:v>
                </c:pt>
                <c:pt idx="79">
                  <c:v>2250</c:v>
                </c:pt>
                <c:pt idx="80">
                  <c:v>2320</c:v>
                </c:pt>
                <c:pt idx="81">
                  <c:v>2360</c:v>
                </c:pt>
                <c:pt idx="82">
                  <c:v>2430</c:v>
                </c:pt>
                <c:pt idx="83">
                  <c:v>2710</c:v>
                </c:pt>
                <c:pt idx="84">
                  <c:v>2800</c:v>
                </c:pt>
                <c:pt idx="85">
                  <c:v>2940</c:v>
                </c:pt>
                <c:pt idx="86">
                  <c:v>3060</c:v>
                </c:pt>
                <c:pt idx="87">
                  <c:v>3120</c:v>
                </c:pt>
                <c:pt idx="88">
                  <c:v>3240</c:v>
                </c:pt>
                <c:pt idx="89">
                  <c:v>3290</c:v>
                </c:pt>
                <c:pt idx="90">
                  <c:v>3410</c:v>
                </c:pt>
                <c:pt idx="91">
                  <c:v>3490</c:v>
                </c:pt>
                <c:pt idx="92">
                  <c:v>3610</c:v>
                </c:pt>
                <c:pt idx="93">
                  <c:v>3750</c:v>
                </c:pt>
                <c:pt idx="94">
                  <c:v>3880</c:v>
                </c:pt>
                <c:pt idx="95">
                  <c:v>3900</c:v>
                </c:pt>
                <c:pt idx="96">
                  <c:v>4050</c:v>
                </c:pt>
                <c:pt idx="97">
                  <c:v>4310</c:v>
                </c:pt>
                <c:pt idx="98">
                  <c:v>4380</c:v>
                </c:pt>
                <c:pt idx="99">
                  <c:v>4850</c:v>
                </c:pt>
                <c:pt idx="100">
                  <c:v>4960</c:v>
                </c:pt>
                <c:pt idx="101">
                  <c:v>5250</c:v>
                </c:pt>
                <c:pt idx="102">
                  <c:v>5680</c:v>
                </c:pt>
                <c:pt idx="103">
                  <c:v>5720</c:v>
                </c:pt>
                <c:pt idx="104">
                  <c:v>5750</c:v>
                </c:pt>
                <c:pt idx="105">
                  <c:v>6080</c:v>
                </c:pt>
              </c:numCache>
            </c:numRef>
          </c:xVal>
          <c:yVal>
            <c:numRef>
              <c:f>'Lux Independant'!$C$2:$C$107</c:f>
              <c:numCache>
                <c:formatCode>General</c:formatCode>
                <c:ptCount val="106"/>
                <c:pt idx="0">
                  <c:v>1.5714285714285714</c:v>
                </c:pt>
                <c:pt idx="1">
                  <c:v>1.5999999999999999</c:v>
                </c:pt>
                <c:pt idx="2">
                  <c:v>1.6083916083916083</c:v>
                </c:pt>
                <c:pt idx="3">
                  <c:v>1.6282722513089005</c:v>
                </c:pt>
                <c:pt idx="4">
                  <c:v>1.6541095890410957</c:v>
                </c:pt>
                <c:pt idx="5">
                  <c:v>1.6777777777777778</c:v>
                </c:pt>
                <c:pt idx="6">
                  <c:v>1.7083333333333333</c:v>
                </c:pt>
                <c:pt idx="7">
                  <c:v>1.6936416184971097</c:v>
                </c:pt>
                <c:pt idx="8">
                  <c:v>1.6934065934065934</c:v>
                </c:pt>
                <c:pt idx="9">
                  <c:v>1.6776699029126214</c:v>
                </c:pt>
                <c:pt idx="10">
                  <c:v>1.6820512820512821</c:v>
                </c:pt>
                <c:pt idx="11">
                  <c:v>1.676923076923077</c:v>
                </c:pt>
                <c:pt idx="12">
                  <c:v>1.6888888888888889</c:v>
                </c:pt>
                <c:pt idx="13">
                  <c:v>1.6817262306136209</c:v>
                </c:pt>
                <c:pt idx="14">
                  <c:v>1.6701030927835052</c:v>
                </c:pt>
                <c:pt idx="15">
                  <c:v>1.6616915422885572</c:v>
                </c:pt>
                <c:pt idx="16">
                  <c:v>1.6547826086956523</c:v>
                </c:pt>
                <c:pt idx="17">
                  <c:v>1.6529850746268657</c:v>
                </c:pt>
                <c:pt idx="18">
                  <c:v>1.6472727272727272</c:v>
                </c:pt>
                <c:pt idx="19">
                  <c:v>1.6535714285714285</c:v>
                </c:pt>
                <c:pt idx="20">
                  <c:v>1.6551724137931034</c:v>
                </c:pt>
                <c:pt idx="21">
                  <c:v>1.6490066225165563</c:v>
                </c:pt>
                <c:pt idx="22">
                  <c:v>1.6394366197183099</c:v>
                </c:pt>
                <c:pt idx="23">
                  <c:v>1.6341397849462365</c:v>
                </c:pt>
                <c:pt idx="24">
                  <c:v>1.6375</c:v>
                </c:pt>
                <c:pt idx="25">
                  <c:v>1.6256038647342994</c:v>
                </c:pt>
                <c:pt idx="26">
                  <c:v>1.6290322580645162</c:v>
                </c:pt>
                <c:pt idx="27">
                  <c:v>1.6230248306997743</c:v>
                </c:pt>
                <c:pt idx="28">
                  <c:v>1.6209150326797386</c:v>
                </c:pt>
                <c:pt idx="29">
                  <c:v>1.6149068322981366</c:v>
                </c:pt>
                <c:pt idx="30">
                  <c:v>1.6183673469387756</c:v>
                </c:pt>
                <c:pt idx="31">
                  <c:v>1.6161616161616161</c:v>
                </c:pt>
                <c:pt idx="32">
                  <c:v>1.6100386100386099</c:v>
                </c:pt>
                <c:pt idx="33">
                  <c:v>1.6121673003802282</c:v>
                </c:pt>
                <c:pt idx="34">
                  <c:v>1.6065573770491803</c:v>
                </c:pt>
                <c:pt idx="35">
                  <c:v>1.6039451114922814</c:v>
                </c:pt>
                <c:pt idx="36">
                  <c:v>1.6020408163265305</c:v>
                </c:pt>
                <c:pt idx="37">
                  <c:v>1.5980392156862746</c:v>
                </c:pt>
                <c:pt idx="38">
                  <c:v>1.596774193548387</c:v>
                </c:pt>
                <c:pt idx="39">
                  <c:v>1.5859375</c:v>
                </c:pt>
                <c:pt idx="40">
                  <c:v>1.5969230769230769</c:v>
                </c:pt>
                <c:pt idx="41">
                  <c:v>1.5892857142857142</c:v>
                </c:pt>
                <c:pt idx="42">
                  <c:v>1.582857142857143</c:v>
                </c:pt>
                <c:pt idx="43">
                  <c:v>1.582210242587601</c:v>
                </c:pt>
                <c:pt idx="44">
                  <c:v>1.5726708074534161</c:v>
                </c:pt>
                <c:pt idx="45">
                  <c:v>1.5695121951219513</c:v>
                </c:pt>
                <c:pt idx="46">
                  <c:v>1.5647058823529412</c:v>
                </c:pt>
                <c:pt idx="47">
                  <c:v>1.5608108108108107</c:v>
                </c:pt>
                <c:pt idx="48">
                  <c:v>1.5553191489361702</c:v>
                </c:pt>
                <c:pt idx="49">
                  <c:v>1.5519750519750519</c:v>
                </c:pt>
                <c:pt idx="50">
                  <c:v>1.5532574974146847</c:v>
                </c:pt>
                <c:pt idx="51">
                  <c:v>1.5531475748194015</c:v>
                </c:pt>
                <c:pt idx="52">
                  <c:v>1.5471698113207548</c:v>
                </c:pt>
                <c:pt idx="53">
                  <c:v>1.5359778597785978</c:v>
                </c:pt>
                <c:pt idx="54">
                  <c:v>1.5280701754385966</c:v>
                </c:pt>
                <c:pt idx="55">
                  <c:v>1.5273200346921076</c:v>
                </c:pt>
                <c:pt idx="56">
                  <c:v>1.5207986688851913</c:v>
                </c:pt>
                <c:pt idx="57">
                  <c:v>1.5197693574958815</c:v>
                </c:pt>
                <c:pt idx="58">
                  <c:v>1.5143084260731319</c:v>
                </c:pt>
                <c:pt idx="59">
                  <c:v>1.5149606299212599</c:v>
                </c:pt>
                <c:pt idx="60">
                  <c:v>1.506766917293233</c:v>
                </c:pt>
                <c:pt idx="61">
                  <c:v>1.5066666666666666</c:v>
                </c:pt>
                <c:pt idx="62">
                  <c:v>1.4982332155477032</c:v>
                </c:pt>
                <c:pt idx="63">
                  <c:v>1.4978873239436619</c:v>
                </c:pt>
                <c:pt idx="64">
                  <c:v>1.4978873239436619</c:v>
                </c:pt>
                <c:pt idx="65">
                  <c:v>1.4928813559322034</c:v>
                </c:pt>
                <c:pt idx="66">
                  <c:v>1.4843953185955787</c:v>
                </c:pt>
                <c:pt idx="67">
                  <c:v>1.4815286624203821</c:v>
                </c:pt>
                <c:pt idx="68">
                  <c:v>1.4798234552332914</c:v>
                </c:pt>
                <c:pt idx="69">
                  <c:v>1.4685646500593119</c:v>
                </c:pt>
                <c:pt idx="70">
                  <c:v>1.4660023446658852</c:v>
                </c:pt>
                <c:pt idx="71">
                  <c:v>1.455834242093784</c:v>
                </c:pt>
                <c:pt idx="72">
                  <c:v>1.4445606694560669</c:v>
                </c:pt>
                <c:pt idx="73">
                  <c:v>1.4389162561576354</c:v>
                </c:pt>
                <c:pt idx="74">
                  <c:v>1.4387254901960784</c:v>
                </c:pt>
                <c:pt idx="75">
                  <c:v>1.4385365853658536</c:v>
                </c:pt>
                <c:pt idx="76">
                  <c:v>1.4342995169082127</c:v>
                </c:pt>
                <c:pt idx="77">
                  <c:v>1.4273148148148149</c:v>
                </c:pt>
                <c:pt idx="78">
                  <c:v>1.4267281105990783</c:v>
                </c:pt>
                <c:pt idx="79">
                  <c:v>1.4146666666666667</c:v>
                </c:pt>
                <c:pt idx="80">
                  <c:v>1.4073275862068966</c:v>
                </c:pt>
                <c:pt idx="81">
                  <c:v>1.402542372881356</c:v>
                </c:pt>
                <c:pt idx="82">
                  <c:v>1.4</c:v>
                </c:pt>
                <c:pt idx="83">
                  <c:v>1.3756457564575646</c:v>
                </c:pt>
                <c:pt idx="84">
                  <c:v>1.3653571428571429</c:v>
                </c:pt>
                <c:pt idx="85">
                  <c:v>1.3527210884353742</c:v>
                </c:pt>
                <c:pt idx="86">
                  <c:v>1.3411764705882352</c:v>
                </c:pt>
                <c:pt idx="87">
                  <c:v>1.3368589743589743</c:v>
                </c:pt>
                <c:pt idx="88">
                  <c:v>1.3253086419753086</c:v>
                </c:pt>
                <c:pt idx="89">
                  <c:v>1.319756838905775</c:v>
                </c:pt>
                <c:pt idx="90">
                  <c:v>1.3085043988269796</c:v>
                </c:pt>
                <c:pt idx="91">
                  <c:v>1.2994269340974212</c:v>
                </c:pt>
                <c:pt idx="92">
                  <c:v>1.2869806094182825</c:v>
                </c:pt>
                <c:pt idx="93">
                  <c:v>1.2677333333333334</c:v>
                </c:pt>
                <c:pt idx="94">
                  <c:v>1.2350515463917526</c:v>
                </c:pt>
                <c:pt idx="95">
                  <c:v>1.2294871794871796</c:v>
                </c:pt>
                <c:pt idx="96">
                  <c:v>1.1886419753086419</c:v>
                </c:pt>
                <c:pt idx="97">
                  <c:v>1.1208816705336426</c:v>
                </c:pt>
                <c:pt idx="98">
                  <c:v>1.1036529680365297</c:v>
                </c:pt>
                <c:pt idx="99">
                  <c:v>1</c:v>
                </c:pt>
                <c:pt idx="100">
                  <c:v>0.97842741935483868</c:v>
                </c:pt>
                <c:pt idx="101">
                  <c:v>0.92533333333333334</c:v>
                </c:pt>
                <c:pt idx="102">
                  <c:v>0.85633802816901405</c:v>
                </c:pt>
                <c:pt idx="103">
                  <c:v>0.85069930069930066</c:v>
                </c:pt>
                <c:pt idx="104">
                  <c:v>0.84643478260869565</c:v>
                </c:pt>
                <c:pt idx="105">
                  <c:v>0.8013157894736842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8F-4152-98F4-8359D689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87776"/>
        <c:axId val="1156315968"/>
      </c:scatterChart>
      <c:valAx>
        <c:axId val="116128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15968"/>
        <c:crosses val="autoZero"/>
        <c:crossBetween val="midCat"/>
      </c:valAx>
      <c:valAx>
        <c:axId val="11563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8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'Lux Independant'!$H$1</c:f>
              <c:strCache>
                <c:ptCount val="1"/>
                <c:pt idx="0">
                  <c:v>log(Vol)/log(LUX)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'Lux Independant'!$F$2:$F$107</c:f>
              <c:numCache>
                <c:formatCode>General</c:formatCode>
                <c:ptCount val="106"/>
                <c:pt idx="0">
                  <c:v>1.0211892990699381</c:v>
                </c:pt>
                <c:pt idx="1">
                  <c:v>1.0791812460476249</c:v>
                </c:pt>
                <c:pt idx="2">
                  <c:v>1.1553360374650619</c:v>
                </c:pt>
                <c:pt idx="3">
                  <c:v>1.2810333672477277</c:v>
                </c:pt>
                <c:pt idx="4">
                  <c:v>1.4653828514484182</c:v>
                </c:pt>
                <c:pt idx="5">
                  <c:v>1.6532125137753437</c:v>
                </c:pt>
                <c:pt idx="6">
                  <c:v>1.7781512503836436</c:v>
                </c:pt>
                <c:pt idx="7">
                  <c:v>1.8401060944567578</c:v>
                </c:pt>
                <c:pt idx="8">
                  <c:v>1.9590413923210936</c:v>
                </c:pt>
                <c:pt idx="9">
                  <c:v>2.012837224705172</c:v>
                </c:pt>
                <c:pt idx="10">
                  <c:v>2.0681858617461617</c:v>
                </c:pt>
                <c:pt idx="11">
                  <c:v>2.1139433523068369</c:v>
                </c:pt>
                <c:pt idx="12">
                  <c:v>2.1303337684950061</c:v>
                </c:pt>
                <c:pt idx="13">
                  <c:v>2.1711411510283822</c:v>
                </c:pt>
                <c:pt idx="14">
                  <c:v>2.287801729930226</c:v>
                </c:pt>
                <c:pt idx="15">
                  <c:v>2.3031960574204891</c:v>
                </c:pt>
                <c:pt idx="16">
                  <c:v>2.3617278360175931</c:v>
                </c:pt>
                <c:pt idx="17">
                  <c:v>2.428134794028789</c:v>
                </c:pt>
                <c:pt idx="18">
                  <c:v>2.4393326938302629</c:v>
                </c:pt>
                <c:pt idx="19">
                  <c:v>2.4471580313422194</c:v>
                </c:pt>
                <c:pt idx="20">
                  <c:v>2.4623979978989561</c:v>
                </c:pt>
                <c:pt idx="21">
                  <c:v>2.4800069429571505</c:v>
                </c:pt>
                <c:pt idx="22">
                  <c:v>2.5502283530550942</c:v>
                </c:pt>
                <c:pt idx="23">
                  <c:v>2.5705429398818973</c:v>
                </c:pt>
                <c:pt idx="24">
                  <c:v>2.6020599913279625</c:v>
                </c:pt>
                <c:pt idx="25">
                  <c:v>2.6170003411208991</c:v>
                </c:pt>
                <c:pt idx="26">
                  <c:v>2.6374897295125108</c:v>
                </c:pt>
                <c:pt idx="27">
                  <c:v>2.6464037262230695</c:v>
                </c:pt>
                <c:pt idx="28">
                  <c:v>2.661812685537261</c:v>
                </c:pt>
                <c:pt idx="29">
                  <c:v>2.6839471307515121</c:v>
                </c:pt>
                <c:pt idx="30">
                  <c:v>2.6901960800285138</c:v>
                </c:pt>
                <c:pt idx="31">
                  <c:v>2.6946051989335689</c:v>
                </c:pt>
                <c:pt idx="32">
                  <c:v>2.7143297597452332</c:v>
                </c:pt>
                <c:pt idx="33">
                  <c:v>2.7209857441537393</c:v>
                </c:pt>
                <c:pt idx="34">
                  <c:v>2.7395723444500919</c:v>
                </c:pt>
                <c:pt idx="35">
                  <c:v>2.7656685547590141</c:v>
                </c:pt>
                <c:pt idx="36">
                  <c:v>2.7693773260761385</c:v>
                </c:pt>
                <c:pt idx="37">
                  <c:v>2.7867514221455614</c:v>
                </c:pt>
                <c:pt idx="38">
                  <c:v>2.7923916894982539</c:v>
                </c:pt>
                <c:pt idx="39">
                  <c:v>2.8061799739838871</c:v>
                </c:pt>
                <c:pt idx="40">
                  <c:v>2.8129133566428557</c:v>
                </c:pt>
                <c:pt idx="41">
                  <c:v>2.8273692730538253</c:v>
                </c:pt>
                <c:pt idx="42">
                  <c:v>2.8450980400142569</c:v>
                </c:pt>
                <c:pt idx="43">
                  <c:v>2.8704039052790269</c:v>
                </c:pt>
                <c:pt idx="44">
                  <c:v>2.9057958803678687</c:v>
                </c:pt>
                <c:pt idx="45">
                  <c:v>2.9138138523837167</c:v>
                </c:pt>
                <c:pt idx="46">
                  <c:v>2.9294189257142929</c:v>
                </c:pt>
                <c:pt idx="47">
                  <c:v>2.9484129657786009</c:v>
                </c:pt>
                <c:pt idx="48">
                  <c:v>2.9731278535996988</c:v>
                </c:pt>
                <c:pt idx="49">
                  <c:v>2.9831750720378132</c:v>
                </c:pt>
                <c:pt idx="50">
                  <c:v>2.9854264740830017</c:v>
                </c:pt>
                <c:pt idx="51">
                  <c:v>2.9863237770507651</c:v>
                </c:pt>
                <c:pt idx="52">
                  <c:v>3.003029470553618</c:v>
                </c:pt>
                <c:pt idx="53">
                  <c:v>3.0350292822023683</c:v>
                </c:pt>
                <c:pt idx="54">
                  <c:v>3.0569048513364727</c:v>
                </c:pt>
                <c:pt idx="55">
                  <c:v>3.0618293072946989</c:v>
                </c:pt>
                <c:pt idx="56">
                  <c:v>3.0799044676667209</c:v>
                </c:pt>
                <c:pt idx="57">
                  <c:v>3.0842186867392387</c:v>
                </c:pt>
                <c:pt idx="58">
                  <c:v>3.0996806411092499</c:v>
                </c:pt>
                <c:pt idx="59">
                  <c:v>3.1038037209559568</c:v>
                </c:pt>
                <c:pt idx="60">
                  <c:v>3.1238516409670858</c:v>
                </c:pt>
                <c:pt idx="61">
                  <c:v>3.1303337684950061</c:v>
                </c:pt>
                <c:pt idx="62">
                  <c:v>3.150756439860309</c:v>
                </c:pt>
                <c:pt idx="63">
                  <c:v>3.1522883443830563</c:v>
                </c:pt>
                <c:pt idx="64">
                  <c:v>3.1522883443830563</c:v>
                </c:pt>
                <c:pt idx="65">
                  <c:v>3.1687920203141817</c:v>
                </c:pt>
                <c:pt idx="66">
                  <c:v>3.1869563354654122</c:v>
                </c:pt>
                <c:pt idx="67">
                  <c:v>3.1958996524092336</c:v>
                </c:pt>
                <c:pt idx="68">
                  <c:v>3.2003031829815849</c:v>
                </c:pt>
                <c:pt idx="69">
                  <c:v>3.2268575702887237</c:v>
                </c:pt>
                <c:pt idx="70">
                  <c:v>3.2319790268315041</c:v>
                </c:pt>
                <c:pt idx="71">
                  <c:v>3.2633993313340022</c:v>
                </c:pt>
                <c:pt idx="72">
                  <c:v>3.2814878879400813</c:v>
                </c:pt>
                <c:pt idx="73">
                  <c:v>3.307496037913213</c:v>
                </c:pt>
                <c:pt idx="74">
                  <c:v>3.3096301674258988</c:v>
                </c:pt>
                <c:pt idx="75">
                  <c:v>3.3117538610557542</c:v>
                </c:pt>
                <c:pt idx="76">
                  <c:v>3.3159703454569178</c:v>
                </c:pt>
                <c:pt idx="77">
                  <c:v>3.3344537511509307</c:v>
                </c:pt>
                <c:pt idx="78">
                  <c:v>3.3364597338485296</c:v>
                </c:pt>
                <c:pt idx="79">
                  <c:v>3.3521825181113627</c:v>
                </c:pt>
                <c:pt idx="80">
                  <c:v>3.3654879848908998</c:v>
                </c:pt>
                <c:pt idx="81">
                  <c:v>3.3729120029701067</c:v>
                </c:pt>
                <c:pt idx="82">
                  <c:v>3.3856062735983121</c:v>
                </c:pt>
                <c:pt idx="83">
                  <c:v>3.4329692908744058</c:v>
                </c:pt>
                <c:pt idx="84">
                  <c:v>3.4471580313422194</c:v>
                </c:pt>
                <c:pt idx="85">
                  <c:v>3.4683473304121573</c:v>
                </c:pt>
                <c:pt idx="86">
                  <c:v>3.4857214264815801</c:v>
                </c:pt>
                <c:pt idx="87">
                  <c:v>3.4941545940184429</c:v>
                </c:pt>
                <c:pt idx="88">
                  <c:v>3.510545010206612</c:v>
                </c:pt>
                <c:pt idx="89">
                  <c:v>3.5171958979499744</c:v>
                </c:pt>
                <c:pt idx="90">
                  <c:v>3.5327543789924976</c:v>
                </c:pt>
                <c:pt idx="91">
                  <c:v>3.5428254269591797</c:v>
                </c:pt>
                <c:pt idx="92">
                  <c:v>3.5575072019056577</c:v>
                </c:pt>
                <c:pt idx="93">
                  <c:v>3.5740312677277188</c:v>
                </c:pt>
                <c:pt idx="94">
                  <c:v>3.5888317255942073</c:v>
                </c:pt>
                <c:pt idx="95">
                  <c:v>3.5910646070264991</c:v>
                </c:pt>
                <c:pt idx="96">
                  <c:v>3.6074550232146687</c:v>
                </c:pt>
                <c:pt idx="97">
                  <c:v>3.6344772701607315</c:v>
                </c:pt>
                <c:pt idx="98">
                  <c:v>3.6414741105040997</c:v>
                </c:pt>
                <c:pt idx="99">
                  <c:v>3.6857417386022635</c:v>
                </c:pt>
                <c:pt idx="100">
                  <c:v>3.6954816764901977</c:v>
                </c:pt>
                <c:pt idx="101">
                  <c:v>3.720159303405957</c:v>
                </c:pt>
                <c:pt idx="102">
                  <c:v>3.7543483357110188</c:v>
                </c:pt>
                <c:pt idx="103">
                  <c:v>3.7573960287930244</c:v>
                </c:pt>
                <c:pt idx="104">
                  <c:v>3.7596678446896306</c:v>
                </c:pt>
                <c:pt idx="105">
                  <c:v>3.7839035792727351</c:v>
                </c:pt>
              </c:numCache>
            </c:numRef>
          </c:xVal>
          <c:yVal>
            <c:numRef>
              <c:f>'Lux Independant'!$H$2:$H$107</c:f>
              <c:numCache>
                <c:formatCode>General</c:formatCode>
                <c:ptCount val="106"/>
                <c:pt idx="0">
                  <c:v>1.19222160408726</c:v>
                </c:pt>
                <c:pt idx="1">
                  <c:v>1.1891433745753925</c:v>
                </c:pt>
                <c:pt idx="2">
                  <c:v>1.178642223439492</c:v>
                </c:pt>
                <c:pt idx="3">
                  <c:v>1.1652783035886105</c:v>
                </c:pt>
                <c:pt idx="4">
                  <c:v>1.1491516562289916</c:v>
                </c:pt>
                <c:pt idx="5">
                  <c:v>1.135938021265416</c:v>
                </c:pt>
                <c:pt idx="6">
                  <c:v>1.1307946188255644</c:v>
                </c:pt>
                <c:pt idx="7">
                  <c:v>1.1243523500708081</c:v>
                </c:pt>
                <c:pt idx="8">
                  <c:v>1.1167720331453983</c:v>
                </c:pt>
                <c:pt idx="9">
                  <c:v>1.1116367039916086</c:v>
                </c:pt>
                <c:pt idx="10">
                  <c:v>1.1091967779716305</c:v>
                </c:pt>
                <c:pt idx="11">
                  <c:v>1.1062058456073425</c:v>
                </c:pt>
                <c:pt idx="12">
                  <c:v>1.1068382250102708</c:v>
                </c:pt>
                <c:pt idx="13">
                  <c:v>1.1039800189901106</c:v>
                </c:pt>
                <c:pt idx="14">
                  <c:v>1.0973612692753665</c:v>
                </c:pt>
                <c:pt idx="15">
                  <c:v>1.0957584173872221</c:v>
                </c:pt>
                <c:pt idx="16">
                  <c:v>1.0926190328104255</c:v>
                </c:pt>
                <c:pt idx="17">
                  <c:v>1.0898916043421651</c:v>
                </c:pt>
                <c:pt idx="18">
                  <c:v>1.08886262572171</c:v>
                </c:pt>
                <c:pt idx="19">
                  <c:v>1.0892557639834699</c:v>
                </c:pt>
                <c:pt idx="20">
                  <c:v>1.0888740324120469</c:v>
                </c:pt>
                <c:pt idx="21">
                  <c:v>1.0875894321261665</c:v>
                </c:pt>
                <c:pt idx="22">
                  <c:v>1.0841864342609151</c:v>
                </c:pt>
                <c:pt idx="23">
                  <c:v>1.0829743787560862</c:v>
                </c:pt>
                <c:pt idx="24">
                  <c:v>1.0823122100864835</c:v>
                </c:pt>
                <c:pt idx="25">
                  <c:v>1.0806322871982115</c:v>
                </c:pt>
                <c:pt idx="26">
                  <c:v>1.0803527998281759</c:v>
                </c:pt>
                <c:pt idx="27">
                  <c:v>1.0794758419041328</c:v>
                </c:pt>
                <c:pt idx="28">
                  <c:v>1.0788035353307663</c:v>
                </c:pt>
                <c:pt idx="29">
                  <c:v>1.0775527466819685</c:v>
                </c:pt>
                <c:pt idx="30">
                  <c:v>1.07771816665753</c:v>
                </c:pt>
                <c:pt idx="31">
                  <c:v>1.0773711815522682</c:v>
                </c:pt>
                <c:pt idx="32">
                  <c:v>1.076201607468622</c:v>
                </c:pt>
                <c:pt idx="33">
                  <c:v>1.0762260914260988</c:v>
                </c:pt>
                <c:pt idx="34">
                  <c:v>1.0751563436894955</c:v>
                </c:pt>
                <c:pt idx="35">
                  <c:v>1.0741916459528056</c:v>
                </c:pt>
                <c:pt idx="36">
                  <c:v>1.0739059913539251</c:v>
                </c:pt>
                <c:pt idx="37">
                  <c:v>1.0730554691832883</c:v>
                </c:pt>
                <c:pt idx="38">
                  <c:v>1.0727847407165918</c:v>
                </c:pt>
                <c:pt idx="39">
                  <c:v>1.0713732084621079</c:v>
                </c:pt>
                <c:pt idx="40">
                  <c:v>1.0722681331046036</c:v>
                </c:pt>
                <c:pt idx="41">
                  <c:v>1.0711622572814463</c:v>
                </c:pt>
                <c:pt idx="42">
                  <c:v>1.0701001222359123</c:v>
                </c:pt>
                <c:pt idx="43">
                  <c:v>1.0694202621680167</c:v>
                </c:pt>
                <c:pt idx="44">
                  <c:v>1.0676709009886041</c:v>
                </c:pt>
                <c:pt idx="45">
                  <c:v>1.0671850380423307</c:v>
                </c:pt>
                <c:pt idx="46">
                  <c:v>1.0663724513916641</c:v>
                </c:pt>
                <c:pt idx="47">
                  <c:v>1.0655777419043224</c:v>
                </c:pt>
                <c:pt idx="48">
                  <c:v>1.0645177498135165</c:v>
                </c:pt>
                <c:pt idx="49">
                  <c:v>1.0639871047047931</c:v>
                </c:pt>
                <c:pt idx="50">
                  <c:v>1.064059008066474</c:v>
                </c:pt>
                <c:pt idx="51">
                  <c:v>1.064029468053171</c:v>
                </c:pt>
                <c:pt idx="52">
                  <c:v>1.063115591985178</c:v>
                </c:pt>
                <c:pt idx="53">
                  <c:v>1.0614112544919896</c:v>
                </c:pt>
                <c:pt idx="54">
                  <c:v>1.0602384792103243</c:v>
                </c:pt>
                <c:pt idx="55">
                  <c:v>1.0600719472618449</c:v>
                </c:pt>
                <c:pt idx="56">
                  <c:v>1.059116029617966</c:v>
                </c:pt>
                <c:pt idx="57">
                  <c:v>1.0589380009068108</c:v>
                </c:pt>
                <c:pt idx="58">
                  <c:v>1.0581396471985891</c:v>
                </c:pt>
                <c:pt idx="59">
                  <c:v>1.0581226659172489</c:v>
                </c:pt>
                <c:pt idx="60">
                  <c:v>1.0569956888775303</c:v>
                </c:pt>
                <c:pt idx="61">
                  <c:v>1.0568684342492036</c:v>
                </c:pt>
                <c:pt idx="62">
                  <c:v>1.0557261167023837</c:v>
                </c:pt>
                <c:pt idx="63">
                  <c:v>1.0556672253134307</c:v>
                </c:pt>
                <c:pt idx="64">
                  <c:v>1.0556672253134307</c:v>
                </c:pt>
                <c:pt idx="65">
                  <c:v>1.0549184967665681</c:v>
                </c:pt>
                <c:pt idx="66">
                  <c:v>1.0538286559234489</c:v>
                </c:pt>
                <c:pt idx="67">
                  <c:v>1.0534153373227806</c:v>
                </c:pt>
                <c:pt idx="68">
                  <c:v>1.0531855567691653</c:v>
                </c:pt>
                <c:pt idx="69">
                  <c:v>1.0517199989227983</c:v>
                </c:pt>
                <c:pt idx="70">
                  <c:v>1.0514033858263834</c:v>
                </c:pt>
                <c:pt idx="71">
                  <c:v>1.0499822159257159</c:v>
                </c:pt>
                <c:pt idx="72">
                  <c:v>1.0486778533876606</c:v>
                </c:pt>
                <c:pt idx="73">
                  <c:v>1.0477810153810632</c:v>
                </c:pt>
                <c:pt idx="74">
                  <c:v>1.0477328070406742</c:v>
                </c:pt>
                <c:pt idx="75">
                  <c:v>1.0476849784499687</c:v>
                </c:pt>
                <c:pt idx="76">
                  <c:v>1.047238013558756</c:v>
                </c:pt>
                <c:pt idx="77">
                  <c:v>1.0463403559045446</c:v>
                </c:pt>
                <c:pt idx="78">
                  <c:v>1.0462589782206952</c:v>
                </c:pt>
                <c:pt idx="79">
                  <c:v>1.0449420995711534</c:v>
                </c:pt>
                <c:pt idx="80">
                  <c:v>1.0440932195825394</c:v>
                </c:pt>
                <c:pt idx="81">
                  <c:v>1.0435576115464149</c:v>
                </c:pt>
                <c:pt idx="82">
                  <c:v>1.0431615562677137</c:v>
                </c:pt>
                <c:pt idx="83">
                  <c:v>1.0403460098450981</c:v>
                </c:pt>
                <c:pt idx="84">
                  <c:v>1.0392341359018424</c:v>
                </c:pt>
                <c:pt idx="85">
                  <c:v>1.0378301963656653</c:v>
                </c:pt>
                <c:pt idx="86">
                  <c:v>1.0365737561968231</c:v>
                </c:pt>
                <c:pt idx="87">
                  <c:v>1.0360847216214277</c:v>
                </c:pt>
                <c:pt idx="88">
                  <c:v>1.0348427465074488</c:v>
                </c:pt>
                <c:pt idx="89">
                  <c:v>1.0342585186223654</c:v>
                </c:pt>
                <c:pt idx="90">
                  <c:v>1.0330549974404459</c:v>
                </c:pt>
                <c:pt idx="91">
                  <c:v>1.0321076685211013</c:v>
                </c:pt>
                <c:pt idx="92">
                  <c:v>1.0308002197437194</c:v>
                </c:pt>
                <c:pt idx="93">
                  <c:v>1.0288268070273334</c:v>
                </c:pt>
                <c:pt idx="94">
                  <c:v>1.0255473342851891</c:v>
                </c:pt>
                <c:pt idx="95">
                  <c:v>1.0249853495547319</c:v>
                </c:pt>
                <c:pt idx="96">
                  <c:v>1.0208044347722631</c:v>
                </c:pt>
                <c:pt idx="97">
                  <c:v>1.0136360097042501</c:v>
                </c:pt>
                <c:pt idx="98">
                  <c:v>1.0117624166114427</c:v>
                </c:pt>
                <c:pt idx="99">
                  <c:v>1</c:v>
                </c:pt>
                <c:pt idx="100">
                  <c:v>0.99743703635843561</c:v>
                </c:pt>
                <c:pt idx="101">
                  <c:v>0.99094076619084837</c:v>
                </c:pt>
                <c:pt idx="102">
                  <c:v>0.98205953112936595</c:v>
                </c:pt>
                <c:pt idx="103">
                  <c:v>0.98131048107250429</c:v>
                </c:pt>
                <c:pt idx="104">
                  <c:v>0.98074125123888389</c:v>
                </c:pt>
                <c:pt idx="105">
                  <c:v>0.97457749711835806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4D-486F-9BB6-F6E0D015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49424"/>
        <c:axId val="1071794496"/>
      </c:scatterChart>
      <c:valAx>
        <c:axId val="12458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4496"/>
        <c:crosses val="autoZero"/>
        <c:crossBetween val="midCat"/>
      </c:valAx>
      <c:valAx>
        <c:axId val="10717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4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'Lux Independant'!$B$1</c:f>
              <c:strCache>
                <c:ptCount val="1"/>
                <c:pt idx="0">
                  <c:v>Voltage 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'Lux Independant'!$A$2:$A$107</c:f>
              <c:numCache>
                <c:formatCode>General</c:formatCode>
                <c:ptCount val="106"/>
                <c:pt idx="0">
                  <c:v>10.5</c:v>
                </c:pt>
                <c:pt idx="1">
                  <c:v>12</c:v>
                </c:pt>
                <c:pt idx="2">
                  <c:v>14.3</c:v>
                </c:pt>
                <c:pt idx="3">
                  <c:v>19.100000000000001</c:v>
                </c:pt>
                <c:pt idx="4">
                  <c:v>29.2</c:v>
                </c:pt>
                <c:pt idx="5">
                  <c:v>45</c:v>
                </c:pt>
                <c:pt idx="6">
                  <c:v>60</c:v>
                </c:pt>
                <c:pt idx="7">
                  <c:v>69.2</c:v>
                </c:pt>
                <c:pt idx="8">
                  <c:v>91</c:v>
                </c:pt>
                <c:pt idx="9">
                  <c:v>103</c:v>
                </c:pt>
                <c:pt idx="10">
                  <c:v>117</c:v>
                </c:pt>
                <c:pt idx="11">
                  <c:v>130</c:v>
                </c:pt>
                <c:pt idx="12">
                  <c:v>135</c:v>
                </c:pt>
                <c:pt idx="13">
                  <c:v>148.30000000000001</c:v>
                </c:pt>
                <c:pt idx="14">
                  <c:v>194</c:v>
                </c:pt>
                <c:pt idx="15">
                  <c:v>201</c:v>
                </c:pt>
                <c:pt idx="16">
                  <c:v>230</c:v>
                </c:pt>
                <c:pt idx="17">
                  <c:v>268</c:v>
                </c:pt>
                <c:pt idx="18">
                  <c:v>275</c:v>
                </c:pt>
                <c:pt idx="19">
                  <c:v>280</c:v>
                </c:pt>
                <c:pt idx="20">
                  <c:v>290</c:v>
                </c:pt>
                <c:pt idx="21">
                  <c:v>302</c:v>
                </c:pt>
                <c:pt idx="22">
                  <c:v>355</c:v>
                </c:pt>
                <c:pt idx="23">
                  <c:v>372</c:v>
                </c:pt>
                <c:pt idx="24">
                  <c:v>400</c:v>
                </c:pt>
                <c:pt idx="25">
                  <c:v>414</c:v>
                </c:pt>
                <c:pt idx="26">
                  <c:v>434</c:v>
                </c:pt>
                <c:pt idx="27">
                  <c:v>443</c:v>
                </c:pt>
                <c:pt idx="28">
                  <c:v>459</c:v>
                </c:pt>
                <c:pt idx="29">
                  <c:v>483</c:v>
                </c:pt>
                <c:pt idx="30">
                  <c:v>490</c:v>
                </c:pt>
                <c:pt idx="31">
                  <c:v>495</c:v>
                </c:pt>
                <c:pt idx="32">
                  <c:v>518</c:v>
                </c:pt>
                <c:pt idx="33">
                  <c:v>526</c:v>
                </c:pt>
                <c:pt idx="34">
                  <c:v>549</c:v>
                </c:pt>
                <c:pt idx="35">
                  <c:v>583</c:v>
                </c:pt>
                <c:pt idx="36">
                  <c:v>588</c:v>
                </c:pt>
                <c:pt idx="37">
                  <c:v>612</c:v>
                </c:pt>
                <c:pt idx="38">
                  <c:v>620</c:v>
                </c:pt>
                <c:pt idx="39">
                  <c:v>640</c:v>
                </c:pt>
                <c:pt idx="40">
                  <c:v>650</c:v>
                </c:pt>
                <c:pt idx="41">
                  <c:v>672</c:v>
                </c:pt>
                <c:pt idx="42">
                  <c:v>700</c:v>
                </c:pt>
                <c:pt idx="43">
                  <c:v>742</c:v>
                </c:pt>
                <c:pt idx="44">
                  <c:v>805</c:v>
                </c:pt>
                <c:pt idx="45">
                  <c:v>820</c:v>
                </c:pt>
                <c:pt idx="46">
                  <c:v>850</c:v>
                </c:pt>
                <c:pt idx="47">
                  <c:v>888</c:v>
                </c:pt>
                <c:pt idx="48">
                  <c:v>940</c:v>
                </c:pt>
                <c:pt idx="49">
                  <c:v>962</c:v>
                </c:pt>
                <c:pt idx="50">
                  <c:v>967</c:v>
                </c:pt>
                <c:pt idx="51">
                  <c:v>969</c:v>
                </c:pt>
                <c:pt idx="52">
                  <c:v>1007</c:v>
                </c:pt>
                <c:pt idx="53">
                  <c:v>1084</c:v>
                </c:pt>
                <c:pt idx="54">
                  <c:v>1140</c:v>
                </c:pt>
                <c:pt idx="55">
                  <c:v>1153</c:v>
                </c:pt>
                <c:pt idx="56">
                  <c:v>1202</c:v>
                </c:pt>
                <c:pt idx="57">
                  <c:v>1214</c:v>
                </c:pt>
                <c:pt idx="58">
                  <c:v>1258</c:v>
                </c:pt>
                <c:pt idx="59">
                  <c:v>1270</c:v>
                </c:pt>
                <c:pt idx="60">
                  <c:v>1330</c:v>
                </c:pt>
                <c:pt idx="61">
                  <c:v>1350</c:v>
                </c:pt>
                <c:pt idx="62">
                  <c:v>1415</c:v>
                </c:pt>
                <c:pt idx="63">
                  <c:v>1420</c:v>
                </c:pt>
                <c:pt idx="64">
                  <c:v>1420</c:v>
                </c:pt>
                <c:pt idx="65">
                  <c:v>1475</c:v>
                </c:pt>
                <c:pt idx="66">
                  <c:v>1538</c:v>
                </c:pt>
                <c:pt idx="67">
                  <c:v>1570</c:v>
                </c:pt>
                <c:pt idx="68">
                  <c:v>1586</c:v>
                </c:pt>
                <c:pt idx="69">
                  <c:v>1686</c:v>
                </c:pt>
                <c:pt idx="70">
                  <c:v>1706</c:v>
                </c:pt>
                <c:pt idx="71">
                  <c:v>1834</c:v>
                </c:pt>
                <c:pt idx="72">
                  <c:v>1912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2070</c:v>
                </c:pt>
                <c:pt idx="77">
                  <c:v>2160</c:v>
                </c:pt>
                <c:pt idx="78">
                  <c:v>2170</c:v>
                </c:pt>
                <c:pt idx="79">
                  <c:v>2250</c:v>
                </c:pt>
                <c:pt idx="80">
                  <c:v>2320</c:v>
                </c:pt>
                <c:pt idx="81">
                  <c:v>2360</c:v>
                </c:pt>
                <c:pt idx="82">
                  <c:v>2430</c:v>
                </c:pt>
                <c:pt idx="83">
                  <c:v>2710</c:v>
                </c:pt>
                <c:pt idx="84">
                  <c:v>2800</c:v>
                </c:pt>
                <c:pt idx="85">
                  <c:v>2940</c:v>
                </c:pt>
                <c:pt idx="86">
                  <c:v>3060</c:v>
                </c:pt>
                <c:pt idx="87">
                  <c:v>3120</c:v>
                </c:pt>
                <c:pt idx="88">
                  <c:v>3240</c:v>
                </c:pt>
                <c:pt idx="89">
                  <c:v>3290</c:v>
                </c:pt>
                <c:pt idx="90">
                  <c:v>3410</c:v>
                </c:pt>
                <c:pt idx="91">
                  <c:v>3490</c:v>
                </c:pt>
                <c:pt idx="92">
                  <c:v>3610</c:v>
                </c:pt>
                <c:pt idx="93">
                  <c:v>3750</c:v>
                </c:pt>
                <c:pt idx="94">
                  <c:v>3880</c:v>
                </c:pt>
                <c:pt idx="95">
                  <c:v>3900</c:v>
                </c:pt>
                <c:pt idx="96">
                  <c:v>4050</c:v>
                </c:pt>
                <c:pt idx="97">
                  <c:v>4310</c:v>
                </c:pt>
                <c:pt idx="98">
                  <c:v>4380</c:v>
                </c:pt>
                <c:pt idx="99">
                  <c:v>4850</c:v>
                </c:pt>
                <c:pt idx="100">
                  <c:v>4960</c:v>
                </c:pt>
                <c:pt idx="101">
                  <c:v>5250</c:v>
                </c:pt>
                <c:pt idx="102">
                  <c:v>5680</c:v>
                </c:pt>
                <c:pt idx="103">
                  <c:v>5720</c:v>
                </c:pt>
                <c:pt idx="104">
                  <c:v>5750</c:v>
                </c:pt>
                <c:pt idx="105">
                  <c:v>6080</c:v>
                </c:pt>
              </c:numCache>
            </c:numRef>
          </c:xVal>
          <c:yVal>
            <c:numRef>
              <c:f>'Lux Independant'!$B$2:$B$107</c:f>
              <c:numCache>
                <c:formatCode>General</c:formatCode>
                <c:ptCount val="106"/>
                <c:pt idx="0">
                  <c:v>16.5</c:v>
                </c:pt>
                <c:pt idx="1">
                  <c:v>19.2</c:v>
                </c:pt>
                <c:pt idx="2">
                  <c:v>23</c:v>
                </c:pt>
                <c:pt idx="3">
                  <c:v>31.1</c:v>
                </c:pt>
                <c:pt idx="4">
                  <c:v>48.3</c:v>
                </c:pt>
                <c:pt idx="5">
                  <c:v>75.5</c:v>
                </c:pt>
                <c:pt idx="6">
                  <c:v>102.5</c:v>
                </c:pt>
                <c:pt idx="7">
                  <c:v>117.2</c:v>
                </c:pt>
                <c:pt idx="8">
                  <c:v>154.1</c:v>
                </c:pt>
                <c:pt idx="9">
                  <c:v>172.8</c:v>
                </c:pt>
                <c:pt idx="10">
                  <c:v>196.8</c:v>
                </c:pt>
                <c:pt idx="11">
                  <c:v>218</c:v>
                </c:pt>
                <c:pt idx="12">
                  <c:v>228</c:v>
                </c:pt>
                <c:pt idx="13">
                  <c:v>249.4</c:v>
                </c:pt>
                <c:pt idx="14">
                  <c:v>324</c:v>
                </c:pt>
                <c:pt idx="15">
                  <c:v>334</c:v>
                </c:pt>
                <c:pt idx="16">
                  <c:v>380.6</c:v>
                </c:pt>
                <c:pt idx="17">
                  <c:v>443</c:v>
                </c:pt>
                <c:pt idx="18">
                  <c:v>453</c:v>
                </c:pt>
                <c:pt idx="19">
                  <c:v>463</c:v>
                </c:pt>
                <c:pt idx="20">
                  <c:v>480</c:v>
                </c:pt>
                <c:pt idx="21">
                  <c:v>498</c:v>
                </c:pt>
                <c:pt idx="22">
                  <c:v>582</c:v>
                </c:pt>
                <c:pt idx="23">
                  <c:v>607.9</c:v>
                </c:pt>
                <c:pt idx="24">
                  <c:v>655</c:v>
                </c:pt>
                <c:pt idx="25">
                  <c:v>673</c:v>
                </c:pt>
                <c:pt idx="26">
                  <c:v>707</c:v>
                </c:pt>
                <c:pt idx="27">
                  <c:v>719</c:v>
                </c:pt>
                <c:pt idx="28">
                  <c:v>744</c:v>
                </c:pt>
                <c:pt idx="29">
                  <c:v>780</c:v>
                </c:pt>
                <c:pt idx="30">
                  <c:v>793</c:v>
                </c:pt>
                <c:pt idx="31">
                  <c:v>800</c:v>
                </c:pt>
                <c:pt idx="32">
                  <c:v>834</c:v>
                </c:pt>
                <c:pt idx="33">
                  <c:v>848</c:v>
                </c:pt>
                <c:pt idx="34">
                  <c:v>882</c:v>
                </c:pt>
                <c:pt idx="35">
                  <c:v>935.1</c:v>
                </c:pt>
                <c:pt idx="36">
                  <c:v>942</c:v>
                </c:pt>
                <c:pt idx="37">
                  <c:v>978</c:v>
                </c:pt>
                <c:pt idx="38">
                  <c:v>990</c:v>
                </c:pt>
                <c:pt idx="39">
                  <c:v>1015</c:v>
                </c:pt>
                <c:pt idx="40">
                  <c:v>1038</c:v>
                </c:pt>
                <c:pt idx="41">
                  <c:v>1068</c:v>
                </c:pt>
                <c:pt idx="42">
                  <c:v>1108</c:v>
                </c:pt>
                <c:pt idx="43">
                  <c:v>1174</c:v>
                </c:pt>
                <c:pt idx="44">
                  <c:v>1266</c:v>
                </c:pt>
                <c:pt idx="45">
                  <c:v>1287</c:v>
                </c:pt>
                <c:pt idx="46">
                  <c:v>1330</c:v>
                </c:pt>
                <c:pt idx="47">
                  <c:v>1386</c:v>
                </c:pt>
                <c:pt idx="48">
                  <c:v>1462</c:v>
                </c:pt>
                <c:pt idx="49">
                  <c:v>1493</c:v>
                </c:pt>
                <c:pt idx="50">
                  <c:v>1502</c:v>
                </c:pt>
                <c:pt idx="51">
                  <c:v>1505</c:v>
                </c:pt>
                <c:pt idx="52">
                  <c:v>1558</c:v>
                </c:pt>
                <c:pt idx="53">
                  <c:v>1665</c:v>
                </c:pt>
                <c:pt idx="54">
                  <c:v>1742</c:v>
                </c:pt>
                <c:pt idx="55">
                  <c:v>1761</c:v>
                </c:pt>
                <c:pt idx="56">
                  <c:v>1828</c:v>
                </c:pt>
                <c:pt idx="57">
                  <c:v>1845</c:v>
                </c:pt>
                <c:pt idx="58">
                  <c:v>1905</c:v>
                </c:pt>
                <c:pt idx="59">
                  <c:v>1924</c:v>
                </c:pt>
                <c:pt idx="60">
                  <c:v>2004</c:v>
                </c:pt>
                <c:pt idx="61">
                  <c:v>2034</c:v>
                </c:pt>
                <c:pt idx="62">
                  <c:v>2120</c:v>
                </c:pt>
                <c:pt idx="63">
                  <c:v>2127</c:v>
                </c:pt>
                <c:pt idx="64">
                  <c:v>2127</c:v>
                </c:pt>
                <c:pt idx="65">
                  <c:v>2202</c:v>
                </c:pt>
                <c:pt idx="66">
                  <c:v>2283</c:v>
                </c:pt>
                <c:pt idx="67">
                  <c:v>2326</c:v>
                </c:pt>
                <c:pt idx="68">
                  <c:v>2347</c:v>
                </c:pt>
                <c:pt idx="69">
                  <c:v>2476</c:v>
                </c:pt>
                <c:pt idx="70">
                  <c:v>2501</c:v>
                </c:pt>
                <c:pt idx="71">
                  <c:v>2670</c:v>
                </c:pt>
                <c:pt idx="72">
                  <c:v>2762</c:v>
                </c:pt>
                <c:pt idx="73">
                  <c:v>2921</c:v>
                </c:pt>
                <c:pt idx="74">
                  <c:v>2935</c:v>
                </c:pt>
                <c:pt idx="75">
                  <c:v>2949</c:v>
                </c:pt>
                <c:pt idx="76">
                  <c:v>2969</c:v>
                </c:pt>
                <c:pt idx="77">
                  <c:v>3083</c:v>
                </c:pt>
                <c:pt idx="78">
                  <c:v>3096</c:v>
                </c:pt>
                <c:pt idx="79">
                  <c:v>3183</c:v>
                </c:pt>
                <c:pt idx="80">
                  <c:v>3265</c:v>
                </c:pt>
                <c:pt idx="81">
                  <c:v>3310</c:v>
                </c:pt>
                <c:pt idx="82">
                  <c:v>3402</c:v>
                </c:pt>
                <c:pt idx="83">
                  <c:v>3728</c:v>
                </c:pt>
                <c:pt idx="84">
                  <c:v>3823</c:v>
                </c:pt>
                <c:pt idx="85">
                  <c:v>3977</c:v>
                </c:pt>
                <c:pt idx="86">
                  <c:v>4104</c:v>
                </c:pt>
                <c:pt idx="87">
                  <c:v>4171</c:v>
                </c:pt>
                <c:pt idx="88">
                  <c:v>4294</c:v>
                </c:pt>
                <c:pt idx="89">
                  <c:v>4342</c:v>
                </c:pt>
                <c:pt idx="90">
                  <c:v>4462</c:v>
                </c:pt>
                <c:pt idx="91">
                  <c:v>4535</c:v>
                </c:pt>
                <c:pt idx="92">
                  <c:v>4646</c:v>
                </c:pt>
                <c:pt idx="93">
                  <c:v>4754</c:v>
                </c:pt>
                <c:pt idx="94">
                  <c:v>4792</c:v>
                </c:pt>
                <c:pt idx="95">
                  <c:v>4795</c:v>
                </c:pt>
                <c:pt idx="96">
                  <c:v>4814</c:v>
                </c:pt>
                <c:pt idx="97">
                  <c:v>4831</c:v>
                </c:pt>
                <c:pt idx="98">
                  <c:v>4834</c:v>
                </c:pt>
                <c:pt idx="99">
                  <c:v>4850</c:v>
                </c:pt>
                <c:pt idx="100">
                  <c:v>4853</c:v>
                </c:pt>
                <c:pt idx="101">
                  <c:v>4858</c:v>
                </c:pt>
                <c:pt idx="102">
                  <c:v>4864</c:v>
                </c:pt>
                <c:pt idx="103">
                  <c:v>4866</c:v>
                </c:pt>
                <c:pt idx="104">
                  <c:v>4867</c:v>
                </c:pt>
                <c:pt idx="105">
                  <c:v>4872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EE-4E1F-9512-9D8D6069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66480"/>
        <c:axId val="1245199328"/>
      </c:scatterChart>
      <c:valAx>
        <c:axId val="124586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99328"/>
        <c:crosses val="autoZero"/>
        <c:crossBetween val="midCat"/>
      </c:valAx>
      <c:valAx>
        <c:axId val="12451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6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'Voltage Independant'!$B$1</c:f>
              <c:strCache>
                <c:ptCount val="1"/>
                <c:pt idx="0">
                  <c:v>LUX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'Voltage Independant'!$A$2:$A$107</c:f>
              <c:numCache>
                <c:formatCode>General</c:formatCode>
                <c:ptCount val="106"/>
                <c:pt idx="0">
                  <c:v>16.5</c:v>
                </c:pt>
                <c:pt idx="1">
                  <c:v>19.2</c:v>
                </c:pt>
                <c:pt idx="2">
                  <c:v>23</c:v>
                </c:pt>
                <c:pt idx="3">
                  <c:v>31.1</c:v>
                </c:pt>
                <c:pt idx="4">
                  <c:v>48.3</c:v>
                </c:pt>
                <c:pt idx="5">
                  <c:v>75.5</c:v>
                </c:pt>
                <c:pt idx="6">
                  <c:v>102.5</c:v>
                </c:pt>
                <c:pt idx="7">
                  <c:v>117.2</c:v>
                </c:pt>
                <c:pt idx="8">
                  <c:v>154.1</c:v>
                </c:pt>
                <c:pt idx="9">
                  <c:v>172.8</c:v>
                </c:pt>
                <c:pt idx="10">
                  <c:v>196.8</c:v>
                </c:pt>
                <c:pt idx="11">
                  <c:v>218</c:v>
                </c:pt>
                <c:pt idx="12">
                  <c:v>228</c:v>
                </c:pt>
                <c:pt idx="13">
                  <c:v>249.4</c:v>
                </c:pt>
                <c:pt idx="14">
                  <c:v>324</c:v>
                </c:pt>
                <c:pt idx="15">
                  <c:v>334</c:v>
                </c:pt>
                <c:pt idx="16">
                  <c:v>380.6</c:v>
                </c:pt>
                <c:pt idx="17">
                  <c:v>443</c:v>
                </c:pt>
                <c:pt idx="18">
                  <c:v>453</c:v>
                </c:pt>
                <c:pt idx="19">
                  <c:v>463</c:v>
                </c:pt>
                <c:pt idx="20">
                  <c:v>480</c:v>
                </c:pt>
                <c:pt idx="21">
                  <c:v>498</c:v>
                </c:pt>
                <c:pt idx="22">
                  <c:v>582</c:v>
                </c:pt>
                <c:pt idx="23">
                  <c:v>607.9</c:v>
                </c:pt>
                <c:pt idx="24">
                  <c:v>655</c:v>
                </c:pt>
                <c:pt idx="25">
                  <c:v>673</c:v>
                </c:pt>
                <c:pt idx="26">
                  <c:v>707</c:v>
                </c:pt>
                <c:pt idx="27">
                  <c:v>719</c:v>
                </c:pt>
                <c:pt idx="28">
                  <c:v>744</c:v>
                </c:pt>
                <c:pt idx="29">
                  <c:v>780</c:v>
                </c:pt>
                <c:pt idx="30">
                  <c:v>793</c:v>
                </c:pt>
                <c:pt idx="31">
                  <c:v>800</c:v>
                </c:pt>
                <c:pt idx="32">
                  <c:v>834</c:v>
                </c:pt>
                <c:pt idx="33">
                  <c:v>848</c:v>
                </c:pt>
                <c:pt idx="34">
                  <c:v>882</c:v>
                </c:pt>
                <c:pt idx="35">
                  <c:v>935.1</c:v>
                </c:pt>
                <c:pt idx="36">
                  <c:v>942</c:v>
                </c:pt>
                <c:pt idx="37">
                  <c:v>978</c:v>
                </c:pt>
                <c:pt idx="38">
                  <c:v>990</c:v>
                </c:pt>
                <c:pt idx="39">
                  <c:v>1015</c:v>
                </c:pt>
                <c:pt idx="40">
                  <c:v>1038</c:v>
                </c:pt>
                <c:pt idx="41">
                  <c:v>1068</c:v>
                </c:pt>
                <c:pt idx="42">
                  <c:v>1108</c:v>
                </c:pt>
                <c:pt idx="43">
                  <c:v>1174</c:v>
                </c:pt>
                <c:pt idx="44">
                  <c:v>1266</c:v>
                </c:pt>
                <c:pt idx="45">
                  <c:v>1287</c:v>
                </c:pt>
                <c:pt idx="46">
                  <c:v>1330</c:v>
                </c:pt>
                <c:pt idx="47">
                  <c:v>1386</c:v>
                </c:pt>
                <c:pt idx="48">
                  <c:v>1462</c:v>
                </c:pt>
                <c:pt idx="49">
                  <c:v>1493</c:v>
                </c:pt>
                <c:pt idx="50">
                  <c:v>1502</c:v>
                </c:pt>
                <c:pt idx="51">
                  <c:v>1505</c:v>
                </c:pt>
                <c:pt idx="52">
                  <c:v>1558</c:v>
                </c:pt>
                <c:pt idx="53">
                  <c:v>1665</c:v>
                </c:pt>
                <c:pt idx="54">
                  <c:v>1742</c:v>
                </c:pt>
                <c:pt idx="55">
                  <c:v>1761</c:v>
                </c:pt>
                <c:pt idx="56">
                  <c:v>1828</c:v>
                </c:pt>
                <c:pt idx="57">
                  <c:v>1845</c:v>
                </c:pt>
                <c:pt idx="58">
                  <c:v>1905</c:v>
                </c:pt>
                <c:pt idx="59">
                  <c:v>1924</c:v>
                </c:pt>
                <c:pt idx="60">
                  <c:v>2004</c:v>
                </c:pt>
                <c:pt idx="61">
                  <c:v>2034</c:v>
                </c:pt>
                <c:pt idx="62">
                  <c:v>2120</c:v>
                </c:pt>
                <c:pt idx="63">
                  <c:v>2127</c:v>
                </c:pt>
                <c:pt idx="64">
                  <c:v>2127</c:v>
                </c:pt>
                <c:pt idx="65">
                  <c:v>2202</c:v>
                </c:pt>
                <c:pt idx="66">
                  <c:v>2283</c:v>
                </c:pt>
                <c:pt idx="67">
                  <c:v>2326</c:v>
                </c:pt>
                <c:pt idx="68">
                  <c:v>2347</c:v>
                </c:pt>
                <c:pt idx="69">
                  <c:v>2476</c:v>
                </c:pt>
                <c:pt idx="70">
                  <c:v>2501</c:v>
                </c:pt>
                <c:pt idx="71">
                  <c:v>2670</c:v>
                </c:pt>
                <c:pt idx="72">
                  <c:v>2762</c:v>
                </c:pt>
                <c:pt idx="73">
                  <c:v>2921</c:v>
                </c:pt>
                <c:pt idx="74">
                  <c:v>2935</c:v>
                </c:pt>
                <c:pt idx="75">
                  <c:v>2949</c:v>
                </c:pt>
                <c:pt idx="76">
                  <c:v>2969</c:v>
                </c:pt>
                <c:pt idx="77">
                  <c:v>3083</c:v>
                </c:pt>
                <c:pt idx="78">
                  <c:v>3096</c:v>
                </c:pt>
                <c:pt idx="79">
                  <c:v>3183</c:v>
                </c:pt>
                <c:pt idx="80">
                  <c:v>3265</c:v>
                </c:pt>
                <c:pt idx="81">
                  <c:v>3310</c:v>
                </c:pt>
                <c:pt idx="82">
                  <c:v>3402</c:v>
                </c:pt>
                <c:pt idx="83">
                  <c:v>3728</c:v>
                </c:pt>
                <c:pt idx="84">
                  <c:v>3823</c:v>
                </c:pt>
                <c:pt idx="85">
                  <c:v>3977</c:v>
                </c:pt>
                <c:pt idx="86">
                  <c:v>4104</c:v>
                </c:pt>
                <c:pt idx="87">
                  <c:v>4171</c:v>
                </c:pt>
                <c:pt idx="88">
                  <c:v>4294</c:v>
                </c:pt>
                <c:pt idx="89">
                  <c:v>4342</c:v>
                </c:pt>
                <c:pt idx="90">
                  <c:v>4462</c:v>
                </c:pt>
                <c:pt idx="91">
                  <c:v>4535</c:v>
                </c:pt>
                <c:pt idx="92">
                  <c:v>4646</c:v>
                </c:pt>
                <c:pt idx="93">
                  <c:v>4754</c:v>
                </c:pt>
                <c:pt idx="94">
                  <c:v>4792</c:v>
                </c:pt>
                <c:pt idx="95">
                  <c:v>4795</c:v>
                </c:pt>
                <c:pt idx="96">
                  <c:v>4814</c:v>
                </c:pt>
                <c:pt idx="97">
                  <c:v>4831</c:v>
                </c:pt>
                <c:pt idx="98">
                  <c:v>4834</c:v>
                </c:pt>
                <c:pt idx="99">
                  <c:v>4850</c:v>
                </c:pt>
                <c:pt idx="100">
                  <c:v>4853</c:v>
                </c:pt>
                <c:pt idx="101">
                  <c:v>4858</c:v>
                </c:pt>
                <c:pt idx="102">
                  <c:v>4864</c:v>
                </c:pt>
                <c:pt idx="103">
                  <c:v>4866</c:v>
                </c:pt>
                <c:pt idx="104">
                  <c:v>4867</c:v>
                </c:pt>
                <c:pt idx="105">
                  <c:v>4872</c:v>
                </c:pt>
              </c:numCache>
            </c:numRef>
          </c:xVal>
          <c:yVal>
            <c:numRef>
              <c:f>'Voltage Independant'!$B$2:$B$107</c:f>
              <c:numCache>
                <c:formatCode>General</c:formatCode>
                <c:ptCount val="106"/>
                <c:pt idx="0">
                  <c:v>10.5</c:v>
                </c:pt>
                <c:pt idx="1">
                  <c:v>12</c:v>
                </c:pt>
                <c:pt idx="2">
                  <c:v>14.3</c:v>
                </c:pt>
                <c:pt idx="3">
                  <c:v>19.100000000000001</c:v>
                </c:pt>
                <c:pt idx="4">
                  <c:v>29.2</c:v>
                </c:pt>
                <c:pt idx="5">
                  <c:v>45</c:v>
                </c:pt>
                <c:pt idx="6">
                  <c:v>60</c:v>
                </c:pt>
                <c:pt idx="7">
                  <c:v>69.2</c:v>
                </c:pt>
                <c:pt idx="8">
                  <c:v>91</c:v>
                </c:pt>
                <c:pt idx="9">
                  <c:v>103</c:v>
                </c:pt>
                <c:pt idx="10">
                  <c:v>117</c:v>
                </c:pt>
                <c:pt idx="11">
                  <c:v>130</c:v>
                </c:pt>
                <c:pt idx="12">
                  <c:v>135</c:v>
                </c:pt>
                <c:pt idx="13">
                  <c:v>148.30000000000001</c:v>
                </c:pt>
                <c:pt idx="14">
                  <c:v>194</c:v>
                </c:pt>
                <c:pt idx="15">
                  <c:v>201</c:v>
                </c:pt>
                <c:pt idx="16">
                  <c:v>230</c:v>
                </c:pt>
                <c:pt idx="17">
                  <c:v>268</c:v>
                </c:pt>
                <c:pt idx="18">
                  <c:v>275</c:v>
                </c:pt>
                <c:pt idx="19">
                  <c:v>280</c:v>
                </c:pt>
                <c:pt idx="20">
                  <c:v>290</c:v>
                </c:pt>
                <c:pt idx="21">
                  <c:v>302</c:v>
                </c:pt>
                <c:pt idx="22">
                  <c:v>355</c:v>
                </c:pt>
                <c:pt idx="23">
                  <c:v>372</c:v>
                </c:pt>
                <c:pt idx="24">
                  <c:v>400</c:v>
                </c:pt>
                <c:pt idx="25">
                  <c:v>414</c:v>
                </c:pt>
                <c:pt idx="26">
                  <c:v>434</c:v>
                </c:pt>
                <c:pt idx="27">
                  <c:v>443</c:v>
                </c:pt>
                <c:pt idx="28">
                  <c:v>459</c:v>
                </c:pt>
                <c:pt idx="29">
                  <c:v>483</c:v>
                </c:pt>
                <c:pt idx="30">
                  <c:v>490</c:v>
                </c:pt>
                <c:pt idx="31">
                  <c:v>495</c:v>
                </c:pt>
                <c:pt idx="32">
                  <c:v>518</c:v>
                </c:pt>
                <c:pt idx="33">
                  <c:v>526</c:v>
                </c:pt>
                <c:pt idx="34">
                  <c:v>549</c:v>
                </c:pt>
                <c:pt idx="35">
                  <c:v>583</c:v>
                </c:pt>
                <c:pt idx="36">
                  <c:v>588</c:v>
                </c:pt>
                <c:pt idx="37">
                  <c:v>612</c:v>
                </c:pt>
                <c:pt idx="38">
                  <c:v>620</c:v>
                </c:pt>
                <c:pt idx="39">
                  <c:v>640</c:v>
                </c:pt>
                <c:pt idx="40">
                  <c:v>650</c:v>
                </c:pt>
                <c:pt idx="41">
                  <c:v>672</c:v>
                </c:pt>
                <c:pt idx="42">
                  <c:v>700</c:v>
                </c:pt>
                <c:pt idx="43">
                  <c:v>742</c:v>
                </c:pt>
                <c:pt idx="44">
                  <c:v>805</c:v>
                </c:pt>
                <c:pt idx="45">
                  <c:v>820</c:v>
                </c:pt>
                <c:pt idx="46">
                  <c:v>850</c:v>
                </c:pt>
                <c:pt idx="47">
                  <c:v>888</c:v>
                </c:pt>
                <c:pt idx="48">
                  <c:v>940</c:v>
                </c:pt>
                <c:pt idx="49">
                  <c:v>962</c:v>
                </c:pt>
                <c:pt idx="50">
                  <c:v>967</c:v>
                </c:pt>
                <c:pt idx="51">
                  <c:v>969</c:v>
                </c:pt>
                <c:pt idx="52">
                  <c:v>1007</c:v>
                </c:pt>
                <c:pt idx="53">
                  <c:v>1084</c:v>
                </c:pt>
                <c:pt idx="54">
                  <c:v>1140</c:v>
                </c:pt>
                <c:pt idx="55">
                  <c:v>1153</c:v>
                </c:pt>
                <c:pt idx="56">
                  <c:v>1202</c:v>
                </c:pt>
                <c:pt idx="57">
                  <c:v>1214</c:v>
                </c:pt>
                <c:pt idx="58">
                  <c:v>1258</c:v>
                </c:pt>
                <c:pt idx="59">
                  <c:v>1270</c:v>
                </c:pt>
                <c:pt idx="60">
                  <c:v>1330</c:v>
                </c:pt>
                <c:pt idx="61">
                  <c:v>1350</c:v>
                </c:pt>
                <c:pt idx="62">
                  <c:v>1415</c:v>
                </c:pt>
                <c:pt idx="63">
                  <c:v>1420</c:v>
                </c:pt>
                <c:pt idx="64">
                  <c:v>1420</c:v>
                </c:pt>
                <c:pt idx="65">
                  <c:v>1475</c:v>
                </c:pt>
                <c:pt idx="66">
                  <c:v>1538</c:v>
                </c:pt>
                <c:pt idx="67">
                  <c:v>1570</c:v>
                </c:pt>
                <c:pt idx="68">
                  <c:v>1586</c:v>
                </c:pt>
                <c:pt idx="69">
                  <c:v>1686</c:v>
                </c:pt>
                <c:pt idx="70">
                  <c:v>1706</c:v>
                </c:pt>
                <c:pt idx="71">
                  <c:v>1834</c:v>
                </c:pt>
                <c:pt idx="72">
                  <c:v>1912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2070</c:v>
                </c:pt>
                <c:pt idx="77">
                  <c:v>2160</c:v>
                </c:pt>
                <c:pt idx="78">
                  <c:v>2170</c:v>
                </c:pt>
                <c:pt idx="79">
                  <c:v>2250</c:v>
                </c:pt>
                <c:pt idx="80">
                  <c:v>2320</c:v>
                </c:pt>
                <c:pt idx="81">
                  <c:v>2360</c:v>
                </c:pt>
                <c:pt idx="82">
                  <c:v>2430</c:v>
                </c:pt>
                <c:pt idx="83">
                  <c:v>2710</c:v>
                </c:pt>
                <c:pt idx="84">
                  <c:v>2800</c:v>
                </c:pt>
                <c:pt idx="85">
                  <c:v>2940</c:v>
                </c:pt>
                <c:pt idx="86">
                  <c:v>3060</c:v>
                </c:pt>
                <c:pt idx="87">
                  <c:v>3120</c:v>
                </c:pt>
                <c:pt idx="88">
                  <c:v>3240</c:v>
                </c:pt>
                <c:pt idx="89">
                  <c:v>3290</c:v>
                </c:pt>
                <c:pt idx="90">
                  <c:v>3410</c:v>
                </c:pt>
                <c:pt idx="91">
                  <c:v>3490</c:v>
                </c:pt>
                <c:pt idx="92">
                  <c:v>3610</c:v>
                </c:pt>
                <c:pt idx="93">
                  <c:v>3750</c:v>
                </c:pt>
                <c:pt idx="94">
                  <c:v>3880</c:v>
                </c:pt>
                <c:pt idx="95">
                  <c:v>3900</c:v>
                </c:pt>
                <c:pt idx="96">
                  <c:v>4050</c:v>
                </c:pt>
                <c:pt idx="97">
                  <c:v>4310</c:v>
                </c:pt>
                <c:pt idx="98">
                  <c:v>4380</c:v>
                </c:pt>
                <c:pt idx="99">
                  <c:v>4850</c:v>
                </c:pt>
                <c:pt idx="100">
                  <c:v>4960</c:v>
                </c:pt>
                <c:pt idx="101">
                  <c:v>5250</c:v>
                </c:pt>
                <c:pt idx="102">
                  <c:v>5680</c:v>
                </c:pt>
                <c:pt idx="103">
                  <c:v>5720</c:v>
                </c:pt>
                <c:pt idx="104">
                  <c:v>5750</c:v>
                </c:pt>
                <c:pt idx="105">
                  <c:v>6080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2-48CE-B28C-4D73164AF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773232"/>
        <c:axId val="1245207104"/>
      </c:scatterChart>
      <c:valAx>
        <c:axId val="124577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07104"/>
        <c:crosses val="autoZero"/>
        <c:crossBetween val="midCat"/>
      </c:valAx>
      <c:valAx>
        <c:axId val="1245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7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201706</xdr:colOff>
      <xdr:row>2</xdr:row>
      <xdr:rowOff>53789</xdr:rowOff>
    </xdr:from>
    <xdr:to>
      <xdr:col>31</xdr:col>
      <xdr:colOff>466163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821CF4-52E0-4DC1-A56F-F4BFCB02B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336177</xdr:colOff>
      <xdr:row>25</xdr:row>
      <xdr:rowOff>17928</xdr:rowOff>
    </xdr:from>
    <xdr:to>
      <xdr:col>23</xdr:col>
      <xdr:colOff>251011</xdr:colOff>
      <xdr:row>47</xdr:row>
      <xdr:rowOff>26893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7C192E-FDFF-4D4D-840D-7166A1FB0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121025</xdr:colOff>
      <xdr:row>25</xdr:row>
      <xdr:rowOff>17928</xdr:rowOff>
    </xdr:from>
    <xdr:to>
      <xdr:col>31</xdr:col>
      <xdr:colOff>394447</xdr:colOff>
      <xdr:row>45</xdr:row>
      <xdr:rowOff>143435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D4150D-5258-434E-BBD8-F8F80505C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318246</xdr:colOff>
      <xdr:row>3</xdr:row>
      <xdr:rowOff>62751</xdr:rowOff>
    </xdr:from>
    <xdr:to>
      <xdr:col>23</xdr:col>
      <xdr:colOff>358587</xdr:colOff>
      <xdr:row>22</xdr:row>
      <xdr:rowOff>161365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B5AA6C7-F57C-4EFF-8F9F-E797C687D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430308</xdr:colOff>
      <xdr:row>1</xdr:row>
      <xdr:rowOff>89647</xdr:rowOff>
    </xdr:from>
    <xdr:to>
      <xdr:col>25</xdr:col>
      <xdr:colOff>493060</xdr:colOff>
      <xdr:row>22</xdr:row>
      <xdr:rowOff>8964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EFB15-C039-4E5E-8B95-D62565213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268941</xdr:colOff>
      <xdr:row>23</xdr:row>
      <xdr:rowOff>154191</xdr:rowOff>
    </xdr:from>
    <xdr:to>
      <xdr:col>13</xdr:col>
      <xdr:colOff>116540</xdr:colOff>
      <xdr:row>47</xdr:row>
      <xdr:rowOff>53788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6F3AC6-470B-487F-AE35-1725DA641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484096</xdr:colOff>
      <xdr:row>23</xdr:row>
      <xdr:rowOff>163156</xdr:rowOff>
    </xdr:from>
    <xdr:to>
      <xdr:col>26</xdr:col>
      <xdr:colOff>528917</xdr:colOff>
      <xdr:row>46</xdr:row>
      <xdr:rowOff>143436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A28D3-6CD0-4C21-9DAC-F3416E3B0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259977</xdr:colOff>
      <xdr:row>1</xdr:row>
      <xdr:rowOff>50200</xdr:rowOff>
    </xdr:from>
    <xdr:to>
      <xdr:col>13</xdr:col>
      <xdr:colOff>80682</xdr:colOff>
      <xdr:row>21</xdr:row>
      <xdr:rowOff>143436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E4C91-88FD-4A5A-B5D0-E1560DF1D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318247</xdr:colOff>
      <xdr:row>1</xdr:row>
      <xdr:rowOff>161363</xdr:rowOff>
    </xdr:from>
    <xdr:to>
      <xdr:col>23</xdr:col>
      <xdr:colOff>457201</xdr:colOff>
      <xdr:row>16</xdr:row>
      <xdr:rowOff>53790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DC364-9529-48D1-949E-B242447EA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277906</xdr:colOff>
      <xdr:row>17</xdr:row>
      <xdr:rowOff>170329</xdr:rowOff>
    </xdr:from>
    <xdr:to>
      <xdr:col>24</xdr:col>
      <xdr:colOff>125506</xdr:colOff>
      <xdr:row>33</xdr:row>
      <xdr:rowOff>53789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2513ED-88B0-4E4E-A705-852724ECF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273423</xdr:colOff>
      <xdr:row>35</xdr:row>
      <xdr:rowOff>116539</xdr:rowOff>
    </xdr:from>
    <xdr:to>
      <xdr:col>24</xdr:col>
      <xdr:colOff>152400</xdr:colOff>
      <xdr:row>55</xdr:row>
      <xdr:rowOff>44822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8DB39B-951D-4CC7-B1DE-00B0E1A15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1EA8-1057-4FF7-8C2C-6041EF0DE29C}">
  <dimension ref="A1:K107"/>
  <sheetViews>
    <sheetView zoomScale="85" zoomScaleNormal="85" workbookViewId="0">
      <selection activeCell="K13" sqref="K13"/>
    </sheetView>
  </sheetViews>
  <sheetFormatPr defaultRowHeight="14.4" x14ac:dyDescent="0.3"/>
  <cols>
    <col min="1" max="1" width="12.33203125" customWidth="1"/>
    <col min="2" max="2" width="13.77734375" customWidth="1"/>
    <col min="3" max="3" width="14.33203125" customWidth="1"/>
    <col min="4" max="4" width="13.88671875" customWidth="1"/>
    <col min="5" max="5" width="7.33203125" customWidth="1"/>
    <col min="6" max="6" width="13.88671875" customWidth="1"/>
    <col min="7" max="7" width="14.6640625" customWidth="1"/>
    <col min="8" max="8" width="18.33203125" customWidth="1"/>
    <col min="9" max="9" width="9.44140625" customWidth="1"/>
    <col min="10" max="10" width="18.77734375" customWidth="1"/>
    <col min="11" max="11" width="19.44140625" customWidth="1"/>
  </cols>
  <sheetData>
    <row r="1" spans="1:11" s="2" customFormat="1" ht="21.6" customHeight="1" x14ac:dyDescent="0.3">
      <c r="A1" s="2" t="s">
        <v>0</v>
      </c>
      <c r="B1" s="2" t="s">
        <v>1</v>
      </c>
      <c r="C1" s="2" t="s">
        <v>6</v>
      </c>
      <c r="D1" s="2" t="s">
        <v>5</v>
      </c>
      <c r="F1" s="2" t="s">
        <v>2</v>
      </c>
      <c r="G1" s="2" t="s">
        <v>3</v>
      </c>
      <c r="H1" s="2" t="s">
        <v>7</v>
      </c>
      <c r="J1" s="2" t="s">
        <v>4</v>
      </c>
      <c r="K1" s="2" t="s">
        <v>9</v>
      </c>
    </row>
    <row r="2" spans="1:11" x14ac:dyDescent="0.3">
      <c r="A2">
        <v>10.5</v>
      </c>
      <c r="B2">
        <v>16.5</v>
      </c>
      <c r="C2">
        <f>B2/A2</f>
        <v>1.5714285714285714</v>
      </c>
      <c r="D2">
        <f>(-0.0001224*A2+1.68645)*A2</f>
        <v>17.694230399999999</v>
      </c>
      <c r="F2">
        <f>LOG10(A2)</f>
        <v>1.0211892990699381</v>
      </c>
      <c r="G2">
        <f>LOG10(B2)</f>
        <v>1.2174839442139063</v>
      </c>
      <c r="H2">
        <f>G2/F2</f>
        <v>1.19222160408726</v>
      </c>
      <c r="J2">
        <f>AVERAGE($C$2:$C$45)</f>
        <v>1.6343879709668026</v>
      </c>
      <c r="K2">
        <f t="shared" ref="K2:K33" si="0">(B3-B2)/(A3-A2)</f>
        <v>1.7999999999999996</v>
      </c>
    </row>
    <row r="3" spans="1:11" x14ac:dyDescent="0.3">
      <c r="A3">
        <v>12</v>
      </c>
      <c r="B3">
        <v>19.2</v>
      </c>
      <c r="C3">
        <f t="shared" ref="C3:C66" si="1">B3/A3</f>
        <v>1.5999999999999999</v>
      </c>
      <c r="D3">
        <f t="shared" ref="D3:D66" si="2">(-0.0001224*A3+1.68645)*A3</f>
        <v>20.219774399999999</v>
      </c>
      <c r="F3">
        <f t="shared" ref="F3:F66" si="3">LOG10(A3)</f>
        <v>1.0791812460476249</v>
      </c>
      <c r="G3">
        <f t="shared" ref="G3:G66" si="4">LOG10(B3)</f>
        <v>1.2833012287035497</v>
      </c>
      <c r="H3">
        <f t="shared" ref="H3:H66" si="5">G3/F3</f>
        <v>1.1891433745753925</v>
      </c>
      <c r="J3">
        <f t="shared" ref="J3:J45" si="6">AVERAGE($C$2:$C$45)</f>
        <v>1.6343879709668026</v>
      </c>
      <c r="K3">
        <f t="shared" si="0"/>
        <v>1.652173913043478</v>
      </c>
    </row>
    <row r="4" spans="1:11" x14ac:dyDescent="0.3">
      <c r="A4">
        <v>14.3</v>
      </c>
      <c r="B4">
        <v>23</v>
      </c>
      <c r="C4">
        <f t="shared" si="1"/>
        <v>1.6083916083916083</v>
      </c>
      <c r="D4">
        <f t="shared" si="2"/>
        <v>24.091205424000002</v>
      </c>
      <c r="F4">
        <f t="shared" si="3"/>
        <v>1.1553360374650619</v>
      </c>
      <c r="G4">
        <f t="shared" si="4"/>
        <v>1.3617278360175928</v>
      </c>
      <c r="H4">
        <f t="shared" si="5"/>
        <v>1.178642223439492</v>
      </c>
      <c r="J4">
        <f t="shared" si="6"/>
        <v>1.6343879709668026</v>
      </c>
      <c r="K4">
        <f t="shared" si="0"/>
        <v>1.6875</v>
      </c>
    </row>
    <row r="5" spans="1:11" x14ac:dyDescent="0.3">
      <c r="A5">
        <v>19.100000000000001</v>
      </c>
      <c r="B5">
        <v>31.1</v>
      </c>
      <c r="C5">
        <f t="shared" si="1"/>
        <v>1.6282722513089005</v>
      </c>
      <c r="D5">
        <f t="shared" si="2"/>
        <v>32.166542256</v>
      </c>
      <c r="F5">
        <f t="shared" si="3"/>
        <v>1.2810333672477277</v>
      </c>
      <c r="G5">
        <f t="shared" si="4"/>
        <v>1.4927603890268375</v>
      </c>
      <c r="H5">
        <f t="shared" si="5"/>
        <v>1.1652783035886105</v>
      </c>
      <c r="J5">
        <f t="shared" si="6"/>
        <v>1.6343879709668026</v>
      </c>
      <c r="K5">
        <f t="shared" si="0"/>
        <v>1.7029702970297029</v>
      </c>
    </row>
    <row r="6" spans="1:11" x14ac:dyDescent="0.3">
      <c r="A6">
        <v>29.2</v>
      </c>
      <c r="B6">
        <v>48.3</v>
      </c>
      <c r="C6">
        <f t="shared" si="1"/>
        <v>1.6541095890410957</v>
      </c>
      <c r="D6">
        <f t="shared" si="2"/>
        <v>49.139976863999998</v>
      </c>
      <c r="F6">
        <f t="shared" si="3"/>
        <v>1.4653828514484182</v>
      </c>
      <c r="G6">
        <f t="shared" si="4"/>
        <v>1.6839471307515121</v>
      </c>
      <c r="H6">
        <f t="shared" si="5"/>
        <v>1.1491516562289916</v>
      </c>
      <c r="J6">
        <f t="shared" si="6"/>
        <v>1.6343879709668026</v>
      </c>
      <c r="K6">
        <f t="shared" si="0"/>
        <v>1.7215189873417722</v>
      </c>
    </row>
    <row r="7" spans="1:11" x14ac:dyDescent="0.3">
      <c r="A7">
        <v>45</v>
      </c>
      <c r="B7">
        <v>75.5</v>
      </c>
      <c r="C7">
        <f t="shared" si="1"/>
        <v>1.6777777777777778</v>
      </c>
      <c r="D7">
        <f t="shared" si="2"/>
        <v>75.642389999999992</v>
      </c>
      <c r="F7">
        <f t="shared" si="3"/>
        <v>1.6532125137753437</v>
      </c>
      <c r="G7">
        <f t="shared" si="4"/>
        <v>1.8779469516291882</v>
      </c>
      <c r="H7">
        <f t="shared" si="5"/>
        <v>1.135938021265416</v>
      </c>
      <c r="J7">
        <f t="shared" si="6"/>
        <v>1.6343879709668026</v>
      </c>
      <c r="K7">
        <f t="shared" si="0"/>
        <v>1.8</v>
      </c>
    </row>
    <row r="8" spans="1:11" x14ac:dyDescent="0.3">
      <c r="A8">
        <v>60</v>
      </c>
      <c r="B8">
        <v>102.5</v>
      </c>
      <c r="C8">
        <f t="shared" si="1"/>
        <v>1.7083333333333333</v>
      </c>
      <c r="D8">
        <f t="shared" si="2"/>
        <v>100.74636</v>
      </c>
      <c r="F8">
        <f t="shared" si="3"/>
        <v>1.7781512503836436</v>
      </c>
      <c r="G8">
        <f t="shared" si="4"/>
        <v>2.0107238653917729</v>
      </c>
      <c r="H8">
        <f t="shared" si="5"/>
        <v>1.1307946188255644</v>
      </c>
      <c r="J8">
        <f t="shared" si="6"/>
        <v>1.6343879709668026</v>
      </c>
      <c r="K8">
        <f t="shared" si="0"/>
        <v>1.5978260869565215</v>
      </c>
    </row>
    <row r="9" spans="1:11" x14ac:dyDescent="0.3">
      <c r="A9">
        <v>69.2</v>
      </c>
      <c r="B9">
        <v>117.2</v>
      </c>
      <c r="C9">
        <f t="shared" si="1"/>
        <v>1.6936416184971097</v>
      </c>
      <c r="D9">
        <f t="shared" si="2"/>
        <v>116.11621046400001</v>
      </c>
      <c r="F9">
        <f t="shared" si="3"/>
        <v>1.8401060944567578</v>
      </c>
      <c r="G9">
        <f t="shared" si="4"/>
        <v>2.0689276116820721</v>
      </c>
      <c r="H9">
        <f t="shared" si="5"/>
        <v>1.1243523500708081</v>
      </c>
      <c r="J9">
        <f t="shared" si="6"/>
        <v>1.6343879709668026</v>
      </c>
      <c r="K9">
        <f t="shared" si="0"/>
        <v>1.6926605504587153</v>
      </c>
    </row>
    <row r="10" spans="1:11" x14ac:dyDescent="0.3">
      <c r="A10">
        <v>91</v>
      </c>
      <c r="B10">
        <v>154.1</v>
      </c>
      <c r="C10">
        <f t="shared" si="1"/>
        <v>1.6934065934065934</v>
      </c>
      <c r="D10">
        <f t="shared" si="2"/>
        <v>152.45335559999998</v>
      </c>
      <c r="F10">
        <f t="shared" si="3"/>
        <v>1.9590413923210936</v>
      </c>
      <c r="G10">
        <f t="shared" si="4"/>
        <v>2.1878026387184195</v>
      </c>
      <c r="H10">
        <f t="shared" si="5"/>
        <v>1.1167720331453983</v>
      </c>
      <c r="J10">
        <f t="shared" si="6"/>
        <v>1.6343879709668026</v>
      </c>
      <c r="K10">
        <f t="shared" si="0"/>
        <v>1.5583333333333347</v>
      </c>
    </row>
    <row r="11" spans="1:11" x14ac:dyDescent="0.3">
      <c r="A11">
        <v>103</v>
      </c>
      <c r="B11">
        <v>172.8</v>
      </c>
      <c r="C11">
        <f t="shared" si="1"/>
        <v>1.6776699029126214</v>
      </c>
      <c r="D11">
        <f t="shared" si="2"/>
        <v>172.40580840000001</v>
      </c>
      <c r="F11">
        <f t="shared" si="3"/>
        <v>2.012837224705172</v>
      </c>
      <c r="G11">
        <f t="shared" si="4"/>
        <v>2.2375437381428744</v>
      </c>
      <c r="H11">
        <f t="shared" si="5"/>
        <v>1.1116367039916086</v>
      </c>
      <c r="J11">
        <f t="shared" si="6"/>
        <v>1.6343879709668026</v>
      </c>
      <c r="K11">
        <f t="shared" si="0"/>
        <v>1.7142857142857142</v>
      </c>
    </row>
    <row r="12" spans="1:11" x14ac:dyDescent="0.3">
      <c r="A12">
        <v>117</v>
      </c>
      <c r="B12">
        <v>196.8</v>
      </c>
      <c r="C12">
        <f t="shared" si="1"/>
        <v>1.6820512820512821</v>
      </c>
      <c r="D12">
        <f t="shared" si="2"/>
        <v>195.63911640000001</v>
      </c>
      <c r="F12">
        <f t="shared" si="3"/>
        <v>2.0681858617461617</v>
      </c>
      <c r="G12">
        <f t="shared" si="4"/>
        <v>2.2940250940953226</v>
      </c>
      <c r="H12">
        <f t="shared" si="5"/>
        <v>1.1091967779716305</v>
      </c>
      <c r="J12">
        <f t="shared" si="6"/>
        <v>1.6343879709668026</v>
      </c>
      <c r="K12">
        <f t="shared" si="0"/>
        <v>1.6307692307692299</v>
      </c>
    </row>
    <row r="13" spans="1:11" x14ac:dyDescent="0.3">
      <c r="A13">
        <v>130</v>
      </c>
      <c r="B13">
        <v>218</v>
      </c>
      <c r="C13">
        <f t="shared" si="1"/>
        <v>1.676923076923077</v>
      </c>
      <c r="D13">
        <f t="shared" si="2"/>
        <v>217.16994</v>
      </c>
      <c r="F13">
        <f t="shared" si="3"/>
        <v>2.1139433523068369</v>
      </c>
      <c r="G13">
        <f t="shared" si="4"/>
        <v>2.3384564936046046</v>
      </c>
      <c r="H13">
        <f t="shared" si="5"/>
        <v>1.1062058456073425</v>
      </c>
      <c r="J13">
        <f t="shared" si="6"/>
        <v>1.6343879709668026</v>
      </c>
      <c r="K13">
        <f t="shared" si="0"/>
        <v>2</v>
      </c>
    </row>
    <row r="14" spans="1:11" x14ac:dyDescent="0.3">
      <c r="A14">
        <v>135</v>
      </c>
      <c r="B14">
        <v>228</v>
      </c>
      <c r="C14">
        <f t="shared" si="1"/>
        <v>1.6888888888888889</v>
      </c>
      <c r="D14">
        <f t="shared" si="2"/>
        <v>225.44001</v>
      </c>
      <c r="F14">
        <f t="shared" si="3"/>
        <v>2.1303337684950061</v>
      </c>
      <c r="G14">
        <f t="shared" si="4"/>
        <v>2.357934847000454</v>
      </c>
      <c r="H14">
        <f t="shared" si="5"/>
        <v>1.1068382250102708</v>
      </c>
      <c r="J14">
        <f t="shared" si="6"/>
        <v>1.6343879709668026</v>
      </c>
      <c r="K14">
        <f t="shared" si="0"/>
        <v>1.6090225563909766</v>
      </c>
    </row>
    <row r="15" spans="1:11" x14ac:dyDescent="0.3">
      <c r="A15">
        <v>148.30000000000001</v>
      </c>
      <c r="B15">
        <v>249.4</v>
      </c>
      <c r="C15">
        <f t="shared" si="1"/>
        <v>1.6817262306136209</v>
      </c>
      <c r="D15">
        <f t="shared" si="2"/>
        <v>247.40860526400002</v>
      </c>
      <c r="F15">
        <f t="shared" si="3"/>
        <v>2.1711411510283822</v>
      </c>
      <c r="G15">
        <f t="shared" si="4"/>
        <v>2.396896449142524</v>
      </c>
      <c r="H15">
        <f t="shared" si="5"/>
        <v>1.1039800189901106</v>
      </c>
      <c r="J15">
        <f t="shared" si="6"/>
        <v>1.6343879709668026</v>
      </c>
      <c r="K15">
        <f t="shared" si="0"/>
        <v>1.6323851203501096</v>
      </c>
    </row>
    <row r="16" spans="1:11" x14ac:dyDescent="0.3">
      <c r="A16">
        <v>194</v>
      </c>
      <c r="B16">
        <v>324</v>
      </c>
      <c r="C16">
        <f t="shared" si="1"/>
        <v>1.6701030927835052</v>
      </c>
      <c r="D16">
        <f t="shared" si="2"/>
        <v>322.56465359999999</v>
      </c>
      <c r="F16">
        <f t="shared" si="3"/>
        <v>2.287801729930226</v>
      </c>
      <c r="G16">
        <f t="shared" si="4"/>
        <v>2.510545010206612</v>
      </c>
      <c r="H16">
        <f t="shared" si="5"/>
        <v>1.0973612692753665</v>
      </c>
      <c r="J16">
        <f t="shared" si="6"/>
        <v>1.6343879709668026</v>
      </c>
      <c r="K16">
        <f t="shared" si="0"/>
        <v>1.4285714285714286</v>
      </c>
    </row>
    <row r="17" spans="1:11" x14ac:dyDescent="0.3">
      <c r="A17">
        <v>201</v>
      </c>
      <c r="B17">
        <v>334</v>
      </c>
      <c r="C17">
        <f t="shared" si="1"/>
        <v>1.6616915422885572</v>
      </c>
      <c r="D17">
        <f t="shared" si="2"/>
        <v>334.03136760000001</v>
      </c>
      <c r="F17">
        <f t="shared" si="3"/>
        <v>2.3031960574204891</v>
      </c>
      <c r="G17">
        <f t="shared" si="4"/>
        <v>2.5237464668115646</v>
      </c>
      <c r="H17">
        <f t="shared" si="5"/>
        <v>1.0957584173872221</v>
      </c>
      <c r="J17">
        <f t="shared" si="6"/>
        <v>1.6343879709668026</v>
      </c>
      <c r="K17">
        <f t="shared" si="0"/>
        <v>1.6068965517241387</v>
      </c>
    </row>
    <row r="18" spans="1:11" x14ac:dyDescent="0.3">
      <c r="A18">
        <v>230</v>
      </c>
      <c r="B18">
        <v>380.6</v>
      </c>
      <c r="C18">
        <f t="shared" si="1"/>
        <v>1.6547826086956523</v>
      </c>
      <c r="D18">
        <f t="shared" si="2"/>
        <v>381.40854000000002</v>
      </c>
      <c r="F18">
        <f t="shared" si="3"/>
        <v>2.3617278360175931</v>
      </c>
      <c r="G18">
        <f t="shared" si="4"/>
        <v>2.5804687839510017</v>
      </c>
      <c r="H18">
        <f t="shared" si="5"/>
        <v>1.0926190328104255</v>
      </c>
      <c r="J18">
        <f t="shared" si="6"/>
        <v>1.6343879709668026</v>
      </c>
      <c r="K18">
        <f t="shared" si="0"/>
        <v>1.6421052631578941</v>
      </c>
    </row>
    <row r="19" spans="1:11" x14ac:dyDescent="0.3">
      <c r="A19">
        <v>268</v>
      </c>
      <c r="B19">
        <v>443</v>
      </c>
      <c r="C19">
        <f t="shared" si="1"/>
        <v>1.6529850746268657</v>
      </c>
      <c r="D19">
        <f t="shared" si="2"/>
        <v>443.17734239999999</v>
      </c>
      <c r="F19">
        <f t="shared" si="3"/>
        <v>2.428134794028789</v>
      </c>
      <c r="G19">
        <f t="shared" si="4"/>
        <v>2.6464037262230695</v>
      </c>
      <c r="H19">
        <f t="shared" si="5"/>
        <v>1.0898916043421651</v>
      </c>
      <c r="J19">
        <f t="shared" si="6"/>
        <v>1.6343879709668026</v>
      </c>
      <c r="K19">
        <f t="shared" si="0"/>
        <v>1.4285714285714286</v>
      </c>
    </row>
    <row r="20" spans="1:11" x14ac:dyDescent="0.3">
      <c r="A20">
        <v>275</v>
      </c>
      <c r="B20">
        <v>453</v>
      </c>
      <c r="C20">
        <f t="shared" si="1"/>
        <v>1.6472727272727272</v>
      </c>
      <c r="D20">
        <f t="shared" si="2"/>
        <v>454.51724999999999</v>
      </c>
      <c r="F20">
        <f t="shared" si="3"/>
        <v>2.4393326938302629</v>
      </c>
      <c r="G20">
        <f t="shared" si="4"/>
        <v>2.6560982020128319</v>
      </c>
      <c r="H20">
        <f t="shared" si="5"/>
        <v>1.08886262572171</v>
      </c>
      <c r="J20">
        <f t="shared" si="6"/>
        <v>1.6343879709668026</v>
      </c>
      <c r="K20">
        <f t="shared" si="0"/>
        <v>2</v>
      </c>
    </row>
    <row r="21" spans="1:11" x14ac:dyDescent="0.3">
      <c r="A21">
        <v>280</v>
      </c>
      <c r="B21">
        <v>463</v>
      </c>
      <c r="C21">
        <f t="shared" si="1"/>
        <v>1.6535714285714285</v>
      </c>
      <c r="D21">
        <f t="shared" si="2"/>
        <v>462.60983999999996</v>
      </c>
      <c r="F21">
        <f t="shared" si="3"/>
        <v>2.4471580313422194</v>
      </c>
      <c r="G21">
        <f t="shared" si="4"/>
        <v>2.6655809910179533</v>
      </c>
      <c r="H21">
        <f t="shared" si="5"/>
        <v>1.0892557639834699</v>
      </c>
      <c r="J21">
        <f t="shared" si="6"/>
        <v>1.6343879709668026</v>
      </c>
      <c r="K21">
        <f t="shared" si="0"/>
        <v>1.7</v>
      </c>
    </row>
    <row r="22" spans="1:11" x14ac:dyDescent="0.3">
      <c r="A22">
        <v>290</v>
      </c>
      <c r="B22">
        <v>480</v>
      </c>
      <c r="C22">
        <f t="shared" si="1"/>
        <v>1.6551724137931034</v>
      </c>
      <c r="D22">
        <f t="shared" si="2"/>
        <v>478.77665999999999</v>
      </c>
      <c r="F22">
        <f t="shared" si="3"/>
        <v>2.4623979978989561</v>
      </c>
      <c r="G22">
        <f t="shared" si="4"/>
        <v>2.6812412373755872</v>
      </c>
      <c r="H22">
        <f t="shared" si="5"/>
        <v>1.0888740324120469</v>
      </c>
      <c r="J22">
        <f t="shared" si="6"/>
        <v>1.6343879709668026</v>
      </c>
      <c r="K22">
        <f t="shared" si="0"/>
        <v>1.5</v>
      </c>
    </row>
    <row r="23" spans="1:11" x14ac:dyDescent="0.3">
      <c r="A23">
        <v>302</v>
      </c>
      <c r="B23">
        <v>498</v>
      </c>
      <c r="C23">
        <f t="shared" si="1"/>
        <v>1.6490066225165563</v>
      </c>
      <c r="D23">
        <f t="shared" si="2"/>
        <v>498.14453040000001</v>
      </c>
      <c r="F23">
        <f t="shared" si="3"/>
        <v>2.4800069429571505</v>
      </c>
      <c r="G23">
        <f t="shared" si="4"/>
        <v>2.6972293427597176</v>
      </c>
      <c r="H23">
        <f t="shared" si="5"/>
        <v>1.0875894321261665</v>
      </c>
      <c r="J23">
        <f t="shared" si="6"/>
        <v>1.6343879709668026</v>
      </c>
      <c r="K23">
        <f t="shared" si="0"/>
        <v>1.5849056603773586</v>
      </c>
    </row>
    <row r="24" spans="1:11" x14ac:dyDescent="0.3">
      <c r="A24">
        <v>355</v>
      </c>
      <c r="B24">
        <v>582</v>
      </c>
      <c r="C24">
        <f t="shared" si="1"/>
        <v>1.6394366197183099</v>
      </c>
      <c r="D24">
        <f t="shared" si="2"/>
        <v>583.26428999999996</v>
      </c>
      <c r="F24">
        <f t="shared" si="3"/>
        <v>2.5502283530550942</v>
      </c>
      <c r="G24">
        <f t="shared" si="4"/>
        <v>2.7649229846498886</v>
      </c>
      <c r="H24">
        <f t="shared" si="5"/>
        <v>1.0841864342609151</v>
      </c>
      <c r="J24">
        <f t="shared" si="6"/>
        <v>1.6343879709668026</v>
      </c>
      <c r="K24">
        <f t="shared" si="0"/>
        <v>1.5235294117647045</v>
      </c>
    </row>
    <row r="25" spans="1:11" x14ac:dyDescent="0.3">
      <c r="A25">
        <v>372</v>
      </c>
      <c r="B25">
        <v>607.9</v>
      </c>
      <c r="C25">
        <f t="shared" si="1"/>
        <v>1.6341397849462365</v>
      </c>
      <c r="D25">
        <f t="shared" si="2"/>
        <v>610.42119839999998</v>
      </c>
      <c r="F25">
        <f t="shared" si="3"/>
        <v>2.5705429398818973</v>
      </c>
      <c r="G25">
        <f t="shared" si="4"/>
        <v>2.7838321433844411</v>
      </c>
      <c r="H25">
        <f t="shared" si="5"/>
        <v>1.0829743787560862</v>
      </c>
      <c r="J25">
        <f t="shared" si="6"/>
        <v>1.6343879709668026</v>
      </c>
      <c r="K25">
        <f t="shared" si="0"/>
        <v>1.6821428571428581</v>
      </c>
    </row>
    <row r="26" spans="1:11" x14ac:dyDescent="0.3">
      <c r="A26">
        <v>400</v>
      </c>
      <c r="B26">
        <v>655</v>
      </c>
      <c r="C26">
        <f t="shared" si="1"/>
        <v>1.6375</v>
      </c>
      <c r="D26">
        <f t="shared" si="2"/>
        <v>654.99600000000009</v>
      </c>
      <c r="F26">
        <f t="shared" si="3"/>
        <v>2.6020599913279625</v>
      </c>
      <c r="G26">
        <f t="shared" si="4"/>
        <v>2.8162412999917832</v>
      </c>
      <c r="H26">
        <f t="shared" si="5"/>
        <v>1.0823122100864835</v>
      </c>
      <c r="J26">
        <f t="shared" si="6"/>
        <v>1.6343879709668026</v>
      </c>
      <c r="K26">
        <f t="shared" si="0"/>
        <v>1.2857142857142858</v>
      </c>
    </row>
    <row r="27" spans="1:11" x14ac:dyDescent="0.3">
      <c r="A27">
        <v>414</v>
      </c>
      <c r="B27">
        <v>673</v>
      </c>
      <c r="C27">
        <f t="shared" si="1"/>
        <v>1.6256038647342994</v>
      </c>
      <c r="D27">
        <f t="shared" si="2"/>
        <v>677.21142959999997</v>
      </c>
      <c r="F27">
        <f t="shared" si="3"/>
        <v>2.6170003411208991</v>
      </c>
      <c r="G27">
        <f t="shared" si="4"/>
        <v>2.828015064223977</v>
      </c>
      <c r="H27">
        <f t="shared" si="5"/>
        <v>1.0806322871982115</v>
      </c>
      <c r="J27">
        <f t="shared" si="6"/>
        <v>1.6343879709668026</v>
      </c>
      <c r="K27">
        <f t="shared" si="0"/>
        <v>1.7</v>
      </c>
    </row>
    <row r="28" spans="1:11" x14ac:dyDescent="0.3">
      <c r="A28">
        <v>434</v>
      </c>
      <c r="B28">
        <v>707</v>
      </c>
      <c r="C28">
        <f t="shared" si="1"/>
        <v>1.6290322580645162</v>
      </c>
      <c r="D28">
        <f t="shared" si="2"/>
        <v>708.86452559999998</v>
      </c>
      <c r="F28">
        <f t="shared" si="3"/>
        <v>2.6374897295125108</v>
      </c>
      <c r="G28">
        <f t="shared" si="4"/>
        <v>2.8494194137968996</v>
      </c>
      <c r="H28">
        <f t="shared" si="5"/>
        <v>1.0803527998281759</v>
      </c>
      <c r="J28">
        <f t="shared" si="6"/>
        <v>1.6343879709668026</v>
      </c>
      <c r="K28">
        <f t="shared" si="0"/>
        <v>1.3333333333333333</v>
      </c>
    </row>
    <row r="29" spans="1:11" x14ac:dyDescent="0.3">
      <c r="A29">
        <v>443</v>
      </c>
      <c r="B29">
        <v>719</v>
      </c>
      <c r="C29">
        <f t="shared" si="1"/>
        <v>1.6230248306997743</v>
      </c>
      <c r="D29">
        <f t="shared" si="2"/>
        <v>723.07647239999994</v>
      </c>
      <c r="F29">
        <f t="shared" si="3"/>
        <v>2.6464037262230695</v>
      </c>
      <c r="G29">
        <f t="shared" si="4"/>
        <v>2.8567288903828825</v>
      </c>
      <c r="H29">
        <f t="shared" si="5"/>
        <v>1.0794758419041328</v>
      </c>
      <c r="J29">
        <f t="shared" si="6"/>
        <v>1.6343879709668026</v>
      </c>
      <c r="K29">
        <f t="shared" si="0"/>
        <v>1.5625</v>
      </c>
    </row>
    <row r="30" spans="1:11" x14ac:dyDescent="0.3">
      <c r="A30">
        <v>459</v>
      </c>
      <c r="B30">
        <v>744</v>
      </c>
      <c r="C30">
        <f t="shared" si="1"/>
        <v>1.6209150326797386</v>
      </c>
      <c r="D30">
        <f t="shared" si="2"/>
        <v>748.29319559999999</v>
      </c>
      <c r="F30">
        <f t="shared" si="3"/>
        <v>2.661812685537261</v>
      </c>
      <c r="G30">
        <f t="shared" si="4"/>
        <v>2.8715729355458786</v>
      </c>
      <c r="H30">
        <f t="shared" si="5"/>
        <v>1.0788035353307663</v>
      </c>
      <c r="J30">
        <f t="shared" si="6"/>
        <v>1.6343879709668026</v>
      </c>
      <c r="K30">
        <f t="shared" si="0"/>
        <v>1.5</v>
      </c>
    </row>
    <row r="31" spans="1:11" x14ac:dyDescent="0.3">
      <c r="A31">
        <v>483</v>
      </c>
      <c r="B31">
        <v>780</v>
      </c>
      <c r="C31">
        <f t="shared" si="1"/>
        <v>1.6149068322981366</v>
      </c>
      <c r="D31">
        <f t="shared" si="2"/>
        <v>786.00077639999995</v>
      </c>
      <c r="F31">
        <f t="shared" si="3"/>
        <v>2.6839471307515121</v>
      </c>
      <c r="G31">
        <f t="shared" si="4"/>
        <v>2.8920946026904804</v>
      </c>
      <c r="H31">
        <f t="shared" si="5"/>
        <v>1.0775527466819685</v>
      </c>
      <c r="J31">
        <f t="shared" si="6"/>
        <v>1.6343879709668026</v>
      </c>
      <c r="K31">
        <f t="shared" si="0"/>
        <v>1.8571428571428572</v>
      </c>
    </row>
    <row r="32" spans="1:11" x14ac:dyDescent="0.3">
      <c r="A32">
        <v>490</v>
      </c>
      <c r="B32">
        <v>793</v>
      </c>
      <c r="C32">
        <f t="shared" si="1"/>
        <v>1.6183673469387756</v>
      </c>
      <c r="D32">
        <f t="shared" si="2"/>
        <v>796.97226000000001</v>
      </c>
      <c r="F32">
        <f t="shared" si="3"/>
        <v>2.6901960800285138</v>
      </c>
      <c r="G32">
        <f t="shared" si="4"/>
        <v>2.8992731873176036</v>
      </c>
      <c r="H32">
        <f t="shared" si="5"/>
        <v>1.07771816665753</v>
      </c>
      <c r="J32">
        <f t="shared" si="6"/>
        <v>1.6343879709668026</v>
      </c>
      <c r="K32">
        <f t="shared" si="0"/>
        <v>1.4</v>
      </c>
    </row>
    <row r="33" spans="1:11" x14ac:dyDescent="0.3">
      <c r="A33">
        <v>495</v>
      </c>
      <c r="B33">
        <v>800</v>
      </c>
      <c r="C33">
        <f t="shared" si="1"/>
        <v>1.6161616161616161</v>
      </c>
      <c r="D33">
        <f t="shared" si="2"/>
        <v>804.80169000000001</v>
      </c>
      <c r="F33">
        <f t="shared" si="3"/>
        <v>2.6946051989335689</v>
      </c>
      <c r="G33">
        <f t="shared" si="4"/>
        <v>2.9030899869919438</v>
      </c>
      <c r="H33">
        <f t="shared" si="5"/>
        <v>1.0773711815522682</v>
      </c>
      <c r="J33">
        <f t="shared" si="6"/>
        <v>1.6343879709668026</v>
      </c>
      <c r="K33">
        <f t="shared" si="0"/>
        <v>1.4782608695652173</v>
      </c>
    </row>
    <row r="34" spans="1:11" x14ac:dyDescent="0.3">
      <c r="A34">
        <v>518</v>
      </c>
      <c r="B34">
        <v>834</v>
      </c>
      <c r="C34">
        <f t="shared" si="1"/>
        <v>1.6100386100386099</v>
      </c>
      <c r="D34">
        <f t="shared" si="2"/>
        <v>840.73824239999999</v>
      </c>
      <c r="F34">
        <f t="shared" si="3"/>
        <v>2.7143297597452332</v>
      </c>
      <c r="G34">
        <f t="shared" si="4"/>
        <v>2.9211660506377388</v>
      </c>
      <c r="H34">
        <f t="shared" si="5"/>
        <v>1.076201607468622</v>
      </c>
      <c r="J34">
        <f t="shared" si="6"/>
        <v>1.6343879709668026</v>
      </c>
      <c r="K34">
        <f t="shared" ref="K34:K64" si="7">(B35-B34)/(A35-A34)</f>
        <v>1.75</v>
      </c>
    </row>
    <row r="35" spans="1:11" x14ac:dyDescent="0.3">
      <c r="A35">
        <v>526</v>
      </c>
      <c r="B35">
        <v>848</v>
      </c>
      <c r="C35">
        <f t="shared" si="1"/>
        <v>1.6121673003802282</v>
      </c>
      <c r="D35">
        <f t="shared" si="2"/>
        <v>853.20755759999997</v>
      </c>
      <c r="F35">
        <f t="shared" si="3"/>
        <v>2.7209857441537393</v>
      </c>
      <c r="G35">
        <f t="shared" si="4"/>
        <v>2.9283958522567137</v>
      </c>
      <c r="H35">
        <f t="shared" si="5"/>
        <v>1.0762260914260988</v>
      </c>
      <c r="J35">
        <f t="shared" si="6"/>
        <v>1.6343879709668026</v>
      </c>
      <c r="K35">
        <f t="shared" si="7"/>
        <v>1.4782608695652173</v>
      </c>
    </row>
    <row r="36" spans="1:11" x14ac:dyDescent="0.3">
      <c r="A36">
        <v>549</v>
      </c>
      <c r="B36">
        <v>882</v>
      </c>
      <c r="C36">
        <f t="shared" si="1"/>
        <v>1.6065573770491803</v>
      </c>
      <c r="D36">
        <f t="shared" si="2"/>
        <v>888.9695676</v>
      </c>
      <c r="F36">
        <f t="shared" si="3"/>
        <v>2.7395723444500919</v>
      </c>
      <c r="G36">
        <f t="shared" si="4"/>
        <v>2.9454685851318199</v>
      </c>
      <c r="H36">
        <f t="shared" si="5"/>
        <v>1.0751563436894955</v>
      </c>
      <c r="J36">
        <f t="shared" si="6"/>
        <v>1.6343879709668026</v>
      </c>
      <c r="K36">
        <f t="shared" si="7"/>
        <v>1.5617647058823536</v>
      </c>
    </row>
    <row r="37" spans="1:11" x14ac:dyDescent="0.3">
      <c r="A37">
        <v>583</v>
      </c>
      <c r="B37">
        <v>935.1</v>
      </c>
      <c r="C37">
        <f t="shared" si="1"/>
        <v>1.6039451114922814</v>
      </c>
      <c r="D37">
        <f t="shared" si="2"/>
        <v>941.59793639999998</v>
      </c>
      <c r="F37">
        <f t="shared" si="3"/>
        <v>2.7656685547590141</v>
      </c>
      <c r="G37">
        <f t="shared" si="4"/>
        <v>2.9708580569965024</v>
      </c>
      <c r="H37">
        <f t="shared" si="5"/>
        <v>1.0741916459528056</v>
      </c>
      <c r="J37">
        <f t="shared" si="6"/>
        <v>1.6343879709668026</v>
      </c>
      <c r="K37">
        <f t="shared" si="7"/>
        <v>1.3799999999999955</v>
      </c>
    </row>
    <row r="38" spans="1:11" x14ac:dyDescent="0.3">
      <c r="A38">
        <v>588</v>
      </c>
      <c r="B38">
        <v>942</v>
      </c>
      <c r="C38">
        <f t="shared" si="1"/>
        <v>1.6020408163265305</v>
      </c>
      <c r="D38">
        <f t="shared" si="2"/>
        <v>949.31353440000009</v>
      </c>
      <c r="F38">
        <f t="shared" si="3"/>
        <v>2.7693773260761385</v>
      </c>
      <c r="G38">
        <f t="shared" si="4"/>
        <v>2.9740509027928774</v>
      </c>
      <c r="H38">
        <f t="shared" si="5"/>
        <v>1.0739059913539251</v>
      </c>
      <c r="J38">
        <f t="shared" si="6"/>
        <v>1.6343879709668026</v>
      </c>
      <c r="K38">
        <f t="shared" si="7"/>
        <v>1.5</v>
      </c>
    </row>
    <row r="39" spans="1:11" x14ac:dyDescent="0.3">
      <c r="A39">
        <v>612</v>
      </c>
      <c r="B39">
        <v>978</v>
      </c>
      <c r="C39">
        <f t="shared" si="1"/>
        <v>1.5980392156862746</v>
      </c>
      <c r="D39">
        <f t="shared" si="2"/>
        <v>986.26321440000004</v>
      </c>
      <c r="F39">
        <f t="shared" si="3"/>
        <v>2.7867514221455614</v>
      </c>
      <c r="G39">
        <f t="shared" si="4"/>
        <v>2.9903388547876015</v>
      </c>
      <c r="H39">
        <f t="shared" si="5"/>
        <v>1.0730554691832883</v>
      </c>
      <c r="J39">
        <f t="shared" si="6"/>
        <v>1.6343879709668026</v>
      </c>
      <c r="K39">
        <f t="shared" si="7"/>
        <v>1.5</v>
      </c>
    </row>
    <row r="40" spans="1:11" x14ac:dyDescent="0.3">
      <c r="A40">
        <v>620</v>
      </c>
      <c r="B40">
        <v>990</v>
      </c>
      <c r="C40">
        <f t="shared" si="1"/>
        <v>1.596774193548387</v>
      </c>
      <c r="D40">
        <f t="shared" si="2"/>
        <v>998.54844000000003</v>
      </c>
      <c r="F40">
        <f t="shared" si="3"/>
        <v>2.7923916894982539</v>
      </c>
      <c r="G40">
        <f t="shared" si="4"/>
        <v>2.9956351945975501</v>
      </c>
      <c r="H40">
        <f t="shared" si="5"/>
        <v>1.0727847407165918</v>
      </c>
      <c r="J40">
        <f t="shared" si="6"/>
        <v>1.6343879709668026</v>
      </c>
      <c r="K40">
        <f t="shared" si="7"/>
        <v>1.25</v>
      </c>
    </row>
    <row r="41" spans="1:11" x14ac:dyDescent="0.3">
      <c r="A41">
        <v>640</v>
      </c>
      <c r="B41">
        <v>1015</v>
      </c>
      <c r="C41">
        <f t="shared" si="1"/>
        <v>1.5859375</v>
      </c>
      <c r="D41">
        <f t="shared" si="2"/>
        <v>1029.1929600000001</v>
      </c>
      <c r="F41">
        <f t="shared" si="3"/>
        <v>2.8061799739838871</v>
      </c>
      <c r="G41">
        <f t="shared" si="4"/>
        <v>3.0064660422492318</v>
      </c>
      <c r="H41">
        <f t="shared" si="5"/>
        <v>1.0713732084621079</v>
      </c>
      <c r="J41">
        <f t="shared" si="6"/>
        <v>1.6343879709668026</v>
      </c>
      <c r="K41">
        <f t="shared" si="7"/>
        <v>2.2999999999999998</v>
      </c>
    </row>
    <row r="42" spans="1:11" x14ac:dyDescent="0.3">
      <c r="A42">
        <v>650</v>
      </c>
      <c r="B42">
        <v>1038</v>
      </c>
      <c r="C42">
        <f t="shared" si="1"/>
        <v>1.5969230769230769</v>
      </c>
      <c r="D42">
        <f t="shared" si="2"/>
        <v>1044.4784999999999</v>
      </c>
      <c r="F42">
        <f t="shared" si="3"/>
        <v>2.8129133566428557</v>
      </c>
      <c r="G42">
        <f t="shared" si="4"/>
        <v>3.0161973535124389</v>
      </c>
      <c r="H42">
        <f t="shared" si="5"/>
        <v>1.0722681331046036</v>
      </c>
      <c r="J42">
        <f t="shared" si="6"/>
        <v>1.6343879709668026</v>
      </c>
      <c r="K42">
        <f t="shared" si="7"/>
        <v>1.3636363636363635</v>
      </c>
    </row>
    <row r="43" spans="1:11" x14ac:dyDescent="0.3">
      <c r="A43">
        <v>672</v>
      </c>
      <c r="B43">
        <v>1068</v>
      </c>
      <c r="C43">
        <f t="shared" si="1"/>
        <v>1.5892857142857142</v>
      </c>
      <c r="D43">
        <f t="shared" si="2"/>
        <v>1078.0205183999999</v>
      </c>
      <c r="F43">
        <f t="shared" si="3"/>
        <v>2.8273692730538253</v>
      </c>
      <c r="G43">
        <f t="shared" si="4"/>
        <v>3.0285712526925375</v>
      </c>
      <c r="H43">
        <f t="shared" si="5"/>
        <v>1.0711622572814463</v>
      </c>
      <c r="J43">
        <f t="shared" si="6"/>
        <v>1.6343879709668026</v>
      </c>
      <c r="K43">
        <f t="shared" si="7"/>
        <v>1.4285714285714286</v>
      </c>
    </row>
    <row r="44" spans="1:11" x14ac:dyDescent="0.3">
      <c r="A44">
        <v>700</v>
      </c>
      <c r="B44">
        <v>1108</v>
      </c>
      <c r="C44">
        <f t="shared" si="1"/>
        <v>1.582857142857143</v>
      </c>
      <c r="D44">
        <f t="shared" si="2"/>
        <v>1120.539</v>
      </c>
      <c r="F44">
        <f t="shared" si="3"/>
        <v>2.8450980400142569</v>
      </c>
      <c r="G44">
        <f t="shared" si="4"/>
        <v>3.0445397603924111</v>
      </c>
      <c r="H44">
        <f t="shared" si="5"/>
        <v>1.0701001222359123</v>
      </c>
      <c r="J44">
        <f t="shared" si="6"/>
        <v>1.6343879709668026</v>
      </c>
      <c r="K44">
        <f t="shared" si="7"/>
        <v>1.5714285714285714</v>
      </c>
    </row>
    <row r="45" spans="1:11" x14ac:dyDescent="0.3">
      <c r="A45">
        <v>742</v>
      </c>
      <c r="B45">
        <v>1174</v>
      </c>
      <c r="C45">
        <f t="shared" si="1"/>
        <v>1.582210242587601</v>
      </c>
      <c r="D45">
        <f t="shared" si="2"/>
        <v>1183.9568664000001</v>
      </c>
      <c r="F45">
        <f t="shared" si="3"/>
        <v>2.8704039052790269</v>
      </c>
      <c r="G45">
        <f t="shared" si="4"/>
        <v>3.0696680969115957</v>
      </c>
      <c r="H45">
        <f t="shared" si="5"/>
        <v>1.0694202621680167</v>
      </c>
      <c r="J45">
        <f t="shared" si="6"/>
        <v>1.6343879709668026</v>
      </c>
      <c r="K45">
        <f t="shared" si="7"/>
        <v>1.4603174603174602</v>
      </c>
    </row>
    <row r="46" spans="1:11" x14ac:dyDescent="0.3">
      <c r="A46">
        <v>805</v>
      </c>
      <c r="B46">
        <v>1266</v>
      </c>
      <c r="C46">
        <f t="shared" si="1"/>
        <v>1.5726708074534161</v>
      </c>
      <c r="D46">
        <f t="shared" si="2"/>
        <v>1278.2739899999999</v>
      </c>
      <c r="F46">
        <f t="shared" si="3"/>
        <v>2.9057958803678687</v>
      </c>
      <c r="G46">
        <f t="shared" si="4"/>
        <v>3.1024337056813365</v>
      </c>
      <c r="H46">
        <f t="shared" si="5"/>
        <v>1.0676709009886041</v>
      </c>
      <c r="J46">
        <f>AVERAGE($C$46:$C$72)</f>
        <v>1.5211263395107977</v>
      </c>
      <c r="K46">
        <f t="shared" si="7"/>
        <v>1.4</v>
      </c>
    </row>
    <row r="47" spans="1:11" x14ac:dyDescent="0.3">
      <c r="A47">
        <v>820</v>
      </c>
      <c r="B47">
        <v>1287</v>
      </c>
      <c r="C47">
        <f t="shared" si="1"/>
        <v>1.5695121951219513</v>
      </c>
      <c r="D47">
        <f t="shared" si="2"/>
        <v>1300.5872400000001</v>
      </c>
      <c r="F47">
        <f t="shared" si="3"/>
        <v>2.9138138523837167</v>
      </c>
      <c r="G47">
        <f t="shared" si="4"/>
        <v>3.1095785469043866</v>
      </c>
      <c r="H47">
        <f t="shared" si="5"/>
        <v>1.0671850380423307</v>
      </c>
      <c r="J47">
        <f t="shared" ref="J47:J72" si="8">AVERAGE($C$46:$C$72)</f>
        <v>1.5211263395107977</v>
      </c>
      <c r="K47">
        <f t="shared" si="7"/>
        <v>1.4333333333333333</v>
      </c>
    </row>
    <row r="48" spans="1:11" x14ac:dyDescent="0.3">
      <c r="A48">
        <v>850</v>
      </c>
      <c r="B48">
        <v>1330</v>
      </c>
      <c r="C48">
        <f t="shared" si="1"/>
        <v>1.5647058823529412</v>
      </c>
      <c r="D48">
        <f t="shared" si="2"/>
        <v>1345.0485000000001</v>
      </c>
      <c r="F48">
        <f t="shared" si="3"/>
        <v>2.9294189257142929</v>
      </c>
      <c r="G48">
        <f t="shared" si="4"/>
        <v>3.1238516409670858</v>
      </c>
      <c r="H48">
        <f t="shared" si="5"/>
        <v>1.0663724513916641</v>
      </c>
      <c r="J48">
        <f t="shared" si="8"/>
        <v>1.5211263395107977</v>
      </c>
      <c r="K48">
        <f t="shared" si="7"/>
        <v>1.4736842105263157</v>
      </c>
    </row>
    <row r="49" spans="1:11" x14ac:dyDescent="0.3">
      <c r="A49">
        <v>888</v>
      </c>
      <c r="B49">
        <v>1386</v>
      </c>
      <c r="C49">
        <f t="shared" si="1"/>
        <v>1.5608108108108107</v>
      </c>
      <c r="D49">
        <f t="shared" si="2"/>
        <v>1401.0498144000001</v>
      </c>
      <c r="F49">
        <f t="shared" si="3"/>
        <v>2.9484129657786009</v>
      </c>
      <c r="G49">
        <f t="shared" si="4"/>
        <v>3.1417632302757879</v>
      </c>
      <c r="H49">
        <f t="shared" si="5"/>
        <v>1.0655777419043224</v>
      </c>
      <c r="J49">
        <f t="shared" si="8"/>
        <v>1.5211263395107977</v>
      </c>
      <c r="K49">
        <f t="shared" si="7"/>
        <v>1.4615384615384615</v>
      </c>
    </row>
    <row r="50" spans="1:11" x14ac:dyDescent="0.3">
      <c r="A50">
        <v>940</v>
      </c>
      <c r="B50">
        <v>1462</v>
      </c>
      <c r="C50">
        <f t="shared" si="1"/>
        <v>1.5553191489361702</v>
      </c>
      <c r="D50">
        <f t="shared" si="2"/>
        <v>1477.1103599999999</v>
      </c>
      <c r="F50">
        <f t="shared" si="3"/>
        <v>2.9731278535996988</v>
      </c>
      <c r="G50">
        <f t="shared" si="4"/>
        <v>3.1649473726218416</v>
      </c>
      <c r="H50">
        <f t="shared" si="5"/>
        <v>1.0645177498135165</v>
      </c>
      <c r="J50">
        <f t="shared" si="8"/>
        <v>1.5211263395107977</v>
      </c>
      <c r="K50">
        <f t="shared" si="7"/>
        <v>1.4090909090909092</v>
      </c>
    </row>
    <row r="51" spans="1:11" x14ac:dyDescent="0.3">
      <c r="A51">
        <v>962</v>
      </c>
      <c r="B51">
        <v>1493</v>
      </c>
      <c r="C51">
        <f t="shared" si="1"/>
        <v>1.5519750519750519</v>
      </c>
      <c r="D51">
        <f t="shared" si="2"/>
        <v>1509.0905544</v>
      </c>
      <c r="F51">
        <f t="shared" si="3"/>
        <v>2.9831750720378132</v>
      </c>
      <c r="G51">
        <f t="shared" si="4"/>
        <v>3.1740598077250253</v>
      </c>
      <c r="H51">
        <f t="shared" si="5"/>
        <v>1.0639871047047931</v>
      </c>
      <c r="J51">
        <f t="shared" si="8"/>
        <v>1.5211263395107977</v>
      </c>
      <c r="K51">
        <f t="shared" si="7"/>
        <v>1.8</v>
      </c>
    </row>
    <row r="52" spans="1:11" x14ac:dyDescent="0.3">
      <c r="A52">
        <v>967</v>
      </c>
      <c r="B52">
        <v>1502</v>
      </c>
      <c r="C52">
        <f t="shared" si="1"/>
        <v>1.5532574974146847</v>
      </c>
      <c r="D52">
        <f t="shared" si="2"/>
        <v>1516.3422564</v>
      </c>
      <c r="F52">
        <f t="shared" si="3"/>
        <v>2.9854264740830017</v>
      </c>
      <c r="G52">
        <f t="shared" si="4"/>
        <v>3.1766699326681498</v>
      </c>
      <c r="H52">
        <f t="shared" si="5"/>
        <v>1.064059008066474</v>
      </c>
      <c r="J52">
        <f t="shared" si="8"/>
        <v>1.5211263395107977</v>
      </c>
      <c r="K52">
        <f t="shared" si="7"/>
        <v>1.5</v>
      </c>
    </row>
    <row r="53" spans="1:11" x14ac:dyDescent="0.3">
      <c r="A53">
        <v>969</v>
      </c>
      <c r="B53">
        <v>1505</v>
      </c>
      <c r="C53">
        <f t="shared" si="1"/>
        <v>1.5531475748194015</v>
      </c>
      <c r="D53">
        <f t="shared" si="2"/>
        <v>1519.2412236</v>
      </c>
      <c r="F53">
        <f t="shared" si="3"/>
        <v>2.9863237770507651</v>
      </c>
      <c r="G53">
        <f t="shared" si="4"/>
        <v>3.1775364999298623</v>
      </c>
      <c r="H53">
        <f t="shared" si="5"/>
        <v>1.064029468053171</v>
      </c>
      <c r="J53">
        <f t="shared" si="8"/>
        <v>1.5211263395107977</v>
      </c>
      <c r="K53">
        <f t="shared" si="7"/>
        <v>1.3947368421052631</v>
      </c>
    </row>
    <row r="54" spans="1:11" x14ac:dyDescent="0.3">
      <c r="A54">
        <v>1007</v>
      </c>
      <c r="B54">
        <v>1558</v>
      </c>
      <c r="C54">
        <f t="shared" si="1"/>
        <v>1.5471698113207548</v>
      </c>
      <c r="D54">
        <f t="shared" si="2"/>
        <v>1574.1355524000001</v>
      </c>
      <c r="F54">
        <f t="shared" si="3"/>
        <v>3.003029470553618</v>
      </c>
      <c r="G54">
        <f t="shared" si="4"/>
        <v>3.1925674533365456</v>
      </c>
      <c r="H54">
        <f t="shared" si="5"/>
        <v>1.063115591985178</v>
      </c>
      <c r="J54">
        <f t="shared" si="8"/>
        <v>1.5211263395107977</v>
      </c>
      <c r="K54">
        <f t="shared" si="7"/>
        <v>1.3896103896103895</v>
      </c>
    </row>
    <row r="55" spans="1:11" x14ac:dyDescent="0.3">
      <c r="A55">
        <v>1084</v>
      </c>
      <c r="B55">
        <v>1665</v>
      </c>
      <c r="C55">
        <f t="shared" si="1"/>
        <v>1.5359778597785978</v>
      </c>
      <c r="D55">
        <f t="shared" si="2"/>
        <v>1684.2849456000001</v>
      </c>
      <c r="F55">
        <f t="shared" si="3"/>
        <v>3.0350292822023683</v>
      </c>
      <c r="G55">
        <f t="shared" si="4"/>
        <v>3.2214142378423385</v>
      </c>
      <c r="H55">
        <f t="shared" si="5"/>
        <v>1.0614112544919896</v>
      </c>
      <c r="J55">
        <f t="shared" si="8"/>
        <v>1.5211263395107977</v>
      </c>
      <c r="K55">
        <f t="shared" si="7"/>
        <v>1.375</v>
      </c>
    </row>
    <row r="56" spans="1:11" x14ac:dyDescent="0.3">
      <c r="A56">
        <v>1140</v>
      </c>
      <c r="B56">
        <v>1742</v>
      </c>
      <c r="C56">
        <f t="shared" si="1"/>
        <v>1.5280701754385966</v>
      </c>
      <c r="D56">
        <f t="shared" si="2"/>
        <v>1763.4819600000001</v>
      </c>
      <c r="F56">
        <f t="shared" si="3"/>
        <v>3.0569048513364727</v>
      </c>
      <c r="G56">
        <f t="shared" si="4"/>
        <v>3.2410481506716442</v>
      </c>
      <c r="H56">
        <f t="shared" si="5"/>
        <v>1.0602384792103243</v>
      </c>
      <c r="J56">
        <f t="shared" si="8"/>
        <v>1.5211263395107977</v>
      </c>
      <c r="K56">
        <f t="shared" si="7"/>
        <v>1.4615384615384615</v>
      </c>
    </row>
    <row r="57" spans="1:11" x14ac:dyDescent="0.3">
      <c r="A57">
        <v>1153</v>
      </c>
      <c r="B57">
        <v>1761</v>
      </c>
      <c r="C57">
        <f t="shared" si="1"/>
        <v>1.5273200346921076</v>
      </c>
      <c r="D57">
        <f t="shared" si="2"/>
        <v>1781.7571884000001</v>
      </c>
      <c r="F57">
        <f t="shared" si="3"/>
        <v>3.0618293072946989</v>
      </c>
      <c r="G57">
        <f t="shared" si="4"/>
        <v>3.245759355967277</v>
      </c>
      <c r="H57">
        <f t="shared" si="5"/>
        <v>1.0600719472618449</v>
      </c>
      <c r="J57">
        <f t="shared" si="8"/>
        <v>1.5211263395107977</v>
      </c>
      <c r="K57">
        <f t="shared" si="7"/>
        <v>1.3673469387755102</v>
      </c>
    </row>
    <row r="58" spans="1:11" x14ac:dyDescent="0.3">
      <c r="A58">
        <v>1202</v>
      </c>
      <c r="B58">
        <v>1828</v>
      </c>
      <c r="C58">
        <f t="shared" si="1"/>
        <v>1.5207986688851913</v>
      </c>
      <c r="D58">
        <f t="shared" si="2"/>
        <v>1850.2688903999999</v>
      </c>
      <c r="F58">
        <f t="shared" si="3"/>
        <v>3.0799044676667209</v>
      </c>
      <c r="G58">
        <f t="shared" si="4"/>
        <v>3.2619761913978125</v>
      </c>
      <c r="H58">
        <f t="shared" si="5"/>
        <v>1.059116029617966</v>
      </c>
      <c r="J58">
        <f t="shared" si="8"/>
        <v>1.5211263395107977</v>
      </c>
      <c r="K58">
        <f t="shared" si="7"/>
        <v>1.4166666666666667</v>
      </c>
    </row>
    <row r="59" spans="1:11" x14ac:dyDescent="0.3">
      <c r="A59">
        <v>1214</v>
      </c>
      <c r="B59">
        <v>1845</v>
      </c>
      <c r="C59">
        <f t="shared" si="1"/>
        <v>1.5197693574958815</v>
      </c>
      <c r="D59">
        <f t="shared" si="2"/>
        <v>1866.9576695999999</v>
      </c>
      <c r="F59">
        <f t="shared" si="3"/>
        <v>3.0842186867392387</v>
      </c>
      <c r="G59">
        <f t="shared" si="4"/>
        <v>3.265996370495079</v>
      </c>
      <c r="H59">
        <f t="shared" si="5"/>
        <v>1.0589380009068108</v>
      </c>
      <c r="J59">
        <f t="shared" si="8"/>
        <v>1.5211263395107977</v>
      </c>
      <c r="K59">
        <f t="shared" si="7"/>
        <v>1.3636363636363635</v>
      </c>
    </row>
    <row r="60" spans="1:11" x14ac:dyDescent="0.3">
      <c r="A60">
        <v>1258</v>
      </c>
      <c r="B60">
        <v>1905</v>
      </c>
      <c r="C60">
        <f t="shared" si="1"/>
        <v>1.5143084260731319</v>
      </c>
      <c r="D60">
        <f t="shared" si="2"/>
        <v>1927.8482664000001</v>
      </c>
      <c r="F60">
        <f t="shared" si="3"/>
        <v>3.0996806411092499</v>
      </c>
      <c r="G60">
        <f t="shared" si="4"/>
        <v>3.2798949800116382</v>
      </c>
      <c r="H60">
        <f t="shared" si="5"/>
        <v>1.0581396471985891</v>
      </c>
      <c r="J60">
        <f t="shared" si="8"/>
        <v>1.5211263395107977</v>
      </c>
      <c r="K60">
        <f t="shared" si="7"/>
        <v>1.5833333333333333</v>
      </c>
    </row>
    <row r="61" spans="1:11" x14ac:dyDescent="0.3">
      <c r="A61">
        <v>1270</v>
      </c>
      <c r="B61">
        <v>1924</v>
      </c>
      <c r="C61">
        <f t="shared" si="1"/>
        <v>1.5149606299212599</v>
      </c>
      <c r="D61">
        <f t="shared" si="2"/>
        <v>1944.3725400000001</v>
      </c>
      <c r="F61">
        <f t="shared" si="3"/>
        <v>3.1038037209559568</v>
      </c>
      <c r="G61">
        <f t="shared" si="4"/>
        <v>3.284205067701794</v>
      </c>
      <c r="H61">
        <f t="shared" si="5"/>
        <v>1.0581226659172489</v>
      </c>
      <c r="J61">
        <f t="shared" si="8"/>
        <v>1.5211263395107977</v>
      </c>
      <c r="K61">
        <f t="shared" si="7"/>
        <v>1.3333333333333333</v>
      </c>
    </row>
    <row r="62" spans="1:11" x14ac:dyDescent="0.3">
      <c r="A62">
        <v>1330</v>
      </c>
      <c r="B62">
        <v>2004</v>
      </c>
      <c r="C62">
        <f t="shared" si="1"/>
        <v>1.506766917293233</v>
      </c>
      <c r="D62">
        <f t="shared" si="2"/>
        <v>2026.46514</v>
      </c>
      <c r="F62">
        <f t="shared" si="3"/>
        <v>3.1238516409670858</v>
      </c>
      <c r="G62">
        <f t="shared" si="4"/>
        <v>3.301897717195208</v>
      </c>
      <c r="H62">
        <f t="shared" si="5"/>
        <v>1.0569956888775303</v>
      </c>
      <c r="J62">
        <f t="shared" si="8"/>
        <v>1.5211263395107977</v>
      </c>
      <c r="K62">
        <f t="shared" si="7"/>
        <v>1.5</v>
      </c>
    </row>
    <row r="63" spans="1:11" x14ac:dyDescent="0.3">
      <c r="A63">
        <v>1350</v>
      </c>
      <c r="B63">
        <v>2034</v>
      </c>
      <c r="C63">
        <f t="shared" si="1"/>
        <v>1.5066666666666666</v>
      </c>
      <c r="D63">
        <f t="shared" si="2"/>
        <v>2053.6334999999999</v>
      </c>
      <c r="F63">
        <f t="shared" si="3"/>
        <v>3.1303337684950061</v>
      </c>
      <c r="G63">
        <f t="shared" si="4"/>
        <v>3.308350948586726</v>
      </c>
      <c r="H63">
        <f t="shared" si="5"/>
        <v>1.0568684342492036</v>
      </c>
      <c r="J63">
        <f t="shared" si="8"/>
        <v>1.5211263395107977</v>
      </c>
      <c r="K63">
        <f t="shared" si="7"/>
        <v>1.323076923076923</v>
      </c>
    </row>
    <row r="64" spans="1:11" x14ac:dyDescent="0.3">
      <c r="A64">
        <v>1415</v>
      </c>
      <c r="B64">
        <v>2120</v>
      </c>
      <c r="C64">
        <f t="shared" si="1"/>
        <v>1.4982332155477032</v>
      </c>
      <c r="D64">
        <f t="shared" si="2"/>
        <v>2141.25441</v>
      </c>
      <c r="F64">
        <f t="shared" si="3"/>
        <v>3.150756439860309</v>
      </c>
      <c r="G64">
        <f t="shared" si="4"/>
        <v>3.3263358609287512</v>
      </c>
      <c r="H64">
        <f t="shared" si="5"/>
        <v>1.0557261167023837</v>
      </c>
      <c r="J64">
        <f t="shared" si="8"/>
        <v>1.5211263395107977</v>
      </c>
      <c r="K64">
        <f t="shared" si="7"/>
        <v>1.4</v>
      </c>
    </row>
    <row r="65" spans="1:11" x14ac:dyDescent="0.3">
      <c r="A65">
        <v>1420</v>
      </c>
      <c r="B65">
        <v>2127</v>
      </c>
      <c r="C65">
        <f t="shared" si="1"/>
        <v>1.4978873239436619</v>
      </c>
      <c r="D65">
        <f t="shared" si="2"/>
        <v>2147.9516400000002</v>
      </c>
      <c r="F65">
        <f t="shared" si="3"/>
        <v>3.1522883443830563</v>
      </c>
      <c r="G65">
        <f t="shared" si="4"/>
        <v>3.3277674899027292</v>
      </c>
      <c r="H65">
        <f t="shared" si="5"/>
        <v>1.0556672253134307</v>
      </c>
      <c r="J65">
        <f t="shared" si="8"/>
        <v>1.5211263395107977</v>
      </c>
    </row>
    <row r="66" spans="1:11" x14ac:dyDescent="0.3">
      <c r="A66">
        <v>1420</v>
      </c>
      <c r="B66">
        <v>2127</v>
      </c>
      <c r="C66">
        <f t="shared" si="1"/>
        <v>1.4978873239436619</v>
      </c>
      <c r="D66">
        <f t="shared" si="2"/>
        <v>2147.9516400000002</v>
      </c>
      <c r="F66">
        <f t="shared" si="3"/>
        <v>3.1522883443830563</v>
      </c>
      <c r="G66">
        <f t="shared" si="4"/>
        <v>3.3277674899027292</v>
      </c>
      <c r="H66">
        <f t="shared" si="5"/>
        <v>1.0556672253134307</v>
      </c>
      <c r="J66">
        <f t="shared" si="8"/>
        <v>1.5211263395107977</v>
      </c>
      <c r="K66">
        <f t="shared" ref="K66:K106" si="9">(B67-B66)/(A67-A66)</f>
        <v>1.3636363636363635</v>
      </c>
    </row>
    <row r="67" spans="1:11" x14ac:dyDescent="0.3">
      <c r="A67">
        <v>1475</v>
      </c>
      <c r="B67">
        <v>2202</v>
      </c>
      <c r="C67">
        <f t="shared" ref="C67:C107" si="10">B67/A67</f>
        <v>1.4928813559322034</v>
      </c>
      <c r="D67">
        <f t="shared" ref="D67:D107" si="11">(-0.0001224*A67+1.68645)*A67</f>
        <v>2221.2172500000001</v>
      </c>
      <c r="F67">
        <f t="shared" ref="F67:F107" si="12">LOG10(A67)</f>
        <v>3.1687920203141817</v>
      </c>
      <c r="G67">
        <f t="shared" ref="G67:G107" si="13">LOG10(B67)</f>
        <v>3.3428173146357332</v>
      </c>
      <c r="H67">
        <f t="shared" ref="H67:H107" si="14">G67/F67</f>
        <v>1.0549184967665681</v>
      </c>
      <c r="J67">
        <f t="shared" si="8"/>
        <v>1.5211263395107977</v>
      </c>
      <c r="K67">
        <f t="shared" si="9"/>
        <v>1.2857142857142858</v>
      </c>
    </row>
    <row r="68" spans="1:11" x14ac:dyDescent="0.3">
      <c r="A68">
        <v>1538</v>
      </c>
      <c r="B68">
        <v>2283</v>
      </c>
      <c r="C68">
        <f t="shared" si="10"/>
        <v>1.4843953185955787</v>
      </c>
      <c r="D68">
        <f t="shared" si="11"/>
        <v>2304.2297543999998</v>
      </c>
      <c r="F68">
        <f t="shared" si="12"/>
        <v>3.1869563354654122</v>
      </c>
      <c r="G68">
        <f t="shared" si="13"/>
        <v>3.3585059114902354</v>
      </c>
      <c r="H68">
        <f t="shared" si="14"/>
        <v>1.0538286559234489</v>
      </c>
      <c r="J68">
        <f t="shared" si="8"/>
        <v>1.5211263395107977</v>
      </c>
      <c r="K68">
        <f t="shared" si="9"/>
        <v>1.34375</v>
      </c>
    </row>
    <row r="69" spans="1:11" x14ac:dyDescent="0.3">
      <c r="A69">
        <v>1570</v>
      </c>
      <c r="B69">
        <v>2326</v>
      </c>
      <c r="C69">
        <f t="shared" si="10"/>
        <v>1.4815286624203821</v>
      </c>
      <c r="D69">
        <f t="shared" si="11"/>
        <v>2346.0227400000003</v>
      </c>
      <c r="F69">
        <f t="shared" si="12"/>
        <v>3.1958996524092336</v>
      </c>
      <c r="G69">
        <f t="shared" si="13"/>
        <v>3.3666097103924297</v>
      </c>
      <c r="H69">
        <f t="shared" si="14"/>
        <v>1.0534153373227806</v>
      </c>
      <c r="J69">
        <f t="shared" si="8"/>
        <v>1.5211263395107977</v>
      </c>
      <c r="K69">
        <f t="shared" si="9"/>
        <v>1.3125</v>
      </c>
    </row>
    <row r="70" spans="1:11" x14ac:dyDescent="0.3">
      <c r="A70">
        <v>1586</v>
      </c>
      <c r="B70">
        <v>2347</v>
      </c>
      <c r="C70">
        <f t="shared" si="10"/>
        <v>1.4798234552332914</v>
      </c>
      <c r="D70">
        <f t="shared" si="11"/>
        <v>2366.8252296000001</v>
      </c>
      <c r="F70">
        <f t="shared" si="12"/>
        <v>3.2003031829815849</v>
      </c>
      <c r="G70">
        <f t="shared" si="13"/>
        <v>3.3705130895985924</v>
      </c>
      <c r="H70">
        <f t="shared" si="14"/>
        <v>1.0531855567691653</v>
      </c>
      <c r="J70">
        <f t="shared" si="8"/>
        <v>1.5211263395107977</v>
      </c>
      <c r="K70">
        <f t="shared" si="9"/>
        <v>1.29</v>
      </c>
    </row>
    <row r="71" spans="1:11" x14ac:dyDescent="0.3">
      <c r="A71">
        <v>1686</v>
      </c>
      <c r="B71">
        <v>2476</v>
      </c>
      <c r="C71">
        <f t="shared" si="10"/>
        <v>1.4685646500593119</v>
      </c>
      <c r="D71">
        <f t="shared" si="11"/>
        <v>2495.4209495999999</v>
      </c>
      <c r="F71">
        <f t="shared" si="12"/>
        <v>3.2268575702887237</v>
      </c>
      <c r="G71">
        <f t="shared" si="13"/>
        <v>3.3937506403480802</v>
      </c>
      <c r="H71">
        <f t="shared" si="14"/>
        <v>1.0517199989227983</v>
      </c>
      <c r="J71">
        <f t="shared" si="8"/>
        <v>1.5211263395107977</v>
      </c>
      <c r="K71">
        <f t="shared" si="9"/>
        <v>1.25</v>
      </c>
    </row>
    <row r="72" spans="1:11" x14ac:dyDescent="0.3">
      <c r="A72">
        <v>1706</v>
      </c>
      <c r="B72">
        <v>2501</v>
      </c>
      <c r="C72">
        <f t="shared" si="10"/>
        <v>1.4660023446658852</v>
      </c>
      <c r="D72">
        <f t="shared" si="11"/>
        <v>2520.8463336</v>
      </c>
      <c r="F72">
        <f t="shared" si="12"/>
        <v>3.2319790268315041</v>
      </c>
      <c r="G72">
        <f t="shared" si="13"/>
        <v>3.3981136917305026</v>
      </c>
      <c r="H72">
        <f t="shared" si="14"/>
        <v>1.0514033858263834</v>
      </c>
      <c r="J72">
        <f t="shared" si="8"/>
        <v>1.5211263395107977</v>
      </c>
      <c r="K72">
        <f t="shared" si="9"/>
        <v>1.3203125</v>
      </c>
    </row>
    <row r="73" spans="1:11" x14ac:dyDescent="0.3">
      <c r="A73">
        <v>1834</v>
      </c>
      <c r="B73">
        <v>2670</v>
      </c>
      <c r="C73">
        <f t="shared" si="10"/>
        <v>1.455834242093784</v>
      </c>
      <c r="D73">
        <f t="shared" si="11"/>
        <v>2681.2500455999998</v>
      </c>
      <c r="F73">
        <f t="shared" si="12"/>
        <v>3.2633993313340022</v>
      </c>
      <c r="G73">
        <f t="shared" si="13"/>
        <v>3.4265112613645754</v>
      </c>
      <c r="H73">
        <f t="shared" si="14"/>
        <v>1.0499822159257159</v>
      </c>
      <c r="J73">
        <f>AVERAGE($C$73:$C$85)</f>
        <v>1.4234690821387699</v>
      </c>
      <c r="K73">
        <f t="shared" si="9"/>
        <v>1.1794871794871795</v>
      </c>
    </row>
    <row r="74" spans="1:11" x14ac:dyDescent="0.3">
      <c r="A74">
        <v>1912</v>
      </c>
      <c r="B74">
        <v>2762</v>
      </c>
      <c r="C74">
        <f t="shared" si="10"/>
        <v>1.4445606694560669</v>
      </c>
      <c r="D74">
        <f t="shared" si="11"/>
        <v>2777.0293344000002</v>
      </c>
      <c r="F74">
        <f t="shared" si="12"/>
        <v>3.2814878879400813</v>
      </c>
      <c r="G74">
        <f t="shared" si="13"/>
        <v>3.4412236742426123</v>
      </c>
      <c r="H74">
        <f t="shared" si="14"/>
        <v>1.0486778533876606</v>
      </c>
      <c r="J74">
        <f t="shared" ref="J74:J85" si="15">AVERAGE($C$73:$C$85)</f>
        <v>1.4234690821387699</v>
      </c>
      <c r="K74">
        <f t="shared" si="9"/>
        <v>1.347457627118644</v>
      </c>
    </row>
    <row r="75" spans="1:11" x14ac:dyDescent="0.3">
      <c r="A75">
        <v>2030</v>
      </c>
      <c r="B75">
        <v>2921</v>
      </c>
      <c r="C75">
        <f t="shared" si="10"/>
        <v>1.4389162561576354</v>
      </c>
      <c r="D75">
        <f t="shared" si="11"/>
        <v>2919.0953399999999</v>
      </c>
      <c r="F75">
        <f t="shared" si="12"/>
        <v>3.307496037913213</v>
      </c>
      <c r="G75">
        <f t="shared" si="13"/>
        <v>3.4655315569735499</v>
      </c>
      <c r="H75">
        <f t="shared" si="14"/>
        <v>1.0477810153810632</v>
      </c>
      <c r="J75">
        <f t="shared" si="15"/>
        <v>1.4234690821387699</v>
      </c>
      <c r="K75">
        <f t="shared" si="9"/>
        <v>1.4</v>
      </c>
    </row>
    <row r="76" spans="1:11" x14ac:dyDescent="0.3">
      <c r="A76">
        <v>2040</v>
      </c>
      <c r="B76">
        <v>2935</v>
      </c>
      <c r="C76">
        <f t="shared" si="10"/>
        <v>1.4387254901960784</v>
      </c>
      <c r="D76">
        <f t="shared" si="11"/>
        <v>2930.9781600000001</v>
      </c>
      <c r="F76">
        <f t="shared" si="12"/>
        <v>3.3096301674258988</v>
      </c>
      <c r="G76">
        <f t="shared" si="13"/>
        <v>3.4676081055836332</v>
      </c>
      <c r="H76">
        <f t="shared" si="14"/>
        <v>1.0477328070406742</v>
      </c>
      <c r="J76">
        <f t="shared" si="15"/>
        <v>1.4234690821387699</v>
      </c>
      <c r="K76">
        <f t="shared" si="9"/>
        <v>1.4</v>
      </c>
    </row>
    <row r="77" spans="1:11" x14ac:dyDescent="0.3">
      <c r="A77">
        <v>2050</v>
      </c>
      <c r="B77">
        <v>2949</v>
      </c>
      <c r="C77">
        <f t="shared" si="10"/>
        <v>1.4385365853658536</v>
      </c>
      <c r="D77">
        <f t="shared" si="11"/>
        <v>2942.8364999999999</v>
      </c>
      <c r="F77">
        <f t="shared" si="12"/>
        <v>3.3117538610557542</v>
      </c>
      <c r="G77">
        <f t="shared" si="13"/>
        <v>3.469674772551798</v>
      </c>
      <c r="H77">
        <f t="shared" si="14"/>
        <v>1.0476849784499687</v>
      </c>
      <c r="J77">
        <f t="shared" si="15"/>
        <v>1.4234690821387699</v>
      </c>
      <c r="K77">
        <f t="shared" si="9"/>
        <v>1</v>
      </c>
    </row>
    <row r="78" spans="1:11" x14ac:dyDescent="0.3">
      <c r="A78">
        <v>2070</v>
      </c>
      <c r="B78">
        <v>2969</v>
      </c>
      <c r="C78">
        <f t="shared" si="10"/>
        <v>1.4342995169082127</v>
      </c>
      <c r="D78">
        <f t="shared" si="11"/>
        <v>2966.4797399999998</v>
      </c>
      <c r="F78">
        <f t="shared" si="12"/>
        <v>3.3159703454569178</v>
      </c>
      <c r="G78">
        <f t="shared" si="13"/>
        <v>3.4726101975960448</v>
      </c>
      <c r="H78">
        <f t="shared" si="14"/>
        <v>1.047238013558756</v>
      </c>
      <c r="J78">
        <f t="shared" si="15"/>
        <v>1.4234690821387699</v>
      </c>
      <c r="K78">
        <f t="shared" si="9"/>
        <v>1.2666666666666666</v>
      </c>
    </row>
    <row r="79" spans="1:11" x14ac:dyDescent="0.3">
      <c r="A79">
        <v>2160</v>
      </c>
      <c r="B79">
        <v>3083</v>
      </c>
      <c r="C79">
        <f t="shared" si="10"/>
        <v>1.4273148148148149</v>
      </c>
      <c r="D79">
        <f t="shared" si="11"/>
        <v>3071.6625600000002</v>
      </c>
      <c r="F79">
        <f t="shared" si="12"/>
        <v>3.3344537511509307</v>
      </c>
      <c r="G79">
        <f t="shared" si="13"/>
        <v>3.4889735247265081</v>
      </c>
      <c r="H79">
        <f t="shared" si="14"/>
        <v>1.0463403559045446</v>
      </c>
      <c r="J79">
        <f t="shared" si="15"/>
        <v>1.4234690821387699</v>
      </c>
      <c r="K79">
        <f t="shared" si="9"/>
        <v>1.3</v>
      </c>
    </row>
    <row r="80" spans="1:11" x14ac:dyDescent="0.3">
      <c r="A80">
        <v>2170</v>
      </c>
      <c r="B80">
        <v>3096</v>
      </c>
      <c r="C80">
        <f t="shared" si="10"/>
        <v>1.4267281105990783</v>
      </c>
      <c r="D80">
        <f t="shared" si="11"/>
        <v>3083.22714</v>
      </c>
      <c r="F80">
        <f t="shared" si="12"/>
        <v>3.3364597338485296</v>
      </c>
      <c r="G80">
        <f t="shared" si="13"/>
        <v>3.4908009520108552</v>
      </c>
      <c r="H80">
        <f t="shared" si="14"/>
        <v>1.0462589782206952</v>
      </c>
      <c r="J80">
        <f t="shared" si="15"/>
        <v>1.4234690821387699</v>
      </c>
      <c r="K80">
        <f t="shared" si="9"/>
        <v>1.0874999999999999</v>
      </c>
    </row>
    <row r="81" spans="1:11" x14ac:dyDescent="0.3">
      <c r="A81">
        <v>2250</v>
      </c>
      <c r="B81">
        <v>3183</v>
      </c>
      <c r="C81">
        <f t="shared" si="10"/>
        <v>1.4146666666666667</v>
      </c>
      <c r="D81">
        <f t="shared" si="11"/>
        <v>3174.8624999999997</v>
      </c>
      <c r="F81">
        <f t="shared" si="12"/>
        <v>3.3521825181113627</v>
      </c>
      <c r="G81">
        <f t="shared" si="13"/>
        <v>3.502836638621003</v>
      </c>
      <c r="H81">
        <f t="shared" si="14"/>
        <v>1.0449420995711534</v>
      </c>
      <c r="J81">
        <f t="shared" si="15"/>
        <v>1.4234690821387699</v>
      </c>
      <c r="K81">
        <f t="shared" si="9"/>
        <v>1.1714285714285715</v>
      </c>
    </row>
    <row r="82" spans="1:11" x14ac:dyDescent="0.3">
      <c r="A82">
        <v>2320</v>
      </c>
      <c r="B82">
        <v>3265</v>
      </c>
      <c r="C82">
        <f t="shared" si="10"/>
        <v>1.4073275862068966</v>
      </c>
      <c r="D82">
        <f t="shared" si="11"/>
        <v>3253.7582400000001</v>
      </c>
      <c r="F82">
        <f t="shared" si="12"/>
        <v>3.3654879848908998</v>
      </c>
      <c r="G82">
        <f t="shared" si="13"/>
        <v>3.5138831856110926</v>
      </c>
      <c r="H82">
        <f t="shared" si="14"/>
        <v>1.0440932195825394</v>
      </c>
      <c r="J82">
        <f t="shared" si="15"/>
        <v>1.4234690821387699</v>
      </c>
      <c r="K82">
        <f t="shared" si="9"/>
        <v>1.125</v>
      </c>
    </row>
    <row r="83" spans="1:11" x14ac:dyDescent="0.3">
      <c r="A83">
        <v>2360</v>
      </c>
      <c r="B83">
        <v>3310</v>
      </c>
      <c r="C83">
        <f t="shared" si="10"/>
        <v>1.402542372881356</v>
      </c>
      <c r="D83">
        <f t="shared" si="11"/>
        <v>3298.30296</v>
      </c>
      <c r="F83">
        <f t="shared" si="12"/>
        <v>3.3729120029701067</v>
      </c>
      <c r="G83">
        <f t="shared" si="13"/>
        <v>3.5198279937757189</v>
      </c>
      <c r="H83">
        <f t="shared" si="14"/>
        <v>1.0435576115464149</v>
      </c>
      <c r="J83">
        <f t="shared" si="15"/>
        <v>1.4234690821387699</v>
      </c>
      <c r="K83">
        <f t="shared" si="9"/>
        <v>1.3142857142857143</v>
      </c>
    </row>
    <row r="84" spans="1:11" x14ac:dyDescent="0.3">
      <c r="A84">
        <v>2430</v>
      </c>
      <c r="B84">
        <v>3402</v>
      </c>
      <c r="C84">
        <f t="shared" si="10"/>
        <v>1.4</v>
      </c>
      <c r="D84">
        <f t="shared" si="11"/>
        <v>3375.3137400000001</v>
      </c>
      <c r="F84">
        <f t="shared" si="12"/>
        <v>3.3856062735983121</v>
      </c>
      <c r="G84">
        <f t="shared" si="13"/>
        <v>3.5317343092765503</v>
      </c>
      <c r="H84">
        <f t="shared" si="14"/>
        <v>1.0431615562677137</v>
      </c>
      <c r="J84">
        <f t="shared" si="15"/>
        <v>1.4234690821387699</v>
      </c>
      <c r="K84">
        <f t="shared" si="9"/>
        <v>1.1642857142857144</v>
      </c>
    </row>
    <row r="85" spans="1:11" x14ac:dyDescent="0.3">
      <c r="A85">
        <v>2710</v>
      </c>
      <c r="B85">
        <v>3728</v>
      </c>
      <c r="C85">
        <f t="shared" si="10"/>
        <v>1.3756457564575646</v>
      </c>
      <c r="D85">
        <f t="shared" si="11"/>
        <v>3671.36166</v>
      </c>
      <c r="F85">
        <f t="shared" si="12"/>
        <v>3.4329692908744058</v>
      </c>
      <c r="G85">
        <f t="shared" si="13"/>
        <v>3.5714759036819439</v>
      </c>
      <c r="H85">
        <f t="shared" si="14"/>
        <v>1.0403460098450981</v>
      </c>
      <c r="J85">
        <f t="shared" si="15"/>
        <v>1.4234690821387699</v>
      </c>
      <c r="K85">
        <f t="shared" si="9"/>
        <v>1.0555555555555556</v>
      </c>
    </row>
    <row r="86" spans="1:11" x14ac:dyDescent="0.3">
      <c r="A86">
        <v>2800</v>
      </c>
      <c r="B86">
        <v>3823</v>
      </c>
      <c r="C86">
        <f t="shared" si="10"/>
        <v>1.3653571428571429</v>
      </c>
      <c r="D86">
        <f t="shared" si="11"/>
        <v>3762.4440000000004</v>
      </c>
      <c r="F86">
        <f t="shared" si="12"/>
        <v>3.4471580313422194</v>
      </c>
      <c r="G86">
        <f t="shared" si="13"/>
        <v>3.582404298019028</v>
      </c>
      <c r="H86">
        <f t="shared" si="14"/>
        <v>1.0392341359018424</v>
      </c>
      <c r="K86">
        <f t="shared" si="9"/>
        <v>1.1000000000000001</v>
      </c>
    </row>
    <row r="87" spans="1:11" x14ac:dyDescent="0.3">
      <c r="A87">
        <v>2940</v>
      </c>
      <c r="B87">
        <v>3977</v>
      </c>
      <c r="C87">
        <f t="shared" si="10"/>
        <v>1.3527210884353742</v>
      </c>
      <c r="D87">
        <f t="shared" si="11"/>
        <v>3900.1863600000001</v>
      </c>
      <c r="F87">
        <f t="shared" si="12"/>
        <v>3.4683473304121573</v>
      </c>
      <c r="G87">
        <f t="shared" si="13"/>
        <v>3.5995555909859802</v>
      </c>
      <c r="H87">
        <f t="shared" si="14"/>
        <v>1.0378301963656653</v>
      </c>
      <c r="K87">
        <f t="shared" si="9"/>
        <v>1.0583333333333333</v>
      </c>
    </row>
    <row r="88" spans="1:11" x14ac:dyDescent="0.3">
      <c r="A88">
        <v>3060</v>
      </c>
      <c r="B88">
        <v>4104</v>
      </c>
      <c r="C88">
        <f t="shared" si="10"/>
        <v>1.3411764705882352</v>
      </c>
      <c r="D88">
        <f t="shared" si="11"/>
        <v>4014.4323600000002</v>
      </c>
      <c r="F88">
        <f t="shared" si="12"/>
        <v>3.4857214264815801</v>
      </c>
      <c r="G88">
        <f t="shared" si="13"/>
        <v>3.61320735210376</v>
      </c>
      <c r="H88">
        <f t="shared" si="14"/>
        <v>1.0365737561968231</v>
      </c>
      <c r="K88">
        <f t="shared" si="9"/>
        <v>1.1166666666666667</v>
      </c>
    </row>
    <row r="89" spans="1:11" x14ac:dyDescent="0.3">
      <c r="A89">
        <v>3120</v>
      </c>
      <c r="B89">
        <v>4171</v>
      </c>
      <c r="C89">
        <f t="shared" si="10"/>
        <v>1.3368589743589743</v>
      </c>
      <c r="D89">
        <f t="shared" si="11"/>
        <v>4070.23344</v>
      </c>
      <c r="F89">
        <f t="shared" si="12"/>
        <v>3.4941545940184429</v>
      </c>
      <c r="G89">
        <f t="shared" si="13"/>
        <v>3.6202401898458314</v>
      </c>
      <c r="H89">
        <f t="shared" si="14"/>
        <v>1.0360847216214277</v>
      </c>
      <c r="K89">
        <f t="shared" si="9"/>
        <v>1.0249999999999999</v>
      </c>
    </row>
    <row r="90" spans="1:11" x14ac:dyDescent="0.3">
      <c r="A90">
        <v>3240</v>
      </c>
      <c r="B90">
        <v>4294</v>
      </c>
      <c r="C90">
        <f t="shared" si="10"/>
        <v>1.3253086419753086</v>
      </c>
      <c r="D90">
        <f t="shared" si="11"/>
        <v>4179.1917599999997</v>
      </c>
      <c r="F90">
        <f t="shared" si="12"/>
        <v>3.510545010206612</v>
      </c>
      <c r="G90">
        <f t="shared" si="13"/>
        <v>3.6328620401002301</v>
      </c>
      <c r="H90">
        <f t="shared" si="14"/>
        <v>1.0348427465074488</v>
      </c>
      <c r="K90">
        <f t="shared" si="9"/>
        <v>0.96</v>
      </c>
    </row>
    <row r="91" spans="1:11" x14ac:dyDescent="0.3">
      <c r="A91">
        <v>3290</v>
      </c>
      <c r="B91">
        <v>4342</v>
      </c>
      <c r="C91">
        <f t="shared" si="10"/>
        <v>1.319756838905775</v>
      </c>
      <c r="D91">
        <f t="shared" si="11"/>
        <v>4223.5506599999999</v>
      </c>
      <c r="F91">
        <f t="shared" si="12"/>
        <v>3.5171958979499744</v>
      </c>
      <c r="G91">
        <f t="shared" si="13"/>
        <v>3.6376898191184011</v>
      </c>
      <c r="H91">
        <f t="shared" si="14"/>
        <v>1.0342585186223654</v>
      </c>
      <c r="K91">
        <f t="shared" si="9"/>
        <v>1</v>
      </c>
    </row>
    <row r="92" spans="1:11" x14ac:dyDescent="0.3">
      <c r="A92">
        <v>3410</v>
      </c>
      <c r="B92">
        <v>4462</v>
      </c>
      <c r="C92">
        <f t="shared" si="10"/>
        <v>1.3085043988269796</v>
      </c>
      <c r="D92">
        <f t="shared" si="11"/>
        <v>4327.5150599999997</v>
      </c>
      <c r="F92">
        <f t="shared" si="12"/>
        <v>3.5327543789924976</v>
      </c>
      <c r="G92">
        <f t="shared" si="13"/>
        <v>3.6495295659478191</v>
      </c>
      <c r="H92">
        <f t="shared" si="14"/>
        <v>1.0330549974404459</v>
      </c>
      <c r="K92">
        <f t="shared" si="9"/>
        <v>0.91249999999999998</v>
      </c>
    </row>
    <row r="93" spans="1:11" x14ac:dyDescent="0.3">
      <c r="A93">
        <v>3490</v>
      </c>
      <c r="B93">
        <v>4535</v>
      </c>
      <c r="C93">
        <f t="shared" si="10"/>
        <v>1.2994269340974212</v>
      </c>
      <c r="D93">
        <f t="shared" si="11"/>
        <v>4394.8662599999998</v>
      </c>
      <c r="F93">
        <f t="shared" si="12"/>
        <v>3.5428254269591797</v>
      </c>
      <c r="G93">
        <f t="shared" si="13"/>
        <v>3.6565772913961139</v>
      </c>
      <c r="H93">
        <f t="shared" si="14"/>
        <v>1.0321076685211013</v>
      </c>
      <c r="K93">
        <f t="shared" si="9"/>
        <v>0.92500000000000004</v>
      </c>
    </row>
    <row r="94" spans="1:11" x14ac:dyDescent="0.3">
      <c r="A94">
        <v>3610</v>
      </c>
      <c r="B94">
        <v>4646</v>
      </c>
      <c r="C94">
        <f t="shared" si="10"/>
        <v>1.2869806094182825</v>
      </c>
      <c r="D94">
        <f t="shared" si="11"/>
        <v>4492.9554600000001</v>
      </c>
      <c r="F94">
        <f t="shared" si="12"/>
        <v>3.5575072019056577</v>
      </c>
      <c r="G94">
        <f t="shared" si="13"/>
        <v>3.6670792054642165</v>
      </c>
      <c r="H94">
        <f t="shared" si="14"/>
        <v>1.0308002197437194</v>
      </c>
      <c r="K94">
        <f t="shared" si="9"/>
        <v>0.77142857142857146</v>
      </c>
    </row>
    <row r="95" spans="1:11" x14ac:dyDescent="0.3">
      <c r="A95">
        <v>3750</v>
      </c>
      <c r="B95">
        <v>4754</v>
      </c>
      <c r="C95">
        <f t="shared" si="10"/>
        <v>1.2677333333333334</v>
      </c>
      <c r="D95">
        <f t="shared" si="11"/>
        <v>4602.9375000000009</v>
      </c>
      <c r="F95">
        <f t="shared" si="12"/>
        <v>3.5740312677277188</v>
      </c>
      <c r="G95">
        <f t="shared" si="13"/>
        <v>3.6770591773921613</v>
      </c>
      <c r="H95">
        <f t="shared" si="14"/>
        <v>1.0288268070273334</v>
      </c>
      <c r="K95">
        <f t="shared" si="9"/>
        <v>0.29230769230769232</v>
      </c>
    </row>
    <row r="96" spans="1:11" x14ac:dyDescent="0.3">
      <c r="A96">
        <v>3880</v>
      </c>
      <c r="B96">
        <v>4792</v>
      </c>
      <c r="C96">
        <f t="shared" si="10"/>
        <v>1.2350515463917526</v>
      </c>
      <c r="D96">
        <f t="shared" si="11"/>
        <v>4700.7674399999996</v>
      </c>
      <c r="F96">
        <f t="shared" si="12"/>
        <v>3.5888317255942073</v>
      </c>
      <c r="G96">
        <f t="shared" si="13"/>
        <v>3.6805168093812548</v>
      </c>
      <c r="H96">
        <f t="shared" si="14"/>
        <v>1.0255473342851891</v>
      </c>
      <c r="K96">
        <f t="shared" si="9"/>
        <v>0.15</v>
      </c>
    </row>
    <row r="97" spans="1:11" x14ac:dyDescent="0.3">
      <c r="A97">
        <v>3900</v>
      </c>
      <c r="B97">
        <v>4795</v>
      </c>
      <c r="C97">
        <f t="shared" si="10"/>
        <v>1.2294871794871796</v>
      </c>
      <c r="D97">
        <f t="shared" si="11"/>
        <v>4715.451</v>
      </c>
      <c r="F97">
        <f t="shared" si="12"/>
        <v>3.5910646070264991</v>
      </c>
      <c r="G97">
        <f t="shared" si="13"/>
        <v>3.6807886115066824</v>
      </c>
      <c r="H97">
        <f t="shared" si="14"/>
        <v>1.0249853495547319</v>
      </c>
      <c r="K97">
        <f t="shared" si="9"/>
        <v>0.12666666666666668</v>
      </c>
    </row>
    <row r="98" spans="1:11" x14ac:dyDescent="0.3">
      <c r="A98">
        <v>4050</v>
      </c>
      <c r="B98">
        <v>4814</v>
      </c>
      <c r="C98">
        <f t="shared" si="10"/>
        <v>1.1886419753086419</v>
      </c>
      <c r="D98">
        <f t="shared" si="11"/>
        <v>4822.4565000000002</v>
      </c>
      <c r="F98">
        <f t="shared" si="12"/>
        <v>3.6074550232146687</v>
      </c>
      <c r="G98">
        <f t="shared" si="13"/>
        <v>3.6825060859390111</v>
      </c>
      <c r="H98">
        <f t="shared" si="14"/>
        <v>1.0208044347722631</v>
      </c>
      <c r="K98">
        <f t="shared" si="9"/>
        <v>6.5384615384615388E-2</v>
      </c>
    </row>
    <row r="99" spans="1:11" x14ac:dyDescent="0.3">
      <c r="A99">
        <v>4310</v>
      </c>
      <c r="B99">
        <v>4831</v>
      </c>
      <c r="C99">
        <f t="shared" si="10"/>
        <v>1.1208816705336426</v>
      </c>
      <c r="D99">
        <f t="shared" si="11"/>
        <v>4994.8848600000001</v>
      </c>
      <c r="F99">
        <f t="shared" si="12"/>
        <v>3.6344772701607315</v>
      </c>
      <c r="G99">
        <f t="shared" si="13"/>
        <v>3.6840370374865197</v>
      </c>
      <c r="H99">
        <f t="shared" si="14"/>
        <v>1.0136360097042501</v>
      </c>
      <c r="K99">
        <f t="shared" si="9"/>
        <v>4.2857142857142858E-2</v>
      </c>
    </row>
    <row r="100" spans="1:11" x14ac:dyDescent="0.3">
      <c r="A100">
        <v>4380</v>
      </c>
      <c r="B100">
        <v>4834</v>
      </c>
      <c r="C100">
        <f t="shared" si="10"/>
        <v>1.1036529680365297</v>
      </c>
      <c r="D100">
        <f t="shared" si="11"/>
        <v>5038.4804400000003</v>
      </c>
      <c r="F100">
        <f t="shared" si="12"/>
        <v>3.6414741105040997</v>
      </c>
      <c r="G100">
        <f t="shared" si="13"/>
        <v>3.6843066460716316</v>
      </c>
      <c r="H100">
        <f t="shared" si="14"/>
        <v>1.0117624166114427</v>
      </c>
      <c r="K100">
        <f t="shared" si="9"/>
        <v>3.4042553191489362E-2</v>
      </c>
    </row>
    <row r="101" spans="1:11" x14ac:dyDescent="0.3">
      <c r="A101">
        <v>4850</v>
      </c>
      <c r="B101">
        <v>4850</v>
      </c>
      <c r="C101">
        <f t="shared" si="10"/>
        <v>1</v>
      </c>
      <c r="D101">
        <f t="shared" si="11"/>
        <v>5300.1285000000007</v>
      </c>
      <c r="F101">
        <f t="shared" si="12"/>
        <v>3.6857417386022635</v>
      </c>
      <c r="G101">
        <f t="shared" si="13"/>
        <v>3.6857417386022635</v>
      </c>
      <c r="H101">
        <f t="shared" si="14"/>
        <v>1</v>
      </c>
      <c r="K101">
        <f t="shared" si="9"/>
        <v>2.7272727272727271E-2</v>
      </c>
    </row>
    <row r="102" spans="1:11" x14ac:dyDescent="0.3">
      <c r="A102">
        <v>4960</v>
      </c>
      <c r="B102">
        <v>4853</v>
      </c>
      <c r="C102">
        <f t="shared" si="10"/>
        <v>0.97842741935483868</v>
      </c>
      <c r="D102">
        <f t="shared" si="11"/>
        <v>5353.556160000001</v>
      </c>
      <c r="F102">
        <f t="shared" si="12"/>
        <v>3.6954816764901977</v>
      </c>
      <c r="G102">
        <f t="shared" si="13"/>
        <v>3.6860102913152857</v>
      </c>
      <c r="H102">
        <f t="shared" si="14"/>
        <v>0.99743703635843561</v>
      </c>
      <c r="K102">
        <f t="shared" si="9"/>
        <v>1.7241379310344827E-2</v>
      </c>
    </row>
    <row r="103" spans="1:11" x14ac:dyDescent="0.3">
      <c r="A103">
        <v>5250</v>
      </c>
      <c r="B103">
        <v>4858</v>
      </c>
      <c r="C103">
        <f t="shared" si="10"/>
        <v>0.92533333333333334</v>
      </c>
      <c r="D103">
        <f t="shared" si="11"/>
        <v>5480.2124999999996</v>
      </c>
      <c r="F103">
        <f t="shared" si="12"/>
        <v>3.720159303405957</v>
      </c>
      <c r="G103">
        <f t="shared" si="13"/>
        <v>3.6864575104691117</v>
      </c>
      <c r="H103">
        <f t="shared" si="14"/>
        <v>0.99094076619084837</v>
      </c>
      <c r="K103">
        <f t="shared" si="9"/>
        <v>1.3953488372093023E-2</v>
      </c>
    </row>
    <row r="104" spans="1:11" x14ac:dyDescent="0.3">
      <c r="A104">
        <v>5680</v>
      </c>
      <c r="B104">
        <v>4864</v>
      </c>
      <c r="C104">
        <f t="shared" si="10"/>
        <v>0.85633802816901405</v>
      </c>
      <c r="D104">
        <f t="shared" si="11"/>
        <v>5630.1182400000007</v>
      </c>
      <c r="F104">
        <f t="shared" si="12"/>
        <v>3.7543483357110188</v>
      </c>
      <c r="G104">
        <f t="shared" si="13"/>
        <v>3.6869935662646784</v>
      </c>
      <c r="H104">
        <f t="shared" si="14"/>
        <v>0.98205953112936595</v>
      </c>
      <c r="K104">
        <f t="shared" si="9"/>
        <v>0.05</v>
      </c>
    </row>
    <row r="105" spans="1:11" x14ac:dyDescent="0.3">
      <c r="A105">
        <v>5720</v>
      </c>
      <c r="B105">
        <v>4866</v>
      </c>
      <c r="C105">
        <f t="shared" si="10"/>
        <v>0.85069930069930066</v>
      </c>
      <c r="D105">
        <f t="shared" si="11"/>
        <v>5641.7618400000001</v>
      </c>
      <c r="F105">
        <f t="shared" si="12"/>
        <v>3.7573960287930244</v>
      </c>
      <c r="G105">
        <f t="shared" si="13"/>
        <v>3.6871721045947998</v>
      </c>
      <c r="H105">
        <f t="shared" si="14"/>
        <v>0.98131048107250429</v>
      </c>
      <c r="K105">
        <f t="shared" si="9"/>
        <v>3.3333333333333333E-2</v>
      </c>
    </row>
    <row r="106" spans="1:11" x14ac:dyDescent="0.3">
      <c r="A106">
        <v>5750</v>
      </c>
      <c r="B106">
        <v>4867</v>
      </c>
      <c r="C106">
        <f t="shared" si="10"/>
        <v>0.84643478260869565</v>
      </c>
      <c r="D106">
        <f t="shared" si="11"/>
        <v>5650.2375000000002</v>
      </c>
      <c r="F106">
        <f t="shared" si="12"/>
        <v>3.7596678446896306</v>
      </c>
      <c r="G106">
        <f t="shared" si="13"/>
        <v>3.6872613462435062</v>
      </c>
      <c r="H106">
        <f t="shared" si="14"/>
        <v>0.98074125123888389</v>
      </c>
      <c r="K106">
        <f t="shared" si="9"/>
        <v>1.5151515151515152E-2</v>
      </c>
    </row>
    <row r="107" spans="1:11" x14ac:dyDescent="0.3">
      <c r="A107">
        <v>6080</v>
      </c>
      <c r="B107">
        <v>4872</v>
      </c>
      <c r="C107">
        <f t="shared" si="10"/>
        <v>0.8013157894736842</v>
      </c>
      <c r="D107">
        <f t="shared" si="11"/>
        <v>5728.9286400000001</v>
      </c>
      <c r="F107">
        <f t="shared" si="12"/>
        <v>3.7839035792727351</v>
      </c>
      <c r="G107">
        <f t="shared" si="13"/>
        <v>3.6877072796248189</v>
      </c>
      <c r="H107">
        <f t="shared" si="14"/>
        <v>0.97457749711835806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D56A-7FED-4723-ADE6-EF25BE743031}">
  <dimension ref="A1"/>
  <sheetViews>
    <sheetView zoomScale="85" zoomScaleNormal="85" workbookViewId="0">
      <selection activeCell="S24" sqref="S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0A50C-27FA-47B8-BF34-97745CACA16A}">
  <dimension ref="A1:L107"/>
  <sheetViews>
    <sheetView tabSelected="1" topLeftCell="F31" zoomScale="85" zoomScaleNormal="85" workbookViewId="0">
      <selection activeCell="Z45" sqref="Z45"/>
    </sheetView>
  </sheetViews>
  <sheetFormatPr defaultRowHeight="14.4" x14ac:dyDescent="0.3"/>
  <cols>
    <col min="1" max="1" width="13.77734375" customWidth="1"/>
    <col min="2" max="2" width="12.33203125" customWidth="1"/>
    <col min="3" max="3" width="15.109375" customWidth="1"/>
    <col min="4" max="4" width="20" customWidth="1"/>
    <col min="5" max="5" width="14.33203125" customWidth="1"/>
    <col min="6" max="6" width="14.88671875" customWidth="1"/>
    <col min="7" max="7" width="15.6640625" customWidth="1"/>
    <col min="8" max="8" width="13.5546875" customWidth="1"/>
    <col min="9" max="9" width="19.5546875" customWidth="1"/>
    <col min="11" max="11" width="18.77734375" customWidth="1"/>
    <col min="12" max="12" width="16.21875" customWidth="1"/>
  </cols>
  <sheetData>
    <row r="1" spans="1:12" s="2" customFormat="1" ht="15.6" x14ac:dyDescent="0.3">
      <c r="A1" s="2" t="s">
        <v>1</v>
      </c>
      <c r="B1" s="2" t="s">
        <v>0</v>
      </c>
      <c r="C1" s="2" t="s">
        <v>8</v>
      </c>
      <c r="D1" s="2" t="s">
        <v>10</v>
      </c>
      <c r="E1" s="2" t="s">
        <v>11</v>
      </c>
      <c r="F1" s="2" t="s">
        <v>12</v>
      </c>
      <c r="K1" s="2" t="s">
        <v>18</v>
      </c>
      <c r="L1" s="2" t="s">
        <v>19</v>
      </c>
    </row>
    <row r="2" spans="1:12" x14ac:dyDescent="0.3">
      <c r="A2">
        <v>16.5</v>
      </c>
      <c r="B2">
        <v>10.5</v>
      </c>
      <c r="C2">
        <f>B2/A2</f>
        <v>0.63636363636363635</v>
      </c>
      <c r="D2" s="3">
        <f>$I$2*A2</f>
        <v>10.048500000000001</v>
      </c>
      <c r="E2">
        <f>D2-B2</f>
        <v>-0.45149999999999935</v>
      </c>
      <c r="F2">
        <f>(ABS(E2)/B2)*100</f>
        <v>4.2999999999999945</v>
      </c>
      <c r="H2" s="1" t="s">
        <v>13</v>
      </c>
      <c r="I2" s="1">
        <v>0.60899999999999999</v>
      </c>
      <c r="K2">
        <v>10.5</v>
      </c>
      <c r="L2">
        <f>(0.9*K2)+10</f>
        <v>19.450000000000003</v>
      </c>
    </row>
    <row r="3" spans="1:12" x14ac:dyDescent="0.3">
      <c r="A3">
        <v>19.2</v>
      </c>
      <c r="B3">
        <v>12</v>
      </c>
      <c r="C3">
        <f t="shared" ref="C3:C66" si="0">B3/A3</f>
        <v>0.625</v>
      </c>
      <c r="D3" s="3">
        <f t="shared" ref="D3:D23" si="1">$I$2*A3</f>
        <v>11.6928</v>
      </c>
      <c r="E3">
        <f t="shared" ref="E3:E66" si="2">D3-B3</f>
        <v>-0.30719999999999992</v>
      </c>
      <c r="F3">
        <f t="shared" ref="F3:F66" si="3">(ABS(E3)/B3)*100</f>
        <v>2.5599999999999996</v>
      </c>
      <c r="H3" s="1" t="s">
        <v>14</v>
      </c>
      <c r="I3" s="1">
        <v>0.63400000000000001</v>
      </c>
      <c r="K3">
        <v>12</v>
      </c>
      <c r="L3">
        <f t="shared" ref="L3:L66" si="4">(0.9*K3)+10</f>
        <v>20.8</v>
      </c>
    </row>
    <row r="4" spans="1:12" x14ac:dyDescent="0.3">
      <c r="A4">
        <v>23</v>
      </c>
      <c r="B4">
        <v>14.3</v>
      </c>
      <c r="C4">
        <f t="shared" si="0"/>
        <v>0.62173913043478268</v>
      </c>
      <c r="D4" s="3">
        <f t="shared" si="1"/>
        <v>14.007</v>
      </c>
      <c r="E4">
        <f t="shared" si="2"/>
        <v>-0.29300000000000104</v>
      </c>
      <c r="F4">
        <f t="shared" si="3"/>
        <v>2.0489510489510558</v>
      </c>
      <c r="H4" s="1" t="s">
        <v>15</v>
      </c>
      <c r="I4" s="1">
        <v>0.69099999999999995</v>
      </c>
      <c r="K4">
        <v>14.3</v>
      </c>
      <c r="L4">
        <f t="shared" si="4"/>
        <v>22.87</v>
      </c>
    </row>
    <row r="5" spans="1:12" x14ac:dyDescent="0.3">
      <c r="A5">
        <v>31.1</v>
      </c>
      <c r="B5">
        <v>19.100000000000001</v>
      </c>
      <c r="C5">
        <f t="shared" si="0"/>
        <v>0.61414790996784563</v>
      </c>
      <c r="D5" s="3">
        <f t="shared" si="1"/>
        <v>18.939900000000002</v>
      </c>
      <c r="E5">
        <f t="shared" si="2"/>
        <v>-0.16009999999999991</v>
      </c>
      <c r="F5">
        <f t="shared" si="3"/>
        <v>0.83821989528795759</v>
      </c>
      <c r="H5" s="1" t="s">
        <v>16</v>
      </c>
      <c r="I5" s="1">
        <v>0.81</v>
      </c>
      <c r="K5">
        <v>19.100000000000001</v>
      </c>
      <c r="L5">
        <f t="shared" si="4"/>
        <v>27.19</v>
      </c>
    </row>
    <row r="6" spans="1:12" x14ac:dyDescent="0.3">
      <c r="A6">
        <v>48.3</v>
      </c>
      <c r="B6">
        <v>29.2</v>
      </c>
      <c r="C6">
        <f t="shared" si="0"/>
        <v>0.60455486542443071</v>
      </c>
      <c r="D6" s="3">
        <f t="shared" si="1"/>
        <v>29.414699999999996</v>
      </c>
      <c r="E6">
        <f t="shared" si="2"/>
        <v>0.214699999999997</v>
      </c>
      <c r="F6">
        <f t="shared" si="3"/>
        <v>0.73527397260272953</v>
      </c>
      <c r="H6" s="1" t="s">
        <v>17</v>
      </c>
      <c r="I6" s="1">
        <v>1.17</v>
      </c>
      <c r="K6">
        <v>29.2</v>
      </c>
      <c r="L6">
        <f t="shared" si="4"/>
        <v>36.28</v>
      </c>
    </row>
    <row r="7" spans="1:12" x14ac:dyDescent="0.3">
      <c r="A7">
        <v>75.5</v>
      </c>
      <c r="B7">
        <v>45</v>
      </c>
      <c r="C7">
        <f t="shared" si="0"/>
        <v>0.59602649006622521</v>
      </c>
      <c r="D7" s="3">
        <f t="shared" si="1"/>
        <v>45.979500000000002</v>
      </c>
      <c r="E7">
        <f t="shared" si="2"/>
        <v>0.97950000000000159</v>
      </c>
      <c r="F7">
        <f t="shared" si="3"/>
        <v>2.1766666666666703</v>
      </c>
      <c r="K7">
        <v>45</v>
      </c>
      <c r="L7">
        <f t="shared" si="4"/>
        <v>50.5</v>
      </c>
    </row>
    <row r="8" spans="1:12" x14ac:dyDescent="0.3">
      <c r="A8">
        <v>102.5</v>
      </c>
      <c r="B8">
        <v>60</v>
      </c>
      <c r="C8">
        <f t="shared" si="0"/>
        <v>0.58536585365853655</v>
      </c>
      <c r="D8" s="3">
        <f t="shared" si="1"/>
        <v>62.422499999999999</v>
      </c>
      <c r="E8">
        <f t="shared" si="2"/>
        <v>2.4224999999999994</v>
      </c>
      <c r="F8">
        <f t="shared" si="3"/>
        <v>4.0374999999999988</v>
      </c>
      <c r="G8">
        <f>AVERAGE(C8:C23)</f>
        <v>0.59826373736293936</v>
      </c>
      <c r="K8">
        <v>60</v>
      </c>
      <c r="L8">
        <f t="shared" si="4"/>
        <v>64</v>
      </c>
    </row>
    <row r="9" spans="1:12" x14ac:dyDescent="0.3">
      <c r="A9">
        <v>117.2</v>
      </c>
      <c r="B9">
        <v>69.2</v>
      </c>
      <c r="C9">
        <f t="shared" si="0"/>
        <v>0.59044368600682595</v>
      </c>
      <c r="D9" s="3">
        <f t="shared" si="1"/>
        <v>71.374799999999993</v>
      </c>
      <c r="E9">
        <f t="shared" si="2"/>
        <v>2.1747999999999905</v>
      </c>
      <c r="F9">
        <f t="shared" si="3"/>
        <v>3.142774566473975</v>
      </c>
      <c r="K9">
        <v>69.2</v>
      </c>
      <c r="L9">
        <f t="shared" si="4"/>
        <v>72.28</v>
      </c>
    </row>
    <row r="10" spans="1:12" x14ac:dyDescent="0.3">
      <c r="A10">
        <v>154.1</v>
      </c>
      <c r="B10">
        <v>91</v>
      </c>
      <c r="C10">
        <f t="shared" si="0"/>
        <v>0.59052563270603509</v>
      </c>
      <c r="D10" s="3">
        <f t="shared" si="1"/>
        <v>93.846899999999991</v>
      </c>
      <c r="E10">
        <f t="shared" si="2"/>
        <v>2.8468999999999909</v>
      </c>
      <c r="F10">
        <f t="shared" si="3"/>
        <v>3.1284615384615284</v>
      </c>
      <c r="K10">
        <v>91</v>
      </c>
      <c r="L10">
        <f t="shared" si="4"/>
        <v>91.9</v>
      </c>
    </row>
    <row r="11" spans="1:12" x14ac:dyDescent="0.3">
      <c r="A11">
        <v>172.8</v>
      </c>
      <c r="B11">
        <v>103</v>
      </c>
      <c r="C11">
        <f t="shared" si="0"/>
        <v>0.59606481481481477</v>
      </c>
      <c r="D11" s="3">
        <f t="shared" si="1"/>
        <v>105.23520000000001</v>
      </c>
      <c r="E11">
        <f t="shared" si="2"/>
        <v>2.2352000000000061</v>
      </c>
      <c r="F11">
        <f t="shared" si="3"/>
        <v>2.1700970873786467</v>
      </c>
      <c r="K11">
        <v>103</v>
      </c>
      <c r="L11">
        <f t="shared" si="4"/>
        <v>102.7</v>
      </c>
    </row>
    <row r="12" spans="1:12" x14ac:dyDescent="0.3">
      <c r="A12">
        <v>196.8</v>
      </c>
      <c r="B12">
        <v>117</v>
      </c>
      <c r="C12">
        <f t="shared" si="0"/>
        <v>0.59451219512195119</v>
      </c>
      <c r="D12" s="3">
        <f t="shared" si="1"/>
        <v>119.85120000000001</v>
      </c>
      <c r="E12">
        <f t="shared" si="2"/>
        <v>2.8512000000000057</v>
      </c>
      <c r="F12">
        <f t="shared" si="3"/>
        <v>2.4369230769230819</v>
      </c>
      <c r="K12">
        <v>117</v>
      </c>
      <c r="L12">
        <f t="shared" si="4"/>
        <v>115.3</v>
      </c>
    </row>
    <row r="13" spans="1:12" x14ac:dyDescent="0.3">
      <c r="A13">
        <v>218</v>
      </c>
      <c r="B13">
        <v>130</v>
      </c>
      <c r="C13">
        <f t="shared" si="0"/>
        <v>0.59633027522935778</v>
      </c>
      <c r="D13" s="3">
        <f t="shared" si="1"/>
        <v>132.762</v>
      </c>
      <c r="E13">
        <f t="shared" si="2"/>
        <v>2.7620000000000005</v>
      </c>
      <c r="F13">
        <f t="shared" si="3"/>
        <v>2.1246153846153848</v>
      </c>
      <c r="K13">
        <v>130</v>
      </c>
      <c r="L13">
        <f t="shared" si="4"/>
        <v>127</v>
      </c>
    </row>
    <row r="14" spans="1:12" x14ac:dyDescent="0.3">
      <c r="A14">
        <v>228</v>
      </c>
      <c r="B14">
        <v>135</v>
      </c>
      <c r="C14">
        <f t="shared" si="0"/>
        <v>0.59210526315789469</v>
      </c>
      <c r="D14" s="3">
        <f t="shared" si="1"/>
        <v>138.852</v>
      </c>
      <c r="E14">
        <f t="shared" si="2"/>
        <v>3.8520000000000039</v>
      </c>
      <c r="F14">
        <f t="shared" si="3"/>
        <v>2.8533333333333362</v>
      </c>
      <c r="K14">
        <v>135</v>
      </c>
      <c r="L14">
        <f t="shared" si="4"/>
        <v>131.5</v>
      </c>
    </row>
    <row r="15" spans="1:12" x14ac:dyDescent="0.3">
      <c r="A15">
        <v>249.4</v>
      </c>
      <c r="B15">
        <v>148.30000000000001</v>
      </c>
      <c r="C15">
        <f t="shared" si="0"/>
        <v>0.59462710505212513</v>
      </c>
      <c r="D15" s="3">
        <f t="shared" si="1"/>
        <v>151.88460000000001</v>
      </c>
      <c r="E15">
        <f t="shared" si="2"/>
        <v>3.5845999999999947</v>
      </c>
      <c r="F15">
        <f t="shared" si="3"/>
        <v>2.4171274443695174</v>
      </c>
      <c r="K15">
        <v>148.30000000000001</v>
      </c>
      <c r="L15">
        <f t="shared" si="4"/>
        <v>143.47000000000003</v>
      </c>
    </row>
    <row r="16" spans="1:12" x14ac:dyDescent="0.3">
      <c r="A16">
        <v>324</v>
      </c>
      <c r="B16">
        <v>194</v>
      </c>
      <c r="C16">
        <f t="shared" si="0"/>
        <v>0.59876543209876543</v>
      </c>
      <c r="D16" s="3">
        <f t="shared" si="1"/>
        <v>197.316</v>
      </c>
      <c r="E16">
        <f t="shared" si="2"/>
        <v>3.3160000000000025</v>
      </c>
      <c r="F16">
        <f t="shared" si="3"/>
        <v>1.7092783505154652</v>
      </c>
      <c r="K16">
        <v>194</v>
      </c>
      <c r="L16">
        <f t="shared" si="4"/>
        <v>184.6</v>
      </c>
    </row>
    <row r="17" spans="1:12" x14ac:dyDescent="0.3">
      <c r="A17">
        <v>334</v>
      </c>
      <c r="B17">
        <v>201</v>
      </c>
      <c r="C17">
        <f t="shared" si="0"/>
        <v>0.60179640718562877</v>
      </c>
      <c r="D17" s="3">
        <f t="shared" si="1"/>
        <v>203.40600000000001</v>
      </c>
      <c r="E17">
        <f t="shared" si="2"/>
        <v>2.4060000000000059</v>
      </c>
      <c r="F17">
        <f t="shared" si="3"/>
        <v>1.1970149253731373</v>
      </c>
      <c r="K17">
        <v>201</v>
      </c>
      <c r="L17">
        <f t="shared" si="4"/>
        <v>190.9</v>
      </c>
    </row>
    <row r="18" spans="1:12" x14ac:dyDescent="0.3">
      <c r="A18">
        <v>380.6</v>
      </c>
      <c r="B18">
        <v>230</v>
      </c>
      <c r="C18">
        <f t="shared" si="0"/>
        <v>0.60430898581187598</v>
      </c>
      <c r="D18" s="3">
        <f t="shared" si="1"/>
        <v>231.78540000000001</v>
      </c>
      <c r="E18">
        <f t="shared" si="2"/>
        <v>1.7854000000000099</v>
      </c>
      <c r="F18">
        <f t="shared" si="3"/>
        <v>0.77626086956522167</v>
      </c>
      <c r="K18">
        <v>230</v>
      </c>
      <c r="L18">
        <f>0.95*K18+10</f>
        <v>228.5</v>
      </c>
    </row>
    <row r="19" spans="1:12" x14ac:dyDescent="0.3">
      <c r="A19">
        <v>443</v>
      </c>
      <c r="B19">
        <v>268</v>
      </c>
      <c r="C19">
        <f t="shared" si="0"/>
        <v>0.60496613995485327</v>
      </c>
      <c r="D19" s="3">
        <f t="shared" si="1"/>
        <v>269.78699999999998</v>
      </c>
      <c r="E19">
        <f t="shared" si="2"/>
        <v>1.7869999999999777</v>
      </c>
      <c r="F19">
        <f t="shared" si="3"/>
        <v>0.66679104477611106</v>
      </c>
      <c r="K19">
        <v>268</v>
      </c>
      <c r="L19">
        <f t="shared" ref="L19:L40" si="5">0.95*K19+10</f>
        <v>264.60000000000002</v>
      </c>
    </row>
    <row r="20" spans="1:12" x14ac:dyDescent="0.3">
      <c r="A20">
        <v>453</v>
      </c>
      <c r="B20">
        <v>275</v>
      </c>
      <c r="C20">
        <f t="shared" si="0"/>
        <v>0.60706401766004414</v>
      </c>
      <c r="D20" s="3">
        <f t="shared" si="1"/>
        <v>275.87700000000001</v>
      </c>
      <c r="E20">
        <f t="shared" si="2"/>
        <v>0.87700000000000955</v>
      </c>
      <c r="F20">
        <f t="shared" si="3"/>
        <v>0.31890909090909442</v>
      </c>
      <c r="K20">
        <v>275</v>
      </c>
      <c r="L20">
        <f t="shared" si="5"/>
        <v>271.25</v>
      </c>
    </row>
    <row r="21" spans="1:12" x14ac:dyDescent="0.3">
      <c r="A21">
        <v>463</v>
      </c>
      <c r="B21">
        <v>280</v>
      </c>
      <c r="C21">
        <f t="shared" si="0"/>
        <v>0.60475161987041037</v>
      </c>
      <c r="D21" s="3">
        <f t="shared" si="1"/>
        <v>281.96699999999998</v>
      </c>
      <c r="E21">
        <f t="shared" si="2"/>
        <v>1.9669999999999845</v>
      </c>
      <c r="F21">
        <f t="shared" si="3"/>
        <v>0.70249999999999446</v>
      </c>
      <c r="K21">
        <v>280</v>
      </c>
      <c r="L21">
        <f t="shared" si="5"/>
        <v>276</v>
      </c>
    </row>
    <row r="22" spans="1:12" x14ac:dyDescent="0.3">
      <c r="A22">
        <v>480</v>
      </c>
      <c r="B22">
        <v>290</v>
      </c>
      <c r="C22">
        <f t="shared" si="0"/>
        <v>0.60416666666666663</v>
      </c>
      <c r="D22" s="3">
        <f t="shared" si="1"/>
        <v>292.32</v>
      </c>
      <c r="E22">
        <f t="shared" si="2"/>
        <v>2.3199999999999932</v>
      </c>
      <c r="F22">
        <f t="shared" si="3"/>
        <v>0.7999999999999976</v>
      </c>
      <c r="K22">
        <v>290</v>
      </c>
      <c r="L22">
        <f t="shared" si="5"/>
        <v>285.5</v>
      </c>
    </row>
    <row r="23" spans="1:12" x14ac:dyDescent="0.3">
      <c r="A23">
        <v>498</v>
      </c>
      <c r="B23">
        <v>302</v>
      </c>
      <c r="C23">
        <f t="shared" si="0"/>
        <v>0.60642570281124497</v>
      </c>
      <c r="D23" s="3">
        <f t="shared" si="1"/>
        <v>303.28199999999998</v>
      </c>
      <c r="E23">
        <f t="shared" si="2"/>
        <v>1.2819999999999823</v>
      </c>
      <c r="F23">
        <f t="shared" si="3"/>
        <v>0.42450331125827234</v>
      </c>
      <c r="K23">
        <v>302</v>
      </c>
      <c r="L23">
        <f t="shared" si="5"/>
        <v>296.89999999999998</v>
      </c>
    </row>
    <row r="24" spans="1:12" x14ac:dyDescent="0.3">
      <c r="A24">
        <v>582</v>
      </c>
      <c r="B24">
        <v>355</v>
      </c>
      <c r="C24">
        <f t="shared" si="0"/>
        <v>0.60996563573883167</v>
      </c>
      <c r="D24" s="4">
        <f>$I$3*A24</f>
        <v>368.988</v>
      </c>
      <c r="E24">
        <f t="shared" si="2"/>
        <v>13.988</v>
      </c>
      <c r="F24">
        <f t="shared" si="3"/>
        <v>3.9402816901408446</v>
      </c>
      <c r="G24">
        <f>AVERAGE(C24:C40)</f>
        <v>0.61847649635401447</v>
      </c>
      <c r="K24">
        <v>355</v>
      </c>
      <c r="L24">
        <f t="shared" si="5"/>
        <v>347.25</v>
      </c>
    </row>
    <row r="25" spans="1:12" x14ac:dyDescent="0.3">
      <c r="A25">
        <v>607.9</v>
      </c>
      <c r="B25">
        <v>372</v>
      </c>
      <c r="C25">
        <f t="shared" si="0"/>
        <v>0.61194275374239182</v>
      </c>
      <c r="D25" s="4">
        <f t="shared" ref="D25:D61" si="6">$I$3*A25</f>
        <v>385.40859999999998</v>
      </c>
      <c r="E25">
        <f t="shared" si="2"/>
        <v>13.408599999999979</v>
      </c>
      <c r="F25">
        <f t="shared" si="3"/>
        <v>3.6044623655913917</v>
      </c>
      <c r="K25">
        <v>372</v>
      </c>
      <c r="L25">
        <f t="shared" si="5"/>
        <v>363.4</v>
      </c>
    </row>
    <row r="26" spans="1:12" x14ac:dyDescent="0.3">
      <c r="A26">
        <v>655</v>
      </c>
      <c r="B26">
        <v>400</v>
      </c>
      <c r="C26">
        <f t="shared" si="0"/>
        <v>0.61068702290076338</v>
      </c>
      <c r="D26" s="4">
        <f t="shared" si="6"/>
        <v>415.27</v>
      </c>
      <c r="E26">
        <f t="shared" si="2"/>
        <v>15.269999999999982</v>
      </c>
      <c r="F26">
        <f t="shared" si="3"/>
        <v>3.817499999999995</v>
      </c>
      <c r="K26">
        <v>400</v>
      </c>
      <c r="L26">
        <f t="shared" si="5"/>
        <v>390</v>
      </c>
    </row>
    <row r="27" spans="1:12" x14ac:dyDescent="0.3">
      <c r="A27">
        <v>673</v>
      </c>
      <c r="B27">
        <v>414</v>
      </c>
      <c r="C27">
        <f t="shared" si="0"/>
        <v>0.61515601783060925</v>
      </c>
      <c r="D27" s="4">
        <f t="shared" si="6"/>
        <v>426.68200000000002</v>
      </c>
      <c r="E27">
        <f t="shared" si="2"/>
        <v>12.682000000000016</v>
      </c>
      <c r="F27">
        <f t="shared" si="3"/>
        <v>3.063285024154593</v>
      </c>
      <c r="K27">
        <v>414</v>
      </c>
      <c r="L27">
        <f t="shared" si="5"/>
        <v>403.29999999999995</v>
      </c>
    </row>
    <row r="28" spans="1:12" x14ac:dyDescent="0.3">
      <c r="A28">
        <v>707</v>
      </c>
      <c r="B28">
        <v>434</v>
      </c>
      <c r="C28">
        <f t="shared" si="0"/>
        <v>0.61386138613861385</v>
      </c>
      <c r="D28" s="4">
        <f t="shared" si="6"/>
        <v>448.238</v>
      </c>
      <c r="E28">
        <f t="shared" si="2"/>
        <v>14.238</v>
      </c>
      <c r="F28">
        <f t="shared" si="3"/>
        <v>3.2806451612903222</v>
      </c>
      <c r="K28">
        <v>434</v>
      </c>
      <c r="L28">
        <f t="shared" si="5"/>
        <v>422.29999999999995</v>
      </c>
    </row>
    <row r="29" spans="1:12" x14ac:dyDescent="0.3">
      <c r="A29">
        <v>719</v>
      </c>
      <c r="B29">
        <v>443</v>
      </c>
      <c r="C29">
        <f t="shared" si="0"/>
        <v>0.61613351877607792</v>
      </c>
      <c r="D29" s="4">
        <f t="shared" si="6"/>
        <v>455.846</v>
      </c>
      <c r="E29">
        <f t="shared" si="2"/>
        <v>12.846000000000004</v>
      </c>
      <c r="F29">
        <f t="shared" si="3"/>
        <v>2.8997742663656894</v>
      </c>
      <c r="K29">
        <v>443</v>
      </c>
      <c r="L29">
        <f t="shared" si="5"/>
        <v>430.84999999999997</v>
      </c>
    </row>
    <row r="30" spans="1:12" x14ac:dyDescent="0.3">
      <c r="A30">
        <v>744</v>
      </c>
      <c r="B30">
        <v>459</v>
      </c>
      <c r="C30">
        <f t="shared" si="0"/>
        <v>0.61693548387096775</v>
      </c>
      <c r="D30" s="4">
        <f t="shared" si="6"/>
        <v>471.69600000000003</v>
      </c>
      <c r="E30">
        <f t="shared" si="2"/>
        <v>12.696000000000026</v>
      </c>
      <c r="F30">
        <f t="shared" si="3"/>
        <v>2.7660130718954306</v>
      </c>
      <c r="K30">
        <v>459</v>
      </c>
      <c r="L30">
        <f>0.95*K30+15</f>
        <v>451.04999999999995</v>
      </c>
    </row>
    <row r="31" spans="1:12" x14ac:dyDescent="0.3">
      <c r="A31">
        <v>780</v>
      </c>
      <c r="B31">
        <v>483</v>
      </c>
      <c r="C31">
        <f t="shared" si="0"/>
        <v>0.61923076923076925</v>
      </c>
      <c r="D31" s="4">
        <f t="shared" si="6"/>
        <v>494.52</v>
      </c>
      <c r="E31">
        <f t="shared" si="2"/>
        <v>11.519999999999982</v>
      </c>
      <c r="F31">
        <f t="shared" si="3"/>
        <v>2.3850931677018594</v>
      </c>
      <c r="K31">
        <v>483</v>
      </c>
      <c r="L31">
        <f t="shared" ref="L31:L37" si="7">0.95*K31+15</f>
        <v>473.84999999999997</v>
      </c>
    </row>
    <row r="32" spans="1:12" x14ac:dyDescent="0.3">
      <c r="A32">
        <v>793</v>
      </c>
      <c r="B32">
        <v>490</v>
      </c>
      <c r="C32">
        <f t="shared" si="0"/>
        <v>0.61790668348045397</v>
      </c>
      <c r="D32" s="4">
        <f t="shared" si="6"/>
        <v>502.762</v>
      </c>
      <c r="E32">
        <f t="shared" si="2"/>
        <v>12.762</v>
      </c>
      <c r="F32">
        <f t="shared" si="3"/>
        <v>2.6044897959183673</v>
      </c>
      <c r="K32">
        <v>490</v>
      </c>
      <c r="L32">
        <f t="shared" si="7"/>
        <v>480.5</v>
      </c>
    </row>
    <row r="33" spans="1:12" x14ac:dyDescent="0.3">
      <c r="A33">
        <v>800</v>
      </c>
      <c r="B33">
        <v>495</v>
      </c>
      <c r="C33">
        <f t="shared" si="0"/>
        <v>0.61875000000000002</v>
      </c>
      <c r="D33" s="4">
        <f t="shared" si="6"/>
        <v>507.2</v>
      </c>
      <c r="E33">
        <f t="shared" si="2"/>
        <v>12.199999999999989</v>
      </c>
      <c r="F33">
        <f t="shared" si="3"/>
        <v>2.4646464646464623</v>
      </c>
      <c r="K33">
        <v>495</v>
      </c>
      <c r="L33">
        <v>500</v>
      </c>
    </row>
    <row r="34" spans="1:12" x14ac:dyDescent="0.3">
      <c r="A34">
        <v>834</v>
      </c>
      <c r="B34">
        <v>518</v>
      </c>
      <c r="C34">
        <f t="shared" si="0"/>
        <v>0.62110311750599523</v>
      </c>
      <c r="D34" s="4">
        <f t="shared" si="6"/>
        <v>528.75599999999997</v>
      </c>
      <c r="E34">
        <f t="shared" si="2"/>
        <v>10.755999999999972</v>
      </c>
      <c r="F34">
        <f t="shared" si="3"/>
        <v>2.0764478764478711</v>
      </c>
      <c r="K34">
        <v>518</v>
      </c>
      <c r="L34">
        <f t="shared" si="7"/>
        <v>507.09999999999997</v>
      </c>
    </row>
    <row r="35" spans="1:12" x14ac:dyDescent="0.3">
      <c r="A35">
        <v>848</v>
      </c>
      <c r="B35">
        <v>526</v>
      </c>
      <c r="C35">
        <f t="shared" si="0"/>
        <v>0.62028301886792447</v>
      </c>
      <c r="D35" s="4">
        <f t="shared" si="6"/>
        <v>537.63200000000006</v>
      </c>
      <c r="E35">
        <f t="shared" si="2"/>
        <v>11.632000000000062</v>
      </c>
      <c r="F35">
        <f t="shared" si="3"/>
        <v>2.2114068441064756</v>
      </c>
      <c r="K35">
        <v>526</v>
      </c>
      <c r="L35">
        <f t="shared" si="7"/>
        <v>514.70000000000005</v>
      </c>
    </row>
    <row r="36" spans="1:12" x14ac:dyDescent="0.3">
      <c r="A36">
        <v>882</v>
      </c>
      <c r="B36">
        <v>549</v>
      </c>
      <c r="C36">
        <f t="shared" si="0"/>
        <v>0.62244897959183676</v>
      </c>
      <c r="D36" s="4">
        <f t="shared" si="6"/>
        <v>559.18799999999999</v>
      </c>
      <c r="E36">
        <f t="shared" si="2"/>
        <v>10.187999999999988</v>
      </c>
      <c r="F36">
        <f t="shared" si="3"/>
        <v>1.8557377049180306</v>
      </c>
      <c r="K36">
        <v>549</v>
      </c>
      <c r="L36">
        <f t="shared" si="7"/>
        <v>536.54999999999995</v>
      </c>
    </row>
    <row r="37" spans="1:12" x14ac:dyDescent="0.3">
      <c r="A37">
        <v>935.1</v>
      </c>
      <c r="B37">
        <v>583</v>
      </c>
      <c r="C37">
        <f t="shared" si="0"/>
        <v>0.6234627312586889</v>
      </c>
      <c r="D37" s="4">
        <f t="shared" si="6"/>
        <v>592.85339999999997</v>
      </c>
      <c r="E37">
        <f t="shared" si="2"/>
        <v>9.8533999999999651</v>
      </c>
      <c r="F37">
        <f t="shared" si="3"/>
        <v>1.6901200686106288</v>
      </c>
      <c r="K37">
        <v>583</v>
      </c>
      <c r="L37">
        <f t="shared" si="7"/>
        <v>568.85</v>
      </c>
    </row>
    <row r="38" spans="1:12" x14ac:dyDescent="0.3">
      <c r="A38">
        <v>942</v>
      </c>
      <c r="B38">
        <v>588</v>
      </c>
      <c r="C38">
        <f t="shared" si="0"/>
        <v>0.62420382165605093</v>
      </c>
      <c r="D38" s="4">
        <f t="shared" si="6"/>
        <v>597.22799999999995</v>
      </c>
      <c r="E38">
        <f t="shared" si="2"/>
        <v>9.2279999999999518</v>
      </c>
      <c r="F38">
        <f t="shared" si="3"/>
        <v>1.5693877551020325</v>
      </c>
      <c r="K38">
        <v>588</v>
      </c>
      <c r="L38">
        <f>1.05*K38-10</f>
        <v>607.4</v>
      </c>
    </row>
    <row r="39" spans="1:12" x14ac:dyDescent="0.3">
      <c r="A39">
        <v>978</v>
      </c>
      <c r="B39">
        <v>612</v>
      </c>
      <c r="C39">
        <f t="shared" si="0"/>
        <v>0.62576687116564422</v>
      </c>
      <c r="D39" s="4">
        <f t="shared" si="6"/>
        <v>620.05200000000002</v>
      </c>
      <c r="E39">
        <f t="shared" si="2"/>
        <v>8.0520000000000209</v>
      </c>
      <c r="F39">
        <f t="shared" si="3"/>
        <v>1.3156862745098075</v>
      </c>
      <c r="K39">
        <v>612</v>
      </c>
      <c r="L39">
        <v>610</v>
      </c>
    </row>
    <row r="40" spans="1:12" x14ac:dyDescent="0.3">
      <c r="A40">
        <v>990</v>
      </c>
      <c r="B40">
        <v>620</v>
      </c>
      <c r="C40">
        <f t="shared" si="0"/>
        <v>0.6262626262626263</v>
      </c>
      <c r="D40" s="4">
        <f t="shared" si="6"/>
        <v>627.66</v>
      </c>
      <c r="E40">
        <f t="shared" si="2"/>
        <v>7.6599999999999682</v>
      </c>
      <c r="F40">
        <f t="shared" si="3"/>
        <v>1.2354838709677367</v>
      </c>
      <c r="K40">
        <v>620</v>
      </c>
      <c r="L40">
        <f>0.9*K40+60</f>
        <v>618</v>
      </c>
    </row>
    <row r="41" spans="1:12" x14ac:dyDescent="0.3">
      <c r="A41">
        <v>1015</v>
      </c>
      <c r="B41">
        <v>640</v>
      </c>
      <c r="C41">
        <f t="shared" si="0"/>
        <v>0.63054187192118227</v>
      </c>
      <c r="D41" s="4">
        <f t="shared" si="6"/>
        <v>643.51</v>
      </c>
      <c r="E41">
        <f t="shared" si="2"/>
        <v>3.5099999999999909</v>
      </c>
      <c r="F41">
        <f t="shared" si="3"/>
        <v>0.54843749999999858</v>
      </c>
      <c r="K41">
        <v>640</v>
      </c>
      <c r="L41">
        <f t="shared" ref="L41:L44" si="8">0.9*K41+60</f>
        <v>636</v>
      </c>
    </row>
    <row r="42" spans="1:12" x14ac:dyDescent="0.3">
      <c r="A42">
        <v>1038</v>
      </c>
      <c r="B42">
        <v>650</v>
      </c>
      <c r="C42">
        <f t="shared" si="0"/>
        <v>0.62620423892100197</v>
      </c>
      <c r="D42" s="4">
        <f t="shared" si="6"/>
        <v>658.09199999999998</v>
      </c>
      <c r="E42">
        <f t="shared" si="2"/>
        <v>8.0919999999999845</v>
      </c>
      <c r="F42">
        <f t="shared" si="3"/>
        <v>1.2449230769230746</v>
      </c>
      <c r="K42">
        <v>650</v>
      </c>
      <c r="L42">
        <f t="shared" si="8"/>
        <v>645</v>
      </c>
    </row>
    <row r="43" spans="1:12" x14ac:dyDescent="0.3">
      <c r="A43">
        <v>1068</v>
      </c>
      <c r="B43">
        <v>672</v>
      </c>
      <c r="C43">
        <f t="shared" si="0"/>
        <v>0.6292134831460674</v>
      </c>
      <c r="D43" s="4">
        <f t="shared" si="6"/>
        <v>677.11199999999997</v>
      </c>
      <c r="E43">
        <f t="shared" si="2"/>
        <v>5.1119999999999663</v>
      </c>
      <c r="F43">
        <f t="shared" si="3"/>
        <v>0.76071428571428068</v>
      </c>
      <c r="K43">
        <v>672</v>
      </c>
      <c r="L43">
        <f t="shared" si="8"/>
        <v>664.80000000000007</v>
      </c>
    </row>
    <row r="44" spans="1:12" x14ac:dyDescent="0.3">
      <c r="A44">
        <v>1108</v>
      </c>
      <c r="B44">
        <v>700</v>
      </c>
      <c r="C44">
        <f t="shared" si="0"/>
        <v>0.63176895306859204</v>
      </c>
      <c r="D44" s="4">
        <f t="shared" si="6"/>
        <v>702.47199999999998</v>
      </c>
      <c r="E44">
        <f t="shared" si="2"/>
        <v>2.47199999999998</v>
      </c>
      <c r="F44">
        <f t="shared" si="3"/>
        <v>0.35314285714285432</v>
      </c>
      <c r="K44">
        <v>700</v>
      </c>
      <c r="L44">
        <f t="shared" si="8"/>
        <v>690</v>
      </c>
    </row>
    <row r="45" spans="1:12" x14ac:dyDescent="0.3">
      <c r="A45">
        <v>1174</v>
      </c>
      <c r="B45">
        <v>742</v>
      </c>
      <c r="C45">
        <f t="shared" si="0"/>
        <v>0.63202725724020448</v>
      </c>
      <c r="D45" s="4">
        <f t="shared" si="6"/>
        <v>744.31600000000003</v>
      </c>
      <c r="E45">
        <f t="shared" si="2"/>
        <v>2.3160000000000309</v>
      </c>
      <c r="F45">
        <f t="shared" si="3"/>
        <v>0.31212938005391255</v>
      </c>
      <c r="K45">
        <v>742</v>
      </c>
      <c r="L45">
        <f>0.95*K45+35</f>
        <v>739.9</v>
      </c>
    </row>
    <row r="46" spans="1:12" x14ac:dyDescent="0.3">
      <c r="A46">
        <v>1266</v>
      </c>
      <c r="B46">
        <v>805</v>
      </c>
      <c r="C46">
        <f t="shared" si="0"/>
        <v>0.63586097946287523</v>
      </c>
      <c r="D46" s="4">
        <f t="shared" si="6"/>
        <v>802.64400000000001</v>
      </c>
      <c r="E46">
        <f t="shared" si="2"/>
        <v>-2.3559999999999945</v>
      </c>
      <c r="F46">
        <f t="shared" si="3"/>
        <v>0.29267080745341545</v>
      </c>
      <c r="K46">
        <v>805</v>
      </c>
      <c r="L46">
        <f t="shared" ref="L46:L57" si="9">0.95*K46+35</f>
        <v>799.75</v>
      </c>
    </row>
    <row r="47" spans="1:12" x14ac:dyDescent="0.3">
      <c r="A47">
        <v>1287</v>
      </c>
      <c r="B47">
        <v>820</v>
      </c>
      <c r="C47">
        <f t="shared" si="0"/>
        <v>0.63714063714063718</v>
      </c>
      <c r="D47" s="4">
        <f t="shared" si="6"/>
        <v>815.95799999999997</v>
      </c>
      <c r="E47">
        <f t="shared" si="2"/>
        <v>-4.04200000000003</v>
      </c>
      <c r="F47">
        <f t="shared" si="3"/>
        <v>0.49292682926829634</v>
      </c>
      <c r="K47">
        <v>820</v>
      </c>
      <c r="L47">
        <f t="shared" si="9"/>
        <v>814</v>
      </c>
    </row>
    <row r="48" spans="1:12" x14ac:dyDescent="0.3">
      <c r="A48">
        <v>1330</v>
      </c>
      <c r="B48">
        <v>850</v>
      </c>
      <c r="C48">
        <f t="shared" si="0"/>
        <v>0.63909774436090228</v>
      </c>
      <c r="D48" s="4">
        <f t="shared" si="6"/>
        <v>843.22</v>
      </c>
      <c r="E48">
        <f t="shared" si="2"/>
        <v>-6.7799999999999727</v>
      </c>
      <c r="F48">
        <f t="shared" si="3"/>
        <v>0.79764705882352616</v>
      </c>
      <c r="K48">
        <v>850</v>
      </c>
      <c r="L48">
        <f t="shared" si="9"/>
        <v>842.5</v>
      </c>
    </row>
    <row r="49" spans="1:12" x14ac:dyDescent="0.3">
      <c r="A49">
        <v>1386</v>
      </c>
      <c r="B49">
        <v>888</v>
      </c>
      <c r="C49">
        <f t="shared" si="0"/>
        <v>0.64069264069264065</v>
      </c>
      <c r="D49" s="4">
        <f t="shared" si="6"/>
        <v>878.72400000000005</v>
      </c>
      <c r="E49">
        <f t="shared" si="2"/>
        <v>-9.2759999999999536</v>
      </c>
      <c r="F49">
        <f t="shared" si="3"/>
        <v>1.0445945945945894</v>
      </c>
      <c r="K49">
        <v>888</v>
      </c>
      <c r="L49">
        <f t="shared" si="9"/>
        <v>878.59999999999991</v>
      </c>
    </row>
    <row r="50" spans="1:12" x14ac:dyDescent="0.3">
      <c r="A50">
        <v>1462</v>
      </c>
      <c r="B50">
        <v>940</v>
      </c>
      <c r="C50">
        <f t="shared" si="0"/>
        <v>0.64295485636114913</v>
      </c>
      <c r="D50" s="4">
        <f t="shared" si="6"/>
        <v>926.90800000000002</v>
      </c>
      <c r="E50">
        <f t="shared" si="2"/>
        <v>-13.091999999999985</v>
      </c>
      <c r="F50">
        <f t="shared" si="3"/>
        <v>1.392765957446807</v>
      </c>
      <c r="K50">
        <v>940</v>
      </c>
      <c r="L50">
        <f t="shared" si="9"/>
        <v>928</v>
      </c>
    </row>
    <row r="51" spans="1:12" x14ac:dyDescent="0.3">
      <c r="A51">
        <v>1493</v>
      </c>
      <c r="B51">
        <v>962</v>
      </c>
      <c r="C51">
        <f t="shared" si="0"/>
        <v>0.64434025452109844</v>
      </c>
      <c r="D51" s="4">
        <f t="shared" si="6"/>
        <v>946.56200000000001</v>
      </c>
      <c r="E51">
        <f t="shared" si="2"/>
        <v>-15.437999999999988</v>
      </c>
      <c r="F51">
        <f t="shared" si="3"/>
        <v>1.6047817047817035</v>
      </c>
      <c r="K51">
        <v>962</v>
      </c>
      <c r="L51">
        <f t="shared" si="9"/>
        <v>948.9</v>
      </c>
    </row>
    <row r="52" spans="1:12" x14ac:dyDescent="0.3">
      <c r="A52">
        <v>1502</v>
      </c>
      <c r="B52">
        <v>967</v>
      </c>
      <c r="C52">
        <f t="shared" si="0"/>
        <v>0.64380825565912114</v>
      </c>
      <c r="D52" s="4">
        <f t="shared" si="6"/>
        <v>952.26800000000003</v>
      </c>
      <c r="E52">
        <f t="shared" si="2"/>
        <v>-14.731999999999971</v>
      </c>
      <c r="F52">
        <f t="shared" si="3"/>
        <v>1.523474663908994</v>
      </c>
      <c r="K52">
        <v>967</v>
      </c>
      <c r="L52">
        <f t="shared" si="9"/>
        <v>953.65</v>
      </c>
    </row>
    <row r="53" spans="1:12" x14ac:dyDescent="0.3">
      <c r="A53">
        <v>1505</v>
      </c>
      <c r="B53">
        <v>969</v>
      </c>
      <c r="C53">
        <f t="shared" si="0"/>
        <v>0.64385382059800667</v>
      </c>
      <c r="D53" s="4">
        <f t="shared" si="6"/>
        <v>954.17</v>
      </c>
      <c r="E53">
        <f t="shared" si="2"/>
        <v>-14.830000000000041</v>
      </c>
      <c r="F53">
        <f t="shared" si="3"/>
        <v>1.5304437564499527</v>
      </c>
      <c r="K53">
        <v>969</v>
      </c>
      <c r="L53">
        <f t="shared" si="9"/>
        <v>955.55</v>
      </c>
    </row>
    <row r="54" spans="1:12" x14ac:dyDescent="0.3">
      <c r="A54">
        <v>1558</v>
      </c>
      <c r="B54">
        <v>1007</v>
      </c>
      <c r="C54">
        <f t="shared" si="0"/>
        <v>0.64634146341463417</v>
      </c>
      <c r="D54" s="4">
        <f t="shared" si="6"/>
        <v>987.77200000000005</v>
      </c>
      <c r="E54">
        <f t="shared" si="2"/>
        <v>-19.227999999999952</v>
      </c>
      <c r="F54">
        <f t="shared" si="3"/>
        <v>1.9094339622641461</v>
      </c>
      <c r="K54">
        <v>1007</v>
      </c>
      <c r="L54">
        <f t="shared" si="9"/>
        <v>991.65</v>
      </c>
    </row>
    <row r="55" spans="1:12" x14ac:dyDescent="0.3">
      <c r="A55">
        <v>1665</v>
      </c>
      <c r="B55">
        <v>1084</v>
      </c>
      <c r="C55">
        <f t="shared" si="0"/>
        <v>0.6510510510510511</v>
      </c>
      <c r="D55" s="4">
        <f t="shared" si="6"/>
        <v>1055.6099999999999</v>
      </c>
      <c r="E55">
        <f t="shared" si="2"/>
        <v>-28.3900000000001</v>
      </c>
      <c r="F55">
        <f t="shared" si="3"/>
        <v>2.6190036900369096</v>
      </c>
      <c r="K55">
        <v>1084</v>
      </c>
      <c r="L55">
        <f t="shared" si="9"/>
        <v>1064.8</v>
      </c>
    </row>
    <row r="56" spans="1:12" x14ac:dyDescent="0.3">
      <c r="A56">
        <v>1742</v>
      </c>
      <c r="B56">
        <v>1140</v>
      </c>
      <c r="C56">
        <f t="shared" si="0"/>
        <v>0.65442020665901268</v>
      </c>
      <c r="D56" s="4">
        <f t="shared" si="6"/>
        <v>1104.4280000000001</v>
      </c>
      <c r="E56">
        <f t="shared" si="2"/>
        <v>-35.571999999999889</v>
      </c>
      <c r="F56">
        <f t="shared" si="3"/>
        <v>3.1203508771929727</v>
      </c>
      <c r="K56">
        <v>1140</v>
      </c>
      <c r="L56">
        <f t="shared" si="9"/>
        <v>1118</v>
      </c>
    </row>
    <row r="57" spans="1:12" x14ac:dyDescent="0.3">
      <c r="A57">
        <v>1761</v>
      </c>
      <c r="B57">
        <v>1153</v>
      </c>
      <c r="C57">
        <f t="shared" si="0"/>
        <v>0.6547416240772288</v>
      </c>
      <c r="D57" s="4">
        <f t="shared" si="6"/>
        <v>1116.4739999999999</v>
      </c>
      <c r="E57">
        <f t="shared" si="2"/>
        <v>-36.526000000000067</v>
      </c>
      <c r="F57">
        <f t="shared" si="3"/>
        <v>3.1679098005203876</v>
      </c>
      <c r="K57">
        <v>1153</v>
      </c>
      <c r="L57">
        <f t="shared" si="9"/>
        <v>1130.3499999999999</v>
      </c>
    </row>
    <row r="58" spans="1:12" x14ac:dyDescent="0.3">
      <c r="A58">
        <v>1828</v>
      </c>
      <c r="B58">
        <v>1202</v>
      </c>
      <c r="C58">
        <f t="shared" si="0"/>
        <v>0.65754923413566735</v>
      </c>
      <c r="D58" s="4">
        <f t="shared" si="6"/>
        <v>1158.952</v>
      </c>
      <c r="E58">
        <f t="shared" si="2"/>
        <v>-43.048000000000002</v>
      </c>
      <c r="F58">
        <f t="shared" si="3"/>
        <v>3.5813643926788687</v>
      </c>
      <c r="K58">
        <v>1202</v>
      </c>
      <c r="L58">
        <f>(0.95*K58)+50</f>
        <v>1191.8999999999999</v>
      </c>
    </row>
    <row r="59" spans="1:12" x14ac:dyDescent="0.3">
      <c r="A59">
        <v>1845</v>
      </c>
      <c r="B59">
        <v>1214</v>
      </c>
      <c r="C59">
        <f t="shared" si="0"/>
        <v>0.65799457994579946</v>
      </c>
      <c r="D59" s="4">
        <f t="shared" si="6"/>
        <v>1169.73</v>
      </c>
      <c r="E59">
        <f t="shared" si="2"/>
        <v>-44.269999999999982</v>
      </c>
      <c r="F59">
        <f t="shared" si="3"/>
        <v>3.6466227347611189</v>
      </c>
      <c r="K59">
        <v>1214</v>
      </c>
      <c r="L59">
        <f t="shared" ref="L59:L61" si="10">(0.95*K59)+50</f>
        <v>1203.3</v>
      </c>
    </row>
    <row r="60" spans="1:12" x14ac:dyDescent="0.3">
      <c r="A60">
        <v>1905</v>
      </c>
      <c r="B60">
        <v>1258</v>
      </c>
      <c r="C60">
        <f t="shared" si="0"/>
        <v>0.66036745406824149</v>
      </c>
      <c r="D60" s="4">
        <f t="shared" si="6"/>
        <v>1207.77</v>
      </c>
      <c r="E60">
        <f t="shared" si="2"/>
        <v>-50.230000000000018</v>
      </c>
      <c r="F60">
        <f t="shared" si="3"/>
        <v>3.9928457869634357</v>
      </c>
      <c r="K60">
        <v>1258</v>
      </c>
      <c r="L60">
        <f t="shared" si="10"/>
        <v>1245.0999999999999</v>
      </c>
    </row>
    <row r="61" spans="1:12" x14ac:dyDescent="0.3">
      <c r="A61">
        <v>1924</v>
      </c>
      <c r="B61">
        <v>1270</v>
      </c>
      <c r="C61">
        <f t="shared" si="0"/>
        <v>0.66008316008316004</v>
      </c>
      <c r="D61" s="4">
        <f t="shared" si="6"/>
        <v>1219.816</v>
      </c>
      <c r="E61">
        <f t="shared" si="2"/>
        <v>-50.183999999999969</v>
      </c>
      <c r="F61">
        <f t="shared" si="3"/>
        <v>3.9514960629921236</v>
      </c>
      <c r="K61">
        <v>1270</v>
      </c>
      <c r="L61">
        <f>(0.95*K61)+70</f>
        <v>1276.5</v>
      </c>
    </row>
    <row r="62" spans="1:12" x14ac:dyDescent="0.3">
      <c r="A62">
        <v>2004</v>
      </c>
      <c r="B62">
        <v>1330</v>
      </c>
      <c r="C62">
        <f t="shared" si="0"/>
        <v>0.66367265469061876</v>
      </c>
      <c r="D62" s="6">
        <f>$I$4*A62</f>
        <v>1384.7639999999999</v>
      </c>
      <c r="E62">
        <f t="shared" si="2"/>
        <v>54.763999999999896</v>
      </c>
      <c r="F62">
        <f t="shared" si="3"/>
        <v>4.1175939849623981</v>
      </c>
      <c r="G62">
        <f>AVERAGE(C62:C87)</f>
        <v>0.69206680477880222</v>
      </c>
      <c r="K62">
        <v>1330</v>
      </c>
      <c r="L62">
        <f t="shared" ref="L62:L69" si="11">(0.95*K62)+70</f>
        <v>1333.5</v>
      </c>
    </row>
    <row r="63" spans="1:12" x14ac:dyDescent="0.3">
      <c r="A63">
        <v>2034</v>
      </c>
      <c r="B63">
        <v>1350</v>
      </c>
      <c r="C63">
        <f t="shared" si="0"/>
        <v>0.66371681415929207</v>
      </c>
      <c r="D63" s="6">
        <f t="shared" ref="D63:D87" si="12">$I$4*A63</f>
        <v>1405.4939999999999</v>
      </c>
      <c r="E63">
        <f t="shared" si="2"/>
        <v>55.493999999999915</v>
      </c>
      <c r="F63">
        <f t="shared" si="3"/>
        <v>4.1106666666666607</v>
      </c>
      <c r="K63">
        <v>1350</v>
      </c>
      <c r="L63">
        <f t="shared" si="11"/>
        <v>1352.5</v>
      </c>
    </row>
    <row r="64" spans="1:12" x14ac:dyDescent="0.3">
      <c r="A64">
        <v>2120</v>
      </c>
      <c r="B64">
        <v>1415</v>
      </c>
      <c r="C64">
        <f t="shared" si="0"/>
        <v>0.66745283018867929</v>
      </c>
      <c r="D64" s="6">
        <f t="shared" si="12"/>
        <v>1464.9199999999998</v>
      </c>
      <c r="E64">
        <f t="shared" si="2"/>
        <v>49.919999999999845</v>
      </c>
      <c r="F64">
        <f t="shared" si="3"/>
        <v>3.5279151943462788</v>
      </c>
      <c r="K64">
        <v>1415</v>
      </c>
      <c r="L64">
        <f t="shared" si="11"/>
        <v>1414.25</v>
      </c>
    </row>
    <row r="65" spans="1:12" x14ac:dyDescent="0.3">
      <c r="A65">
        <v>2127</v>
      </c>
      <c r="B65">
        <v>1420</v>
      </c>
      <c r="C65">
        <f t="shared" si="0"/>
        <v>0.66760695815702864</v>
      </c>
      <c r="D65" s="6">
        <f t="shared" si="12"/>
        <v>1469.7569999999998</v>
      </c>
      <c r="E65">
        <f t="shared" si="2"/>
        <v>49.756999999999834</v>
      </c>
      <c r="F65">
        <f t="shared" si="3"/>
        <v>3.5040140845070304</v>
      </c>
      <c r="K65">
        <v>1420</v>
      </c>
      <c r="L65">
        <f t="shared" si="11"/>
        <v>1419</v>
      </c>
    </row>
    <row r="66" spans="1:12" x14ac:dyDescent="0.3">
      <c r="A66">
        <v>2127</v>
      </c>
      <c r="B66">
        <v>1420</v>
      </c>
      <c r="C66">
        <f t="shared" si="0"/>
        <v>0.66760695815702864</v>
      </c>
      <c r="D66" s="6">
        <f t="shared" si="12"/>
        <v>1469.7569999999998</v>
      </c>
      <c r="E66">
        <f t="shared" si="2"/>
        <v>49.756999999999834</v>
      </c>
      <c r="F66">
        <f t="shared" si="3"/>
        <v>3.5040140845070304</v>
      </c>
      <c r="K66">
        <v>1420</v>
      </c>
      <c r="L66">
        <f t="shared" si="11"/>
        <v>1419</v>
      </c>
    </row>
    <row r="67" spans="1:12" x14ac:dyDescent="0.3">
      <c r="A67">
        <v>2202</v>
      </c>
      <c r="B67">
        <v>1475</v>
      </c>
      <c r="C67">
        <f t="shared" ref="C67:C107" si="13">B67/A67</f>
        <v>0.66984559491371476</v>
      </c>
      <c r="D67" s="6">
        <f t="shared" si="12"/>
        <v>1521.5819999999999</v>
      </c>
      <c r="E67">
        <f t="shared" ref="E67:E107" si="14">D67-B67</f>
        <v>46.58199999999988</v>
      </c>
      <c r="F67">
        <f t="shared" ref="F67:F107" si="15">(ABS(E67)/B67)*100</f>
        <v>3.1581016949152461</v>
      </c>
      <c r="K67">
        <v>1475</v>
      </c>
      <c r="L67">
        <f t="shared" si="11"/>
        <v>1471.25</v>
      </c>
    </row>
    <row r="68" spans="1:12" x14ac:dyDescent="0.3">
      <c r="A68">
        <v>2283</v>
      </c>
      <c r="B68">
        <v>1538</v>
      </c>
      <c r="C68">
        <f t="shared" si="13"/>
        <v>0.6736749890494963</v>
      </c>
      <c r="D68" s="6">
        <f t="shared" si="12"/>
        <v>1577.5529999999999</v>
      </c>
      <c r="E68">
        <f t="shared" si="14"/>
        <v>39.552999999999884</v>
      </c>
      <c r="F68">
        <f t="shared" si="15"/>
        <v>2.5717165149544785</v>
      </c>
      <c r="K68">
        <v>1538</v>
      </c>
      <c r="L68">
        <f t="shared" si="11"/>
        <v>1531.1</v>
      </c>
    </row>
    <row r="69" spans="1:12" x14ac:dyDescent="0.3">
      <c r="A69">
        <v>2326</v>
      </c>
      <c r="B69">
        <v>1570</v>
      </c>
      <c r="C69">
        <f t="shared" si="13"/>
        <v>0.67497850386930347</v>
      </c>
      <c r="D69" s="6">
        <f t="shared" si="12"/>
        <v>1607.2659999999998</v>
      </c>
      <c r="E69">
        <f t="shared" si="14"/>
        <v>37.265999999999849</v>
      </c>
      <c r="F69">
        <f t="shared" si="15"/>
        <v>2.373630573248398</v>
      </c>
      <c r="K69">
        <v>1570</v>
      </c>
      <c r="L69">
        <f t="shared" si="11"/>
        <v>1561.5</v>
      </c>
    </row>
    <row r="70" spans="1:12" x14ac:dyDescent="0.3">
      <c r="A70">
        <v>2347</v>
      </c>
      <c r="B70">
        <v>1586</v>
      </c>
      <c r="C70">
        <f t="shared" si="13"/>
        <v>0.67575628461866211</v>
      </c>
      <c r="D70" s="6">
        <f t="shared" si="12"/>
        <v>1621.7769999999998</v>
      </c>
      <c r="E70">
        <f t="shared" si="14"/>
        <v>35.776999999999816</v>
      </c>
      <c r="F70">
        <f t="shared" si="15"/>
        <v>2.2558007566204172</v>
      </c>
      <c r="K70">
        <v>1586</v>
      </c>
      <c r="L70">
        <f>(0.9*K70)+160</f>
        <v>1587.4</v>
      </c>
    </row>
    <row r="71" spans="1:12" x14ac:dyDescent="0.3">
      <c r="A71">
        <v>2476</v>
      </c>
      <c r="B71">
        <v>1686</v>
      </c>
      <c r="C71">
        <f t="shared" si="13"/>
        <v>0.68093699515347339</v>
      </c>
      <c r="D71" s="6">
        <f t="shared" si="12"/>
        <v>1710.9159999999999</v>
      </c>
      <c r="E71">
        <f t="shared" si="14"/>
        <v>24.91599999999994</v>
      </c>
      <c r="F71">
        <f t="shared" si="15"/>
        <v>1.4778173190984543</v>
      </c>
      <c r="K71">
        <v>1686</v>
      </c>
      <c r="L71">
        <f t="shared" ref="L71:L81" si="16">(0.9*K71)+160</f>
        <v>1677.4</v>
      </c>
    </row>
    <row r="72" spans="1:12" x14ac:dyDescent="0.3">
      <c r="A72">
        <v>2501</v>
      </c>
      <c r="B72">
        <v>1706</v>
      </c>
      <c r="C72">
        <f t="shared" si="13"/>
        <v>0.68212714914034389</v>
      </c>
      <c r="D72" s="6">
        <f t="shared" si="12"/>
        <v>1728.1909999999998</v>
      </c>
      <c r="E72">
        <f t="shared" si="14"/>
        <v>22.190999999999804</v>
      </c>
      <c r="F72">
        <f t="shared" si="15"/>
        <v>1.3007620164126497</v>
      </c>
      <c r="K72">
        <v>1706</v>
      </c>
      <c r="L72">
        <f t="shared" si="16"/>
        <v>1695.4</v>
      </c>
    </row>
    <row r="73" spans="1:12" x14ac:dyDescent="0.3">
      <c r="A73">
        <v>2670</v>
      </c>
      <c r="B73">
        <v>1834</v>
      </c>
      <c r="C73">
        <f t="shared" si="13"/>
        <v>0.6868913857677903</v>
      </c>
      <c r="D73" s="6">
        <f t="shared" si="12"/>
        <v>1844.9699999999998</v>
      </c>
      <c r="E73">
        <f t="shared" si="14"/>
        <v>10.9699999999998</v>
      </c>
      <c r="F73">
        <f t="shared" si="15"/>
        <v>0.5981461286804689</v>
      </c>
      <c r="K73">
        <v>1834</v>
      </c>
      <c r="L73">
        <f t="shared" si="16"/>
        <v>1810.6000000000001</v>
      </c>
    </row>
    <row r="74" spans="1:12" x14ac:dyDescent="0.3">
      <c r="A74">
        <v>2762</v>
      </c>
      <c r="B74">
        <v>1912</v>
      </c>
      <c r="C74">
        <f t="shared" si="13"/>
        <v>0.69225199131064441</v>
      </c>
      <c r="D74" s="6">
        <f t="shared" si="12"/>
        <v>1908.5419999999999</v>
      </c>
      <c r="E74">
        <f t="shared" si="14"/>
        <v>-3.4580000000000837</v>
      </c>
      <c r="F74">
        <f t="shared" si="15"/>
        <v>0.18085774058577841</v>
      </c>
      <c r="K74">
        <v>1912</v>
      </c>
      <c r="L74">
        <f t="shared" si="16"/>
        <v>1880.8</v>
      </c>
    </row>
    <row r="75" spans="1:12" x14ac:dyDescent="0.3">
      <c r="A75">
        <v>2921</v>
      </c>
      <c r="B75">
        <v>2030</v>
      </c>
      <c r="C75">
        <f t="shared" si="13"/>
        <v>0.69496747689147553</v>
      </c>
      <c r="D75" s="6">
        <f t="shared" si="12"/>
        <v>2018.4109999999998</v>
      </c>
      <c r="E75">
        <f t="shared" si="14"/>
        <v>-11.589000000000169</v>
      </c>
      <c r="F75">
        <f t="shared" si="15"/>
        <v>0.57088669950739745</v>
      </c>
      <c r="K75">
        <v>2030</v>
      </c>
      <c r="L75">
        <f>(0.9*K75)+220</f>
        <v>2047</v>
      </c>
    </row>
    <row r="76" spans="1:12" x14ac:dyDescent="0.3">
      <c r="A76">
        <v>2935</v>
      </c>
      <c r="B76">
        <v>2040</v>
      </c>
      <c r="C76">
        <f t="shared" si="13"/>
        <v>0.69505962521294717</v>
      </c>
      <c r="D76" s="6">
        <f t="shared" si="12"/>
        <v>2028.0849999999998</v>
      </c>
      <c r="E76">
        <f t="shared" si="14"/>
        <v>-11.915000000000191</v>
      </c>
      <c r="F76">
        <f t="shared" si="15"/>
        <v>0.58406862745098975</v>
      </c>
      <c r="K76">
        <v>2040</v>
      </c>
      <c r="L76">
        <f t="shared" ref="L76:L107" si="17">(0.9*K76)+220</f>
        <v>2056</v>
      </c>
    </row>
    <row r="77" spans="1:12" x14ac:dyDescent="0.3">
      <c r="A77">
        <v>2949</v>
      </c>
      <c r="B77">
        <v>2050</v>
      </c>
      <c r="C77">
        <f t="shared" si="13"/>
        <v>0.69515089860969825</v>
      </c>
      <c r="D77" s="6">
        <f t="shared" si="12"/>
        <v>2037.7589999999998</v>
      </c>
      <c r="E77">
        <f t="shared" si="14"/>
        <v>-12.241000000000213</v>
      </c>
      <c r="F77">
        <f t="shared" si="15"/>
        <v>0.59712195121952261</v>
      </c>
      <c r="K77">
        <v>2050</v>
      </c>
      <c r="L77">
        <f t="shared" si="17"/>
        <v>2065</v>
      </c>
    </row>
    <row r="78" spans="1:12" x14ac:dyDescent="0.3">
      <c r="A78">
        <v>2969</v>
      </c>
      <c r="B78">
        <v>2070</v>
      </c>
      <c r="C78">
        <f t="shared" si="13"/>
        <v>0.69720444594139441</v>
      </c>
      <c r="D78" s="6">
        <f t="shared" si="12"/>
        <v>2051.5789999999997</v>
      </c>
      <c r="E78">
        <f t="shared" si="14"/>
        <v>-18.421000000000276</v>
      </c>
      <c r="F78">
        <f t="shared" si="15"/>
        <v>0.88990338164252547</v>
      </c>
      <c r="K78">
        <v>2070</v>
      </c>
      <c r="L78">
        <f t="shared" si="17"/>
        <v>2083</v>
      </c>
    </row>
    <row r="79" spans="1:12" x14ac:dyDescent="0.3">
      <c r="A79">
        <v>3083</v>
      </c>
      <c r="B79">
        <v>2160</v>
      </c>
      <c r="C79">
        <f t="shared" si="13"/>
        <v>0.70061628284138822</v>
      </c>
      <c r="D79" s="6">
        <f t="shared" si="12"/>
        <v>2130.3530000000001</v>
      </c>
      <c r="E79">
        <f t="shared" si="14"/>
        <v>-29.646999999999935</v>
      </c>
      <c r="F79">
        <f t="shared" si="15"/>
        <v>1.3725462962962933</v>
      </c>
      <c r="K79">
        <v>2160</v>
      </c>
      <c r="L79">
        <f t="shared" si="17"/>
        <v>2164</v>
      </c>
    </row>
    <row r="80" spans="1:12" x14ac:dyDescent="0.3">
      <c r="A80">
        <v>3096</v>
      </c>
      <c r="B80">
        <v>2170</v>
      </c>
      <c r="C80">
        <f t="shared" si="13"/>
        <v>0.70090439276485783</v>
      </c>
      <c r="D80" s="6">
        <f t="shared" si="12"/>
        <v>2139.3359999999998</v>
      </c>
      <c r="E80">
        <f t="shared" si="14"/>
        <v>-30.664000000000215</v>
      </c>
      <c r="F80">
        <f t="shared" si="15"/>
        <v>1.4130875576036965</v>
      </c>
      <c r="K80">
        <v>2170</v>
      </c>
      <c r="L80">
        <f t="shared" si="17"/>
        <v>2173</v>
      </c>
    </row>
    <row r="81" spans="1:12" x14ac:dyDescent="0.3">
      <c r="A81">
        <v>3183</v>
      </c>
      <c r="B81">
        <v>2250</v>
      </c>
      <c r="C81">
        <f t="shared" si="13"/>
        <v>0.70688030160226201</v>
      </c>
      <c r="D81" s="6">
        <f t="shared" si="12"/>
        <v>2199.453</v>
      </c>
      <c r="E81">
        <f t="shared" si="14"/>
        <v>-50.547000000000025</v>
      </c>
      <c r="F81">
        <f t="shared" si="15"/>
        <v>2.2465333333333346</v>
      </c>
      <c r="K81">
        <v>2250</v>
      </c>
      <c r="L81">
        <f t="shared" si="17"/>
        <v>2245</v>
      </c>
    </row>
    <row r="82" spans="1:12" x14ac:dyDescent="0.3">
      <c r="A82">
        <v>3265</v>
      </c>
      <c r="B82">
        <v>2320</v>
      </c>
      <c r="C82">
        <f t="shared" si="13"/>
        <v>0.71056661562021439</v>
      </c>
      <c r="D82" s="6">
        <f t="shared" si="12"/>
        <v>2256.1149999999998</v>
      </c>
      <c r="E82">
        <f t="shared" si="14"/>
        <v>-63.885000000000218</v>
      </c>
      <c r="F82">
        <f t="shared" si="15"/>
        <v>2.753663793103458</v>
      </c>
      <c r="K82">
        <v>2320</v>
      </c>
      <c r="L82">
        <f t="shared" si="17"/>
        <v>2308</v>
      </c>
    </row>
    <row r="83" spans="1:12" x14ac:dyDescent="0.3">
      <c r="A83">
        <v>3310</v>
      </c>
      <c r="B83">
        <v>2360</v>
      </c>
      <c r="C83">
        <f t="shared" si="13"/>
        <v>0.71299093655589119</v>
      </c>
      <c r="D83" s="6">
        <f t="shared" si="12"/>
        <v>2287.21</v>
      </c>
      <c r="E83">
        <f t="shared" si="14"/>
        <v>-72.789999999999964</v>
      </c>
      <c r="F83">
        <f t="shared" si="15"/>
        <v>3.0843220338983035</v>
      </c>
      <c r="K83">
        <v>2360</v>
      </c>
      <c r="L83">
        <v>2348</v>
      </c>
    </row>
    <row r="84" spans="1:12" x14ac:dyDescent="0.3">
      <c r="A84">
        <v>3402</v>
      </c>
      <c r="B84">
        <v>2430</v>
      </c>
      <c r="C84">
        <f t="shared" si="13"/>
        <v>0.7142857142857143</v>
      </c>
      <c r="D84" s="6">
        <f t="shared" si="12"/>
        <v>2350.7819999999997</v>
      </c>
      <c r="E84">
        <f t="shared" si="14"/>
        <v>-79.218000000000302</v>
      </c>
      <c r="F84">
        <f t="shared" si="15"/>
        <v>3.2600000000000122</v>
      </c>
      <c r="K84">
        <v>2430</v>
      </c>
      <c r="L84">
        <v>2419</v>
      </c>
    </row>
    <row r="85" spans="1:12" x14ac:dyDescent="0.3">
      <c r="A85">
        <v>3728</v>
      </c>
      <c r="B85">
        <v>2710</v>
      </c>
      <c r="C85">
        <f t="shared" si="13"/>
        <v>0.72693133047210301</v>
      </c>
      <c r="D85" s="6">
        <f t="shared" si="12"/>
        <v>2576.0479999999998</v>
      </c>
      <c r="E85">
        <f t="shared" si="14"/>
        <v>-133.95200000000023</v>
      </c>
      <c r="F85">
        <f t="shared" si="15"/>
        <v>4.9428782287822965</v>
      </c>
      <c r="K85">
        <v>2710</v>
      </c>
      <c r="L85">
        <v>2422</v>
      </c>
    </row>
    <row r="86" spans="1:12" x14ac:dyDescent="0.3">
      <c r="A86">
        <v>3823</v>
      </c>
      <c r="B86">
        <v>2800</v>
      </c>
      <c r="C86">
        <f t="shared" si="13"/>
        <v>0.73240910279884908</v>
      </c>
      <c r="D86" s="6">
        <f t="shared" si="12"/>
        <v>2641.6929999999998</v>
      </c>
      <c r="E86">
        <f t="shared" si="14"/>
        <v>-158.30700000000024</v>
      </c>
      <c r="F86">
        <f t="shared" si="15"/>
        <v>5.6538214285714368</v>
      </c>
      <c r="K86">
        <v>2800</v>
      </c>
      <c r="L86">
        <v>2430</v>
      </c>
    </row>
    <row r="87" spans="1:12" x14ac:dyDescent="0.3">
      <c r="A87">
        <v>3977</v>
      </c>
      <c r="B87">
        <v>2940</v>
      </c>
      <c r="C87">
        <f t="shared" si="13"/>
        <v>0.73925069147598688</v>
      </c>
      <c r="D87" s="6">
        <f t="shared" si="12"/>
        <v>2748.107</v>
      </c>
      <c r="E87">
        <f t="shared" si="14"/>
        <v>-191.89300000000003</v>
      </c>
      <c r="F87">
        <f t="shared" si="15"/>
        <v>6.5269727891156464</v>
      </c>
      <c r="K87">
        <v>2940</v>
      </c>
      <c r="L87">
        <v>2435</v>
      </c>
    </row>
    <row r="88" spans="1:12" x14ac:dyDescent="0.3">
      <c r="A88">
        <v>4104</v>
      </c>
      <c r="B88">
        <v>3060</v>
      </c>
      <c r="C88">
        <f t="shared" si="13"/>
        <v>0.74561403508771928</v>
      </c>
      <c r="D88" s="7">
        <f t="shared" ref="D88:D102" si="18">$I$5*A88</f>
        <v>3324.2400000000002</v>
      </c>
      <c r="E88">
        <f t="shared" si="14"/>
        <v>264.24000000000024</v>
      </c>
      <c r="F88">
        <f t="shared" si="15"/>
        <v>8.6352941176470654</v>
      </c>
      <c r="G88">
        <f>AVERAGE(C88:C102)</f>
        <v>0.82600847249291609</v>
      </c>
      <c r="K88">
        <v>3060</v>
      </c>
      <c r="L88">
        <v>2445</v>
      </c>
    </row>
    <row r="89" spans="1:12" x14ac:dyDescent="0.3">
      <c r="A89">
        <v>4171</v>
      </c>
      <c r="B89">
        <v>3120</v>
      </c>
      <c r="C89">
        <f t="shared" si="13"/>
        <v>0.74802205706065694</v>
      </c>
      <c r="D89" s="7">
        <f t="shared" si="18"/>
        <v>3378.51</v>
      </c>
      <c r="E89">
        <f t="shared" si="14"/>
        <v>258.51000000000022</v>
      </c>
      <c r="F89">
        <f t="shared" si="15"/>
        <v>8.2855769230769294</v>
      </c>
      <c r="K89">
        <v>3120</v>
      </c>
      <c r="L89">
        <v>2456</v>
      </c>
    </row>
    <row r="90" spans="1:12" x14ac:dyDescent="0.3">
      <c r="A90">
        <v>4294</v>
      </c>
      <c r="B90">
        <v>3240</v>
      </c>
      <c r="C90">
        <f t="shared" si="13"/>
        <v>0.75454122030740567</v>
      </c>
      <c r="D90" s="7">
        <f t="shared" si="18"/>
        <v>3478.1400000000003</v>
      </c>
      <c r="E90">
        <f t="shared" si="14"/>
        <v>238.14000000000033</v>
      </c>
      <c r="F90">
        <f t="shared" si="15"/>
        <v>7.3500000000000103</v>
      </c>
      <c r="K90">
        <v>3240</v>
      </c>
      <c r="L90">
        <v>2458</v>
      </c>
    </row>
    <row r="91" spans="1:12" x14ac:dyDescent="0.3">
      <c r="A91">
        <v>4342</v>
      </c>
      <c r="B91">
        <v>3290</v>
      </c>
      <c r="C91">
        <f t="shared" si="13"/>
        <v>0.75771533855366191</v>
      </c>
      <c r="D91" s="7">
        <f t="shared" si="18"/>
        <v>3517.0200000000004</v>
      </c>
      <c r="E91">
        <f t="shared" si="14"/>
        <v>227.02000000000044</v>
      </c>
      <c r="F91">
        <f t="shared" si="15"/>
        <v>6.9003039513677953</v>
      </c>
      <c r="K91">
        <v>3290</v>
      </c>
      <c r="L91">
        <v>2468</v>
      </c>
    </row>
    <row r="92" spans="1:12" x14ac:dyDescent="0.3">
      <c r="A92">
        <v>4462</v>
      </c>
      <c r="B92">
        <v>3410</v>
      </c>
      <c r="C92">
        <f t="shared" si="13"/>
        <v>0.76423128641864635</v>
      </c>
      <c r="D92" s="7">
        <f t="shared" si="18"/>
        <v>3614.2200000000003</v>
      </c>
      <c r="E92">
        <f t="shared" si="14"/>
        <v>204.22000000000025</v>
      </c>
      <c r="F92">
        <f t="shared" si="15"/>
        <v>5.9888563049853447</v>
      </c>
      <c r="K92">
        <v>3410</v>
      </c>
      <c r="L92">
        <v>2475</v>
      </c>
    </row>
    <row r="93" spans="1:12" x14ac:dyDescent="0.3">
      <c r="A93">
        <v>4535</v>
      </c>
      <c r="B93">
        <v>3490</v>
      </c>
      <c r="C93">
        <f t="shared" si="13"/>
        <v>0.76957001102535827</v>
      </c>
      <c r="D93" s="7">
        <f t="shared" si="18"/>
        <v>3673.3500000000004</v>
      </c>
      <c r="E93">
        <f t="shared" si="14"/>
        <v>183.35000000000036</v>
      </c>
      <c r="F93">
        <f t="shared" si="15"/>
        <v>5.2535816618911282</v>
      </c>
      <c r="K93">
        <v>3490</v>
      </c>
      <c r="L93">
        <v>2481</v>
      </c>
    </row>
    <row r="94" spans="1:12" x14ac:dyDescent="0.3">
      <c r="A94">
        <v>4646</v>
      </c>
      <c r="B94">
        <v>3610</v>
      </c>
      <c r="C94">
        <f t="shared" si="13"/>
        <v>0.77701248385708133</v>
      </c>
      <c r="D94" s="7">
        <f t="shared" si="18"/>
        <v>3763.26</v>
      </c>
      <c r="E94">
        <f t="shared" si="14"/>
        <v>153.26000000000022</v>
      </c>
      <c r="F94">
        <f t="shared" si="15"/>
        <v>4.245429362880893</v>
      </c>
      <c r="K94">
        <v>3610</v>
      </c>
      <c r="L94">
        <v>2485</v>
      </c>
    </row>
    <row r="95" spans="1:12" x14ac:dyDescent="0.3">
      <c r="A95">
        <v>4754</v>
      </c>
      <c r="B95">
        <v>3750</v>
      </c>
      <c r="C95">
        <f t="shared" si="13"/>
        <v>0.7888094236432478</v>
      </c>
      <c r="D95" s="7">
        <f t="shared" si="18"/>
        <v>3850.7400000000002</v>
      </c>
      <c r="E95">
        <f t="shared" si="14"/>
        <v>100.74000000000024</v>
      </c>
      <c r="F95">
        <f t="shared" si="15"/>
        <v>2.6864000000000061</v>
      </c>
      <c r="K95">
        <v>3750</v>
      </c>
      <c r="L95">
        <v>2491</v>
      </c>
    </row>
    <row r="96" spans="1:12" x14ac:dyDescent="0.3">
      <c r="A96">
        <v>4792</v>
      </c>
      <c r="B96">
        <v>3880</v>
      </c>
      <c r="C96">
        <f t="shared" si="13"/>
        <v>0.80968280467445741</v>
      </c>
      <c r="D96" s="7">
        <f t="shared" si="18"/>
        <v>3881.5200000000004</v>
      </c>
      <c r="E96">
        <f t="shared" si="14"/>
        <v>1.5200000000004366</v>
      </c>
      <c r="F96">
        <f t="shared" si="15"/>
        <v>3.9175257731970017E-2</v>
      </c>
      <c r="K96">
        <v>3880</v>
      </c>
      <c r="L96">
        <v>2493</v>
      </c>
    </row>
    <row r="97" spans="1:12" x14ac:dyDescent="0.3">
      <c r="A97">
        <v>4795</v>
      </c>
      <c r="B97">
        <v>3900</v>
      </c>
      <c r="C97">
        <f t="shared" si="13"/>
        <v>0.81334723670490094</v>
      </c>
      <c r="D97" s="7">
        <f t="shared" si="18"/>
        <v>3883.9500000000003</v>
      </c>
      <c r="E97">
        <f t="shared" si="14"/>
        <v>-16.049999999999727</v>
      </c>
      <c r="F97">
        <f t="shared" si="15"/>
        <v>0.41153846153845453</v>
      </c>
      <c r="K97">
        <v>3900</v>
      </c>
      <c r="L97">
        <v>2497</v>
      </c>
    </row>
    <row r="98" spans="1:12" x14ac:dyDescent="0.3">
      <c r="A98">
        <v>4814</v>
      </c>
      <c r="B98">
        <v>4050</v>
      </c>
      <c r="C98">
        <f t="shared" si="13"/>
        <v>0.84129621936019938</v>
      </c>
      <c r="D98" s="7">
        <f t="shared" si="18"/>
        <v>3899.34</v>
      </c>
      <c r="E98">
        <f t="shared" si="14"/>
        <v>-150.65999999999985</v>
      </c>
      <c r="F98">
        <f t="shared" si="15"/>
        <v>3.7199999999999962</v>
      </c>
      <c r="K98">
        <v>4050</v>
      </c>
      <c r="L98">
        <v>2501</v>
      </c>
    </row>
    <row r="99" spans="1:12" x14ac:dyDescent="0.3">
      <c r="A99">
        <v>4831</v>
      </c>
      <c r="B99">
        <v>4310</v>
      </c>
      <c r="C99">
        <f t="shared" si="13"/>
        <v>0.89215483336783274</v>
      </c>
      <c r="D99" s="7">
        <f t="shared" si="18"/>
        <v>3913.11</v>
      </c>
      <c r="E99">
        <f t="shared" si="14"/>
        <v>-396.88999999999987</v>
      </c>
      <c r="F99">
        <f t="shared" si="15"/>
        <v>9.2085846867749392</v>
      </c>
    </row>
    <row r="100" spans="1:12" x14ac:dyDescent="0.3">
      <c r="A100">
        <v>4834</v>
      </c>
      <c r="B100">
        <v>4380</v>
      </c>
      <c r="C100">
        <f t="shared" si="13"/>
        <v>0.90608191973520891</v>
      </c>
      <c r="D100" s="7">
        <f t="shared" si="18"/>
        <v>3915.5400000000004</v>
      </c>
      <c r="E100">
        <f t="shared" si="14"/>
        <v>-464.45999999999958</v>
      </c>
      <c r="F100">
        <f t="shared" si="15"/>
        <v>10.604109589041085</v>
      </c>
    </row>
    <row r="101" spans="1:12" x14ac:dyDescent="0.3">
      <c r="A101">
        <v>4850</v>
      </c>
      <c r="B101">
        <v>4850</v>
      </c>
      <c r="C101">
        <f t="shared" si="13"/>
        <v>1</v>
      </c>
      <c r="D101" s="7">
        <f t="shared" si="18"/>
        <v>3928.5000000000005</v>
      </c>
      <c r="E101">
        <f t="shared" si="14"/>
        <v>-921.49999999999955</v>
      </c>
      <c r="F101">
        <f t="shared" si="15"/>
        <v>18.999999999999993</v>
      </c>
    </row>
    <row r="102" spans="1:12" x14ac:dyDescent="0.3">
      <c r="A102">
        <v>4853</v>
      </c>
      <c r="B102">
        <v>4960</v>
      </c>
      <c r="C102">
        <f t="shared" si="13"/>
        <v>1.0220482175973624</v>
      </c>
      <c r="D102" s="7">
        <f t="shared" si="18"/>
        <v>3930.9300000000003</v>
      </c>
      <c r="E102">
        <f t="shared" si="14"/>
        <v>-1029.0699999999997</v>
      </c>
      <c r="F102">
        <f t="shared" si="15"/>
        <v>20.74737903225806</v>
      </c>
    </row>
    <row r="103" spans="1:12" x14ac:dyDescent="0.3">
      <c r="A103">
        <v>4858</v>
      </c>
      <c r="B103">
        <v>5250</v>
      </c>
      <c r="C103">
        <f t="shared" si="13"/>
        <v>1.0806916426512969</v>
      </c>
      <c r="D103" s="5">
        <f t="shared" ref="D103:D107" si="19">$I$6*A103</f>
        <v>5683.86</v>
      </c>
      <c r="E103">
        <f t="shared" si="14"/>
        <v>433.85999999999967</v>
      </c>
      <c r="F103">
        <f t="shared" si="15"/>
        <v>8.263999999999994</v>
      </c>
      <c r="G103">
        <f>AVERAGE(C103:C107)</f>
        <v>1.1706663357500291</v>
      </c>
    </row>
    <row r="104" spans="1:12" x14ac:dyDescent="0.3">
      <c r="A104">
        <v>4864</v>
      </c>
      <c r="B104">
        <v>5680</v>
      </c>
      <c r="C104">
        <f t="shared" si="13"/>
        <v>1.1677631578947369</v>
      </c>
      <c r="D104" s="5">
        <f t="shared" si="19"/>
        <v>5690.8799999999992</v>
      </c>
      <c r="E104">
        <f t="shared" si="14"/>
        <v>10.8799999999992</v>
      </c>
      <c r="F104">
        <f t="shared" si="15"/>
        <v>0.19154929577463378</v>
      </c>
    </row>
    <row r="105" spans="1:12" x14ac:dyDescent="0.3">
      <c r="A105">
        <v>4866</v>
      </c>
      <c r="B105">
        <v>5720</v>
      </c>
      <c r="C105">
        <f t="shared" si="13"/>
        <v>1.1755034936292643</v>
      </c>
      <c r="D105" s="5">
        <f t="shared" si="19"/>
        <v>5693.2199999999993</v>
      </c>
      <c r="E105">
        <f t="shared" si="14"/>
        <v>-26.780000000000655</v>
      </c>
      <c r="F105">
        <f t="shared" si="15"/>
        <v>0.46818181818182963</v>
      </c>
    </row>
    <row r="106" spans="1:12" x14ac:dyDescent="0.3">
      <c r="A106">
        <v>4867</v>
      </c>
      <c r="B106">
        <v>5750</v>
      </c>
      <c r="C106">
        <f t="shared" si="13"/>
        <v>1.1814259297308403</v>
      </c>
      <c r="D106" s="5">
        <f t="shared" si="19"/>
        <v>5694.3899999999994</v>
      </c>
      <c r="E106">
        <f t="shared" si="14"/>
        <v>-55.610000000000582</v>
      </c>
      <c r="F106">
        <f t="shared" si="15"/>
        <v>0.96713043478261884</v>
      </c>
    </row>
    <row r="107" spans="1:12" x14ac:dyDescent="0.3">
      <c r="A107">
        <v>4872</v>
      </c>
      <c r="B107">
        <v>6080</v>
      </c>
      <c r="C107">
        <f t="shared" si="13"/>
        <v>1.2479474548440066</v>
      </c>
      <c r="D107" s="5">
        <f t="shared" si="19"/>
        <v>5700.24</v>
      </c>
      <c r="E107">
        <f t="shared" si="14"/>
        <v>-379.76000000000022</v>
      </c>
      <c r="F107">
        <f t="shared" si="15"/>
        <v>6.2460526315789506</v>
      </c>
    </row>
  </sheetData>
  <conditionalFormatting sqref="F1:F1048576">
    <cfRule type="cellIs" dxfId="0" priority="1" operator="greaterThan">
      <formula>4</formula>
    </cfRule>
  </conditionalFormatting>
  <conditionalFormatting sqref="F2:F107">
    <cfRule type="colorScale" priority="2">
      <colorScale>
        <cfvo type="num" val="0"/>
        <cfvo type="num" val="5"/>
        <color theme="0"/>
        <color theme="7" tint="0.39997558519241921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7663-C5F1-4249-AA84-47DD941738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Lux Independant</vt:lpstr>
      <vt:lpstr>Graphs 1</vt:lpstr>
      <vt:lpstr>Voltage Independant</vt:lpstr>
      <vt:lpstr>Graphs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Sandaruwan</dc:creator>
  <cp:lastModifiedBy>Roshan Sandaruwan</cp:lastModifiedBy>
  <dcterms:created xsi:type="dcterms:W3CDTF">2018-05-19T16:51:57Z</dcterms:created>
  <dcterms:modified xsi:type="dcterms:W3CDTF">2018-07-15T11:23:43Z</dcterms:modified>
</cp:coreProperties>
</file>