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amacar_release\incentive\"/>
    </mc:Choice>
  </mc:AlternateContent>
  <bookViews>
    <workbookView xWindow="120" yWindow="80" windowWidth="15260" windowHeight="7940" activeTab="1"/>
  </bookViews>
  <sheets>
    <sheet name="Report" sheetId="6" r:id="rId1"/>
    <sheet name="Total Remittance" sheetId="4" r:id="rId2"/>
    <sheet name="Incentive" sheetId="43" r:id="rId3"/>
    <sheet name="17.12.19" sheetId="68" r:id="rId4"/>
    <sheet name="15.12.19" sheetId="67" r:id="rId5"/>
    <sheet name="12.12.19" sheetId="66" r:id="rId6"/>
    <sheet name="11.12.19" sheetId="65" r:id="rId7"/>
    <sheet name="10.12.19" sheetId="64" r:id="rId8"/>
    <sheet name="09.12.19" sheetId="63" r:id="rId9"/>
    <sheet name="08.12.19" sheetId="62" r:id="rId10"/>
    <sheet name="05.12.2019" sheetId="61" r:id="rId11"/>
    <sheet name="04.12.2019" sheetId="60" r:id="rId12"/>
    <sheet name="03.12.2019" sheetId="59" r:id="rId13"/>
    <sheet name="02.12.2019" sheetId="58" r:id="rId14"/>
    <sheet name="01.12.2019" sheetId="57" r:id="rId15"/>
    <sheet name="List" sheetId="2" r:id="rId16"/>
    <sheet name="Sheet3" sheetId="3" r:id="rId17"/>
  </sheets>
  <definedNames>
    <definedName name="_xlnm.Print_Titles" localSheetId="14">'01.12.2019'!$1:$4</definedName>
    <definedName name="_xlnm.Print_Titles" localSheetId="13">'02.12.2019'!$1:$4</definedName>
    <definedName name="_xlnm.Print_Titles" localSheetId="12">'03.12.2019'!$1:$4</definedName>
    <definedName name="_xlnm.Print_Titles" localSheetId="11">'04.12.2019'!$1:$4</definedName>
    <definedName name="_xlnm.Print_Titles" localSheetId="10">'05.12.2019'!$1:$4</definedName>
    <definedName name="_xlnm.Print_Titles" localSheetId="9">'08.12.19'!$1:$4</definedName>
    <definedName name="_xlnm.Print_Titles" localSheetId="8">'09.12.19'!$1:$4</definedName>
    <definedName name="_xlnm.Print_Titles" localSheetId="7">'10.12.19'!$1:$4</definedName>
    <definedName name="_xlnm.Print_Titles" localSheetId="6">'11.12.19'!$1:$4</definedName>
    <definedName name="_xlnm.Print_Titles" localSheetId="5">'12.12.19'!$1:$4</definedName>
    <definedName name="_xlnm.Print_Titles" localSheetId="4">'15.12.19'!$1:$4</definedName>
    <definedName name="_xlnm.Print_Titles" localSheetId="3">'17.12.19'!$1:$4</definedName>
  </definedNames>
  <calcPr calcId="152511"/>
</workbook>
</file>

<file path=xl/calcChain.xml><?xml version="1.0" encoding="utf-8"?>
<calcChain xmlns="http://schemas.openxmlformats.org/spreadsheetml/2006/main">
  <c r="I72" i="68" l="1"/>
  <c r="L72" i="68" s="1"/>
  <c r="I71" i="68"/>
  <c r="I70" i="68"/>
  <c r="L70" i="68" s="1"/>
  <c r="I69" i="68"/>
  <c r="L69" i="68" s="1"/>
  <c r="I68" i="68"/>
  <c r="I67" i="68"/>
  <c r="I66" i="68"/>
  <c r="L66" i="68" s="1"/>
  <c r="I65" i="68"/>
  <c r="L65" i="68" s="1"/>
  <c r="I64" i="68"/>
  <c r="I63" i="68"/>
  <c r="L63" i="68" s="1"/>
  <c r="I62" i="68"/>
  <c r="I61" i="68"/>
  <c r="L61" i="68" s="1"/>
  <c r="I60" i="68"/>
  <c r="I59" i="68"/>
  <c r="L59" i="68" s="1"/>
  <c r="I58" i="68"/>
  <c r="L58" i="68" s="1"/>
  <c r="I57" i="68"/>
  <c r="L57" i="68" s="1"/>
  <c r="I56" i="68"/>
  <c r="I55" i="68"/>
  <c r="L55" i="68" s="1"/>
  <c r="I54" i="68"/>
  <c r="I53" i="68"/>
  <c r="I52" i="68"/>
  <c r="I51" i="68"/>
  <c r="L51" i="68" s="1"/>
  <c r="I50" i="68"/>
  <c r="L50" i="68" s="1"/>
  <c r="I49" i="68"/>
  <c r="L49" i="68" s="1"/>
  <c r="G83" i="68"/>
  <c r="F74" i="68"/>
  <c r="E74" i="68"/>
  <c r="D86" i="68" s="1"/>
  <c r="D74" i="68"/>
  <c r="C74" i="68"/>
  <c r="B74" i="68"/>
  <c r="L67" i="68"/>
  <c r="L64" i="68"/>
  <c r="L62" i="68"/>
  <c r="L56" i="68"/>
  <c r="L53" i="68"/>
  <c r="L52" i="68"/>
  <c r="I48" i="68"/>
  <c r="L48" i="68" s="1"/>
  <c r="I47" i="68"/>
  <c r="L47" i="68" s="1"/>
  <c r="I46" i="68"/>
  <c r="L46" i="68" s="1"/>
  <c r="I45" i="68"/>
  <c r="L45" i="68" s="1"/>
  <c r="I44" i="68"/>
  <c r="L44" i="68" s="1"/>
  <c r="I43" i="68"/>
  <c r="L43" i="68" s="1"/>
  <c r="I42" i="68"/>
  <c r="L42" i="68" s="1"/>
  <c r="I41" i="68"/>
  <c r="L41" i="68" s="1"/>
  <c r="I40" i="68"/>
  <c r="L40" i="68" s="1"/>
  <c r="I39" i="68"/>
  <c r="L39" i="68" s="1"/>
  <c r="I38" i="68"/>
  <c r="L38" i="68" s="1"/>
  <c r="I37" i="68"/>
  <c r="L37" i="68" s="1"/>
  <c r="I36" i="68"/>
  <c r="L36" i="68" s="1"/>
  <c r="I35" i="68"/>
  <c r="L35" i="68" s="1"/>
  <c r="I34" i="68"/>
  <c r="L34" i="68" s="1"/>
  <c r="I33" i="68"/>
  <c r="L33" i="68" s="1"/>
  <c r="I32" i="68"/>
  <c r="L32" i="68" s="1"/>
  <c r="I31" i="68"/>
  <c r="L31" i="68" s="1"/>
  <c r="I30" i="68"/>
  <c r="L30" i="68" s="1"/>
  <c r="I29" i="68"/>
  <c r="L29" i="68" s="1"/>
  <c r="I28" i="68"/>
  <c r="L28" i="68" s="1"/>
  <c r="I27" i="68"/>
  <c r="L27" i="68" s="1"/>
  <c r="I26" i="68"/>
  <c r="L26" i="68" s="1"/>
  <c r="I25" i="68"/>
  <c r="L25" i="68" s="1"/>
  <c r="I24" i="68"/>
  <c r="L24" i="68" s="1"/>
  <c r="I23" i="68"/>
  <c r="L23" i="68" s="1"/>
  <c r="I22" i="68"/>
  <c r="L22" i="68" s="1"/>
  <c r="I21" i="68"/>
  <c r="L21" i="68" s="1"/>
  <c r="I20" i="68"/>
  <c r="L20" i="68" s="1"/>
  <c r="I19" i="68"/>
  <c r="L19" i="68" s="1"/>
  <c r="I18" i="68"/>
  <c r="L18" i="68" s="1"/>
  <c r="I17" i="68"/>
  <c r="L17" i="68" s="1"/>
  <c r="I16" i="68"/>
  <c r="L16" i="68" s="1"/>
  <c r="I15" i="68"/>
  <c r="L15" i="68" s="1"/>
  <c r="I14" i="68"/>
  <c r="L14" i="68" s="1"/>
  <c r="I13" i="68"/>
  <c r="L13" i="68" s="1"/>
  <c r="I12" i="68"/>
  <c r="L12" i="68" s="1"/>
  <c r="I11" i="68"/>
  <c r="L11" i="68" s="1"/>
  <c r="I10" i="68"/>
  <c r="L10" i="68" s="1"/>
  <c r="I9" i="68"/>
  <c r="L9" i="68" s="1"/>
  <c r="I8" i="68"/>
  <c r="L8" i="68" s="1"/>
  <c r="I7" i="68"/>
  <c r="L7" i="68" s="1"/>
  <c r="J6" i="68"/>
  <c r="J7" i="68" s="1"/>
  <c r="J8" i="68" s="1"/>
  <c r="J9" i="68" s="1"/>
  <c r="J10" i="68" s="1"/>
  <c r="J11" i="68" s="1"/>
  <c r="J12" i="68" s="1"/>
  <c r="J13" i="68" s="1"/>
  <c r="J14" i="68" s="1"/>
  <c r="J15" i="68" s="1"/>
  <c r="J16" i="68" s="1"/>
  <c r="J17" i="68" s="1"/>
  <c r="J18" i="68" s="1"/>
  <c r="J19" i="68" s="1"/>
  <c r="J20" i="68" s="1"/>
  <c r="J21" i="68" s="1"/>
  <c r="J22" i="68" s="1"/>
  <c r="J23" i="68" s="1"/>
  <c r="J24" i="68" s="1"/>
  <c r="J25" i="68" s="1"/>
  <c r="J26" i="68" s="1"/>
  <c r="J27" i="68" s="1"/>
  <c r="J28" i="68" s="1"/>
  <c r="J29" i="68" s="1"/>
  <c r="J30" i="68" s="1"/>
  <c r="J31" i="68" s="1"/>
  <c r="J32" i="68" s="1"/>
  <c r="J33" i="68" s="1"/>
  <c r="J34" i="68" s="1"/>
  <c r="J35" i="68" s="1"/>
  <c r="J36" i="68" s="1"/>
  <c r="J37" i="68" s="1"/>
  <c r="J38" i="68" s="1"/>
  <c r="J39" i="68" s="1"/>
  <c r="J40" i="68" s="1"/>
  <c r="J41" i="68" s="1"/>
  <c r="J42" i="68" s="1"/>
  <c r="J43" i="68" s="1"/>
  <c r="J44" i="68" s="1"/>
  <c r="J45" i="68" s="1"/>
  <c r="J46" i="68" s="1"/>
  <c r="J47" i="68" s="1"/>
  <c r="J48" i="68" s="1"/>
  <c r="J49" i="68" s="1"/>
  <c r="J50" i="68" s="1"/>
  <c r="J51" i="68" s="1"/>
  <c r="J52" i="68" s="1"/>
  <c r="J53" i="68" s="1"/>
  <c r="J54" i="68" s="1"/>
  <c r="J55" i="68" s="1"/>
  <c r="J56" i="68" s="1"/>
  <c r="J57" i="68" s="1"/>
  <c r="J58" i="68" s="1"/>
  <c r="J59" i="68" s="1"/>
  <c r="J60" i="68" s="1"/>
  <c r="J61" i="68" s="1"/>
  <c r="J62" i="68" s="1"/>
  <c r="J63" i="68" s="1"/>
  <c r="J64" i="68" s="1"/>
  <c r="J65" i="68" s="1"/>
  <c r="J66" i="68" s="1"/>
  <c r="J67" i="68" s="1"/>
  <c r="J68" i="68" s="1"/>
  <c r="J69" i="68" s="1"/>
  <c r="J70" i="68" s="1"/>
  <c r="J71" i="68" s="1"/>
  <c r="J72" i="68" s="1"/>
  <c r="I6" i="68"/>
  <c r="L6" i="68" s="1"/>
  <c r="I5" i="68"/>
  <c r="L5" i="68" s="1"/>
  <c r="E74" i="67"/>
  <c r="D74" i="67"/>
  <c r="C74" i="67"/>
  <c r="B74" i="67"/>
  <c r="I59" i="67"/>
  <c r="L59" i="67" s="1"/>
  <c r="I66" i="67"/>
  <c r="I65" i="67"/>
  <c r="L65" i="67" s="1"/>
  <c r="I64" i="67"/>
  <c r="L64" i="67" s="1"/>
  <c r="I63" i="67"/>
  <c r="L63" i="67" s="1"/>
  <c r="I62" i="67"/>
  <c r="L62" i="67" s="1"/>
  <c r="I61" i="67"/>
  <c r="L61" i="67" s="1"/>
  <c r="L58" i="67"/>
  <c r="L53" i="67"/>
  <c r="L52" i="67"/>
  <c r="L51" i="67"/>
  <c r="L50" i="67"/>
  <c r="I49" i="67"/>
  <c r="L49" i="67" s="1"/>
  <c r="I48" i="67"/>
  <c r="L48" i="67" s="1"/>
  <c r="I47" i="67"/>
  <c r="L47" i="67" s="1"/>
  <c r="E75" i="68" l="1"/>
  <c r="C75" i="68"/>
  <c r="C76" i="68" s="1"/>
  <c r="D75" i="68"/>
  <c r="D76" i="68" s="1"/>
  <c r="E78" i="68"/>
  <c r="B75" i="68"/>
  <c r="D87" i="68" s="1"/>
  <c r="F75" i="68"/>
  <c r="L54" i="68"/>
  <c r="L60" i="68"/>
  <c r="E76" i="68"/>
  <c r="D88" i="68"/>
  <c r="G74" i="68"/>
  <c r="D78" i="68"/>
  <c r="D85" i="68"/>
  <c r="L68" i="68"/>
  <c r="F76" i="68"/>
  <c r="I46" i="67"/>
  <c r="L46" i="67" s="1"/>
  <c r="I45" i="67"/>
  <c r="L45" i="67" s="1"/>
  <c r="I44" i="67"/>
  <c r="L44" i="67" s="1"/>
  <c r="I43" i="67"/>
  <c r="L43" i="67" s="1"/>
  <c r="I42" i="67"/>
  <c r="L42" i="67" s="1"/>
  <c r="I41" i="67"/>
  <c r="L41" i="67" s="1"/>
  <c r="I40" i="67"/>
  <c r="L40" i="67" s="1"/>
  <c r="G78" i="68" l="1"/>
  <c r="B76" i="68"/>
  <c r="G76" i="68" s="1"/>
  <c r="D90" i="68"/>
  <c r="I39" i="67"/>
  <c r="L39" i="67" s="1"/>
  <c r="I38" i="67"/>
  <c r="L38" i="67" s="1"/>
  <c r="I37" i="67"/>
  <c r="L37" i="67" s="1"/>
  <c r="I36" i="67"/>
  <c r="L36" i="67" s="1"/>
  <c r="I35" i="67"/>
  <c r="L35" i="67" s="1"/>
  <c r="I34" i="67"/>
  <c r="L34" i="67" s="1"/>
  <c r="I33" i="67"/>
  <c r="L33" i="67" s="1"/>
  <c r="I32" i="67"/>
  <c r="L32" i="67" s="1"/>
  <c r="I30" i="67"/>
  <c r="L30" i="67" s="1"/>
  <c r="I29" i="67"/>
  <c r="L29" i="67" s="1"/>
  <c r="I28" i="67"/>
  <c r="L28" i="67" s="1"/>
  <c r="I27" i="67"/>
  <c r="L27" i="67" s="1"/>
  <c r="I13" i="67" l="1"/>
  <c r="I71" i="67"/>
  <c r="I70" i="67"/>
  <c r="L70" i="67" s="1"/>
  <c r="I69" i="67"/>
  <c r="L69" i="67" s="1"/>
  <c r="I68" i="67"/>
  <c r="L68" i="67" s="1"/>
  <c r="I67" i="67"/>
  <c r="L67" i="67" s="1"/>
  <c r="L66" i="67"/>
  <c r="I60" i="67"/>
  <c r="I57" i="67"/>
  <c r="L57" i="67" s="1"/>
  <c r="I56" i="67"/>
  <c r="L56" i="67" s="1"/>
  <c r="I55" i="67"/>
  <c r="L55" i="67" s="1"/>
  <c r="I54" i="67"/>
  <c r="I31" i="67"/>
  <c r="L31" i="67" s="1"/>
  <c r="I26" i="67"/>
  <c r="L26" i="67" s="1"/>
  <c r="I25" i="67"/>
  <c r="L25" i="67" s="1"/>
  <c r="G83" i="67"/>
  <c r="F74" i="67"/>
  <c r="D86" i="67"/>
  <c r="I72" i="67"/>
  <c r="L72" i="67" s="1"/>
  <c r="I24" i="67"/>
  <c r="L24" i="67" s="1"/>
  <c r="I23" i="67"/>
  <c r="L23" i="67" s="1"/>
  <c r="I22" i="67"/>
  <c r="L22" i="67" s="1"/>
  <c r="I21" i="67"/>
  <c r="L21" i="67" s="1"/>
  <c r="I20" i="67"/>
  <c r="L20" i="67" s="1"/>
  <c r="I19" i="67"/>
  <c r="L19" i="67" s="1"/>
  <c r="I18" i="67"/>
  <c r="L18" i="67" s="1"/>
  <c r="I17" i="67"/>
  <c r="L17" i="67" s="1"/>
  <c r="I16" i="67"/>
  <c r="L16" i="67" s="1"/>
  <c r="I15" i="67"/>
  <c r="L15" i="67" s="1"/>
  <c r="I14" i="67"/>
  <c r="L14" i="67" s="1"/>
  <c r="L13" i="67"/>
  <c r="I12" i="67"/>
  <c r="L12" i="67" s="1"/>
  <c r="I11" i="67"/>
  <c r="L11" i="67" s="1"/>
  <c r="I10" i="67"/>
  <c r="L10" i="67" s="1"/>
  <c r="I9" i="67"/>
  <c r="L9" i="67" s="1"/>
  <c r="I8" i="67"/>
  <c r="L8" i="67" s="1"/>
  <c r="I7" i="67"/>
  <c r="L7" i="67" s="1"/>
  <c r="J6" i="67"/>
  <c r="J7" i="67" s="1"/>
  <c r="J8" i="67" s="1"/>
  <c r="J9" i="67" s="1"/>
  <c r="J10" i="67" s="1"/>
  <c r="J11" i="67" s="1"/>
  <c r="J12" i="67" s="1"/>
  <c r="J13" i="67" s="1"/>
  <c r="J14" i="67" s="1"/>
  <c r="J15" i="67" s="1"/>
  <c r="J16" i="67" s="1"/>
  <c r="J17" i="67" s="1"/>
  <c r="J18" i="67" s="1"/>
  <c r="J19" i="67" s="1"/>
  <c r="J20" i="67" s="1"/>
  <c r="J21" i="67" s="1"/>
  <c r="J22" i="67" s="1"/>
  <c r="J23" i="67" s="1"/>
  <c r="J24" i="67" s="1"/>
  <c r="J25" i="67" s="1"/>
  <c r="J26" i="67" s="1"/>
  <c r="I6" i="67"/>
  <c r="L6" i="67" s="1"/>
  <c r="I5" i="67"/>
  <c r="B75" i="67" s="1"/>
  <c r="L33" i="66"/>
  <c r="L34" i="66"/>
  <c r="L35" i="66"/>
  <c r="L43" i="66"/>
  <c r="L44" i="66"/>
  <c r="L45" i="66"/>
  <c r="L46" i="66"/>
  <c r="L47" i="66"/>
  <c r="F51" i="66"/>
  <c r="L29" i="66"/>
  <c r="C50" i="66"/>
  <c r="I47" i="66"/>
  <c r="I48" i="66"/>
  <c r="L48" i="66" s="1"/>
  <c r="L54" i="67" l="1"/>
  <c r="E75" i="67"/>
  <c r="C51" i="66"/>
  <c r="L71" i="67"/>
  <c r="C75" i="67"/>
  <c r="C76" i="67" s="1"/>
  <c r="L60" i="67"/>
  <c r="D75" i="67"/>
  <c r="G74" i="67"/>
  <c r="J27" i="67"/>
  <c r="J28" i="67" s="1"/>
  <c r="J29" i="67" s="1"/>
  <c r="J30" i="67" s="1"/>
  <c r="J31" i="67" s="1"/>
  <c r="J32" i="67" s="1"/>
  <c r="J33" i="67" s="1"/>
  <c r="J34" i="67" s="1"/>
  <c r="J35" i="67" s="1"/>
  <c r="F75" i="67"/>
  <c r="F76" i="67" s="1"/>
  <c r="D87" i="67"/>
  <c r="L5" i="67"/>
  <c r="D78" i="67"/>
  <c r="D85" i="67"/>
  <c r="D88" i="67"/>
  <c r="E78" i="67"/>
  <c r="G59" i="66"/>
  <c r="F50" i="66"/>
  <c r="F18" i="4" s="1"/>
  <c r="E50" i="66"/>
  <c r="D62" i="66" s="1"/>
  <c r="D50" i="66"/>
  <c r="D18" i="4" s="1"/>
  <c r="C18" i="4"/>
  <c r="B50" i="66"/>
  <c r="D61" i="66" s="1"/>
  <c r="I42" i="66"/>
  <c r="L42" i="66" s="1"/>
  <c r="I41" i="66"/>
  <c r="L41" i="66" s="1"/>
  <c r="I40" i="66"/>
  <c r="L40" i="66" s="1"/>
  <c r="I39" i="66"/>
  <c r="L39" i="66" s="1"/>
  <c r="I38" i="66"/>
  <c r="L38" i="66" s="1"/>
  <c r="I37" i="66"/>
  <c r="L37" i="66" s="1"/>
  <c r="I36" i="66"/>
  <c r="L36" i="66" s="1"/>
  <c r="I32" i="66"/>
  <c r="L32" i="66" s="1"/>
  <c r="I31" i="66"/>
  <c r="L31" i="66" s="1"/>
  <c r="I30" i="66"/>
  <c r="L28" i="66"/>
  <c r="L27" i="66"/>
  <c r="L26" i="66"/>
  <c r="I25" i="66"/>
  <c r="L25" i="66" s="1"/>
  <c r="I24" i="66"/>
  <c r="L24" i="66" s="1"/>
  <c r="I23" i="66"/>
  <c r="L23" i="66" s="1"/>
  <c r="I22" i="66"/>
  <c r="L22" i="66" s="1"/>
  <c r="I21" i="66"/>
  <c r="L21" i="66" s="1"/>
  <c r="I20" i="66"/>
  <c r="L20" i="66" s="1"/>
  <c r="I19" i="66"/>
  <c r="L19" i="66" s="1"/>
  <c r="I18" i="66"/>
  <c r="L18" i="66" s="1"/>
  <c r="I17" i="66"/>
  <c r="L17" i="66" s="1"/>
  <c r="I16" i="66"/>
  <c r="L16" i="66" s="1"/>
  <c r="I15" i="66"/>
  <c r="L15" i="66" s="1"/>
  <c r="I14" i="66"/>
  <c r="L14" i="66" s="1"/>
  <c r="I13" i="66"/>
  <c r="L13" i="66" s="1"/>
  <c r="I12" i="66"/>
  <c r="L12" i="66" s="1"/>
  <c r="I11" i="66"/>
  <c r="L11" i="66" s="1"/>
  <c r="I10" i="66"/>
  <c r="L10" i="66" s="1"/>
  <c r="I9" i="66"/>
  <c r="L9" i="66" s="1"/>
  <c r="I8" i="66"/>
  <c r="L8" i="66" s="1"/>
  <c r="I7" i="66"/>
  <c r="L7" i="66" s="1"/>
  <c r="J6" i="66"/>
  <c r="J7" i="66" s="1"/>
  <c r="J8" i="66" s="1"/>
  <c r="J9" i="66" s="1"/>
  <c r="J10" i="66" s="1"/>
  <c r="J11" i="66" s="1"/>
  <c r="J12" i="66" s="1"/>
  <c r="J13" i="66" s="1"/>
  <c r="J14" i="66" s="1"/>
  <c r="J15" i="66" s="1"/>
  <c r="J16" i="66" s="1"/>
  <c r="J17" i="66" s="1"/>
  <c r="J18" i="66" s="1"/>
  <c r="J19" i="66" s="1"/>
  <c r="J20" i="66" s="1"/>
  <c r="J21" i="66" s="1"/>
  <c r="J22" i="66" s="1"/>
  <c r="J23" i="66" s="1"/>
  <c r="J24" i="66" s="1"/>
  <c r="J25" i="66" s="1"/>
  <c r="J26" i="66" s="1"/>
  <c r="J27" i="66" s="1"/>
  <c r="J28" i="66" s="1"/>
  <c r="J29" i="66" s="1"/>
  <c r="J30" i="66" s="1"/>
  <c r="J31" i="66" s="1"/>
  <c r="J32" i="66" s="1"/>
  <c r="J33" i="66" s="1"/>
  <c r="J34" i="66" s="1"/>
  <c r="J35" i="66" s="1"/>
  <c r="J36" i="66" s="1"/>
  <c r="J37" i="66" s="1"/>
  <c r="J38" i="66" s="1"/>
  <c r="J39" i="66" s="1"/>
  <c r="J40" i="66" s="1"/>
  <c r="J41" i="66" s="1"/>
  <c r="J42" i="66" s="1"/>
  <c r="J43" i="66" s="1"/>
  <c r="J44" i="66" s="1"/>
  <c r="J45" i="66" s="1"/>
  <c r="J46" i="66" s="1"/>
  <c r="J47" i="66" s="1"/>
  <c r="J48" i="66" s="1"/>
  <c r="I6" i="66"/>
  <c r="L6" i="66" s="1"/>
  <c r="I5" i="66"/>
  <c r="L5" i="66" s="1"/>
  <c r="J45" i="65"/>
  <c r="J46" i="65" s="1"/>
  <c r="J47" i="65" s="1"/>
  <c r="F50" i="65"/>
  <c r="F49" i="65"/>
  <c r="F17" i="4" s="1"/>
  <c r="B49" i="65"/>
  <c r="B17" i="4" s="1"/>
  <c r="D49" i="65"/>
  <c r="D17" i="4" s="1"/>
  <c r="E49" i="65"/>
  <c r="D61" i="65" s="1"/>
  <c r="I43" i="65"/>
  <c r="L43" i="65" s="1"/>
  <c r="I42" i="65"/>
  <c r="L42" i="65" s="1"/>
  <c r="I41" i="65"/>
  <c r="L41" i="65" s="1"/>
  <c r="I40" i="65"/>
  <c r="L40" i="65" s="1"/>
  <c r="L44" i="65"/>
  <c r="L45" i="65"/>
  <c r="L46" i="65"/>
  <c r="I39" i="65"/>
  <c r="L39" i="65" s="1"/>
  <c r="I38" i="65"/>
  <c r="L38" i="65" s="1"/>
  <c r="I35" i="65"/>
  <c r="L35" i="65" s="1"/>
  <c r="I32" i="65"/>
  <c r="I34" i="65"/>
  <c r="I37" i="65"/>
  <c r="L37" i="65" s="1"/>
  <c r="I36" i="65"/>
  <c r="I31" i="65"/>
  <c r="L31" i="65" s="1"/>
  <c r="I30" i="65"/>
  <c r="G58" i="65"/>
  <c r="C49" i="65"/>
  <c r="C17" i="4" s="1"/>
  <c r="I47" i="65"/>
  <c r="C50" i="65" s="1"/>
  <c r="I29" i="65"/>
  <c r="L29" i="65" s="1"/>
  <c r="I28" i="65"/>
  <c r="L28" i="65" s="1"/>
  <c r="I27" i="65"/>
  <c r="L27" i="65" s="1"/>
  <c r="I26" i="65"/>
  <c r="L26" i="65" s="1"/>
  <c r="I25" i="65"/>
  <c r="L25" i="65" s="1"/>
  <c r="I24" i="65"/>
  <c r="L24" i="65" s="1"/>
  <c r="I23" i="65"/>
  <c r="L23" i="65" s="1"/>
  <c r="I22" i="65"/>
  <c r="L22" i="65" s="1"/>
  <c r="I21" i="65"/>
  <c r="L21" i="65" s="1"/>
  <c r="I20" i="65"/>
  <c r="L20" i="65" s="1"/>
  <c r="I19" i="65"/>
  <c r="L19" i="65" s="1"/>
  <c r="I18" i="65"/>
  <c r="L18" i="65" s="1"/>
  <c r="I17" i="65"/>
  <c r="L17" i="65" s="1"/>
  <c r="I16" i="65"/>
  <c r="L16" i="65" s="1"/>
  <c r="I15" i="65"/>
  <c r="L15" i="65" s="1"/>
  <c r="I14" i="65"/>
  <c r="L14" i="65" s="1"/>
  <c r="I13" i="65"/>
  <c r="L13" i="65" s="1"/>
  <c r="I12" i="65"/>
  <c r="L12" i="65" s="1"/>
  <c r="I11" i="65"/>
  <c r="L11" i="65" s="1"/>
  <c r="I10" i="65"/>
  <c r="L10" i="65" s="1"/>
  <c r="I9" i="65"/>
  <c r="L9" i="65" s="1"/>
  <c r="I8" i="65"/>
  <c r="L8" i="65" s="1"/>
  <c r="I7" i="65"/>
  <c r="L7" i="65" s="1"/>
  <c r="J6" i="65"/>
  <c r="J7" i="65" s="1"/>
  <c r="J8" i="65" s="1"/>
  <c r="J9" i="65" s="1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I6" i="65"/>
  <c r="L6" i="65" s="1"/>
  <c r="I5" i="65"/>
  <c r="L5" i="65" s="1"/>
  <c r="F60" i="64"/>
  <c r="F59" i="64"/>
  <c r="F16" i="4" s="1"/>
  <c r="E59" i="64"/>
  <c r="E16" i="4" s="1"/>
  <c r="D59" i="64"/>
  <c r="D16" i="4" s="1"/>
  <c r="C59" i="64"/>
  <c r="C16" i="4" s="1"/>
  <c r="B59" i="64"/>
  <c r="B16" i="4" s="1"/>
  <c r="L55" i="64"/>
  <c r="E17" i="4" l="1"/>
  <c r="J36" i="67"/>
  <c r="J37" i="67" s="1"/>
  <c r="J38" i="67" s="1"/>
  <c r="J39" i="67" s="1"/>
  <c r="J40" i="67" s="1"/>
  <c r="J41" i="67" s="1"/>
  <c r="J42" i="67" s="1"/>
  <c r="J43" i="67" s="1"/>
  <c r="J44" i="67" s="1"/>
  <c r="J45" i="67" s="1"/>
  <c r="J46" i="67" s="1"/>
  <c r="J47" i="67" s="1"/>
  <c r="J48" i="67" s="1"/>
  <c r="J49" i="67" s="1"/>
  <c r="J50" i="67" s="1"/>
  <c r="J51" i="67" s="1"/>
  <c r="J52" i="67" s="1"/>
  <c r="J53" i="67" s="1"/>
  <c r="J54" i="67" s="1"/>
  <c r="J55" i="67" s="1"/>
  <c r="J56" i="67" s="1"/>
  <c r="J57" i="67" s="1"/>
  <c r="J58" i="67" s="1"/>
  <c r="J59" i="67" s="1"/>
  <c r="J60" i="67" s="1"/>
  <c r="J61" i="67" s="1"/>
  <c r="J62" i="67" s="1"/>
  <c r="J63" i="67" s="1"/>
  <c r="J64" i="67" s="1"/>
  <c r="J65" i="67" s="1"/>
  <c r="J66" i="67" s="1"/>
  <c r="J67" i="67" s="1"/>
  <c r="J68" i="67" s="1"/>
  <c r="J69" i="67" s="1"/>
  <c r="J70" i="67" s="1"/>
  <c r="J71" i="67" s="1"/>
  <c r="J72" i="67" s="1"/>
  <c r="B76" i="67"/>
  <c r="E76" i="67"/>
  <c r="D90" i="67"/>
  <c r="G78" i="67"/>
  <c r="D76" i="67"/>
  <c r="E51" i="66"/>
  <c r="D64" i="66" s="1"/>
  <c r="E18" i="4"/>
  <c r="B18" i="4"/>
  <c r="F52" i="66"/>
  <c r="D54" i="66"/>
  <c r="D51" i="66"/>
  <c r="C52" i="66"/>
  <c r="L30" i="66"/>
  <c r="B51" i="66"/>
  <c r="B52" i="66" s="1"/>
  <c r="D52" i="66"/>
  <c r="G50" i="66"/>
  <c r="E54" i="66"/>
  <c r="B50" i="65"/>
  <c r="B51" i="65" s="1"/>
  <c r="D50" i="65"/>
  <c r="E50" i="65"/>
  <c r="F51" i="65"/>
  <c r="D63" i="65"/>
  <c r="D51" i="65"/>
  <c r="L30" i="65"/>
  <c r="L36" i="65"/>
  <c r="C51" i="65"/>
  <c r="D53" i="65"/>
  <c r="D60" i="65"/>
  <c r="G49" i="65"/>
  <c r="L47" i="65"/>
  <c r="E53" i="65"/>
  <c r="G68" i="64"/>
  <c r="D71" i="64"/>
  <c r="I57" i="64"/>
  <c r="C60" i="64" s="1"/>
  <c r="I54" i="64"/>
  <c r="L54" i="64" s="1"/>
  <c r="I53" i="64"/>
  <c r="L53" i="64" s="1"/>
  <c r="I52" i="64"/>
  <c r="L52" i="64" s="1"/>
  <c r="I51" i="64"/>
  <c r="L51" i="64" s="1"/>
  <c r="I50" i="64"/>
  <c r="L49" i="64"/>
  <c r="L48" i="64"/>
  <c r="I47" i="64"/>
  <c r="L46" i="64"/>
  <c r="I46" i="64"/>
  <c r="I45" i="64"/>
  <c r="L45" i="64" s="1"/>
  <c r="I44" i="64"/>
  <c r="L44" i="64" s="1"/>
  <c r="I43" i="64"/>
  <c r="L43" i="64" s="1"/>
  <c r="I42" i="64"/>
  <c r="L42" i="64" s="1"/>
  <c r="I41" i="64"/>
  <c r="L41" i="64" s="1"/>
  <c r="I40" i="64"/>
  <c r="L40" i="64" s="1"/>
  <c r="I39" i="64"/>
  <c r="L39" i="64" s="1"/>
  <c r="I38" i="64"/>
  <c r="L38" i="64" s="1"/>
  <c r="I37" i="64"/>
  <c r="L37" i="64" s="1"/>
  <c r="I36" i="64"/>
  <c r="L36" i="64" s="1"/>
  <c r="I35" i="64"/>
  <c r="L35" i="64" s="1"/>
  <c r="I34" i="64"/>
  <c r="L34" i="64" s="1"/>
  <c r="I33" i="64"/>
  <c r="L33" i="64" s="1"/>
  <c r="I32" i="64"/>
  <c r="L32" i="64" s="1"/>
  <c r="L31" i="64"/>
  <c r="I31" i="64"/>
  <c r="I30" i="64"/>
  <c r="L30" i="64" s="1"/>
  <c r="I29" i="64"/>
  <c r="L29" i="64" s="1"/>
  <c r="I28" i="64"/>
  <c r="L28" i="64" s="1"/>
  <c r="I27" i="64"/>
  <c r="L27" i="64" s="1"/>
  <c r="I26" i="64"/>
  <c r="L26" i="64" s="1"/>
  <c r="I25" i="64"/>
  <c r="L25" i="64" s="1"/>
  <c r="I24" i="64"/>
  <c r="L24" i="64" s="1"/>
  <c r="I23" i="64"/>
  <c r="L23" i="64" s="1"/>
  <c r="I22" i="64"/>
  <c r="L22" i="64" s="1"/>
  <c r="I21" i="64"/>
  <c r="L21" i="64" s="1"/>
  <c r="I20" i="64"/>
  <c r="L20" i="64" s="1"/>
  <c r="I19" i="64"/>
  <c r="L19" i="64" s="1"/>
  <c r="I18" i="64"/>
  <c r="L18" i="64" s="1"/>
  <c r="I17" i="64"/>
  <c r="L17" i="64" s="1"/>
  <c r="I16" i="64"/>
  <c r="L16" i="64" s="1"/>
  <c r="I15" i="64"/>
  <c r="L15" i="64" s="1"/>
  <c r="I14" i="64"/>
  <c r="L14" i="64" s="1"/>
  <c r="I13" i="64"/>
  <c r="L13" i="64" s="1"/>
  <c r="I12" i="64"/>
  <c r="L12" i="64" s="1"/>
  <c r="I11" i="64"/>
  <c r="L11" i="64" s="1"/>
  <c r="I10" i="64"/>
  <c r="L10" i="64" s="1"/>
  <c r="I9" i="64"/>
  <c r="L9" i="64" s="1"/>
  <c r="I8" i="64"/>
  <c r="L8" i="64" s="1"/>
  <c r="I7" i="64"/>
  <c r="L7" i="64" s="1"/>
  <c r="J6" i="64"/>
  <c r="J7" i="64" s="1"/>
  <c r="J8" i="64" s="1"/>
  <c r="J9" i="64" s="1"/>
  <c r="J10" i="64" s="1"/>
  <c r="J11" i="64" s="1"/>
  <c r="J12" i="64" s="1"/>
  <c r="J13" i="64" s="1"/>
  <c r="J14" i="64" s="1"/>
  <c r="J15" i="64" s="1"/>
  <c r="J16" i="64" s="1"/>
  <c r="J17" i="64" s="1"/>
  <c r="J18" i="64" s="1"/>
  <c r="J19" i="64" s="1"/>
  <c r="J20" i="64" s="1"/>
  <c r="J21" i="64" s="1"/>
  <c r="J22" i="64" s="1"/>
  <c r="J23" i="64" s="1"/>
  <c r="J24" i="64" s="1"/>
  <c r="J25" i="64" s="1"/>
  <c r="J26" i="64" s="1"/>
  <c r="J27" i="64" s="1"/>
  <c r="J28" i="64" s="1"/>
  <c r="J29" i="64" s="1"/>
  <c r="J30" i="64" s="1"/>
  <c r="J31" i="64" s="1"/>
  <c r="I6" i="64"/>
  <c r="L6" i="64" s="1"/>
  <c r="I5" i="64"/>
  <c r="E73" i="63"/>
  <c r="E15" i="4" s="1"/>
  <c r="B73" i="63"/>
  <c r="B15" i="4" s="1"/>
  <c r="F74" i="63"/>
  <c r="F73" i="63"/>
  <c r="F15" i="4" s="1"/>
  <c r="D73" i="63"/>
  <c r="D15" i="4" s="1"/>
  <c r="C73" i="63"/>
  <c r="C15" i="4" s="1"/>
  <c r="I92" i="62"/>
  <c r="L92" i="62" s="1"/>
  <c r="D99" i="62"/>
  <c r="D14" i="4" s="1"/>
  <c r="B99" i="62"/>
  <c r="E99" i="62"/>
  <c r="F99" i="62"/>
  <c r="F14" i="4" s="1"/>
  <c r="C99" i="62"/>
  <c r="C14" i="4" s="1"/>
  <c r="G82" i="63"/>
  <c r="I71" i="63"/>
  <c r="C74" i="63" s="1"/>
  <c r="L69" i="63"/>
  <c r="I68" i="63"/>
  <c r="L68" i="63" s="1"/>
  <c r="I67" i="63"/>
  <c r="L67" i="63" s="1"/>
  <c r="I66" i="63"/>
  <c r="L66" i="63" s="1"/>
  <c r="I65" i="63"/>
  <c r="L65" i="63" s="1"/>
  <c r="I64" i="63"/>
  <c r="L64" i="63" s="1"/>
  <c r="I63" i="63"/>
  <c r="L63" i="63" s="1"/>
  <c r="I62" i="63"/>
  <c r="L62" i="63" s="1"/>
  <c r="I61" i="63"/>
  <c r="L61" i="63" s="1"/>
  <c r="I60" i="63"/>
  <c r="L60" i="63" s="1"/>
  <c r="I59" i="63"/>
  <c r="L59" i="63" s="1"/>
  <c r="I58" i="63"/>
  <c r="L58" i="63" s="1"/>
  <c r="I57" i="63"/>
  <c r="L57" i="63" s="1"/>
  <c r="I56" i="63"/>
  <c r="L56" i="63" s="1"/>
  <c r="I55" i="63"/>
  <c r="L55" i="63" s="1"/>
  <c r="I53" i="63"/>
  <c r="L53" i="63" s="1"/>
  <c r="I52" i="63"/>
  <c r="L52" i="63" s="1"/>
  <c r="I51" i="63"/>
  <c r="L51" i="63" s="1"/>
  <c r="I50" i="63"/>
  <c r="L50" i="63" s="1"/>
  <c r="I49" i="63"/>
  <c r="L49" i="63" s="1"/>
  <c r="I48" i="63"/>
  <c r="L48" i="63" s="1"/>
  <c r="I47" i="63"/>
  <c r="L47" i="63" s="1"/>
  <c r="I46" i="63"/>
  <c r="I45" i="63"/>
  <c r="L45" i="63" s="1"/>
  <c r="I44" i="63"/>
  <c r="I43" i="63"/>
  <c r="L43" i="63" s="1"/>
  <c r="I42" i="63"/>
  <c r="I41" i="63"/>
  <c r="L41" i="63" s="1"/>
  <c r="I40" i="63"/>
  <c r="L40" i="63" s="1"/>
  <c r="I39" i="63"/>
  <c r="L39" i="63" s="1"/>
  <c r="I38" i="63"/>
  <c r="L38" i="63" s="1"/>
  <c r="I37" i="63"/>
  <c r="L37" i="63" s="1"/>
  <c r="I36" i="63"/>
  <c r="L36" i="63" s="1"/>
  <c r="I35" i="63"/>
  <c r="L35" i="63" s="1"/>
  <c r="I34" i="63"/>
  <c r="L34" i="63" s="1"/>
  <c r="I33" i="63"/>
  <c r="L33" i="63" s="1"/>
  <c r="I32" i="63"/>
  <c r="L32" i="63" s="1"/>
  <c r="I31" i="63"/>
  <c r="L31" i="63" s="1"/>
  <c r="I30" i="63"/>
  <c r="L30" i="63" s="1"/>
  <c r="I29" i="63"/>
  <c r="L29" i="63" s="1"/>
  <c r="I28" i="63"/>
  <c r="L28" i="63" s="1"/>
  <c r="I27" i="63"/>
  <c r="L27" i="63" s="1"/>
  <c r="I26" i="63"/>
  <c r="L26" i="63" s="1"/>
  <c r="I25" i="63"/>
  <c r="L25" i="63" s="1"/>
  <c r="I24" i="63"/>
  <c r="L24" i="63" s="1"/>
  <c r="I23" i="63"/>
  <c r="L23" i="63" s="1"/>
  <c r="I22" i="63"/>
  <c r="L22" i="63" s="1"/>
  <c r="I21" i="63"/>
  <c r="L21" i="63" s="1"/>
  <c r="I20" i="63"/>
  <c r="L20" i="63" s="1"/>
  <c r="I19" i="63"/>
  <c r="L19" i="63" s="1"/>
  <c r="I18" i="63"/>
  <c r="L18" i="63" s="1"/>
  <c r="I17" i="63"/>
  <c r="L17" i="63" s="1"/>
  <c r="I16" i="63"/>
  <c r="L16" i="63" s="1"/>
  <c r="I15" i="63"/>
  <c r="L15" i="63" s="1"/>
  <c r="I14" i="63"/>
  <c r="L14" i="63" s="1"/>
  <c r="I13" i="63"/>
  <c r="L13" i="63" s="1"/>
  <c r="I12" i="63"/>
  <c r="L12" i="63" s="1"/>
  <c r="I11" i="63"/>
  <c r="L11" i="63" s="1"/>
  <c r="I10" i="63"/>
  <c r="L10" i="63" s="1"/>
  <c r="I9" i="63"/>
  <c r="L9" i="63" s="1"/>
  <c r="I8" i="63"/>
  <c r="L8" i="63" s="1"/>
  <c r="I7" i="63"/>
  <c r="L7" i="63" s="1"/>
  <c r="J6" i="63"/>
  <c r="J7" i="63" s="1"/>
  <c r="J8" i="63" s="1"/>
  <c r="J9" i="63" s="1"/>
  <c r="J10" i="63" s="1"/>
  <c r="J11" i="63" s="1"/>
  <c r="J12" i="63" s="1"/>
  <c r="J13" i="63" s="1"/>
  <c r="J14" i="63" s="1"/>
  <c r="J15" i="63" s="1"/>
  <c r="J16" i="63" s="1"/>
  <c r="J17" i="63" s="1"/>
  <c r="J18" i="63" s="1"/>
  <c r="J19" i="63" s="1"/>
  <c r="J20" i="63" s="1"/>
  <c r="J21" i="63" s="1"/>
  <c r="I6" i="63"/>
  <c r="L6" i="63" s="1"/>
  <c r="I5" i="63"/>
  <c r="I84" i="62"/>
  <c r="L84" i="62" s="1"/>
  <c r="I83" i="62"/>
  <c r="L83" i="62" s="1"/>
  <c r="I85" i="62"/>
  <c r="I86" i="62"/>
  <c r="L86" i="62" s="1"/>
  <c r="I87" i="62"/>
  <c r="I88" i="62"/>
  <c r="L88" i="62" s="1"/>
  <c r="I89" i="62"/>
  <c r="I90" i="62"/>
  <c r="L90" i="62" s="1"/>
  <c r="I91" i="62"/>
  <c r="I93" i="62"/>
  <c r="L93" i="62" s="1"/>
  <c r="I77" i="62"/>
  <c r="L77" i="62" s="1"/>
  <c r="L91" i="62"/>
  <c r="L89" i="62"/>
  <c r="I29" i="62"/>
  <c r="L29" i="62" s="1"/>
  <c r="I68" i="62"/>
  <c r="L68" i="62" s="1"/>
  <c r="I59" i="62"/>
  <c r="L59" i="62" s="1"/>
  <c r="I62" i="62"/>
  <c r="L62" i="62" s="1"/>
  <c r="I61" i="62"/>
  <c r="L61" i="62" s="1"/>
  <c r="I60" i="62"/>
  <c r="L60" i="62" s="1"/>
  <c r="I58" i="62"/>
  <c r="L58" i="62" s="1"/>
  <c r="I57" i="62"/>
  <c r="L57" i="62" s="1"/>
  <c r="I56" i="62"/>
  <c r="L56" i="62" s="1"/>
  <c r="I55" i="62"/>
  <c r="L55" i="62" s="1"/>
  <c r="I54" i="62"/>
  <c r="L54" i="62" s="1"/>
  <c r="I71" i="62"/>
  <c r="L71" i="62" s="1"/>
  <c r="I70" i="62"/>
  <c r="L70" i="62" s="1"/>
  <c r="I69" i="62"/>
  <c r="L69" i="62" s="1"/>
  <c r="I67" i="62"/>
  <c r="L67" i="62" s="1"/>
  <c r="I66" i="62"/>
  <c r="L66" i="62" s="1"/>
  <c r="I65" i="62"/>
  <c r="L65" i="62" s="1"/>
  <c r="I64" i="62"/>
  <c r="L64" i="62" s="1"/>
  <c r="I63" i="62"/>
  <c r="L63" i="62" s="1"/>
  <c r="I80" i="62"/>
  <c r="L80" i="62" s="1"/>
  <c r="I79" i="62"/>
  <c r="L79" i="62" s="1"/>
  <c r="I78" i="62"/>
  <c r="L78" i="62" s="1"/>
  <c r="I76" i="62"/>
  <c r="L76" i="62" s="1"/>
  <c r="I75" i="62"/>
  <c r="L75" i="62" s="1"/>
  <c r="I74" i="62"/>
  <c r="L74" i="62" s="1"/>
  <c r="I73" i="62"/>
  <c r="L73" i="62" s="1"/>
  <c r="I72" i="62"/>
  <c r="L72" i="62" s="1"/>
  <c r="I53" i="62"/>
  <c r="L53" i="62" s="1"/>
  <c r="I52" i="62"/>
  <c r="L52" i="62" s="1"/>
  <c r="I51" i="62"/>
  <c r="L51" i="62" s="1"/>
  <c r="I50" i="62"/>
  <c r="L50" i="62" s="1"/>
  <c r="I49" i="62"/>
  <c r="L49" i="62" s="1"/>
  <c r="I95" i="62"/>
  <c r="L95" i="62" s="1"/>
  <c r="I45" i="62"/>
  <c r="L45" i="62" s="1"/>
  <c r="I44" i="62"/>
  <c r="L44" i="62" s="1"/>
  <c r="G107" i="62"/>
  <c r="I97" i="62"/>
  <c r="L97" i="62" s="1"/>
  <c r="I96" i="62"/>
  <c r="L96" i="62" s="1"/>
  <c r="L87" i="62"/>
  <c r="L85" i="62"/>
  <c r="I82" i="62"/>
  <c r="L82" i="62" s="1"/>
  <c r="I81" i="62"/>
  <c r="L81" i="62" s="1"/>
  <c r="I48" i="62"/>
  <c r="L48" i="62" s="1"/>
  <c r="I47" i="62"/>
  <c r="L47" i="62" s="1"/>
  <c r="I46" i="62"/>
  <c r="L46" i="62" s="1"/>
  <c r="I43" i="62"/>
  <c r="L43" i="62" s="1"/>
  <c r="I42" i="62"/>
  <c r="I41" i="62"/>
  <c r="L41" i="62" s="1"/>
  <c r="I40" i="62"/>
  <c r="L40" i="62" s="1"/>
  <c r="I39" i="62"/>
  <c r="L39" i="62" s="1"/>
  <c r="I38" i="62"/>
  <c r="L38" i="62" s="1"/>
  <c r="I37" i="62"/>
  <c r="L37" i="62" s="1"/>
  <c r="I36" i="62"/>
  <c r="L36" i="62" s="1"/>
  <c r="I35" i="62"/>
  <c r="L35" i="62" s="1"/>
  <c r="I34" i="62"/>
  <c r="L34" i="62" s="1"/>
  <c r="I33" i="62"/>
  <c r="L33" i="62" s="1"/>
  <c r="I32" i="62"/>
  <c r="L32" i="62" s="1"/>
  <c r="I31" i="62"/>
  <c r="L31" i="62" s="1"/>
  <c r="I30" i="62"/>
  <c r="L30" i="62" s="1"/>
  <c r="I28" i="62"/>
  <c r="L28" i="62" s="1"/>
  <c r="I27" i="62"/>
  <c r="L27" i="62" s="1"/>
  <c r="I26" i="62"/>
  <c r="L26" i="62" s="1"/>
  <c r="I25" i="62"/>
  <c r="L25" i="62" s="1"/>
  <c r="I24" i="62"/>
  <c r="L24" i="62" s="1"/>
  <c r="I23" i="62"/>
  <c r="L23" i="62" s="1"/>
  <c r="I22" i="62"/>
  <c r="L22" i="62" s="1"/>
  <c r="I21" i="62"/>
  <c r="L21" i="62" s="1"/>
  <c r="I20" i="62"/>
  <c r="L20" i="62" s="1"/>
  <c r="I19" i="62"/>
  <c r="L19" i="62" s="1"/>
  <c r="I18" i="62"/>
  <c r="L18" i="62" s="1"/>
  <c r="I17" i="62"/>
  <c r="L17" i="62" s="1"/>
  <c r="I16" i="62"/>
  <c r="L16" i="62" s="1"/>
  <c r="I15" i="62"/>
  <c r="L15" i="62" s="1"/>
  <c r="I14" i="62"/>
  <c r="L14" i="62" s="1"/>
  <c r="I13" i="62"/>
  <c r="L13" i="62" s="1"/>
  <c r="I12" i="62"/>
  <c r="L12" i="62" s="1"/>
  <c r="I11" i="62"/>
  <c r="L11" i="62" s="1"/>
  <c r="I10" i="62"/>
  <c r="L10" i="62" s="1"/>
  <c r="I9" i="62"/>
  <c r="L9" i="62" s="1"/>
  <c r="I8" i="62"/>
  <c r="L8" i="62" s="1"/>
  <c r="I7" i="62"/>
  <c r="L7" i="62" s="1"/>
  <c r="J6" i="62"/>
  <c r="J7" i="62" s="1"/>
  <c r="J8" i="62" s="1"/>
  <c r="J9" i="62" s="1"/>
  <c r="J10" i="62" s="1"/>
  <c r="J11" i="62" s="1"/>
  <c r="J12" i="62" s="1"/>
  <c r="J13" i="62" s="1"/>
  <c r="J14" i="62" s="1"/>
  <c r="J15" i="62" s="1"/>
  <c r="J16" i="62" s="1"/>
  <c r="J17" i="62" s="1"/>
  <c r="J18" i="62" s="1"/>
  <c r="J19" i="62" s="1"/>
  <c r="J20" i="62" s="1"/>
  <c r="J21" i="62" s="1"/>
  <c r="J22" i="62" s="1"/>
  <c r="J23" i="62" s="1"/>
  <c r="J24" i="62" s="1"/>
  <c r="J25" i="62" s="1"/>
  <c r="J26" i="62" s="1"/>
  <c r="J27" i="62" s="1"/>
  <c r="J28" i="62" s="1"/>
  <c r="I6" i="62"/>
  <c r="L6" i="62" s="1"/>
  <c r="I5" i="62"/>
  <c r="L46" i="61"/>
  <c r="L47" i="61"/>
  <c r="L48" i="61"/>
  <c r="L49" i="61"/>
  <c r="I43" i="61"/>
  <c r="B58" i="61"/>
  <c r="L41" i="61"/>
  <c r="L42" i="61"/>
  <c r="I40" i="61"/>
  <c r="L40" i="61" s="1"/>
  <c r="I39" i="61"/>
  <c r="L39" i="61" s="1"/>
  <c r="D110" i="62" l="1"/>
  <c r="E14" i="4"/>
  <c r="E100" i="62"/>
  <c r="E101" i="62" s="1"/>
  <c r="B74" i="63"/>
  <c r="D86" i="63" s="1"/>
  <c r="C100" i="62"/>
  <c r="D109" i="62"/>
  <c r="B14" i="4"/>
  <c r="D100" i="62"/>
  <c r="B60" i="64"/>
  <c r="D60" i="64"/>
  <c r="B100" i="62"/>
  <c r="D111" i="62" s="1"/>
  <c r="L47" i="64"/>
  <c r="E60" i="64"/>
  <c r="G76" i="67"/>
  <c r="E52" i="66"/>
  <c r="G52" i="66" s="1"/>
  <c r="G54" i="66"/>
  <c r="G51" i="66"/>
  <c r="D63" i="66"/>
  <c r="D66" i="66" s="1"/>
  <c r="E51" i="65"/>
  <c r="G51" i="65" s="1"/>
  <c r="G50" i="65"/>
  <c r="D62" i="65"/>
  <c r="D65" i="65" s="1"/>
  <c r="G53" i="65"/>
  <c r="C61" i="64"/>
  <c r="F61" i="64"/>
  <c r="B61" i="64"/>
  <c r="D73" i="64"/>
  <c r="D61" i="64"/>
  <c r="J40" i="64"/>
  <c r="J41" i="64" s="1"/>
  <c r="J42" i="64" s="1"/>
  <c r="J43" i="64" s="1"/>
  <c r="J32" i="64"/>
  <c r="J33" i="64" s="1"/>
  <c r="J34" i="64" s="1"/>
  <c r="J35" i="64" s="1"/>
  <c r="J36" i="64" s="1"/>
  <c r="J37" i="64" s="1"/>
  <c r="J38" i="64" s="1"/>
  <c r="J39" i="64" s="1"/>
  <c r="L50" i="64"/>
  <c r="L5" i="64"/>
  <c r="D63" i="64"/>
  <c r="D70" i="64"/>
  <c r="G59" i="64"/>
  <c r="L57" i="64"/>
  <c r="E63" i="64"/>
  <c r="E74" i="63"/>
  <c r="D87" i="63" s="1"/>
  <c r="D74" i="63"/>
  <c r="D75" i="63" s="1"/>
  <c r="E77" i="63"/>
  <c r="D77" i="63"/>
  <c r="L71" i="63"/>
  <c r="D103" i="62"/>
  <c r="D101" i="62"/>
  <c r="F100" i="62"/>
  <c r="D85" i="63"/>
  <c r="J22" i="63"/>
  <c r="J23" i="63" s="1"/>
  <c r="J24" i="63" s="1"/>
  <c r="J25" i="63" s="1"/>
  <c r="J26" i="63" s="1"/>
  <c r="J27" i="63" s="1"/>
  <c r="J28" i="63" s="1"/>
  <c r="J29" i="63" s="1"/>
  <c r="J30" i="63" s="1"/>
  <c r="C75" i="63"/>
  <c r="F75" i="63"/>
  <c r="L5" i="63"/>
  <c r="L42" i="63"/>
  <c r="L44" i="63"/>
  <c r="L46" i="63"/>
  <c r="D84" i="63"/>
  <c r="G73" i="63"/>
  <c r="J29" i="62"/>
  <c r="J30" i="62" s="1"/>
  <c r="J31" i="62" s="1"/>
  <c r="J40" i="62" s="1"/>
  <c r="J41" i="62" s="1"/>
  <c r="J42" i="62" s="1"/>
  <c r="J43" i="62" s="1"/>
  <c r="J54" i="62"/>
  <c r="J55" i="62" s="1"/>
  <c r="J56" i="62" s="1"/>
  <c r="J57" i="62" s="1"/>
  <c r="F101" i="62"/>
  <c r="G99" i="62"/>
  <c r="C101" i="62"/>
  <c r="L5" i="62"/>
  <c r="L42" i="62"/>
  <c r="I36" i="61"/>
  <c r="L36" i="61" s="1"/>
  <c r="I37" i="61"/>
  <c r="L37" i="61" s="1"/>
  <c r="I38" i="61"/>
  <c r="L38" i="61" s="1"/>
  <c r="I35" i="61"/>
  <c r="L35" i="61" s="1"/>
  <c r="D112" i="62" l="1"/>
  <c r="D72" i="64"/>
  <c r="D75" i="64" s="1"/>
  <c r="G60" i="64"/>
  <c r="E61" i="64"/>
  <c r="G61" i="64" s="1"/>
  <c r="J44" i="64"/>
  <c r="J45" i="64" s="1"/>
  <c r="J46" i="64" s="1"/>
  <c r="J47" i="64" s="1"/>
  <c r="J48" i="64" s="1"/>
  <c r="J49" i="64" s="1"/>
  <c r="J50" i="64" s="1"/>
  <c r="J51" i="64" s="1"/>
  <c r="J52" i="64" s="1"/>
  <c r="J53" i="64" s="1"/>
  <c r="J54" i="64" s="1"/>
  <c r="J55" i="64" s="1"/>
  <c r="J56" i="64" s="1"/>
  <c r="J57" i="64" s="1"/>
  <c r="G63" i="64"/>
  <c r="G77" i="63"/>
  <c r="E75" i="63"/>
  <c r="B75" i="63"/>
  <c r="G74" i="63"/>
  <c r="D89" i="63"/>
  <c r="J31" i="63"/>
  <c r="J32" i="62"/>
  <c r="J33" i="62" s="1"/>
  <c r="J34" i="62" s="1"/>
  <c r="J35" i="62" s="1"/>
  <c r="J36" i="62" s="1"/>
  <c r="J37" i="62" s="1"/>
  <c r="J38" i="62" s="1"/>
  <c r="J39" i="62" s="1"/>
  <c r="J72" i="62" s="1"/>
  <c r="J73" i="62" s="1"/>
  <c r="J74" i="62" s="1"/>
  <c r="J75" i="62" s="1"/>
  <c r="J76" i="62" s="1"/>
  <c r="J63" i="62"/>
  <c r="J64" i="62" s="1"/>
  <c r="J65" i="62" s="1"/>
  <c r="J66" i="62" s="1"/>
  <c r="J60" i="62"/>
  <c r="J58" i="62"/>
  <c r="J59" i="62" s="1"/>
  <c r="J69" i="62"/>
  <c r="J67" i="62"/>
  <c r="J68" i="62" s="1"/>
  <c r="J44" i="62"/>
  <c r="J45" i="62" s="1"/>
  <c r="J46" i="62" s="1"/>
  <c r="J47" i="62" s="1"/>
  <c r="J48" i="62" s="1"/>
  <c r="J81" i="62" s="1"/>
  <c r="J82" i="62" s="1"/>
  <c r="J49" i="62"/>
  <c r="J50" i="62" s="1"/>
  <c r="J51" i="62" s="1"/>
  <c r="J52" i="62" s="1"/>
  <c r="J53" i="62" s="1"/>
  <c r="B101" i="62"/>
  <c r="G101" i="62" s="1"/>
  <c r="G100" i="62"/>
  <c r="D114" i="62"/>
  <c r="I34" i="61"/>
  <c r="L34" i="61" s="1"/>
  <c r="I33" i="61"/>
  <c r="L33" i="61" s="1"/>
  <c r="J95" i="62" l="1"/>
  <c r="J83" i="62"/>
  <c r="J84" i="62" s="1"/>
  <c r="J85" i="62" s="1"/>
  <c r="J86" i="62" s="1"/>
  <c r="J87" i="62" s="1"/>
  <c r="J88" i="62" s="1"/>
  <c r="J89" i="62" s="1"/>
  <c r="J90" i="62" s="1"/>
  <c r="J91" i="62" s="1"/>
  <c r="J93" i="62" s="1"/>
  <c r="G75" i="63"/>
  <c r="J40" i="63"/>
  <c r="J41" i="63" s="1"/>
  <c r="J42" i="63" s="1"/>
  <c r="J43" i="63" s="1"/>
  <c r="J32" i="63"/>
  <c r="J33" i="63" s="1"/>
  <c r="J34" i="63" s="1"/>
  <c r="J35" i="63" s="1"/>
  <c r="J36" i="63" s="1"/>
  <c r="J37" i="63" s="1"/>
  <c r="J38" i="63" s="1"/>
  <c r="J39" i="63" s="1"/>
  <c r="J78" i="62"/>
  <c r="J62" i="62"/>
  <c r="J61" i="62"/>
  <c r="J71" i="62"/>
  <c r="J70" i="62"/>
  <c r="J97" i="62"/>
  <c r="J80" i="62"/>
  <c r="J79" i="62"/>
  <c r="F10" i="4"/>
  <c r="B51" i="60"/>
  <c r="B10" i="4" s="1"/>
  <c r="D51" i="60"/>
  <c r="D10" i="4" s="1"/>
  <c r="F51" i="60"/>
  <c r="F52" i="60"/>
  <c r="L38" i="60"/>
  <c r="G67" i="61"/>
  <c r="F59" i="61"/>
  <c r="F58" i="61"/>
  <c r="E58" i="61"/>
  <c r="D58" i="61"/>
  <c r="D11" i="4" s="1"/>
  <c r="C58" i="61"/>
  <c r="C11" i="4" s="1"/>
  <c r="B11" i="4"/>
  <c r="G56" i="61"/>
  <c r="I55" i="61"/>
  <c r="L55" i="61" s="1"/>
  <c r="I54" i="61"/>
  <c r="L54" i="61" s="1"/>
  <c r="I53" i="61"/>
  <c r="L53" i="61" s="1"/>
  <c r="I52" i="61"/>
  <c r="L52" i="61" s="1"/>
  <c r="I51" i="61"/>
  <c r="L51" i="61" s="1"/>
  <c r="I50" i="61"/>
  <c r="L50" i="61" s="1"/>
  <c r="I45" i="61"/>
  <c r="L45" i="61" s="1"/>
  <c r="I44" i="61"/>
  <c r="L43" i="61"/>
  <c r="I32" i="61"/>
  <c r="L32" i="61" s="1"/>
  <c r="I31" i="61"/>
  <c r="L31" i="61" s="1"/>
  <c r="I30" i="61"/>
  <c r="L30" i="61" s="1"/>
  <c r="I29" i="61"/>
  <c r="L29" i="61" s="1"/>
  <c r="I28" i="61"/>
  <c r="L28" i="61" s="1"/>
  <c r="I27" i="61"/>
  <c r="L27" i="61" s="1"/>
  <c r="I26" i="61"/>
  <c r="L26" i="61" s="1"/>
  <c r="I25" i="61"/>
  <c r="L25" i="61" s="1"/>
  <c r="I24" i="61"/>
  <c r="L24" i="61" s="1"/>
  <c r="I23" i="61"/>
  <c r="L23" i="61" s="1"/>
  <c r="I22" i="61"/>
  <c r="L22" i="61" s="1"/>
  <c r="I21" i="61"/>
  <c r="L21" i="61" s="1"/>
  <c r="I20" i="61"/>
  <c r="L20" i="61" s="1"/>
  <c r="I19" i="61"/>
  <c r="L19" i="61" s="1"/>
  <c r="I18" i="61"/>
  <c r="L18" i="61" s="1"/>
  <c r="I17" i="61"/>
  <c r="L17" i="61" s="1"/>
  <c r="I16" i="61"/>
  <c r="L16" i="61" s="1"/>
  <c r="I15" i="61"/>
  <c r="L15" i="61" s="1"/>
  <c r="I14" i="61"/>
  <c r="L14" i="61" s="1"/>
  <c r="I13" i="61"/>
  <c r="L13" i="61" s="1"/>
  <c r="I12" i="61"/>
  <c r="L12" i="61" s="1"/>
  <c r="I11" i="61"/>
  <c r="L11" i="61" s="1"/>
  <c r="I10" i="61"/>
  <c r="L10" i="61" s="1"/>
  <c r="I9" i="61"/>
  <c r="L9" i="61" s="1"/>
  <c r="I8" i="61"/>
  <c r="L8" i="61" s="1"/>
  <c r="I7" i="61"/>
  <c r="L7" i="61" s="1"/>
  <c r="J6" i="61"/>
  <c r="J7" i="61" s="1"/>
  <c r="J8" i="61" s="1"/>
  <c r="J9" i="61" s="1"/>
  <c r="J10" i="61" s="1"/>
  <c r="J11" i="61" s="1"/>
  <c r="J12" i="61" s="1"/>
  <c r="J13" i="61" s="1"/>
  <c r="J14" i="61" s="1"/>
  <c r="J15" i="61" s="1"/>
  <c r="J16" i="61" s="1"/>
  <c r="J17" i="61" s="1"/>
  <c r="J18" i="61" s="1"/>
  <c r="J19" i="61" s="1"/>
  <c r="J20" i="61" s="1"/>
  <c r="J21" i="61" s="1"/>
  <c r="J22" i="61" s="1"/>
  <c r="J23" i="61" s="1"/>
  <c r="J24" i="61" s="1"/>
  <c r="J25" i="61" s="1"/>
  <c r="J26" i="61" s="1"/>
  <c r="J27" i="61" s="1"/>
  <c r="J28" i="61" s="1"/>
  <c r="J29" i="61" s="1"/>
  <c r="J30" i="61" s="1"/>
  <c r="J31" i="61" s="1"/>
  <c r="J32" i="61" s="1"/>
  <c r="J33" i="61" s="1"/>
  <c r="J34" i="61" s="1"/>
  <c r="J35" i="61" s="1"/>
  <c r="J36" i="61" s="1"/>
  <c r="J37" i="61" s="1"/>
  <c r="J38" i="61" s="1"/>
  <c r="J39" i="61" s="1"/>
  <c r="J40" i="61" s="1"/>
  <c r="J41" i="61" s="1"/>
  <c r="J42" i="61" s="1"/>
  <c r="J43" i="61" s="1"/>
  <c r="J44" i="61" s="1"/>
  <c r="J45" i="61" s="1"/>
  <c r="J46" i="61" s="1"/>
  <c r="J47" i="61" s="1"/>
  <c r="J48" i="61" s="1"/>
  <c r="J49" i="61" s="1"/>
  <c r="J50" i="61" s="1"/>
  <c r="J51" i="61" s="1"/>
  <c r="J52" i="61" s="1"/>
  <c r="J53" i="61" s="1"/>
  <c r="J54" i="61" s="1"/>
  <c r="J55" i="61" s="1"/>
  <c r="I6" i="61"/>
  <c r="L6" i="61" s="1"/>
  <c r="I5" i="61"/>
  <c r="E59" i="61" l="1"/>
  <c r="D72" i="61" s="1"/>
  <c r="E11" i="4"/>
  <c r="D70" i="61"/>
  <c r="J49" i="63"/>
  <c r="J50" i="63" s="1"/>
  <c r="J51" i="63" s="1"/>
  <c r="J52" i="63" s="1"/>
  <c r="J53" i="63" s="1"/>
  <c r="J54" i="63" s="1"/>
  <c r="J55" i="63" s="1"/>
  <c r="J56" i="63" s="1"/>
  <c r="J57" i="63" s="1"/>
  <c r="J58" i="63" s="1"/>
  <c r="J59" i="63" s="1"/>
  <c r="J60" i="63" s="1"/>
  <c r="J61" i="63" s="1"/>
  <c r="J62" i="63" s="1"/>
  <c r="J63" i="63" s="1"/>
  <c r="J64" i="63" s="1"/>
  <c r="J65" i="63" s="1"/>
  <c r="J66" i="63" s="1"/>
  <c r="J67" i="63" s="1"/>
  <c r="J68" i="63" s="1"/>
  <c r="J69" i="63" s="1"/>
  <c r="J70" i="63" s="1"/>
  <c r="J71" i="63" s="1"/>
  <c r="J44" i="63"/>
  <c r="J45" i="63" s="1"/>
  <c r="J46" i="63" s="1"/>
  <c r="J47" i="63" s="1"/>
  <c r="J48" i="63" s="1"/>
  <c r="J96" i="62"/>
  <c r="F60" i="61"/>
  <c r="F11" i="4"/>
  <c r="D59" i="61"/>
  <c r="D60" i="61" s="1"/>
  <c r="C59" i="61"/>
  <c r="C60" i="61" s="1"/>
  <c r="B59" i="61"/>
  <c r="L44" i="61"/>
  <c r="E62" i="61"/>
  <c r="L5" i="61"/>
  <c r="E60" i="61"/>
  <c r="I56" i="61"/>
  <c r="D62" i="61"/>
  <c r="G62" i="61" s="1"/>
  <c r="D69" i="61"/>
  <c r="G58" i="61"/>
  <c r="I33" i="60"/>
  <c r="L33" i="60" s="1"/>
  <c r="I32" i="60"/>
  <c r="L32" i="60" s="1"/>
  <c r="I31" i="60"/>
  <c r="L31" i="60" s="1"/>
  <c r="I30" i="60"/>
  <c r="L30" i="60" s="1"/>
  <c r="I29" i="60"/>
  <c r="L29" i="60" s="1"/>
  <c r="I28" i="60"/>
  <c r="L28" i="60" s="1"/>
  <c r="I27" i="60"/>
  <c r="L27" i="60" s="1"/>
  <c r="I26" i="60"/>
  <c r="L26" i="60" s="1"/>
  <c r="I25" i="60"/>
  <c r="L25" i="60" s="1"/>
  <c r="I24" i="60"/>
  <c r="L24" i="60" s="1"/>
  <c r="I23" i="60"/>
  <c r="L23" i="60" s="1"/>
  <c r="L56" i="61" l="1"/>
  <c r="G59" i="61"/>
  <c r="B60" i="61"/>
  <c r="G60" i="61" s="1"/>
  <c r="D71" i="61"/>
  <c r="D74" i="61" s="1"/>
  <c r="I46" i="60"/>
  <c r="L46" i="60" s="1"/>
  <c r="I45" i="60"/>
  <c r="L45" i="60" s="1"/>
  <c r="I43" i="60"/>
  <c r="L43" i="60" s="1"/>
  <c r="I44" i="60"/>
  <c r="L44" i="60" s="1"/>
  <c r="L47" i="60"/>
  <c r="D63" i="60"/>
  <c r="G60" i="60"/>
  <c r="F53" i="60"/>
  <c r="E51" i="60"/>
  <c r="E10" i="4" s="1"/>
  <c r="C51" i="60"/>
  <c r="C10" i="4" s="1"/>
  <c r="D62" i="60"/>
  <c r="G49" i="60"/>
  <c r="I48" i="60"/>
  <c r="C52" i="60" s="1"/>
  <c r="I42" i="60"/>
  <c r="I41" i="60"/>
  <c r="L41" i="60" s="1"/>
  <c r="I40" i="60"/>
  <c r="D65" i="60" s="1"/>
  <c r="L37" i="60"/>
  <c r="L36" i="60"/>
  <c r="L35" i="60"/>
  <c r="L34" i="60"/>
  <c r="I22" i="60"/>
  <c r="L22" i="60" s="1"/>
  <c r="I21" i="60"/>
  <c r="L21" i="60" s="1"/>
  <c r="I20" i="60"/>
  <c r="L20" i="60" s="1"/>
  <c r="I19" i="60"/>
  <c r="L19" i="60" s="1"/>
  <c r="I18" i="60"/>
  <c r="L18" i="60" s="1"/>
  <c r="I17" i="60"/>
  <c r="L17" i="60" s="1"/>
  <c r="I16" i="60"/>
  <c r="L16" i="60" s="1"/>
  <c r="I15" i="60"/>
  <c r="L15" i="60" s="1"/>
  <c r="I14" i="60"/>
  <c r="L14" i="60" s="1"/>
  <c r="I13" i="60"/>
  <c r="L13" i="60" s="1"/>
  <c r="I12" i="60"/>
  <c r="L12" i="60" s="1"/>
  <c r="I11" i="60"/>
  <c r="L11" i="60" s="1"/>
  <c r="I10" i="60"/>
  <c r="L10" i="60" s="1"/>
  <c r="I9" i="60"/>
  <c r="L9" i="60" s="1"/>
  <c r="I8" i="60"/>
  <c r="L8" i="60" s="1"/>
  <c r="I7" i="60"/>
  <c r="L7" i="60" s="1"/>
  <c r="J6" i="60"/>
  <c r="J7" i="60" s="1"/>
  <c r="J8" i="60" s="1"/>
  <c r="J9" i="60" s="1"/>
  <c r="J10" i="60" s="1"/>
  <c r="J11" i="60" s="1"/>
  <c r="J12" i="60" s="1"/>
  <c r="J13" i="60" s="1"/>
  <c r="J14" i="60" s="1"/>
  <c r="J15" i="60" s="1"/>
  <c r="J16" i="60" s="1"/>
  <c r="J17" i="60" s="1"/>
  <c r="J18" i="60" s="1"/>
  <c r="J19" i="60" s="1"/>
  <c r="J20" i="60" s="1"/>
  <c r="J21" i="60" s="1"/>
  <c r="J22" i="60" s="1"/>
  <c r="I6" i="60"/>
  <c r="L6" i="60" s="1"/>
  <c r="I5" i="60"/>
  <c r="D49" i="59"/>
  <c r="F37" i="59"/>
  <c r="F38" i="59"/>
  <c r="I34" i="59"/>
  <c r="L34" i="59" s="1"/>
  <c r="L5" i="60" l="1"/>
  <c r="B52" i="60"/>
  <c r="L42" i="60"/>
  <c r="D52" i="60"/>
  <c r="D53" i="60" s="1"/>
  <c r="J23" i="60"/>
  <c r="J24" i="60" s="1"/>
  <c r="J25" i="60" s="1"/>
  <c r="J26" i="60" s="1"/>
  <c r="J27" i="60" s="1"/>
  <c r="J28" i="60" s="1"/>
  <c r="J29" i="60" s="1"/>
  <c r="J30" i="60" s="1"/>
  <c r="J31" i="60" s="1"/>
  <c r="J32" i="60" s="1"/>
  <c r="J33" i="60" s="1"/>
  <c r="J34" i="60" s="1"/>
  <c r="J35" i="60" s="1"/>
  <c r="J36" i="60" s="1"/>
  <c r="J37" i="60" s="1"/>
  <c r="J40" i="60" s="1"/>
  <c r="J41" i="60" s="1"/>
  <c r="J42" i="60" s="1"/>
  <c r="J43" i="60" s="1"/>
  <c r="J44" i="60" s="1"/>
  <c r="J45" i="60" s="1"/>
  <c r="J46" i="60" s="1"/>
  <c r="J47" i="60" s="1"/>
  <c r="J48" i="60" s="1"/>
  <c r="C53" i="60"/>
  <c r="L40" i="60"/>
  <c r="E55" i="60"/>
  <c r="D55" i="60"/>
  <c r="I49" i="60"/>
  <c r="G51" i="60"/>
  <c r="E52" i="60"/>
  <c r="E53" i="60" s="1"/>
  <c r="L48" i="60"/>
  <c r="G46" i="59"/>
  <c r="F9" i="4"/>
  <c r="E37" i="59"/>
  <c r="D37" i="59"/>
  <c r="D9" i="4" s="1"/>
  <c r="C37" i="59"/>
  <c r="C9" i="4" s="1"/>
  <c r="B37" i="59"/>
  <c r="G35" i="59"/>
  <c r="C38" i="59"/>
  <c r="L33" i="59"/>
  <c r="I32" i="59"/>
  <c r="D38" i="59" s="1"/>
  <c r="I31" i="59"/>
  <c r="L31" i="59" s="1"/>
  <c r="I30" i="59"/>
  <c r="L29" i="59"/>
  <c r="I26" i="59"/>
  <c r="L26" i="59" s="1"/>
  <c r="I25" i="59"/>
  <c r="L25" i="59" s="1"/>
  <c r="I24" i="59"/>
  <c r="L24" i="59" s="1"/>
  <c r="I23" i="59"/>
  <c r="L23" i="59" s="1"/>
  <c r="I22" i="59"/>
  <c r="L22" i="59" s="1"/>
  <c r="I21" i="59"/>
  <c r="L21" i="59" s="1"/>
  <c r="I20" i="59"/>
  <c r="L20" i="59" s="1"/>
  <c r="I19" i="59"/>
  <c r="L19" i="59" s="1"/>
  <c r="I18" i="59"/>
  <c r="L18" i="59" s="1"/>
  <c r="I17" i="59"/>
  <c r="L17" i="59" s="1"/>
  <c r="I16" i="59"/>
  <c r="L16" i="59" s="1"/>
  <c r="I15" i="59"/>
  <c r="L15" i="59" s="1"/>
  <c r="I14" i="59"/>
  <c r="L14" i="59" s="1"/>
  <c r="I13" i="59"/>
  <c r="L13" i="59" s="1"/>
  <c r="I12" i="59"/>
  <c r="L12" i="59" s="1"/>
  <c r="I11" i="59"/>
  <c r="L11" i="59" s="1"/>
  <c r="I10" i="59"/>
  <c r="L10" i="59" s="1"/>
  <c r="I9" i="59"/>
  <c r="L9" i="59" s="1"/>
  <c r="I8" i="59"/>
  <c r="L8" i="59" s="1"/>
  <c r="I7" i="59"/>
  <c r="L7" i="59" s="1"/>
  <c r="J6" i="59"/>
  <c r="J7" i="59" s="1"/>
  <c r="J8" i="59" s="1"/>
  <c r="J9" i="59" s="1"/>
  <c r="J10" i="59" s="1"/>
  <c r="J11" i="59" s="1"/>
  <c r="J12" i="59" s="1"/>
  <c r="J13" i="59" s="1"/>
  <c r="J14" i="59" s="1"/>
  <c r="J15" i="59" s="1"/>
  <c r="J16" i="59" s="1"/>
  <c r="J17" i="59" s="1"/>
  <c r="J18" i="59" s="1"/>
  <c r="J19" i="59" s="1"/>
  <c r="J20" i="59" s="1"/>
  <c r="J21" i="59" s="1"/>
  <c r="J22" i="59" s="1"/>
  <c r="J23" i="59" s="1"/>
  <c r="J24" i="59" s="1"/>
  <c r="J25" i="59" s="1"/>
  <c r="J26" i="59" s="1"/>
  <c r="J27" i="59" s="1"/>
  <c r="J28" i="59" s="1"/>
  <c r="J29" i="59" s="1"/>
  <c r="J30" i="59" s="1"/>
  <c r="J31" i="59" s="1"/>
  <c r="J32" i="59" s="1"/>
  <c r="J33" i="59" s="1"/>
  <c r="J34" i="59" s="1"/>
  <c r="I6" i="59"/>
  <c r="L6" i="59" s="1"/>
  <c r="I5" i="59"/>
  <c r="L5" i="59" s="1"/>
  <c r="E8" i="4"/>
  <c r="E58" i="58"/>
  <c r="D58" i="58"/>
  <c r="D8" i="4" s="1"/>
  <c r="C58" i="58"/>
  <c r="C8" i="4" s="1"/>
  <c r="B58" i="58"/>
  <c r="B8" i="4" s="1"/>
  <c r="I46" i="58"/>
  <c r="L46" i="58" s="1"/>
  <c r="G55" i="60" l="1"/>
  <c r="L49" i="60"/>
  <c r="G52" i="60"/>
  <c r="D64" i="60"/>
  <c r="D67" i="60" s="1"/>
  <c r="B53" i="60"/>
  <c r="G53" i="60" s="1"/>
  <c r="L30" i="59"/>
  <c r="D51" i="59"/>
  <c r="D48" i="59"/>
  <c r="B9" i="4"/>
  <c r="E9" i="4"/>
  <c r="D39" i="59"/>
  <c r="F39" i="59"/>
  <c r="D41" i="59"/>
  <c r="L32" i="59"/>
  <c r="C39" i="59"/>
  <c r="I35" i="59"/>
  <c r="B38" i="59"/>
  <c r="B39" i="59" s="1"/>
  <c r="E38" i="59"/>
  <c r="G37" i="59"/>
  <c r="E41" i="59"/>
  <c r="I45" i="58"/>
  <c r="L45" i="58" s="1"/>
  <c r="I44" i="58"/>
  <c r="L44" i="58" s="1"/>
  <c r="G67" i="58"/>
  <c r="F59" i="58"/>
  <c r="F58" i="58"/>
  <c r="F8" i="4" s="1"/>
  <c r="D70" i="58"/>
  <c r="G56" i="58"/>
  <c r="I55" i="58"/>
  <c r="L55" i="58" s="1"/>
  <c r="I54" i="58"/>
  <c r="I52" i="58"/>
  <c r="L52" i="58" s="1"/>
  <c r="I51" i="58"/>
  <c r="L51" i="58" s="1"/>
  <c r="I50" i="58"/>
  <c r="L50" i="58" s="1"/>
  <c r="I49" i="58"/>
  <c r="L49" i="58" s="1"/>
  <c r="L48" i="58"/>
  <c r="L47" i="58"/>
  <c r="I43" i="58"/>
  <c r="L43" i="58" s="1"/>
  <c r="I42" i="58"/>
  <c r="L42" i="58" s="1"/>
  <c r="I41" i="58"/>
  <c r="L41" i="58" s="1"/>
  <c r="I40" i="58"/>
  <c r="L39" i="58"/>
  <c r="I38" i="58"/>
  <c r="L38" i="58" s="1"/>
  <c r="I37" i="58"/>
  <c r="L37" i="58" s="1"/>
  <c r="I36" i="58"/>
  <c r="L36" i="58" s="1"/>
  <c r="I35" i="58"/>
  <c r="L35" i="58" s="1"/>
  <c r="I34" i="58"/>
  <c r="L34" i="58" s="1"/>
  <c r="I33" i="58"/>
  <c r="L33" i="58" s="1"/>
  <c r="I32" i="58"/>
  <c r="L32" i="58" s="1"/>
  <c r="I31" i="58"/>
  <c r="L31" i="58" s="1"/>
  <c r="I30" i="58"/>
  <c r="L30" i="58" s="1"/>
  <c r="I29" i="58"/>
  <c r="L29" i="58" s="1"/>
  <c r="I28" i="58"/>
  <c r="L28" i="58" s="1"/>
  <c r="I27" i="58"/>
  <c r="L27" i="58" s="1"/>
  <c r="I26" i="58"/>
  <c r="L26" i="58" s="1"/>
  <c r="I25" i="58"/>
  <c r="L25" i="58" s="1"/>
  <c r="I24" i="58"/>
  <c r="L24" i="58" s="1"/>
  <c r="I23" i="58"/>
  <c r="L23" i="58" s="1"/>
  <c r="I22" i="58"/>
  <c r="L22" i="58" s="1"/>
  <c r="I21" i="58"/>
  <c r="L21" i="58" s="1"/>
  <c r="I20" i="58"/>
  <c r="L20" i="58" s="1"/>
  <c r="I19" i="58"/>
  <c r="L19" i="58" s="1"/>
  <c r="I18" i="58"/>
  <c r="L18" i="58" s="1"/>
  <c r="I17" i="58"/>
  <c r="L17" i="58" s="1"/>
  <c r="I16" i="58"/>
  <c r="L16" i="58" s="1"/>
  <c r="I15" i="58"/>
  <c r="L15" i="58" s="1"/>
  <c r="I14" i="58"/>
  <c r="L14" i="58" s="1"/>
  <c r="I13" i="58"/>
  <c r="L13" i="58" s="1"/>
  <c r="I12" i="58"/>
  <c r="L12" i="58" s="1"/>
  <c r="I11" i="58"/>
  <c r="L11" i="58" s="1"/>
  <c r="I10" i="58"/>
  <c r="L10" i="58" s="1"/>
  <c r="I9" i="58"/>
  <c r="L9" i="58" s="1"/>
  <c r="I8" i="58"/>
  <c r="L8" i="58" s="1"/>
  <c r="I7" i="58"/>
  <c r="L7" i="58" s="1"/>
  <c r="J6" i="58"/>
  <c r="J7" i="58" s="1"/>
  <c r="J8" i="58" s="1"/>
  <c r="J9" i="58" s="1"/>
  <c r="J10" i="58" s="1"/>
  <c r="J11" i="58" s="1"/>
  <c r="J12" i="58" s="1"/>
  <c r="J13" i="58" s="1"/>
  <c r="J14" i="58" s="1"/>
  <c r="J15" i="58" s="1"/>
  <c r="J16" i="58" s="1"/>
  <c r="J17" i="58" s="1"/>
  <c r="J18" i="58" s="1"/>
  <c r="J19" i="58" s="1"/>
  <c r="J20" i="58" s="1"/>
  <c r="J21" i="58" s="1"/>
  <c r="J22" i="58" s="1"/>
  <c r="J23" i="58" s="1"/>
  <c r="J24" i="58" s="1"/>
  <c r="J25" i="58" s="1"/>
  <c r="J26" i="58" s="1"/>
  <c r="J27" i="58" s="1"/>
  <c r="J28" i="58" s="1"/>
  <c r="J29" i="58" s="1"/>
  <c r="J30" i="58" s="1"/>
  <c r="J31" i="58" s="1"/>
  <c r="J32" i="58" s="1"/>
  <c r="J33" i="58" s="1"/>
  <c r="J34" i="58" s="1"/>
  <c r="J35" i="58" s="1"/>
  <c r="J36" i="58" s="1"/>
  <c r="J37" i="58" s="1"/>
  <c r="J38" i="58" s="1"/>
  <c r="J39" i="58" s="1"/>
  <c r="J40" i="58" s="1"/>
  <c r="J41" i="58" s="1"/>
  <c r="J42" i="58" s="1"/>
  <c r="J43" i="58" s="1"/>
  <c r="J44" i="58" s="1"/>
  <c r="J45" i="58" s="1"/>
  <c r="J46" i="58" s="1"/>
  <c r="J47" i="58" s="1"/>
  <c r="J48" i="58" s="1"/>
  <c r="J49" i="58" s="1"/>
  <c r="J50" i="58" s="1"/>
  <c r="J51" i="58" s="1"/>
  <c r="J52" i="58" s="1"/>
  <c r="J53" i="58" s="1"/>
  <c r="J54" i="58" s="1"/>
  <c r="J55" i="58" s="1"/>
  <c r="I6" i="58"/>
  <c r="L6" i="58" s="1"/>
  <c r="I5" i="58"/>
  <c r="C30" i="43"/>
  <c r="D30" i="43"/>
  <c r="E30" i="43"/>
  <c r="F30" i="43"/>
  <c r="C31" i="43"/>
  <c r="D31" i="43"/>
  <c r="E31" i="43"/>
  <c r="F31" i="43"/>
  <c r="C32" i="43"/>
  <c r="D32" i="43"/>
  <c r="E32" i="43"/>
  <c r="F32" i="43"/>
  <c r="C33" i="43"/>
  <c r="D33" i="43"/>
  <c r="E33" i="43"/>
  <c r="F33" i="43"/>
  <c r="C34" i="43"/>
  <c r="D34" i="43"/>
  <c r="E34" i="43"/>
  <c r="F34" i="43"/>
  <c r="B34" i="43"/>
  <c r="B33" i="43"/>
  <c r="B32" i="43"/>
  <c r="B31" i="43"/>
  <c r="B30" i="43"/>
  <c r="C27" i="43"/>
  <c r="D27" i="43"/>
  <c r="E27" i="43"/>
  <c r="F27" i="43"/>
  <c r="B27" i="43"/>
  <c r="C26" i="43"/>
  <c r="D26" i="43"/>
  <c r="E26" i="43"/>
  <c r="F26" i="43"/>
  <c r="B26" i="43"/>
  <c r="E66" i="57"/>
  <c r="I47" i="57"/>
  <c r="L47" i="57" s="1"/>
  <c r="I46" i="57"/>
  <c r="L46" i="57" s="1"/>
  <c r="I45" i="57"/>
  <c r="L45" i="57" s="1"/>
  <c r="I44" i="57"/>
  <c r="L44" i="57" s="1"/>
  <c r="I43" i="57"/>
  <c r="L43" i="57" s="1"/>
  <c r="I42" i="57"/>
  <c r="L42" i="57" s="1"/>
  <c r="I41" i="57"/>
  <c r="L41" i="57" s="1"/>
  <c r="I40" i="57"/>
  <c r="L40" i="57" s="1"/>
  <c r="I48" i="57"/>
  <c r="L48" i="57" s="1"/>
  <c r="I49" i="57"/>
  <c r="L49" i="57" s="1"/>
  <c r="I39" i="57"/>
  <c r="L39" i="57" s="1"/>
  <c r="I56" i="57"/>
  <c r="L56" i="57" s="1"/>
  <c r="I55" i="57"/>
  <c r="L55" i="57" s="1"/>
  <c r="I37" i="57"/>
  <c r="L37" i="57" s="1"/>
  <c r="I36" i="57"/>
  <c r="L36" i="57" s="1"/>
  <c r="I35" i="57"/>
  <c r="L35" i="57" s="1"/>
  <c r="I34" i="57"/>
  <c r="L34" i="57" s="1"/>
  <c r="I54" i="57"/>
  <c r="L54" i="57" s="1"/>
  <c r="I31" i="57"/>
  <c r="L31" i="57" s="1"/>
  <c r="I30" i="57"/>
  <c r="L30" i="57" s="1"/>
  <c r="I29" i="57"/>
  <c r="L29" i="57" s="1"/>
  <c r="I28" i="57"/>
  <c r="L28" i="57" s="1"/>
  <c r="I27" i="57"/>
  <c r="L27" i="57" s="1"/>
  <c r="I26" i="57"/>
  <c r="L26" i="57" s="1"/>
  <c r="I52" i="57"/>
  <c r="L52" i="57" s="1"/>
  <c r="I53" i="57"/>
  <c r="L53" i="57" s="1"/>
  <c r="I25" i="57"/>
  <c r="L25" i="57" s="1"/>
  <c r="I24" i="57"/>
  <c r="L24" i="57" s="1"/>
  <c r="I23" i="57"/>
  <c r="L23" i="57" s="1"/>
  <c r="I33" i="57"/>
  <c r="L33" i="57" s="1"/>
  <c r="I38" i="57"/>
  <c r="L38" i="57" s="1"/>
  <c r="F67" i="57"/>
  <c r="I51" i="57"/>
  <c r="I57" i="57"/>
  <c r="L57" i="57" s="1"/>
  <c r="I58" i="57"/>
  <c r="L58" i="57" s="1"/>
  <c r="I59" i="57"/>
  <c r="L59" i="57" s="1"/>
  <c r="I60" i="57"/>
  <c r="L60" i="57" s="1"/>
  <c r="I61" i="57"/>
  <c r="L61" i="57" s="1"/>
  <c r="I62" i="57"/>
  <c r="L62" i="57" s="1"/>
  <c r="I63" i="57"/>
  <c r="L63" i="57" s="1"/>
  <c r="I22" i="57"/>
  <c r="L22" i="57" s="1"/>
  <c r="I21" i="57"/>
  <c r="L21" i="57" s="1"/>
  <c r="I20" i="57"/>
  <c r="L20" i="57" s="1"/>
  <c r="I19" i="57"/>
  <c r="L19" i="57" s="1"/>
  <c r="I18" i="57"/>
  <c r="L18" i="57" s="1"/>
  <c r="G75" i="57"/>
  <c r="F66" i="57"/>
  <c r="F7" i="4" s="1"/>
  <c r="D66" i="57"/>
  <c r="D7" i="4" s="1"/>
  <c r="C66" i="57"/>
  <c r="C7" i="4" s="1"/>
  <c r="B66" i="57"/>
  <c r="B7" i="4" s="1"/>
  <c r="G64" i="57"/>
  <c r="I32" i="57"/>
  <c r="L32" i="57" s="1"/>
  <c r="I17" i="57"/>
  <c r="L17" i="57" s="1"/>
  <c r="I16" i="57"/>
  <c r="L16" i="57" s="1"/>
  <c r="I15" i="57"/>
  <c r="L15" i="57" s="1"/>
  <c r="I14" i="57"/>
  <c r="L14" i="57" s="1"/>
  <c r="I13" i="57"/>
  <c r="L13" i="57" s="1"/>
  <c r="I12" i="57"/>
  <c r="L12" i="57" s="1"/>
  <c r="I11" i="57"/>
  <c r="L11" i="57" s="1"/>
  <c r="I10" i="57"/>
  <c r="L10" i="57" s="1"/>
  <c r="I9" i="57"/>
  <c r="L9" i="57" s="1"/>
  <c r="I8" i="57"/>
  <c r="L8" i="57" s="1"/>
  <c r="I7" i="57"/>
  <c r="L7" i="57" s="1"/>
  <c r="J6" i="57"/>
  <c r="J7" i="57" s="1"/>
  <c r="J8" i="57" s="1"/>
  <c r="J9" i="57" s="1"/>
  <c r="J10" i="57" s="1"/>
  <c r="J11" i="57" s="1"/>
  <c r="J12" i="57" s="1"/>
  <c r="J13" i="57" s="1"/>
  <c r="J14" i="57" s="1"/>
  <c r="J15" i="57" s="1"/>
  <c r="J16" i="57" s="1"/>
  <c r="J17" i="57" s="1"/>
  <c r="J18" i="57" s="1"/>
  <c r="J19" i="57" s="1"/>
  <c r="J20" i="57" s="1"/>
  <c r="J21" i="57" s="1"/>
  <c r="J22" i="57" s="1"/>
  <c r="J23" i="57" s="1"/>
  <c r="J24" i="57" s="1"/>
  <c r="J25" i="57" s="1"/>
  <c r="J26" i="57" s="1"/>
  <c r="J27" i="57" s="1"/>
  <c r="J28" i="57" s="1"/>
  <c r="J29" i="57" s="1"/>
  <c r="J30" i="57" s="1"/>
  <c r="J31" i="57" s="1"/>
  <c r="J32" i="57" s="1"/>
  <c r="J33" i="57" s="1"/>
  <c r="J34" i="57" s="1"/>
  <c r="J35" i="57" s="1"/>
  <c r="J36" i="57" s="1"/>
  <c r="J37" i="57" s="1"/>
  <c r="J38" i="57" s="1"/>
  <c r="J39" i="57" s="1"/>
  <c r="J40" i="57" s="1"/>
  <c r="J41" i="57" s="1"/>
  <c r="J42" i="57" s="1"/>
  <c r="J43" i="57" s="1"/>
  <c r="J44" i="57" s="1"/>
  <c r="J45" i="57" s="1"/>
  <c r="J46" i="57" s="1"/>
  <c r="J47" i="57" s="1"/>
  <c r="J48" i="57" s="1"/>
  <c r="J49" i="57" s="1"/>
  <c r="J50" i="57" s="1"/>
  <c r="J51" i="57" s="1"/>
  <c r="J52" i="57" s="1"/>
  <c r="J53" i="57" s="1"/>
  <c r="J54" i="57" s="1"/>
  <c r="J55" i="57" s="1"/>
  <c r="J56" i="57" s="1"/>
  <c r="J57" i="57" s="1"/>
  <c r="J58" i="57" s="1"/>
  <c r="J59" i="57" s="1"/>
  <c r="J60" i="57" s="1"/>
  <c r="J61" i="57" s="1"/>
  <c r="J62" i="57" s="1"/>
  <c r="J63" i="57" s="1"/>
  <c r="I6" i="57"/>
  <c r="L6" i="57" s="1"/>
  <c r="I5" i="57"/>
  <c r="L5" i="58" l="1"/>
  <c r="B59" i="58"/>
  <c r="L40" i="58"/>
  <c r="E59" i="58"/>
  <c r="D72" i="58" s="1"/>
  <c r="E67" i="57"/>
  <c r="D78" i="57"/>
  <c r="E7" i="4"/>
  <c r="L35" i="59"/>
  <c r="L53" i="58"/>
  <c r="D59" i="58"/>
  <c r="E39" i="59"/>
  <c r="G39" i="59" s="1"/>
  <c r="G41" i="59"/>
  <c r="G38" i="59"/>
  <c r="D50" i="59"/>
  <c r="D53" i="59" s="1"/>
  <c r="C59" i="58"/>
  <c r="C60" i="58" s="1"/>
  <c r="F60" i="58"/>
  <c r="D60" i="58"/>
  <c r="I56" i="58"/>
  <c r="B60" i="58"/>
  <c r="D62" i="58"/>
  <c r="D69" i="58"/>
  <c r="L54" i="58"/>
  <c r="G58" i="58"/>
  <c r="E62" i="58"/>
  <c r="L51" i="57"/>
  <c r="L50" i="57"/>
  <c r="D80" i="57"/>
  <c r="C67" i="57"/>
  <c r="C68" i="57" s="1"/>
  <c r="B67" i="57"/>
  <c r="B68" i="57" s="1"/>
  <c r="D67" i="57"/>
  <c r="L5" i="57"/>
  <c r="F68" i="57"/>
  <c r="I64" i="57"/>
  <c r="D70" i="57"/>
  <c r="D77" i="57"/>
  <c r="G66" i="57"/>
  <c r="E70" i="57"/>
  <c r="L56" i="58" l="1"/>
  <c r="E60" i="58"/>
  <c r="G60" i="58" s="1"/>
  <c r="G59" i="58"/>
  <c r="D71" i="58"/>
  <c r="D74" i="58" s="1"/>
  <c r="G62" i="58"/>
  <c r="E68" i="57"/>
  <c r="L64" i="57"/>
  <c r="G70" i="57"/>
  <c r="G67" i="57"/>
  <c r="D79" i="57"/>
  <c r="D82" i="57" s="1"/>
  <c r="D68" i="57"/>
  <c r="G68" i="57" l="1"/>
  <c r="F25" i="43" l="1"/>
  <c r="C25" i="43" l="1"/>
  <c r="B25" i="43"/>
  <c r="D25" i="43"/>
  <c r="F24" i="43"/>
  <c r="C20" i="43"/>
  <c r="D20" i="43"/>
  <c r="E20" i="43"/>
  <c r="F20" i="43"/>
  <c r="B20" i="43"/>
  <c r="F23" i="43"/>
  <c r="C17" i="43"/>
  <c r="D17" i="43"/>
  <c r="E17" i="43"/>
  <c r="F17" i="43"/>
  <c r="B17" i="43"/>
  <c r="C13" i="43"/>
  <c r="D13" i="43"/>
  <c r="E13" i="43"/>
  <c r="F13" i="43"/>
  <c r="B13" i="43"/>
  <c r="C12" i="43"/>
  <c r="D12" i="43"/>
  <c r="E12" i="43"/>
  <c r="F12" i="43"/>
  <c r="B12" i="43"/>
  <c r="C11" i="43"/>
  <c r="D11" i="43"/>
  <c r="E11" i="43"/>
  <c r="F11" i="43"/>
  <c r="B11" i="43"/>
  <c r="C10" i="43"/>
  <c r="D10" i="43"/>
  <c r="E10" i="43"/>
  <c r="F10" i="43"/>
  <c r="B10" i="43"/>
  <c r="F9" i="43"/>
  <c r="G38" i="43"/>
  <c r="H37" i="43"/>
  <c r="H36" i="43"/>
  <c r="H35" i="43"/>
  <c r="H34" i="43"/>
  <c r="H33" i="43"/>
  <c r="H32" i="43"/>
  <c r="H31" i="43"/>
  <c r="H30" i="43"/>
  <c r="H29" i="43"/>
  <c r="H28" i="43"/>
  <c r="H27" i="43"/>
  <c r="H26" i="43"/>
  <c r="H22" i="43"/>
  <c r="H21" i="43"/>
  <c r="H16" i="43"/>
  <c r="H15" i="43"/>
  <c r="H14" i="43"/>
  <c r="H8" i="43"/>
  <c r="H7" i="43"/>
  <c r="H11" i="43" l="1"/>
  <c r="E25" i="43"/>
  <c r="H25" i="43"/>
  <c r="C24" i="43"/>
  <c r="D24" i="43"/>
  <c r="B24" i="43"/>
  <c r="C23" i="43"/>
  <c r="H20" i="43"/>
  <c r="D23" i="43"/>
  <c r="B23" i="43"/>
  <c r="F19" i="43"/>
  <c r="C19" i="43"/>
  <c r="F18" i="43"/>
  <c r="H17" i="43"/>
  <c r="H13" i="43"/>
  <c r="H12" i="43"/>
  <c r="H10" i="43"/>
  <c r="E24" i="43" l="1"/>
  <c r="H24" i="43" s="1"/>
  <c r="E23" i="43"/>
  <c r="H23" i="43" s="1"/>
  <c r="F38" i="43"/>
  <c r="E19" i="43"/>
  <c r="D19" i="43"/>
  <c r="B19" i="43"/>
  <c r="E18" i="43"/>
  <c r="D18" i="43"/>
  <c r="C18" i="43"/>
  <c r="B18" i="43"/>
  <c r="H19" i="43" l="1"/>
  <c r="H18" i="43"/>
  <c r="E9" i="43" l="1"/>
  <c r="E38" i="43" s="1"/>
  <c r="B9" i="43"/>
  <c r="D9" i="43" l="1"/>
  <c r="D38" i="43" s="1"/>
  <c r="C9" i="43"/>
  <c r="C38" i="43" s="1"/>
  <c r="B38" i="43"/>
  <c r="H9" i="43" l="1"/>
  <c r="H38" i="43"/>
  <c r="E38" i="4"/>
  <c r="E9" i="6" s="1"/>
  <c r="F38" i="4"/>
  <c r="G38" i="4"/>
  <c r="E6" i="6"/>
  <c r="B38" i="4" l="1"/>
  <c r="E10" i="6"/>
  <c r="C38" i="4"/>
  <c r="D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E8" i="6" l="1"/>
  <c r="E11" i="6" s="1"/>
  <c r="H38" i="4"/>
  <c r="E12" i="6" s="1"/>
  <c r="H7" i="4"/>
</calcChain>
</file>

<file path=xl/sharedStrings.xml><?xml version="1.0" encoding="utf-8"?>
<sst xmlns="http://schemas.openxmlformats.org/spreadsheetml/2006/main" count="3110" uniqueCount="1050">
  <si>
    <t>AGRANI BANK LTD.</t>
  </si>
  <si>
    <t>JHALAM BAZAR BRANCH, CUMILLA</t>
  </si>
  <si>
    <t>Total remittance for the month =</t>
  </si>
  <si>
    <t>Date</t>
  </si>
  <si>
    <t>Spotcash</t>
  </si>
  <si>
    <t>A/C Payee</t>
  </si>
  <si>
    <t>Agent</t>
  </si>
  <si>
    <t>COC</t>
  </si>
  <si>
    <t>Online</t>
  </si>
  <si>
    <t>Total</t>
  </si>
  <si>
    <t>Spot Cash</t>
  </si>
  <si>
    <t>Cash Express</t>
  </si>
  <si>
    <t>Ez Remit</t>
  </si>
  <si>
    <t>IME</t>
  </si>
  <si>
    <t>Infinity</t>
  </si>
  <si>
    <t>Instant cash</t>
  </si>
  <si>
    <t>Merchantrade</t>
  </si>
  <si>
    <t>MoneyGram</t>
  </si>
  <si>
    <t>NBL</t>
  </si>
  <si>
    <t>Prabhu</t>
  </si>
  <si>
    <t>Remit One</t>
  </si>
  <si>
    <t>RIA</t>
  </si>
  <si>
    <t>Trans-Fast</t>
  </si>
  <si>
    <t>Uremit</t>
  </si>
  <si>
    <t>Western Union</t>
  </si>
  <si>
    <t>Xpress Money</t>
  </si>
  <si>
    <t>CBL</t>
  </si>
  <si>
    <t>Placid Express</t>
  </si>
  <si>
    <t>Turbo Cash</t>
  </si>
  <si>
    <t>NEC</t>
  </si>
  <si>
    <t>CITY PAY</t>
  </si>
  <si>
    <t>Agrani Remit</t>
  </si>
  <si>
    <t>Remittance Report</t>
  </si>
  <si>
    <t xml:space="preserve"> </t>
  </si>
  <si>
    <t>Transfast</t>
  </si>
  <si>
    <t>Xpressmoney</t>
  </si>
  <si>
    <t>AMÖYx e¨vsK wjwg‡UW, Sjg evRvi kvLv, Kzwgjøv</t>
  </si>
  <si>
    <t>µwgK</t>
  </si>
  <si>
    <t>cÖ‡Yv`bv MÖnxZvi Z_¨</t>
  </si>
  <si>
    <t>†iwg‡UÝ †cÖiYKvixi Z_¨</t>
  </si>
  <si>
    <t>†iwg‡UÝ mswkøó Z_¨</t>
  </si>
  <si>
    <t>cÖ‡Yv`bv mswkøó Z_¨</t>
  </si>
  <si>
    <t>gšÍe¨</t>
  </si>
  <si>
    <t>bvg I wVKvbv</t>
  </si>
  <si>
    <t>RvZxq 
cwiPqcÎ</t>
  </si>
  <si>
    <t>bvg</t>
  </si>
  <si>
    <t>G·‡PÄ
nvD‡Ri bvg</t>
  </si>
  <si>
    <t>†iwg‡UÝ 
†cÖi‡Yi ZvwiL</t>
  </si>
  <si>
    <t>A‡_©i 
cwigvb (UvKv)</t>
  </si>
  <si>
    <t>†jb‡`‡bi
aiY</t>
  </si>
  <si>
    <t>cÖ‡Yv`bv/bM`
mnvqZvi cwigvb (UvKv)</t>
  </si>
  <si>
    <t>cÖ‡Yv`bv/bM` mnvqZv cwi‡kv‡ai ZvwiL</t>
  </si>
  <si>
    <t>SPOTCASH</t>
  </si>
  <si>
    <t>Shahida Akter</t>
  </si>
  <si>
    <t>Momina Begum</t>
  </si>
  <si>
    <t>Kefayet Ullah</t>
  </si>
  <si>
    <t>Rokeya Begum</t>
  </si>
  <si>
    <t>Akter</t>
  </si>
  <si>
    <t>Harun Rashid</t>
  </si>
  <si>
    <t>Robiul</t>
  </si>
  <si>
    <t>Ali Ahammad</t>
  </si>
  <si>
    <t>Abul Kashem</t>
  </si>
  <si>
    <t>Taslima Begum</t>
  </si>
  <si>
    <t>Amir Hossain</t>
  </si>
  <si>
    <t>Westernunion</t>
  </si>
  <si>
    <t>Jakir Hossain</t>
  </si>
  <si>
    <t>Rashida Begum</t>
  </si>
  <si>
    <t>Iqbal Hossain</t>
  </si>
  <si>
    <t>Kamrul</t>
  </si>
  <si>
    <t>Fazlul Hoque</t>
  </si>
  <si>
    <t>Yousuf</t>
  </si>
  <si>
    <t>Nasima Akter</t>
  </si>
  <si>
    <t>Md. Ali</t>
  </si>
  <si>
    <t>Shamsul Hoque</t>
  </si>
  <si>
    <t>Billal Hossain</t>
  </si>
  <si>
    <t>Ayisha Begum</t>
  </si>
  <si>
    <t>19781910950000028</t>
  </si>
  <si>
    <t>Abul Khair</t>
  </si>
  <si>
    <t>Ria</t>
  </si>
  <si>
    <t>Jahanara Begum</t>
  </si>
  <si>
    <t>Alamgir</t>
  </si>
  <si>
    <t>Saiful</t>
  </si>
  <si>
    <t>Abdul Mannan</t>
  </si>
  <si>
    <t>Mojammel</t>
  </si>
  <si>
    <t>19681910956000018</t>
  </si>
  <si>
    <t>COC-7010246</t>
  </si>
  <si>
    <t>Jahirul Islam</t>
  </si>
  <si>
    <t>COC-7010203</t>
  </si>
  <si>
    <t>Sharif</t>
  </si>
  <si>
    <t>AGENT</t>
  </si>
  <si>
    <t>Kawser</t>
  </si>
  <si>
    <t>A/C</t>
  </si>
  <si>
    <t>Rem</t>
  </si>
  <si>
    <t>Inc</t>
  </si>
  <si>
    <t>Q-Remit</t>
  </si>
  <si>
    <t>QREMIT</t>
  </si>
  <si>
    <t>API A/C</t>
  </si>
  <si>
    <t>Spotcash Payment</t>
  </si>
  <si>
    <t>COC Payment</t>
  </si>
  <si>
    <t>Spotcash Incentive</t>
  </si>
  <si>
    <t>COC Incentive</t>
  </si>
  <si>
    <r>
      <t xml:space="preserve">DEBIT: Sundry Debtor Others </t>
    </r>
    <r>
      <rPr>
        <b/>
        <sz val="14"/>
        <color theme="1"/>
        <rFont val="Calibri"/>
        <family val="2"/>
        <scheme val="minor"/>
      </rPr>
      <t>BDT126570001</t>
    </r>
  </si>
  <si>
    <t>cÖevmx Avq Lv‡Z cÖ‡Yv`bv/bM` mnvqZv eve` cwi‡kvwaZ wnmv‡ei 2019 mv‡ji b‡f¤^i gv‡mi weeiYx</t>
  </si>
  <si>
    <t>Hajera Begum</t>
  </si>
  <si>
    <t>Abul Kalam</t>
  </si>
  <si>
    <t>Joynal Abedin</t>
  </si>
  <si>
    <t>Parul Akter</t>
  </si>
  <si>
    <t>Ismail</t>
  </si>
  <si>
    <t>Wahed Ali</t>
  </si>
  <si>
    <t>Rasel</t>
  </si>
  <si>
    <t>Fatema Begum</t>
  </si>
  <si>
    <t>Shah Alom</t>
  </si>
  <si>
    <t>Moneygram</t>
  </si>
  <si>
    <t>Ibrahim</t>
  </si>
  <si>
    <t>Rujina Begum</t>
  </si>
  <si>
    <t>Jahangir</t>
  </si>
  <si>
    <t>Milon Bibi</t>
  </si>
  <si>
    <t>Taslima Akter</t>
  </si>
  <si>
    <t>Aysha Begum</t>
  </si>
  <si>
    <t>Halima Begum</t>
  </si>
  <si>
    <t>Salman</t>
  </si>
  <si>
    <t>Anowara Begum</t>
  </si>
  <si>
    <t>Salma Begum</t>
  </si>
  <si>
    <t>Saiful Islam</t>
  </si>
  <si>
    <t>Atik Ullah</t>
  </si>
  <si>
    <t>Rasheda Begum</t>
  </si>
  <si>
    <t>Josna Begum</t>
  </si>
  <si>
    <t>Delowar</t>
  </si>
  <si>
    <t>Hasina Akter</t>
  </si>
  <si>
    <t>Sajeda Begum</t>
  </si>
  <si>
    <t>Salma Akter</t>
  </si>
  <si>
    <t>Tajul Islam</t>
  </si>
  <si>
    <t>Soleman Mia</t>
  </si>
  <si>
    <t>Robel Hossain</t>
  </si>
  <si>
    <t>Josna Akter</t>
  </si>
  <si>
    <t>Amran Ali</t>
  </si>
  <si>
    <t>Ali Hossain</t>
  </si>
  <si>
    <t>Jamal</t>
  </si>
  <si>
    <t>Abul Hossain</t>
  </si>
  <si>
    <t>Anowar Hossain</t>
  </si>
  <si>
    <t>Mostafa</t>
  </si>
  <si>
    <t>Al Amin</t>
  </si>
  <si>
    <t>19911910956000295</t>
  </si>
  <si>
    <t>Pyara Begum</t>
  </si>
  <si>
    <t>Fatema Akter</t>
  </si>
  <si>
    <t>19861910950000020</t>
  </si>
  <si>
    <t>Jashim Uddin</t>
  </si>
  <si>
    <t>Bodiul Alom</t>
  </si>
  <si>
    <t>19901910950000022</t>
  </si>
  <si>
    <t>Kamal</t>
  </si>
  <si>
    <t>Arif</t>
  </si>
  <si>
    <t>Abdur Rahim</t>
  </si>
  <si>
    <t>Nazma Begum</t>
  </si>
  <si>
    <t>Rasel Ahmed</t>
  </si>
  <si>
    <t>WesternUnion</t>
  </si>
  <si>
    <t>Arman Hossain</t>
  </si>
  <si>
    <t>Mizanur Rahman</t>
  </si>
  <si>
    <t>Majeda Begum</t>
  </si>
  <si>
    <t>Nurul Islam</t>
  </si>
  <si>
    <t>Fazilater Nesa</t>
  </si>
  <si>
    <t>Sohel Hossain</t>
  </si>
  <si>
    <t>Monowara Begum</t>
  </si>
  <si>
    <t>Tanjina Akter</t>
  </si>
  <si>
    <t>Aleya Begum</t>
  </si>
  <si>
    <t>Mohin Uddin</t>
  </si>
  <si>
    <t>Ohidur Rahman</t>
  </si>
  <si>
    <t>Peyara Begum</t>
  </si>
  <si>
    <t>Abu Hanif</t>
  </si>
  <si>
    <t>Hasina</t>
  </si>
  <si>
    <t>Kamal Ali</t>
  </si>
  <si>
    <t>Rasel Hossain</t>
  </si>
  <si>
    <t>Gautom Debnath</t>
  </si>
  <si>
    <t>Imam</t>
  </si>
  <si>
    <t>Mahinur Begum</t>
  </si>
  <si>
    <t>EZRemit</t>
  </si>
  <si>
    <t xml:space="preserve">Jowel </t>
  </si>
  <si>
    <t>Nazma Akter</t>
  </si>
  <si>
    <t>Kamrul Hossain</t>
  </si>
  <si>
    <t>Instant Cash</t>
  </si>
  <si>
    <t>Halim</t>
  </si>
  <si>
    <t>Borhan</t>
  </si>
  <si>
    <t>Khokon</t>
  </si>
  <si>
    <t>Parul</t>
  </si>
  <si>
    <t>Nasima</t>
  </si>
  <si>
    <t>Monir</t>
  </si>
  <si>
    <t>19761910950000018</t>
  </si>
  <si>
    <t>Masum</t>
  </si>
  <si>
    <t>19641910950000001</t>
  </si>
  <si>
    <t>Momin</t>
  </si>
  <si>
    <t>Billal</t>
  </si>
  <si>
    <t>Dilip Das</t>
  </si>
  <si>
    <t>COC-7010269</t>
  </si>
  <si>
    <t>Zakir</t>
  </si>
  <si>
    <t>Sohel</t>
  </si>
  <si>
    <t>Tazia</t>
  </si>
  <si>
    <t>Rabiul</t>
  </si>
  <si>
    <t>masud</t>
  </si>
  <si>
    <t>Iqbal</t>
  </si>
  <si>
    <t>COC-7010206</t>
  </si>
  <si>
    <t>Omar Faruk</t>
  </si>
  <si>
    <t>Parvin</t>
  </si>
  <si>
    <t>Gulafi</t>
  </si>
  <si>
    <t>Rubel</t>
  </si>
  <si>
    <t>Mostofa</t>
  </si>
  <si>
    <t>Habib Ullah</t>
  </si>
  <si>
    <t>Ruhul Amin</t>
  </si>
  <si>
    <t>MEC</t>
  </si>
  <si>
    <t>Omme Habiba Pinki</t>
  </si>
  <si>
    <t>Jabi Ullah</t>
  </si>
  <si>
    <t>Rehana Akter</t>
  </si>
  <si>
    <t>Sumon</t>
  </si>
  <si>
    <t>Parbhin Akter</t>
  </si>
  <si>
    <t>Helal Uddin</t>
  </si>
  <si>
    <t>19891910956000110</t>
  </si>
  <si>
    <t>Masud Rana</t>
  </si>
  <si>
    <t>Kawsar</t>
  </si>
  <si>
    <t>Aminul Islam</t>
  </si>
  <si>
    <t>Alom Nur</t>
  </si>
  <si>
    <t>Monirul Islam</t>
  </si>
  <si>
    <t>Sumon Mia</t>
  </si>
  <si>
    <t>Mijanur Rahman</t>
  </si>
  <si>
    <t>Tajir Islam</t>
  </si>
  <si>
    <t>Nargis Akter</t>
  </si>
  <si>
    <t>Shukur Ali</t>
  </si>
  <si>
    <t>Md. Jalal</t>
  </si>
  <si>
    <t>Golbahar Begum</t>
  </si>
  <si>
    <t>Bacchu Mia</t>
  </si>
  <si>
    <t>Rahima Begum</t>
  </si>
  <si>
    <t>Shahina Akter</t>
  </si>
  <si>
    <t>Imam Hossain</t>
  </si>
  <si>
    <t>Aklima</t>
  </si>
  <si>
    <t>Md. Elias</t>
  </si>
  <si>
    <t>Placid</t>
  </si>
  <si>
    <t>Zakir Hossain</t>
  </si>
  <si>
    <t>Ajad Ullah</t>
  </si>
  <si>
    <t>Anis</t>
  </si>
  <si>
    <t>Khadija Begum</t>
  </si>
  <si>
    <t>Hasina Begum</t>
  </si>
  <si>
    <t>Farhad Hossain</t>
  </si>
  <si>
    <t>Rakib Hossain</t>
  </si>
  <si>
    <t>Minoara Begum</t>
  </si>
  <si>
    <t>Saiful Hossain</t>
  </si>
  <si>
    <t>Shafayet Ullah</t>
  </si>
  <si>
    <t>Abu Taher</t>
  </si>
  <si>
    <t>19681910956000003</t>
  </si>
  <si>
    <t>19941910956000063</t>
  </si>
  <si>
    <t>Monir Hossain</t>
  </si>
  <si>
    <t>Mohi Uddin</t>
  </si>
  <si>
    <t>COC-7010241</t>
  </si>
  <si>
    <t>Maksuda Begum</t>
  </si>
  <si>
    <t>Dulal Mia</t>
  </si>
  <si>
    <t>Riyad Hossain</t>
  </si>
  <si>
    <t>Abu Hasan</t>
  </si>
  <si>
    <t>Najmul Hasan</t>
  </si>
  <si>
    <t>Kulsum Begum</t>
  </si>
  <si>
    <t>Robel</t>
  </si>
  <si>
    <t>Ali Ahmad</t>
  </si>
  <si>
    <t>Quddus</t>
  </si>
  <si>
    <t>Alomgir</t>
  </si>
  <si>
    <t>Shahid Ullah</t>
  </si>
  <si>
    <t>Khokan Mia</t>
  </si>
  <si>
    <t>Jakir</t>
  </si>
  <si>
    <t>Md. Monirujjaman</t>
  </si>
  <si>
    <t>Nasrin Akter</t>
  </si>
  <si>
    <t>Parvin Akter</t>
  </si>
  <si>
    <t>Kohinur Begum</t>
  </si>
  <si>
    <t>Johra Begum</t>
  </si>
  <si>
    <t>Sharif Uddin</t>
  </si>
  <si>
    <t>Lucky Akter</t>
  </si>
  <si>
    <t>Nasima Begum</t>
  </si>
  <si>
    <t>Najma Begum</t>
  </si>
  <si>
    <t>EZ Remit</t>
  </si>
  <si>
    <t>Najrul Islam</t>
  </si>
  <si>
    <t>Abdul Barek</t>
  </si>
  <si>
    <t>19931910950000082</t>
  </si>
  <si>
    <t>Total Incentive for the month =</t>
  </si>
  <si>
    <t>Dud Meher</t>
  </si>
  <si>
    <t>Alek</t>
  </si>
  <si>
    <t>Mehedi Hasan</t>
  </si>
  <si>
    <t>Abul Khayer</t>
  </si>
  <si>
    <t>Nargis</t>
  </si>
  <si>
    <t>Selina</t>
  </si>
  <si>
    <t>Jashim</t>
  </si>
  <si>
    <t>Rejia Begum</t>
  </si>
  <si>
    <t>Norul Islam</t>
  </si>
  <si>
    <t>Md. Monjur</t>
  </si>
  <si>
    <t>Foysal Hossain</t>
  </si>
  <si>
    <t>Salma Akter Nipa</t>
  </si>
  <si>
    <t>Jowel</t>
  </si>
  <si>
    <t>Shafiqul Islam</t>
  </si>
  <si>
    <t>Baijid</t>
  </si>
  <si>
    <t>Minara Begum</t>
  </si>
  <si>
    <t>Montu Mia</t>
  </si>
  <si>
    <t>Abdul Motaleb</t>
  </si>
  <si>
    <t>Shah Jalal</t>
  </si>
  <si>
    <t>Eman Hossain</t>
  </si>
  <si>
    <t>Morium Akter</t>
  </si>
  <si>
    <t>Didar Hossain</t>
  </si>
  <si>
    <t>Rustom Sardar</t>
  </si>
  <si>
    <t>Jamal Uddin</t>
  </si>
  <si>
    <t>Suspense Adjustment Report Balance:</t>
  </si>
  <si>
    <t>Babul</t>
  </si>
  <si>
    <t>Jahangir Alom</t>
  </si>
  <si>
    <t>Saddam</t>
  </si>
  <si>
    <t>Abdul Hakim</t>
  </si>
  <si>
    <t>NEC UK</t>
  </si>
  <si>
    <t>Rehana Begum</t>
  </si>
  <si>
    <t>Abdul Malek</t>
  </si>
  <si>
    <t>Rehana</t>
  </si>
  <si>
    <t>Sumon Hossain</t>
  </si>
  <si>
    <t>Farid Miah</t>
  </si>
  <si>
    <t>Atiq</t>
  </si>
  <si>
    <t>Alamin</t>
  </si>
  <si>
    <t>Ariful Islam</t>
  </si>
  <si>
    <t>Siddiqur Rahman</t>
  </si>
  <si>
    <t>1958191095000004</t>
  </si>
  <si>
    <t>Halima</t>
  </si>
  <si>
    <t>Kamal Hossain</t>
  </si>
  <si>
    <t>Sohid Ullah</t>
  </si>
  <si>
    <t>Md. Shahjalal</t>
  </si>
  <si>
    <t>Selina Begum</t>
  </si>
  <si>
    <t>Atiq Ullah</t>
  </si>
  <si>
    <t>Hakim</t>
  </si>
  <si>
    <t>Wali Ullah</t>
  </si>
  <si>
    <t>Ferdousi Begum</t>
  </si>
  <si>
    <t>Mahin Uddin</t>
  </si>
  <si>
    <t>Nilufa Begum</t>
  </si>
  <si>
    <t>Aslam</t>
  </si>
  <si>
    <t>Khyrun</t>
  </si>
  <si>
    <t>Abu Sufiyan</t>
  </si>
  <si>
    <t>Illias Miah</t>
  </si>
  <si>
    <t>Md. Jakir Hossain</t>
  </si>
  <si>
    <t>Md. Ibrahim Khalil</t>
  </si>
  <si>
    <t>Aysha Akter</t>
  </si>
  <si>
    <t>Robiul Hossain</t>
  </si>
  <si>
    <t>Shamim</t>
  </si>
  <si>
    <t>Sharmin Akter</t>
  </si>
  <si>
    <t>Arif Hossain</t>
  </si>
  <si>
    <t>Tazir</t>
  </si>
  <si>
    <t>Kowsar</t>
  </si>
  <si>
    <t>Masuma Begum</t>
  </si>
  <si>
    <t>Jowel Hossain</t>
  </si>
  <si>
    <t>Khokan Miah</t>
  </si>
  <si>
    <t>Robi Ullah</t>
  </si>
  <si>
    <t>Anower</t>
  </si>
  <si>
    <t>19941910950000070</t>
  </si>
  <si>
    <t>Delowara</t>
  </si>
  <si>
    <t>Morseda</t>
  </si>
  <si>
    <t>Taslima</t>
  </si>
  <si>
    <t>Rina Begum</t>
  </si>
  <si>
    <t>Kusum</t>
  </si>
  <si>
    <t>Amena Begum</t>
  </si>
  <si>
    <t>Bilkis Begum</t>
  </si>
  <si>
    <t>Mofij Mia</t>
  </si>
  <si>
    <t>Anu Mia</t>
  </si>
  <si>
    <t>Md. Rasel</t>
  </si>
  <si>
    <t>Golam Mostafa</t>
  </si>
  <si>
    <t>Sana Ullah</t>
  </si>
  <si>
    <t>Md. Dulal</t>
  </si>
  <si>
    <t>Jahir</t>
  </si>
  <si>
    <t>19871910956000087</t>
  </si>
  <si>
    <t>Peyara</t>
  </si>
  <si>
    <t>26/11/2019</t>
  </si>
  <si>
    <t>Kadam Ali</t>
  </si>
  <si>
    <t>Marium Begum</t>
  </si>
  <si>
    <t>Sumon Miah</t>
  </si>
  <si>
    <t>Sirajul Islam</t>
  </si>
  <si>
    <t>Monowara</t>
  </si>
  <si>
    <t>27/11/2019</t>
  </si>
  <si>
    <t>Amena Akter</t>
  </si>
  <si>
    <t>Arif Samad</t>
  </si>
  <si>
    <t>Mizan</t>
  </si>
  <si>
    <t>28/11/2019</t>
  </si>
  <si>
    <t>Md. Abul Bashar</t>
  </si>
  <si>
    <t>Anowar</t>
  </si>
  <si>
    <t>19911315839000081</t>
  </si>
  <si>
    <t>Tayob Ali</t>
  </si>
  <si>
    <t>Shaheb Ali</t>
  </si>
  <si>
    <t>30/11/2019</t>
  </si>
  <si>
    <t>Jesmine Akter</t>
  </si>
  <si>
    <t>29/11/2019</t>
  </si>
  <si>
    <t>30/112019</t>
  </si>
  <si>
    <t>Easin</t>
  </si>
  <si>
    <t>Montaj</t>
  </si>
  <si>
    <t>Bashir Islam</t>
  </si>
  <si>
    <t>Ufola Begum</t>
  </si>
  <si>
    <t>Nayem Hossain</t>
  </si>
  <si>
    <t>EzRemit</t>
  </si>
  <si>
    <t>Jahangir Hossain</t>
  </si>
  <si>
    <t xml:space="preserve">Tafajjal </t>
  </si>
  <si>
    <t>Safayet</t>
  </si>
  <si>
    <t>Monirujjaman</t>
  </si>
  <si>
    <t>Md. Monjil Miah</t>
  </si>
  <si>
    <t>Noman Hossain</t>
  </si>
  <si>
    <t>Nasrin Begum</t>
  </si>
  <si>
    <t>Rafiq Junab Ali</t>
  </si>
  <si>
    <t>Monayem Chowdhury</t>
  </si>
  <si>
    <t>Md. Easin Miah</t>
  </si>
  <si>
    <t>Solaiman</t>
  </si>
  <si>
    <t>BH0776005</t>
  </si>
  <si>
    <t xml:space="preserve">Mostafa Jamal </t>
  </si>
  <si>
    <t xml:space="preserve">Jesmin </t>
  </si>
  <si>
    <t>Sokla Rani Saha</t>
  </si>
  <si>
    <t>Sumon Saha</t>
  </si>
  <si>
    <t>Sharmin Begum</t>
  </si>
  <si>
    <t>Robiul Alom</t>
  </si>
  <si>
    <t>Shihab Uddin</t>
  </si>
  <si>
    <t>Md. Jamal Hossain</t>
  </si>
  <si>
    <t>19681910956000007</t>
  </si>
  <si>
    <t>Azad</t>
  </si>
  <si>
    <t>COC-7010208</t>
  </si>
  <si>
    <t>Gias Uddin</t>
  </si>
  <si>
    <t>Belayet Hossain</t>
  </si>
  <si>
    <t>Ferdousi</t>
  </si>
  <si>
    <t>Sadek</t>
  </si>
  <si>
    <t>Mozammel Hoque</t>
  </si>
  <si>
    <t>Rojina Akter</t>
  </si>
  <si>
    <t>Faruk</t>
  </si>
  <si>
    <t xml:space="preserve">Jamal </t>
  </si>
  <si>
    <t>Kazi Anowar</t>
  </si>
  <si>
    <t>Oci Ullah</t>
  </si>
  <si>
    <t>Mohsin Miah</t>
  </si>
  <si>
    <t>Saddam Hossain</t>
  </si>
  <si>
    <t>Ajit Debnath</t>
  </si>
  <si>
    <t>Salina Begum</t>
  </si>
  <si>
    <t>19891910950000022</t>
  </si>
  <si>
    <t>Sahira Begum</t>
  </si>
  <si>
    <t>Ali Azzam</t>
  </si>
  <si>
    <t>Md. Saiful</t>
  </si>
  <si>
    <t>Ayesha Begum</t>
  </si>
  <si>
    <t>Mohasin</t>
  </si>
  <si>
    <t>Salyea Khatun</t>
  </si>
  <si>
    <t>Moosa</t>
  </si>
  <si>
    <t>19921910956000084</t>
  </si>
  <si>
    <t>19901910956000171</t>
  </si>
  <si>
    <t>Jannatul Islam</t>
  </si>
  <si>
    <t>Babar</t>
  </si>
  <si>
    <t>Arif Miah</t>
  </si>
  <si>
    <t>Jaheda Begum</t>
  </si>
  <si>
    <t>Moktar</t>
  </si>
  <si>
    <t>Farid Mia</t>
  </si>
  <si>
    <t>Farida Akter</t>
  </si>
  <si>
    <t>19921910956000107</t>
  </si>
  <si>
    <t>Adud Mia</t>
  </si>
  <si>
    <t>Md. Abdul Mojid</t>
  </si>
  <si>
    <t>Bimol Dhar</t>
  </si>
  <si>
    <t>Aurongojeb</t>
  </si>
  <si>
    <t>19561912731000001</t>
  </si>
  <si>
    <t>Rozina Akter</t>
  </si>
  <si>
    <t>Kamrul Hossen</t>
  </si>
  <si>
    <t>December-2019</t>
  </si>
  <si>
    <t>Rony Babul</t>
  </si>
  <si>
    <t>Shohag Hossain</t>
  </si>
  <si>
    <t>Sakir Hossain</t>
  </si>
  <si>
    <t>Rajia Khatun</t>
  </si>
  <si>
    <t>Rohima Begum</t>
  </si>
  <si>
    <t>Mamunur Rashid</t>
  </si>
  <si>
    <t>Rahela Begum</t>
  </si>
  <si>
    <t>19951912723000081</t>
  </si>
  <si>
    <t>Jannat Akter</t>
  </si>
  <si>
    <t>Nasir Mia</t>
  </si>
  <si>
    <t>19921910950000070</t>
  </si>
  <si>
    <t>Masum Hossain</t>
  </si>
  <si>
    <t>19891910956000008</t>
  </si>
  <si>
    <t>Md. Badar</t>
  </si>
  <si>
    <t>Halima Khatun</t>
  </si>
  <si>
    <t>Jewel Hossain</t>
  </si>
  <si>
    <t>Hannan</t>
  </si>
  <si>
    <t>Shapran</t>
  </si>
  <si>
    <t>Abdulla Mohammad</t>
  </si>
  <si>
    <t>Asiya Khatun</t>
  </si>
  <si>
    <t>Humayun Kobir</t>
  </si>
  <si>
    <t>Saiful Sarkar</t>
  </si>
  <si>
    <t>Md. Shofiqul Islam</t>
  </si>
  <si>
    <t>Sazzad</t>
  </si>
  <si>
    <t>Asgor Ali</t>
  </si>
  <si>
    <t>Joynob Bibi</t>
  </si>
  <si>
    <t>Manik Hossain</t>
  </si>
  <si>
    <t>Abdul Kader</t>
  </si>
  <si>
    <t>Honufa Begum</t>
  </si>
  <si>
    <t>Ajad Hossain</t>
  </si>
  <si>
    <t>Elius</t>
  </si>
  <si>
    <t>Shahi M Miah</t>
  </si>
  <si>
    <t>Aysha</t>
  </si>
  <si>
    <t>19791910925000012</t>
  </si>
  <si>
    <t>Sofi Ullah</t>
  </si>
  <si>
    <t>COC-7020234</t>
  </si>
  <si>
    <t>Rasal Anowar</t>
  </si>
  <si>
    <t>Jahangir Uddin</t>
  </si>
  <si>
    <t>Moni Akter Sathi</t>
  </si>
  <si>
    <t>1993191095600046</t>
  </si>
  <si>
    <t>Md Aktarujjaman</t>
  </si>
  <si>
    <t>Moktar Hossain</t>
  </si>
  <si>
    <t>Md. Azad</t>
  </si>
  <si>
    <t>Hosne Ara</t>
  </si>
  <si>
    <t>Rashed Hossain</t>
  </si>
  <si>
    <t>Shahid Rahim</t>
  </si>
  <si>
    <t>Bashir Uddin</t>
  </si>
  <si>
    <t>Tahmina Akter</t>
  </si>
  <si>
    <t>Safayet Hossain</t>
  </si>
  <si>
    <t>Nazmin Begum</t>
  </si>
  <si>
    <t>Monjur Hossain</t>
  </si>
  <si>
    <t>Shahinur Akter</t>
  </si>
  <si>
    <t>Masud Habib Ullah</t>
  </si>
  <si>
    <t>199119109500000073</t>
  </si>
  <si>
    <t>Julhas Hossain</t>
  </si>
  <si>
    <t>Md. Abdus Satter</t>
  </si>
  <si>
    <t>Abu Sayem</t>
  </si>
  <si>
    <t>Sipon Miah</t>
  </si>
  <si>
    <t>Asima Khatun</t>
  </si>
  <si>
    <t>Abdul All</t>
  </si>
  <si>
    <t>Morium Begum</t>
  </si>
  <si>
    <t>Md. Aktaruzzaman</t>
  </si>
  <si>
    <t>Tarina Sultana</t>
  </si>
  <si>
    <t>19921910956000066</t>
  </si>
  <si>
    <t>City Bank</t>
  </si>
  <si>
    <t>Aliya Begum</t>
  </si>
  <si>
    <t>Shirin Sultana</t>
  </si>
  <si>
    <t>Papi Akter</t>
  </si>
  <si>
    <t>Awal Hossain</t>
  </si>
  <si>
    <t>Md Hosen</t>
  </si>
  <si>
    <t>19911910956000122</t>
  </si>
  <si>
    <t>Sabuj</t>
  </si>
  <si>
    <t>Mohar Ali</t>
  </si>
  <si>
    <t>Anisur Rahman</t>
  </si>
  <si>
    <t>Shakil Hasan</t>
  </si>
  <si>
    <t>Firoj Mia</t>
  </si>
  <si>
    <t>Jasmin Akter</t>
  </si>
  <si>
    <t>19871910956000051</t>
  </si>
  <si>
    <t>Kodom Ali</t>
  </si>
  <si>
    <t>Shah Jahan Ali</t>
  </si>
  <si>
    <t>Ruksana Begum</t>
  </si>
  <si>
    <t>1992191273100010</t>
  </si>
  <si>
    <t>Rasal Hossain</t>
  </si>
  <si>
    <t>Rahima Khatun</t>
  </si>
  <si>
    <t>Suhal Hossain</t>
  </si>
  <si>
    <t>Muktar Hossain</t>
  </si>
  <si>
    <t>Hasmoter Nesa</t>
  </si>
  <si>
    <t>Monir Ahmed</t>
  </si>
  <si>
    <t>Shamsunnahar</t>
  </si>
  <si>
    <t>Nahida Khatun</t>
  </si>
  <si>
    <t>Hafij Uddin</t>
  </si>
  <si>
    <t>Najirul Islam</t>
  </si>
  <si>
    <t>Mominul Islam</t>
  </si>
  <si>
    <t>COC-7010258</t>
  </si>
  <si>
    <t>Md. Mostafa</t>
  </si>
  <si>
    <t>Atik Hossain</t>
  </si>
  <si>
    <t>Shahanara</t>
  </si>
  <si>
    <t>Israr Jahan</t>
  </si>
  <si>
    <t>Md. Shah Jalal</t>
  </si>
  <si>
    <t>Md. Abdul Wadood</t>
  </si>
  <si>
    <t>Aminul Miah</t>
  </si>
  <si>
    <t>Sofiullah Chowdhury</t>
  </si>
  <si>
    <t>Robiul Hasan</t>
  </si>
  <si>
    <t>Ferdusi Begum</t>
  </si>
  <si>
    <t>Mnzil Hoque</t>
  </si>
  <si>
    <t>Milon Shil</t>
  </si>
  <si>
    <t>Nimai Chandra Shil</t>
  </si>
  <si>
    <t>Salina Akter</t>
  </si>
  <si>
    <t>Somon Chandra Debnath</t>
  </si>
  <si>
    <t>Omor Krishna</t>
  </si>
  <si>
    <t>Sipra Rani Das</t>
  </si>
  <si>
    <t>Maruf Ahmed</t>
  </si>
  <si>
    <t>Najma Akter</t>
  </si>
  <si>
    <t>Ms. Shaheena Akter</t>
  </si>
  <si>
    <t>Md. Bodiul Alom</t>
  </si>
  <si>
    <t>Mostaq Ahmed</t>
  </si>
  <si>
    <t>EA0396046</t>
  </si>
  <si>
    <t>Md. Shahidul Islam</t>
  </si>
  <si>
    <t>Peara Begum</t>
  </si>
  <si>
    <t>Ranuara Begum</t>
  </si>
  <si>
    <t>Minoyara Begum</t>
  </si>
  <si>
    <t>Md. Charo Mia</t>
  </si>
  <si>
    <t>Loknath Das</t>
  </si>
  <si>
    <t>Md. Farhan</t>
  </si>
  <si>
    <t>Md. Rubel</t>
  </si>
  <si>
    <t>Shahinur Rahman</t>
  </si>
  <si>
    <t>Mamun</t>
  </si>
  <si>
    <t>Shahida Khatun</t>
  </si>
  <si>
    <t>Md. Monir</t>
  </si>
  <si>
    <t>Narkiss Akter</t>
  </si>
  <si>
    <t>Ahmed Ullah</t>
  </si>
  <si>
    <t>Shorufa Begum</t>
  </si>
  <si>
    <t>Aktarujjaman</t>
  </si>
  <si>
    <t>Firoja Begum</t>
  </si>
  <si>
    <t>Abu Siddique</t>
  </si>
  <si>
    <t>Mohin</t>
  </si>
  <si>
    <t>Malak Mia</t>
  </si>
  <si>
    <t xml:space="preserve">Tofayel </t>
  </si>
  <si>
    <t>BF0755777</t>
  </si>
  <si>
    <t>Forhad Haji</t>
  </si>
  <si>
    <t>Md. Alom</t>
  </si>
  <si>
    <t>Masum Billa</t>
  </si>
  <si>
    <t>Gasim</t>
  </si>
  <si>
    <t>Jesmin Begum</t>
  </si>
  <si>
    <t>Abul Hanif</t>
  </si>
  <si>
    <t>Yesin Mia</t>
  </si>
  <si>
    <t>Md. Mohin Uddin</t>
  </si>
  <si>
    <t>Ahmed Solih</t>
  </si>
  <si>
    <t>Korban Ali</t>
  </si>
  <si>
    <t>19761910950000015</t>
  </si>
  <si>
    <t>MM Islam</t>
  </si>
  <si>
    <t>Shorif Hossain</t>
  </si>
  <si>
    <t>Kulsum Akter</t>
  </si>
  <si>
    <t>Masud Ali</t>
  </si>
  <si>
    <t>abul Khair</t>
  </si>
  <si>
    <t>Aminul iSlam</t>
  </si>
  <si>
    <t>Md. Khokan Mia</t>
  </si>
  <si>
    <t>Rafiqul Islam</t>
  </si>
  <si>
    <t>Siddikur Rahman</t>
  </si>
  <si>
    <t>Toiob Ali</t>
  </si>
  <si>
    <t>Gulapi Akter</t>
  </si>
  <si>
    <t>19931910956000167</t>
  </si>
  <si>
    <t>Md. Aktar Hossain</t>
  </si>
  <si>
    <t xml:space="preserve">Shaheb </t>
  </si>
  <si>
    <t>Jilani</t>
  </si>
  <si>
    <t>Oli Miah</t>
  </si>
  <si>
    <t>Johirul Hoque</t>
  </si>
  <si>
    <t>ShahPoran</t>
  </si>
  <si>
    <t>Hachina Begum</t>
  </si>
  <si>
    <t>Abdul Sattar</t>
  </si>
  <si>
    <t>1956191095000002</t>
  </si>
  <si>
    <t>Gafur</t>
  </si>
  <si>
    <t>Nazmul islam</t>
  </si>
  <si>
    <t>MURSEDA</t>
  </si>
  <si>
    <t>Razaul karim</t>
  </si>
  <si>
    <t>Ferdushi</t>
  </si>
  <si>
    <t>Parvez</t>
  </si>
  <si>
    <t>Fuljan</t>
  </si>
  <si>
    <t>mukter</t>
  </si>
  <si>
    <t>Halema</t>
  </si>
  <si>
    <t>Mohammed</t>
  </si>
  <si>
    <t>8/012/19</t>
  </si>
  <si>
    <t>Soqur Ali</t>
  </si>
  <si>
    <t>Awal</t>
  </si>
  <si>
    <t>Romena</t>
  </si>
  <si>
    <t>Fousol Ahammed</t>
  </si>
  <si>
    <t>Hazera</t>
  </si>
  <si>
    <t>Aminul</t>
  </si>
  <si>
    <t>Sahida</t>
  </si>
  <si>
    <t>Mahima</t>
  </si>
  <si>
    <t>anowar</t>
  </si>
  <si>
    <t>Ali Ahmed</t>
  </si>
  <si>
    <t>jahir</t>
  </si>
  <si>
    <t>Farida</t>
  </si>
  <si>
    <t>Gazi Mohi Uddin</t>
  </si>
  <si>
    <t>Asiqur</t>
  </si>
  <si>
    <t>Champa</t>
  </si>
  <si>
    <t>Khayer</t>
  </si>
  <si>
    <t>Nazma</t>
  </si>
  <si>
    <t>Rashida</t>
  </si>
  <si>
    <t>Shafiqul</t>
  </si>
  <si>
    <t>19861920908000005</t>
  </si>
  <si>
    <t>Hasan Safin</t>
  </si>
  <si>
    <t>Fazlul Haq</t>
  </si>
  <si>
    <t>Fatima</t>
  </si>
  <si>
    <t>Bellal</t>
  </si>
  <si>
    <t>Khadija</t>
  </si>
  <si>
    <t>19111910956000267</t>
  </si>
  <si>
    <t>COC-7010262</t>
  </si>
  <si>
    <t>Amran</t>
  </si>
  <si>
    <t>Kuhinur</t>
  </si>
  <si>
    <t>yeasin</t>
  </si>
  <si>
    <t>Zia</t>
  </si>
  <si>
    <t>19741910956000038</t>
  </si>
  <si>
    <t>Tanzina</t>
  </si>
  <si>
    <t>Samina</t>
  </si>
  <si>
    <t>Soleman</t>
  </si>
  <si>
    <t>Sufiya</t>
  </si>
  <si>
    <t>Shahjahan</t>
  </si>
  <si>
    <t>Elias</t>
  </si>
  <si>
    <t>Azmir</t>
  </si>
  <si>
    <t>Mehedi</t>
  </si>
  <si>
    <t>Ubayed</t>
  </si>
  <si>
    <t>Rakib</t>
  </si>
  <si>
    <t>API</t>
  </si>
  <si>
    <t>Nazir</t>
  </si>
  <si>
    <t>Mohiuddin</t>
  </si>
  <si>
    <t>Pakhi</t>
  </si>
  <si>
    <t>saiful</t>
  </si>
  <si>
    <t>Rab</t>
  </si>
  <si>
    <t>Mokter</t>
  </si>
  <si>
    <t>Chan Miah</t>
  </si>
  <si>
    <t>Morzina</t>
  </si>
  <si>
    <t>Nure Alom</t>
  </si>
  <si>
    <t xml:space="preserve">Rumi </t>
  </si>
  <si>
    <t>Hossain</t>
  </si>
  <si>
    <t>Supia</t>
  </si>
  <si>
    <t>Zohir</t>
  </si>
  <si>
    <t>Sukkor ali</t>
  </si>
  <si>
    <t>Jannatul</t>
  </si>
  <si>
    <t xml:space="preserve">Sibra </t>
  </si>
  <si>
    <t>Oli</t>
  </si>
  <si>
    <t>Raseda</t>
  </si>
  <si>
    <t>Sirina Begum</t>
  </si>
  <si>
    <t>Sewli</t>
  </si>
  <si>
    <t>Sohidulla</t>
  </si>
  <si>
    <t>Motaleb</t>
  </si>
  <si>
    <t>Humayan</t>
  </si>
  <si>
    <t>Moni</t>
  </si>
  <si>
    <t>Mokbul</t>
  </si>
  <si>
    <t>Momtaz</t>
  </si>
  <si>
    <t>Hore Kisna</t>
  </si>
  <si>
    <t>Bappa</t>
  </si>
  <si>
    <t>Farvin</t>
  </si>
  <si>
    <t>Salma</t>
  </si>
  <si>
    <t>Tabaruk</t>
  </si>
  <si>
    <t>Suroj</t>
  </si>
  <si>
    <t>Satter</t>
  </si>
  <si>
    <t>Sasunnaher</t>
  </si>
  <si>
    <t>Helal</t>
  </si>
  <si>
    <t>Shohel</t>
  </si>
  <si>
    <t>Lutfa</t>
  </si>
  <si>
    <t>Sahidul</t>
  </si>
  <si>
    <t>Mannan</t>
  </si>
  <si>
    <t>Johirul</t>
  </si>
  <si>
    <t>coc</t>
  </si>
  <si>
    <t>Maksuda</t>
  </si>
  <si>
    <t>Muslem</t>
  </si>
  <si>
    <t>Masuma</t>
  </si>
  <si>
    <t>Uddin</t>
  </si>
  <si>
    <t>Samsunnaher</t>
  </si>
  <si>
    <t>Abbas ali</t>
  </si>
  <si>
    <t>sala uddin</t>
  </si>
  <si>
    <t>Uttom deay</t>
  </si>
  <si>
    <t>Morium</t>
  </si>
  <si>
    <t>Ramig</t>
  </si>
  <si>
    <t>sujon</t>
  </si>
  <si>
    <t>Koslom</t>
  </si>
  <si>
    <t>instant cash</t>
  </si>
  <si>
    <t>Khoki</t>
  </si>
  <si>
    <t>AC PAY</t>
  </si>
  <si>
    <t>Toyab Ali</t>
  </si>
  <si>
    <t>Eaysin Mia</t>
  </si>
  <si>
    <t>Mubarok Hossain</t>
  </si>
  <si>
    <t>19661912731101005</t>
  </si>
  <si>
    <t>Sadek Mia</t>
  </si>
  <si>
    <t>Rube</t>
  </si>
  <si>
    <t xml:space="preserve">Rabeya </t>
  </si>
  <si>
    <t>Mahfuj</t>
  </si>
  <si>
    <t>Foysal Ahmed</t>
  </si>
  <si>
    <t>Masum Billal</t>
  </si>
  <si>
    <t>Abdul Khalek</t>
  </si>
  <si>
    <t>Osman</t>
  </si>
  <si>
    <t xml:space="preserve">Tajul </t>
  </si>
  <si>
    <t>Jiabul Hoq</t>
  </si>
  <si>
    <t>Rina Akter</t>
  </si>
  <si>
    <t>Zahir</t>
  </si>
  <si>
    <t>Farhad Hussain</t>
  </si>
  <si>
    <t>19881910950000031</t>
  </si>
  <si>
    <t>Maun Rashid</t>
  </si>
  <si>
    <t>Moriam</t>
  </si>
  <si>
    <t>Nurjahan</t>
  </si>
  <si>
    <t>Tahajjater Nesa</t>
  </si>
  <si>
    <t>Abdus Satter</t>
  </si>
  <si>
    <t>Jefnian</t>
  </si>
  <si>
    <t>AbulBashar</t>
  </si>
  <si>
    <t>Manik</t>
  </si>
  <si>
    <t>Rasel Alom</t>
  </si>
  <si>
    <t>19941910956000010</t>
  </si>
  <si>
    <t>Jahid</t>
  </si>
  <si>
    <t>Runa Akter</t>
  </si>
  <si>
    <t>Shirin Akter</t>
  </si>
  <si>
    <t>Abdul Sobahan</t>
  </si>
  <si>
    <t>19941910956000057</t>
  </si>
  <si>
    <t>Suprihain</t>
  </si>
  <si>
    <t>Suhinur Begum</t>
  </si>
  <si>
    <t>Toffazal</t>
  </si>
  <si>
    <t>Mohon Mia</t>
  </si>
  <si>
    <t>Eleyas</t>
  </si>
  <si>
    <t>ML Howlader</t>
  </si>
  <si>
    <t>Sojib Abdullah</t>
  </si>
  <si>
    <t>Shafi Ullah</t>
  </si>
  <si>
    <t>Md. Eleyas</t>
  </si>
  <si>
    <t>Amir Ali</t>
  </si>
  <si>
    <t>Nijam Uddin</t>
  </si>
  <si>
    <t>Dudu Miah</t>
  </si>
  <si>
    <t>Shahnaj Begum</t>
  </si>
  <si>
    <t>Bishjeet Sarkar</t>
  </si>
  <si>
    <t>Abdul Motin</t>
  </si>
  <si>
    <t>Prodip Chandra Dhar</t>
  </si>
  <si>
    <t>Saymon</t>
  </si>
  <si>
    <t>Md. Akbor Hossain</t>
  </si>
  <si>
    <t>Ismyl Hossain</t>
  </si>
  <si>
    <t>Khorsed Alom</t>
  </si>
  <si>
    <t xml:space="preserve">Noman Hossain </t>
  </si>
  <si>
    <t>Abdul Latif</t>
  </si>
  <si>
    <t>Kutub Uddin</t>
  </si>
  <si>
    <t>Tajia Begum</t>
  </si>
  <si>
    <t xml:space="preserve">Helal </t>
  </si>
  <si>
    <t>Md. Hussain</t>
  </si>
  <si>
    <t xml:space="preserve">Rasel </t>
  </si>
  <si>
    <t>19911910956000226</t>
  </si>
  <si>
    <t>Tapos Sarker</t>
  </si>
  <si>
    <t>Rajdeep Mondol</t>
  </si>
  <si>
    <t>Ali Akkas</t>
  </si>
  <si>
    <t>19501910950000001</t>
  </si>
  <si>
    <t>Menuwara</t>
  </si>
  <si>
    <t>Tazir Hossain</t>
  </si>
  <si>
    <t>Hasam</t>
  </si>
  <si>
    <t>19911910950000105</t>
  </si>
  <si>
    <t>Aistath Jameera</t>
  </si>
  <si>
    <t>Ramli</t>
  </si>
  <si>
    <t>Salma Kater Nipa</t>
  </si>
  <si>
    <t>Sufia Begum</t>
  </si>
  <si>
    <t>Omar</t>
  </si>
  <si>
    <t>Safayet Ullah</t>
  </si>
  <si>
    <t>Shah jalal</t>
  </si>
  <si>
    <t>Komola</t>
  </si>
  <si>
    <t>Mosharof Hossain</t>
  </si>
  <si>
    <t>Md. Shakil</t>
  </si>
  <si>
    <t>Suariya Begum</t>
  </si>
  <si>
    <t>Alom Hossain</t>
  </si>
  <si>
    <t>Shafiya Begum</t>
  </si>
  <si>
    <t>Abdul Hoq</t>
  </si>
  <si>
    <t>Ziaul Hoque</t>
  </si>
  <si>
    <t>Kohinoor Begum</t>
  </si>
  <si>
    <t>Delowar Idris</t>
  </si>
  <si>
    <t>19801910950000018</t>
  </si>
  <si>
    <t>Md. Mofijul Islam</t>
  </si>
  <si>
    <t>Riyad</t>
  </si>
  <si>
    <t>Shanaz</t>
  </si>
  <si>
    <t>Sadekur Rahman</t>
  </si>
  <si>
    <t>Liza Akter</t>
  </si>
  <si>
    <t>19941910950000037</t>
  </si>
  <si>
    <t>Abu Noni Ali</t>
  </si>
  <si>
    <t>Jonaued</t>
  </si>
  <si>
    <t>Rashid</t>
  </si>
  <si>
    <t>Badar</t>
  </si>
  <si>
    <t>Saiful islam</t>
  </si>
  <si>
    <t>Irfan</t>
  </si>
  <si>
    <t>Sayera</t>
  </si>
  <si>
    <t>Taruj Miah</t>
  </si>
  <si>
    <t>Mofiz</t>
  </si>
  <si>
    <t>19941912731000202</t>
  </si>
  <si>
    <t>Sakil</t>
  </si>
  <si>
    <t>A Mannan</t>
  </si>
  <si>
    <t>Mobarak</t>
  </si>
  <si>
    <t>Rima</t>
  </si>
  <si>
    <t>Mozzamel</t>
  </si>
  <si>
    <t>Pahima Akter</t>
  </si>
  <si>
    <t>19661910956000009</t>
  </si>
  <si>
    <t>Khaleda</t>
  </si>
  <si>
    <t>Rayhan Abu</t>
  </si>
  <si>
    <t>Md. Nurul Islam</t>
  </si>
  <si>
    <t>Mohsin Uddin</t>
  </si>
  <si>
    <t>Sultan Miah</t>
  </si>
  <si>
    <t>Sultan Kabir</t>
  </si>
  <si>
    <t>Sahina Akter</t>
  </si>
  <si>
    <t>Hafeja Begum</t>
  </si>
  <si>
    <t>Farid</t>
  </si>
  <si>
    <t>Kala Miah</t>
  </si>
  <si>
    <t>Ranjan</t>
  </si>
  <si>
    <t>Mintu</t>
  </si>
  <si>
    <t>Salsm</t>
  </si>
  <si>
    <t>NARGIS AKTER</t>
  </si>
  <si>
    <t>SUMON HOSSAIN</t>
  </si>
  <si>
    <t>Mohon Miah</t>
  </si>
  <si>
    <t>Md. Sohel Rana</t>
  </si>
  <si>
    <t>19911910956000180</t>
  </si>
  <si>
    <t>Shafik</t>
  </si>
  <si>
    <t>Maya</t>
  </si>
  <si>
    <t>Parul Islam</t>
  </si>
  <si>
    <t>Sukur</t>
  </si>
  <si>
    <t>M. Kamal</t>
  </si>
  <si>
    <t>Mariam</t>
  </si>
  <si>
    <t>Abdul Bashar</t>
  </si>
  <si>
    <t>1985191095000015</t>
  </si>
  <si>
    <t>Abdul Ali</t>
  </si>
  <si>
    <t>Mosarof Hossain</t>
  </si>
  <si>
    <t>Mosharof</t>
  </si>
  <si>
    <t>Abdul Hoque</t>
  </si>
  <si>
    <t>Shaporan Mirja</t>
  </si>
  <si>
    <t>Farida Begum</t>
  </si>
  <si>
    <t>Didarul Islam</t>
  </si>
  <si>
    <t>Gaffar</t>
  </si>
  <si>
    <t>Moni Akter</t>
  </si>
  <si>
    <t>Shakila Akter</t>
  </si>
  <si>
    <t>Amirul Islam</t>
  </si>
  <si>
    <t>Rashel Mia</t>
  </si>
  <si>
    <t>Lutfunahar</t>
  </si>
  <si>
    <t>Dolal</t>
  </si>
  <si>
    <t>Rekha Begum</t>
  </si>
  <si>
    <t>Sailful Islam</t>
  </si>
  <si>
    <t>Morshida Akter</t>
  </si>
  <si>
    <t>Md. S Rana</t>
  </si>
  <si>
    <t>Abdul Hamid</t>
  </si>
  <si>
    <t>Md. Salim</t>
  </si>
  <si>
    <t>Kawsar Alom</t>
  </si>
  <si>
    <t>EZ</t>
  </si>
  <si>
    <t>RAHIMA AKTER</t>
  </si>
  <si>
    <t>TAYUD ALI</t>
  </si>
  <si>
    <t>BILKIS BEGUM</t>
  </si>
  <si>
    <t>ABDUS SOBAHAN</t>
  </si>
  <si>
    <t>ANISUL ISLAM</t>
  </si>
  <si>
    <t>SIDDIQUR RAHMAN</t>
  </si>
  <si>
    <t>19581910950000004</t>
  </si>
  <si>
    <t>LUCKEY AKTER</t>
  </si>
  <si>
    <t>AWAL</t>
  </si>
  <si>
    <t>REHENA</t>
  </si>
  <si>
    <t>15/12/2019</t>
  </si>
  <si>
    <t>Abdul Satter</t>
  </si>
  <si>
    <t>Amir</t>
  </si>
  <si>
    <t>13/12/2019</t>
  </si>
  <si>
    <t>Miraj</t>
  </si>
  <si>
    <t>Md A Rab</t>
  </si>
  <si>
    <t>13/11/2019</t>
  </si>
  <si>
    <t>14/12/2019</t>
  </si>
  <si>
    <t>Rabeya</t>
  </si>
  <si>
    <t>14/11/2019</t>
  </si>
  <si>
    <t>Salma Akter Moni</t>
  </si>
  <si>
    <t>Selim</t>
  </si>
  <si>
    <t>Sahin</t>
  </si>
  <si>
    <t>Rezia</t>
  </si>
  <si>
    <t>Kanchan</t>
  </si>
  <si>
    <t>Basher</t>
  </si>
  <si>
    <t>BH 0696816</t>
  </si>
  <si>
    <t>Md D Abdul</t>
  </si>
  <si>
    <t>Selim Mia</t>
  </si>
  <si>
    <t>Monchur Ali</t>
  </si>
  <si>
    <t>Abdul Rashed</t>
  </si>
  <si>
    <t>Shahanara Begum</t>
  </si>
  <si>
    <t>Md. Ashak</t>
  </si>
  <si>
    <t>Robi Sarkar</t>
  </si>
  <si>
    <t>Miton Chandra Sarkar</t>
  </si>
  <si>
    <t>Md. Nasima Begum</t>
  </si>
  <si>
    <t>Rayhan Uddin</t>
  </si>
  <si>
    <t>Amena Khaton</t>
  </si>
  <si>
    <t>Mafijul Islam</t>
  </si>
  <si>
    <t>Khodeja Akter</t>
  </si>
  <si>
    <t>Musharof</t>
  </si>
  <si>
    <t>Johora Begum</t>
  </si>
  <si>
    <t>Forhad Hossain</t>
  </si>
  <si>
    <t>Gulapy</t>
  </si>
  <si>
    <t>Faki Akter</t>
  </si>
  <si>
    <t>Samina Akter</t>
  </si>
  <si>
    <t>Kanij Fatema</t>
  </si>
  <si>
    <t>Md. Motahar</t>
  </si>
  <si>
    <t>Younus Mia</t>
  </si>
  <si>
    <t>NEC15</t>
  </si>
  <si>
    <t>Shadak Rahman</t>
  </si>
  <si>
    <t>Samim Ahmed</t>
  </si>
  <si>
    <t>Mamaunur Rashid</t>
  </si>
  <si>
    <t>Didar Alom</t>
  </si>
  <si>
    <t xml:space="preserve">Aliya </t>
  </si>
  <si>
    <t>Maya Rani Sutradhar</t>
  </si>
  <si>
    <t>Soyon</t>
  </si>
  <si>
    <t>Bakul Begum</t>
  </si>
  <si>
    <t>Hafej Ali</t>
  </si>
  <si>
    <t>Aiyub Ali</t>
  </si>
  <si>
    <t>Motahar Hossain</t>
  </si>
  <si>
    <t>Mozammal</t>
  </si>
  <si>
    <t>Alamgir Mia</t>
  </si>
  <si>
    <t>Goutom Debnath</t>
  </si>
  <si>
    <t>Ajit D Kumud</t>
  </si>
  <si>
    <t>Achia Begum</t>
  </si>
  <si>
    <t>Bashir Goni</t>
  </si>
  <si>
    <t>Jalal Uddin</t>
  </si>
  <si>
    <t>Main Uddin</t>
  </si>
  <si>
    <t>19851910950000019</t>
  </si>
  <si>
    <t>Mobarok Hossain</t>
  </si>
  <si>
    <t>Anwar Hossain</t>
  </si>
  <si>
    <t xml:space="preserve">Mahbub </t>
  </si>
  <si>
    <t>Nasir Hossain</t>
  </si>
  <si>
    <t>199219109500000070</t>
  </si>
  <si>
    <t>Ershad Khalil</t>
  </si>
  <si>
    <t>Muthulagu</t>
  </si>
  <si>
    <t>Sekandar Ali</t>
  </si>
  <si>
    <t>Roksana Begum</t>
  </si>
  <si>
    <t>Ashraful Islam</t>
  </si>
  <si>
    <t>Hazra Begum</t>
  </si>
  <si>
    <t>Anamul</t>
  </si>
  <si>
    <t>Sikha Akter</t>
  </si>
  <si>
    <t>Shanur</t>
  </si>
  <si>
    <t>Abdur Rashid</t>
  </si>
  <si>
    <t>Ohed Ali</t>
  </si>
  <si>
    <t>19861910956000042</t>
  </si>
  <si>
    <t>Nobi Hossain</t>
  </si>
  <si>
    <t>Shahnaj Akter</t>
  </si>
  <si>
    <t>Ibrahim Khalil</t>
  </si>
  <si>
    <t>Sarmin</t>
  </si>
  <si>
    <t>15/11/2019</t>
  </si>
  <si>
    <t>Shahidul</t>
  </si>
  <si>
    <t>19891910950000081</t>
  </si>
  <si>
    <t>Ali Hossa</t>
  </si>
  <si>
    <t>Josna</t>
  </si>
  <si>
    <t>Rochanara</t>
  </si>
  <si>
    <t>Sahid</t>
  </si>
  <si>
    <t>Md Al Fahad</t>
  </si>
  <si>
    <t>BE 0966368</t>
  </si>
  <si>
    <t>Yeasin</t>
  </si>
  <si>
    <t>Golapi</t>
  </si>
  <si>
    <t>Uttam Day</t>
  </si>
  <si>
    <t>17/12/2019</t>
  </si>
  <si>
    <t>Helal Hossain</t>
  </si>
  <si>
    <t>Shamsul Haque</t>
  </si>
  <si>
    <t>Abu Sahid</t>
  </si>
  <si>
    <t>Md Mostofa</t>
  </si>
  <si>
    <t>Zahidul</t>
  </si>
  <si>
    <t>16/12/2019</t>
  </si>
  <si>
    <t>Hazera Begum</t>
  </si>
  <si>
    <t>Nazrul</t>
  </si>
  <si>
    <t>Nasir</t>
  </si>
  <si>
    <t>Abbas Ali</t>
  </si>
  <si>
    <t>Amena</t>
  </si>
  <si>
    <t>Laki Akter</t>
  </si>
  <si>
    <t>Aowal</t>
  </si>
  <si>
    <t>Ahshak</t>
  </si>
  <si>
    <t>Sokur Ali</t>
  </si>
  <si>
    <t>19861910956000035</t>
  </si>
  <si>
    <t>Nizam</t>
  </si>
  <si>
    <t>Ansar Ali</t>
  </si>
  <si>
    <t>Abdul Hai</t>
  </si>
  <si>
    <t>Nurjahan Akter</t>
  </si>
  <si>
    <t>Nurnahar</t>
  </si>
  <si>
    <t>Joynal</t>
  </si>
  <si>
    <t>Mofizul</t>
  </si>
  <si>
    <t>Kader</t>
  </si>
  <si>
    <t>Rohima</t>
  </si>
  <si>
    <t>19901910956000032</t>
  </si>
  <si>
    <t>Farjana</t>
  </si>
  <si>
    <t>19931912731000077</t>
  </si>
  <si>
    <t>Omar Faruq</t>
  </si>
  <si>
    <t>19921910956000184</t>
  </si>
  <si>
    <t>Saeed</t>
  </si>
  <si>
    <t>Omma Salma</t>
  </si>
  <si>
    <t>Abu Thoha</t>
  </si>
  <si>
    <t>Haresa</t>
  </si>
  <si>
    <t>Ramu Al Munindi</t>
  </si>
  <si>
    <t>Ali Asraf</t>
  </si>
  <si>
    <t>Parvej</t>
  </si>
  <si>
    <t>Fahima</t>
  </si>
  <si>
    <t>19901910956000064</t>
  </si>
  <si>
    <t>Monawem</t>
  </si>
  <si>
    <t>Sema Akter</t>
  </si>
  <si>
    <t>19911910956000008</t>
  </si>
  <si>
    <t>Shah Alam</t>
  </si>
  <si>
    <t>Rajia</t>
  </si>
  <si>
    <t>J Uddin</t>
  </si>
  <si>
    <t>Shahadat</t>
  </si>
  <si>
    <t>Kamrunahar</t>
  </si>
  <si>
    <t>Ziaur</t>
  </si>
  <si>
    <t>Shazahan</t>
  </si>
  <si>
    <t>Sultana</t>
  </si>
  <si>
    <t>Emran</t>
  </si>
  <si>
    <t>Nahida</t>
  </si>
  <si>
    <t>Hafiz Uddin</t>
  </si>
  <si>
    <t>19911910956000237</t>
  </si>
  <si>
    <t>Rafiqul</t>
  </si>
  <si>
    <t xml:space="preserve">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</si>
</sst>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SutonnyMJ"/>
    </font>
    <font>
      <sz val="11"/>
      <color theme="1"/>
      <name val="SutonnyMJ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3" fontId="4" fillId="2" borderId="0" xfId="1" applyFont="1" applyFill="1"/>
    <xf numFmtId="43" fontId="4" fillId="2" borderId="3" xfId="1" applyFont="1" applyFill="1" applyBorder="1"/>
    <xf numFmtId="0" fontId="5" fillId="0" borderId="2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49" fontId="2" fillId="0" borderId="3" xfId="0" applyNumberFormat="1" applyFont="1" applyBorder="1"/>
    <xf numFmtId="43" fontId="6" fillId="0" borderId="3" xfId="0" applyNumberFormat="1" applyFont="1" applyBorder="1"/>
    <xf numFmtId="43" fontId="0" fillId="0" borderId="0" xfId="1" applyFont="1"/>
    <xf numFmtId="2" fontId="0" fillId="0" borderId="4" xfId="0" applyNumberFormat="1" applyBorder="1"/>
    <xf numFmtId="43" fontId="4" fillId="0" borderId="0" xfId="1" applyFont="1" applyFill="1"/>
    <xf numFmtId="0" fontId="0" fillId="0" borderId="0" xfId="0" applyFill="1"/>
    <xf numFmtId="43" fontId="4" fillId="0" borderId="3" xfId="1" applyFont="1" applyFill="1" applyBorder="1"/>
    <xf numFmtId="43" fontId="4" fillId="0" borderId="0" xfId="0" applyNumberFormat="1" applyFont="1" applyFill="1"/>
    <xf numFmtId="43" fontId="4" fillId="0" borderId="3" xfId="0" applyNumberFormat="1" applyFont="1" applyFill="1" applyBorder="1"/>
    <xf numFmtId="43" fontId="4" fillId="2" borderId="0" xfId="0" applyNumberFormat="1" applyFont="1" applyFill="1"/>
    <xf numFmtId="43" fontId="4" fillId="2" borderId="3" xfId="0" applyNumberFormat="1" applyFont="1" applyFill="1" applyBorder="1"/>
    <xf numFmtId="43" fontId="8" fillId="0" borderId="2" xfId="0" applyNumberFormat="1" applyFont="1" applyBorder="1"/>
    <xf numFmtId="43" fontId="8" fillId="0" borderId="2" xfId="1" applyFont="1" applyBorder="1"/>
    <xf numFmtId="43" fontId="9" fillId="0" borderId="2" xfId="1" applyFont="1" applyBorder="1"/>
    <xf numFmtId="43" fontId="0" fillId="0" borderId="3" xfId="1" applyFont="1" applyBorder="1"/>
    <xf numFmtId="164" fontId="10" fillId="2" borderId="3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2" fillId="0" borderId="0" xfId="0" applyFont="1" applyBorder="1" applyAlignment="1">
      <alignment horizontal="center"/>
    </xf>
    <xf numFmtId="0" fontId="13" fillId="0" borderId="0" xfId="0" applyFont="1"/>
    <xf numFmtId="0" fontId="13" fillId="0" borderId="4" xfId="0" applyFont="1" applyBorder="1"/>
    <xf numFmtId="0" fontId="13" fillId="0" borderId="0" xfId="0" applyFont="1" applyBorder="1"/>
    <xf numFmtId="0" fontId="13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1" fontId="0" fillId="0" borderId="4" xfId="0" quotePrefix="1" applyNumberFormat="1" applyBorder="1"/>
    <xf numFmtId="14" fontId="0" fillId="0" borderId="4" xfId="0" applyNumberFormat="1" applyBorder="1"/>
    <xf numFmtId="2" fontId="0" fillId="0" borderId="4" xfId="0" applyNumberFormat="1" applyFill="1" applyBorder="1"/>
    <xf numFmtId="2" fontId="0" fillId="0" borderId="0" xfId="0" applyNumberFormat="1" applyBorder="1"/>
    <xf numFmtId="1" fontId="0" fillId="0" borderId="4" xfId="0" applyNumberFormat="1" applyBorder="1"/>
    <xf numFmtId="0" fontId="7" fillId="0" borderId="4" xfId="0" applyFont="1" applyBorder="1"/>
    <xf numFmtId="1" fontId="7" fillId="0" borderId="4" xfId="0" applyNumberFormat="1" applyFont="1" applyBorder="1"/>
    <xf numFmtId="14" fontId="7" fillId="0" borderId="4" xfId="0" applyNumberFormat="1" applyFont="1" applyBorder="1"/>
    <xf numFmtId="2" fontId="7" fillId="0" borderId="4" xfId="0" applyNumberFormat="1" applyFont="1" applyFill="1" applyBorder="1"/>
    <xf numFmtId="1" fontId="7" fillId="0" borderId="4" xfId="0" quotePrefix="1" applyNumberFormat="1" applyFont="1" applyBorder="1"/>
    <xf numFmtId="0" fontId="0" fillId="0" borderId="4" xfId="0" applyFill="1" applyBorder="1"/>
    <xf numFmtId="1" fontId="0" fillId="0" borderId="4" xfId="0" applyNumberFormat="1" applyFill="1" applyBorder="1"/>
    <xf numFmtId="14" fontId="0" fillId="0" borderId="4" xfId="0" applyNumberFormat="1" applyFill="1" applyBorder="1"/>
    <xf numFmtId="1" fontId="0" fillId="0" borderId="4" xfId="0" quotePrefix="1" applyNumberFormat="1" applyFill="1" applyBorder="1" applyAlignment="1">
      <alignment horizontal="right"/>
    </xf>
    <xf numFmtId="0" fontId="7" fillId="0" borderId="4" xfId="0" applyFont="1" applyFill="1" applyBorder="1"/>
    <xf numFmtId="1" fontId="7" fillId="0" borderId="4" xfId="0" applyNumberFormat="1" applyFont="1" applyFill="1" applyBorder="1"/>
    <xf numFmtId="1" fontId="7" fillId="0" borderId="4" xfId="0" quotePrefix="1" applyNumberFormat="1" applyFont="1" applyFill="1" applyBorder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2" fontId="0" fillId="0" borderId="0" xfId="0" applyNumberFormat="1" applyFill="1" applyBorder="1"/>
    <xf numFmtId="0" fontId="0" fillId="0" borderId="0" xfId="0" applyFill="1" applyBorder="1"/>
    <xf numFmtId="43" fontId="14" fillId="0" borderId="0" xfId="1" applyFont="1" applyBorder="1"/>
    <xf numFmtId="43" fontId="0" fillId="0" borderId="0" xfId="0" applyNumberFormat="1" applyBorder="1"/>
    <xf numFmtId="1" fontId="0" fillId="0" borderId="0" xfId="0" applyNumberFormat="1" applyBorder="1"/>
    <xf numFmtId="0" fontId="2" fillId="0" borderId="0" xfId="0" applyFont="1" applyBorder="1"/>
    <xf numFmtId="2" fontId="2" fillId="0" borderId="0" xfId="0" applyNumberFormat="1" applyFont="1" applyFill="1" applyBorder="1" applyAlignment="1">
      <alignment horizontal="center" vertical="center"/>
    </xf>
    <xf numFmtId="43" fontId="0" fillId="0" borderId="0" xfId="1" applyFont="1" applyFill="1" applyBorder="1"/>
    <xf numFmtId="0" fontId="11" fillId="0" borderId="0" xfId="0" applyFont="1" applyBorder="1"/>
    <xf numFmtId="1" fontId="11" fillId="0" borderId="0" xfId="0" applyNumberFormat="1" applyFont="1" applyBorder="1"/>
    <xf numFmtId="14" fontId="11" fillId="0" borderId="0" xfId="0" applyNumberFormat="1" applyFont="1" applyFill="1" applyBorder="1"/>
    <xf numFmtId="2" fontId="11" fillId="0" borderId="0" xfId="0" applyNumberFormat="1" applyFont="1" applyFill="1" applyBorder="1"/>
    <xf numFmtId="43" fontId="11" fillId="0" borderId="0" xfId="0" applyNumberFormat="1" applyFont="1" applyBorder="1"/>
    <xf numFmtId="0" fontId="11" fillId="0" borderId="0" xfId="0" applyFont="1" applyFill="1" applyBorder="1"/>
    <xf numFmtId="43" fontId="3" fillId="0" borderId="0" xfId="0" applyNumberFormat="1" applyFont="1" applyBorder="1"/>
    <xf numFmtId="43" fontId="6" fillId="0" borderId="0" xfId="1" applyFont="1" applyFill="1" applyBorder="1"/>
    <xf numFmtId="2" fontId="7" fillId="3" borderId="4" xfId="0" applyNumberFormat="1" applyFont="1" applyFill="1" applyBorder="1"/>
    <xf numFmtId="14" fontId="15" fillId="0" borderId="0" xfId="0" applyNumberFormat="1" applyFont="1" applyFill="1" applyBorder="1"/>
    <xf numFmtId="2" fontId="0" fillId="0" borderId="6" xfId="0" applyNumberFormat="1" applyBorder="1"/>
    <xf numFmtId="0" fontId="7" fillId="0" borderId="7" xfId="0" applyFont="1" applyBorder="1"/>
    <xf numFmtId="2" fontId="0" fillId="0" borderId="7" xfId="0" applyNumberFormat="1" applyBorder="1"/>
    <xf numFmtId="14" fontId="0" fillId="0" borderId="7" xfId="0" applyNumberFormat="1" applyBorder="1"/>
    <xf numFmtId="0" fontId="0" fillId="0" borderId="7" xfId="0" applyBorder="1"/>
    <xf numFmtId="2" fontId="0" fillId="0" borderId="8" xfId="0" applyNumberFormat="1" applyBorder="1"/>
    <xf numFmtId="0" fontId="2" fillId="0" borderId="0" xfId="0" applyFont="1" applyFill="1" applyBorder="1"/>
    <xf numFmtId="1" fontId="0" fillId="0" borderId="4" xfId="0" quotePrefix="1" applyNumberFormat="1" applyFill="1" applyBorder="1"/>
    <xf numFmtId="2" fontId="0" fillId="3" borderId="4" xfId="0" applyNumberFormat="1" applyFill="1" applyBorder="1"/>
    <xf numFmtId="1" fontId="0" fillId="0" borderId="4" xfId="0" quotePrefix="1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7" fillId="0" borderId="4" xfId="0" quotePrefix="1" applyNumberFormat="1" applyFont="1" applyBorder="1" applyAlignment="1">
      <alignment horizontal="right"/>
    </xf>
    <xf numFmtId="1" fontId="7" fillId="0" borderId="4" xfId="0" applyNumberFormat="1" applyFont="1" applyBorder="1" applyAlignment="1">
      <alignment horizontal="right"/>
    </xf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3" fillId="0" borderId="4" xfId="0" applyFont="1" applyBorder="1" applyAlignment="1">
      <alignment horizontal="center"/>
    </xf>
    <xf numFmtId="0" fontId="4" fillId="2" borderId="0" xfId="0" applyFont="1" applyFill="1"/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2" fontId="0" fillId="4" borderId="0" xfId="0" applyNumberFormat="1" applyFill="1" applyBorder="1"/>
    <xf numFmtId="0" fontId="7" fillId="4" borderId="4" xfId="0" applyFont="1" applyFill="1" applyBorder="1"/>
    <xf numFmtId="2" fontId="7" fillId="5" borderId="4" xfId="0" applyNumberFormat="1" applyFont="1" applyFill="1" applyBorder="1"/>
    <xf numFmtId="2" fontId="7" fillId="6" borderId="4" xfId="0" applyNumberFormat="1" applyFont="1" applyFill="1" applyBorder="1"/>
    <xf numFmtId="2" fontId="7" fillId="4" borderId="4" xfId="0" applyNumberFormat="1" applyFont="1" applyFill="1" applyBorder="1"/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7" fillId="4" borderId="4" xfId="0" applyNumberFormat="1" applyFont="1" applyFill="1" applyBorder="1"/>
    <xf numFmtId="0" fontId="0" fillId="4" borderId="4" xfId="0" applyFill="1" applyBorder="1"/>
    <xf numFmtId="2" fontId="0" fillId="4" borderId="4" xfId="0" applyNumberFormat="1" applyFill="1" applyBorder="1"/>
    <xf numFmtId="14" fontId="0" fillId="4" borderId="4" xfId="0" applyNumberFormat="1" applyFill="1" applyBorder="1"/>
    <xf numFmtId="0" fontId="13" fillId="0" borderId="0" xfId="0" applyFont="1" applyFill="1" applyBorder="1" applyAlignment="1">
      <alignment vertical="center"/>
    </xf>
    <xf numFmtId="0" fontId="13" fillId="0" borderId="0" xfId="0" applyFont="1" applyFill="1"/>
    <xf numFmtId="2" fontId="7" fillId="7" borderId="4" xfId="0" applyNumberFormat="1" applyFont="1" applyFill="1" applyBorder="1"/>
    <xf numFmtId="2" fontId="7" fillId="8" borderId="4" xfId="0" applyNumberFormat="1" applyFont="1" applyFill="1" applyBorder="1"/>
    <xf numFmtId="2" fontId="7" fillId="9" borderId="4" xfId="0" applyNumberFormat="1" applyFont="1" applyFill="1" applyBorder="1"/>
    <xf numFmtId="0" fontId="15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79</xdr:row>
      <xdr:rowOff>21852</xdr:rowOff>
    </xdr:from>
    <xdr:to>
      <xdr:col>7</xdr:col>
      <xdr:colOff>11205</xdr:colOff>
      <xdr:row>80</xdr:row>
      <xdr:rowOff>98052</xdr:rowOff>
    </xdr:to>
    <xdr:sp macro="" textlink="">
      <xdr:nvSpPr>
        <xdr:cNvPr id="2" name="TextBox 1"/>
        <xdr:cNvSpPr txBox="1"/>
      </xdr:nvSpPr>
      <xdr:spPr>
        <a:xfrm>
          <a:off x="5948643" y="14671302"/>
          <a:ext cx="1272987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42</xdr:row>
      <xdr:rowOff>66675</xdr:rowOff>
    </xdr:from>
    <xdr:to>
      <xdr:col>7</xdr:col>
      <xdr:colOff>571499</xdr:colOff>
      <xdr:row>43</xdr:row>
      <xdr:rowOff>142875</xdr:rowOff>
    </xdr:to>
    <xdr:sp macro="" textlink="">
      <xdr:nvSpPr>
        <xdr:cNvPr id="2" name="TextBox 1"/>
        <xdr:cNvSpPr txBox="1"/>
      </xdr:nvSpPr>
      <xdr:spPr>
        <a:xfrm>
          <a:off x="6667500" y="12725400"/>
          <a:ext cx="1190624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63</xdr:row>
      <xdr:rowOff>66675</xdr:rowOff>
    </xdr:from>
    <xdr:to>
      <xdr:col>7</xdr:col>
      <xdr:colOff>571499</xdr:colOff>
      <xdr:row>64</xdr:row>
      <xdr:rowOff>142875</xdr:rowOff>
    </xdr:to>
    <xdr:sp macro="" textlink="">
      <xdr:nvSpPr>
        <xdr:cNvPr id="2" name="TextBox 1"/>
        <xdr:cNvSpPr txBox="1"/>
      </xdr:nvSpPr>
      <xdr:spPr>
        <a:xfrm>
          <a:off x="6667500" y="14249400"/>
          <a:ext cx="1190624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71</xdr:row>
      <xdr:rowOff>66675</xdr:rowOff>
    </xdr:from>
    <xdr:to>
      <xdr:col>7</xdr:col>
      <xdr:colOff>571499</xdr:colOff>
      <xdr:row>72</xdr:row>
      <xdr:rowOff>142875</xdr:rowOff>
    </xdr:to>
    <xdr:sp macro="" textlink="">
      <xdr:nvSpPr>
        <xdr:cNvPr id="2" name="TextBox 1"/>
        <xdr:cNvSpPr txBox="1"/>
      </xdr:nvSpPr>
      <xdr:spPr>
        <a:xfrm>
          <a:off x="6667500" y="8724900"/>
          <a:ext cx="1190624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79</xdr:row>
      <xdr:rowOff>21852</xdr:rowOff>
    </xdr:from>
    <xdr:to>
      <xdr:col>7</xdr:col>
      <xdr:colOff>11205</xdr:colOff>
      <xdr:row>80</xdr:row>
      <xdr:rowOff>98052</xdr:rowOff>
    </xdr:to>
    <xdr:sp macro="" textlink="">
      <xdr:nvSpPr>
        <xdr:cNvPr id="2" name="TextBox 1"/>
        <xdr:cNvSpPr txBox="1"/>
      </xdr:nvSpPr>
      <xdr:spPr>
        <a:xfrm>
          <a:off x="5948643" y="11242302"/>
          <a:ext cx="1272987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55</xdr:row>
      <xdr:rowOff>21852</xdr:rowOff>
    </xdr:from>
    <xdr:to>
      <xdr:col>7</xdr:col>
      <xdr:colOff>11205</xdr:colOff>
      <xdr:row>56</xdr:row>
      <xdr:rowOff>98052</xdr:rowOff>
    </xdr:to>
    <xdr:sp macro="" textlink="">
      <xdr:nvSpPr>
        <xdr:cNvPr id="2" name="TextBox 1"/>
        <xdr:cNvSpPr txBox="1"/>
      </xdr:nvSpPr>
      <xdr:spPr>
        <a:xfrm>
          <a:off x="5948643" y="11051802"/>
          <a:ext cx="1272987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54</xdr:row>
      <xdr:rowOff>21852</xdr:rowOff>
    </xdr:from>
    <xdr:to>
      <xdr:col>7</xdr:col>
      <xdr:colOff>11205</xdr:colOff>
      <xdr:row>55</xdr:row>
      <xdr:rowOff>98052</xdr:rowOff>
    </xdr:to>
    <xdr:sp macro="" textlink="">
      <xdr:nvSpPr>
        <xdr:cNvPr id="2" name="TextBox 1"/>
        <xdr:cNvSpPr txBox="1"/>
      </xdr:nvSpPr>
      <xdr:spPr>
        <a:xfrm>
          <a:off x="5948643" y="12956802"/>
          <a:ext cx="1272987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64</xdr:row>
      <xdr:rowOff>21852</xdr:rowOff>
    </xdr:from>
    <xdr:to>
      <xdr:col>7</xdr:col>
      <xdr:colOff>11205</xdr:colOff>
      <xdr:row>65</xdr:row>
      <xdr:rowOff>98052</xdr:rowOff>
    </xdr:to>
    <xdr:sp macro="" textlink="">
      <xdr:nvSpPr>
        <xdr:cNvPr id="2" name="TextBox 1"/>
        <xdr:cNvSpPr txBox="1"/>
      </xdr:nvSpPr>
      <xdr:spPr>
        <a:xfrm>
          <a:off x="5872443" y="15623802"/>
          <a:ext cx="1272987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78</xdr:row>
      <xdr:rowOff>21852</xdr:rowOff>
    </xdr:from>
    <xdr:to>
      <xdr:col>7</xdr:col>
      <xdr:colOff>11205</xdr:colOff>
      <xdr:row>79</xdr:row>
      <xdr:rowOff>98052</xdr:rowOff>
    </xdr:to>
    <xdr:sp macro="" textlink="">
      <xdr:nvSpPr>
        <xdr:cNvPr id="2" name="TextBox 1"/>
        <xdr:cNvSpPr txBox="1"/>
      </xdr:nvSpPr>
      <xdr:spPr>
        <a:xfrm>
          <a:off x="5874124" y="15620440"/>
          <a:ext cx="1275228" cy="36755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103</xdr:row>
      <xdr:rowOff>66675</xdr:rowOff>
    </xdr:from>
    <xdr:to>
      <xdr:col>7</xdr:col>
      <xdr:colOff>571499</xdr:colOff>
      <xdr:row>104</xdr:row>
      <xdr:rowOff>142875</xdr:rowOff>
    </xdr:to>
    <xdr:sp macro="" textlink="">
      <xdr:nvSpPr>
        <xdr:cNvPr id="2" name="TextBox 1"/>
        <xdr:cNvSpPr txBox="1"/>
      </xdr:nvSpPr>
      <xdr:spPr>
        <a:xfrm>
          <a:off x="6429375" y="12325350"/>
          <a:ext cx="1276349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63</xdr:row>
      <xdr:rowOff>66675</xdr:rowOff>
    </xdr:from>
    <xdr:to>
      <xdr:col>7</xdr:col>
      <xdr:colOff>571499</xdr:colOff>
      <xdr:row>64</xdr:row>
      <xdr:rowOff>142875</xdr:rowOff>
    </xdr:to>
    <xdr:sp macro="" textlink="">
      <xdr:nvSpPr>
        <xdr:cNvPr id="2" name="TextBox 1"/>
        <xdr:cNvSpPr txBox="1"/>
      </xdr:nvSpPr>
      <xdr:spPr>
        <a:xfrm>
          <a:off x="6667500" y="11010900"/>
          <a:ext cx="1190624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56</xdr:row>
      <xdr:rowOff>66675</xdr:rowOff>
    </xdr:from>
    <xdr:to>
      <xdr:col>7</xdr:col>
      <xdr:colOff>571499</xdr:colOff>
      <xdr:row>57</xdr:row>
      <xdr:rowOff>142875</xdr:rowOff>
    </xdr:to>
    <xdr:sp macro="" textlink="">
      <xdr:nvSpPr>
        <xdr:cNvPr id="2" name="TextBox 1"/>
        <xdr:cNvSpPr txBox="1"/>
      </xdr:nvSpPr>
      <xdr:spPr>
        <a:xfrm>
          <a:off x="6667500" y="8724900"/>
          <a:ext cx="1190624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2"/>
  <sheetViews>
    <sheetView view="pageLayout" workbookViewId="0">
      <selection activeCell="E15" sqref="E15"/>
    </sheetView>
  </sheetViews>
  <sheetFormatPr defaultRowHeight="14.5" x14ac:dyDescent="0.35"/>
  <cols>
    <col min="2" max="2" width="7.7265625" customWidth="1"/>
    <col min="3" max="3" width="10.54296875" customWidth="1"/>
    <col min="4" max="4" width="15.7265625" customWidth="1"/>
    <col min="5" max="5" width="14.453125" customWidth="1"/>
  </cols>
  <sheetData>
    <row r="1" spans="1:8" ht="18.5" x14ac:dyDescent="0.45">
      <c r="A1" s="129" t="s">
        <v>0</v>
      </c>
      <c r="B1" s="129"/>
      <c r="C1" s="129"/>
      <c r="D1" s="129"/>
      <c r="E1" s="129"/>
      <c r="F1" s="129"/>
      <c r="G1" s="129"/>
      <c r="H1" s="129"/>
    </row>
    <row r="2" spans="1:8" x14ac:dyDescent="0.35">
      <c r="A2" s="130" t="s">
        <v>1</v>
      </c>
      <c r="B2" s="130"/>
      <c r="C2" s="130"/>
      <c r="D2" s="130"/>
      <c r="E2" s="130"/>
      <c r="F2" s="130"/>
      <c r="G2" s="130"/>
      <c r="H2" s="130"/>
    </row>
    <row r="6" spans="1:8" x14ac:dyDescent="0.35">
      <c r="C6" s="8"/>
      <c r="D6" s="9" t="s">
        <v>32</v>
      </c>
      <c r="E6" s="10" t="str">
        <f>'Total Remittance'!D4</f>
        <v>December-2019</v>
      </c>
      <c r="F6" s="8"/>
    </row>
    <row r="8" spans="1:8" x14ac:dyDescent="0.35">
      <c r="C8" s="8">
        <v>1</v>
      </c>
      <c r="D8" s="8" t="s">
        <v>10</v>
      </c>
      <c r="E8" s="24">
        <f>SUM('Total Remittance'!B38:D38)</f>
        <v>18971677.149999999</v>
      </c>
      <c r="F8" s="8"/>
    </row>
    <row r="9" spans="1:8" x14ac:dyDescent="0.35">
      <c r="C9">
        <v>2</v>
      </c>
      <c r="D9" t="s">
        <v>7</v>
      </c>
      <c r="E9" s="12">
        <f>'Total Remittance'!E38</f>
        <v>1553448.19</v>
      </c>
    </row>
    <row r="10" spans="1:8" x14ac:dyDescent="0.35">
      <c r="C10" s="8">
        <v>3</v>
      </c>
      <c r="D10" s="8" t="s">
        <v>5</v>
      </c>
      <c r="E10" s="24">
        <f>SUM('Total Remittance'!F38:G38)</f>
        <v>3931616.01</v>
      </c>
      <c r="F10" s="8"/>
    </row>
    <row r="11" spans="1:8" x14ac:dyDescent="0.35">
      <c r="E11" s="12">
        <f>SUM(E8:E10)</f>
        <v>24456741.350000001</v>
      </c>
    </row>
    <row r="12" spans="1:8" x14ac:dyDescent="0.35">
      <c r="C12" s="8"/>
      <c r="D12" s="8"/>
      <c r="E12" s="11">
        <f>'Total Remittance'!H38</f>
        <v>24456741.350000001</v>
      </c>
      <c r="F12" s="8"/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"/>
  <sheetViews>
    <sheetView topLeftCell="A91" zoomScale="85" zoomScaleNormal="85" zoomScalePageLayoutView="115" workbookViewId="0">
      <selection activeCell="F112" sqref="F112"/>
    </sheetView>
  </sheetViews>
  <sheetFormatPr defaultColWidth="9.1796875" defaultRowHeight="14.5" x14ac:dyDescent="0.35"/>
  <cols>
    <col min="1" max="1" width="5.54296875" style="55" customWidth="1"/>
    <col min="2" max="2" width="20" style="55" bestFit="1" customWidth="1"/>
    <col min="3" max="3" width="20.453125" style="55" customWidth="1"/>
    <col min="4" max="4" width="20.1796875" style="55" bestFit="1" customWidth="1"/>
    <col min="5" max="5" width="14" style="55" bestFit="1" customWidth="1"/>
    <col min="6" max="6" width="11.7265625" style="55" customWidth="1"/>
    <col min="7" max="7" width="15.1796875" style="59" bestFit="1" customWidth="1"/>
    <col min="8" max="8" width="10.26953125" style="55" bestFit="1" customWidth="1"/>
    <col min="9" max="9" width="10.453125" style="55" customWidth="1"/>
    <col min="10" max="10" width="11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2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4" x14ac:dyDescent="0.3">
      <c r="A3" s="32" t="s">
        <v>37</v>
      </c>
      <c r="B3" s="135" t="s">
        <v>38</v>
      </c>
      <c r="C3" s="135"/>
      <c r="D3" s="95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56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 x14ac:dyDescent="0.35">
      <c r="A5" s="7">
        <v>1</v>
      </c>
      <c r="B5" s="7" t="s">
        <v>622</v>
      </c>
      <c r="C5" s="38">
        <v>1910950170857</v>
      </c>
      <c r="D5" s="7" t="s">
        <v>623</v>
      </c>
      <c r="E5" s="7" t="s">
        <v>19</v>
      </c>
      <c r="F5" s="39">
        <v>43689</v>
      </c>
      <c r="G5" s="84">
        <v>20236</v>
      </c>
      <c r="H5" s="7" t="s">
        <v>52</v>
      </c>
      <c r="I5" s="13">
        <f>TRUNC((G5*0.02),2)</f>
        <v>404.72</v>
      </c>
      <c r="J5" s="39">
        <v>43689</v>
      </c>
      <c r="K5" s="7"/>
      <c r="L5" s="58">
        <f>G5+I5</f>
        <v>20640.72</v>
      </c>
    </row>
    <row r="6" spans="1:12" customFormat="1" x14ac:dyDescent="0.35">
      <c r="A6" s="7">
        <v>2</v>
      </c>
      <c r="B6" s="7" t="s">
        <v>624</v>
      </c>
      <c r="C6" s="42">
        <v>1910956206116</v>
      </c>
      <c r="D6" s="7" t="s">
        <v>625</v>
      </c>
      <c r="E6" s="7" t="s">
        <v>34</v>
      </c>
      <c r="F6" s="39">
        <v>43689</v>
      </c>
      <c r="G6" s="84">
        <v>37023</v>
      </c>
      <c r="H6" s="7" t="s">
        <v>52</v>
      </c>
      <c r="I6" s="13">
        <f t="shared" ref="I6:I97" si="0">TRUNC((G6*0.02),2)</f>
        <v>740.46</v>
      </c>
      <c r="J6" s="39">
        <f>J5</f>
        <v>43689</v>
      </c>
      <c r="K6" s="7"/>
      <c r="L6" s="58">
        <f t="shared" ref="L6:L97" si="1">G6+I6</f>
        <v>37763.46</v>
      </c>
    </row>
    <row r="7" spans="1:12" customFormat="1" x14ac:dyDescent="0.35">
      <c r="A7" s="7">
        <v>3</v>
      </c>
      <c r="B7" s="7" t="s">
        <v>626</v>
      </c>
      <c r="C7" s="38">
        <v>1910950168836</v>
      </c>
      <c r="D7" s="7" t="s">
        <v>627</v>
      </c>
      <c r="E7" s="7" t="s">
        <v>16</v>
      </c>
      <c r="F7" s="39">
        <v>43689</v>
      </c>
      <c r="G7" s="84">
        <v>17006.080000000002</v>
      </c>
      <c r="H7" s="7" t="s">
        <v>52</v>
      </c>
      <c r="I7" s="13">
        <f t="shared" si="0"/>
        <v>340.12</v>
      </c>
      <c r="J7" s="39">
        <f t="shared" ref="J7:J88" si="2">J6</f>
        <v>43689</v>
      </c>
      <c r="K7" s="7"/>
      <c r="L7" s="58">
        <f t="shared" si="1"/>
        <v>17346.2</v>
      </c>
    </row>
    <row r="8" spans="1:12" customFormat="1" x14ac:dyDescent="0.35">
      <c r="A8" s="7">
        <v>4</v>
      </c>
      <c r="B8" s="7" t="s">
        <v>628</v>
      </c>
      <c r="C8" s="42">
        <v>1910950167519</v>
      </c>
      <c r="D8" s="7" t="s">
        <v>629</v>
      </c>
      <c r="E8" s="7" t="s">
        <v>21</v>
      </c>
      <c r="F8" s="39">
        <v>43689</v>
      </c>
      <c r="G8" s="84">
        <v>50221.08</v>
      </c>
      <c r="H8" s="7" t="s">
        <v>52</v>
      </c>
      <c r="I8" s="13">
        <f t="shared" si="0"/>
        <v>1004.42</v>
      </c>
      <c r="J8" s="39">
        <f t="shared" si="2"/>
        <v>43689</v>
      </c>
      <c r="K8" s="7"/>
      <c r="L8" s="58">
        <f t="shared" si="1"/>
        <v>51225.5</v>
      </c>
    </row>
    <row r="9" spans="1:12" customFormat="1" x14ac:dyDescent="0.35">
      <c r="A9" s="7">
        <v>5</v>
      </c>
      <c r="B9" s="7" t="s">
        <v>347</v>
      </c>
      <c r="C9" s="38">
        <v>1912763920019</v>
      </c>
      <c r="D9" s="7" t="s">
        <v>169</v>
      </c>
      <c r="E9" s="7" t="s">
        <v>112</v>
      </c>
      <c r="F9" s="39">
        <v>43689</v>
      </c>
      <c r="G9" s="84">
        <v>22000.19</v>
      </c>
      <c r="H9" s="7" t="s">
        <v>52</v>
      </c>
      <c r="I9" s="13">
        <f t="shared" si="0"/>
        <v>440</v>
      </c>
      <c r="J9" s="39">
        <f t="shared" si="2"/>
        <v>43689</v>
      </c>
      <c r="K9" s="7"/>
      <c r="L9" s="58">
        <f t="shared" si="1"/>
        <v>22440.19</v>
      </c>
    </row>
    <row r="10" spans="1:12" customFormat="1" x14ac:dyDescent="0.35">
      <c r="A10" s="7">
        <v>6</v>
      </c>
      <c r="B10" s="7" t="s">
        <v>630</v>
      </c>
      <c r="C10" s="38">
        <v>1910956207531</v>
      </c>
      <c r="D10" s="7" t="s">
        <v>631</v>
      </c>
      <c r="E10" s="7" t="s">
        <v>19</v>
      </c>
      <c r="F10" s="39" t="s">
        <v>632</v>
      </c>
      <c r="G10" s="84">
        <v>25000</v>
      </c>
      <c r="H10" s="7" t="s">
        <v>52</v>
      </c>
      <c r="I10" s="13">
        <f t="shared" si="0"/>
        <v>500</v>
      </c>
      <c r="J10" s="39">
        <f t="shared" si="2"/>
        <v>43689</v>
      </c>
      <c r="K10" s="7"/>
      <c r="L10" s="58">
        <f t="shared" si="1"/>
        <v>25500</v>
      </c>
    </row>
    <row r="11" spans="1:12" customFormat="1" x14ac:dyDescent="0.35">
      <c r="A11" s="7">
        <v>7</v>
      </c>
      <c r="B11" s="7" t="s">
        <v>633</v>
      </c>
      <c r="C11" s="38">
        <v>1910956218207</v>
      </c>
      <c r="D11" s="7" t="s">
        <v>175</v>
      </c>
      <c r="E11" s="7" t="s">
        <v>19</v>
      </c>
      <c r="F11" s="39">
        <v>43689</v>
      </c>
      <c r="G11" s="84">
        <v>50037</v>
      </c>
      <c r="H11" s="7" t="s">
        <v>52</v>
      </c>
      <c r="I11" s="13">
        <f t="shared" si="0"/>
        <v>1000.74</v>
      </c>
      <c r="J11" s="39">
        <f t="shared" si="2"/>
        <v>43689</v>
      </c>
      <c r="K11" s="7"/>
      <c r="L11" s="58">
        <f t="shared" si="1"/>
        <v>51037.74</v>
      </c>
    </row>
    <row r="12" spans="1:12" customFormat="1" x14ac:dyDescent="0.35">
      <c r="A12" s="7">
        <v>8</v>
      </c>
      <c r="B12" s="43" t="s">
        <v>634</v>
      </c>
      <c r="C12" s="44">
        <v>1910950170977</v>
      </c>
      <c r="D12" s="43" t="s">
        <v>136</v>
      </c>
      <c r="E12" s="43" t="s">
        <v>34</v>
      </c>
      <c r="F12" s="45">
        <v>43689</v>
      </c>
      <c r="G12" s="74">
        <v>26520</v>
      </c>
      <c r="H12" s="7" t="s">
        <v>52</v>
      </c>
      <c r="I12" s="13">
        <f t="shared" si="0"/>
        <v>530.4</v>
      </c>
      <c r="J12" s="39">
        <f t="shared" si="2"/>
        <v>43689</v>
      </c>
      <c r="K12" s="7"/>
      <c r="L12" s="58">
        <f t="shared" si="1"/>
        <v>27050.400000000001</v>
      </c>
    </row>
    <row r="13" spans="1:12" customFormat="1" x14ac:dyDescent="0.35">
      <c r="A13" s="7">
        <v>9</v>
      </c>
      <c r="B13" s="43" t="s">
        <v>635</v>
      </c>
      <c r="C13" s="47">
        <v>1910950170140</v>
      </c>
      <c r="D13" s="43" t="s">
        <v>636</v>
      </c>
      <c r="E13" s="43" t="s">
        <v>21</v>
      </c>
      <c r="F13" s="45">
        <v>43689</v>
      </c>
      <c r="G13" s="74">
        <v>4088</v>
      </c>
      <c r="H13" s="7" t="s">
        <v>52</v>
      </c>
      <c r="I13" s="13">
        <f t="shared" si="0"/>
        <v>81.760000000000005</v>
      </c>
      <c r="J13" s="39">
        <f t="shared" si="2"/>
        <v>43689</v>
      </c>
      <c r="K13" s="7"/>
      <c r="L13" s="58">
        <f t="shared" si="1"/>
        <v>4169.76</v>
      </c>
    </row>
    <row r="14" spans="1:12" customFormat="1" x14ac:dyDescent="0.35">
      <c r="A14" s="7">
        <v>10</v>
      </c>
      <c r="B14" s="43" t="s">
        <v>637</v>
      </c>
      <c r="C14" s="44">
        <v>3294188929</v>
      </c>
      <c r="D14" s="43" t="s">
        <v>638</v>
      </c>
      <c r="E14" s="43" t="s">
        <v>19</v>
      </c>
      <c r="F14" s="45">
        <v>43689</v>
      </c>
      <c r="G14" s="74">
        <v>21441</v>
      </c>
      <c r="H14" s="7" t="s">
        <v>52</v>
      </c>
      <c r="I14" s="13">
        <f t="shared" si="0"/>
        <v>428.82</v>
      </c>
      <c r="J14" s="39">
        <f t="shared" si="2"/>
        <v>43689</v>
      </c>
      <c r="K14" s="7"/>
      <c r="L14" s="58">
        <f t="shared" si="1"/>
        <v>21869.82</v>
      </c>
    </row>
    <row r="15" spans="1:12" customFormat="1" x14ac:dyDescent="0.35">
      <c r="A15" s="7">
        <v>11</v>
      </c>
      <c r="B15" s="43" t="s">
        <v>168</v>
      </c>
      <c r="C15" s="47">
        <v>191095072382</v>
      </c>
      <c r="D15" s="43"/>
      <c r="E15" s="43" t="s">
        <v>35</v>
      </c>
      <c r="F15" s="45">
        <v>43689</v>
      </c>
      <c r="G15" s="74">
        <v>35030.71</v>
      </c>
      <c r="H15" s="7" t="s">
        <v>52</v>
      </c>
      <c r="I15" s="13">
        <f t="shared" si="0"/>
        <v>700.61</v>
      </c>
      <c r="J15" s="39">
        <f t="shared" si="2"/>
        <v>43689</v>
      </c>
      <c r="K15" s="7"/>
      <c r="L15" s="58">
        <f t="shared" si="1"/>
        <v>35731.32</v>
      </c>
    </row>
    <row r="16" spans="1:12" customFormat="1" x14ac:dyDescent="0.35">
      <c r="A16" s="7">
        <v>12</v>
      </c>
      <c r="B16" s="43" t="s">
        <v>639</v>
      </c>
      <c r="C16" s="44">
        <v>1910950168759</v>
      </c>
      <c r="D16" s="43" t="s">
        <v>188</v>
      </c>
      <c r="E16" s="43" t="s">
        <v>174</v>
      </c>
      <c r="F16" s="45">
        <v>43689</v>
      </c>
      <c r="G16" s="74">
        <v>20000</v>
      </c>
      <c r="H16" s="7" t="s">
        <v>52</v>
      </c>
      <c r="I16" s="13">
        <f t="shared" si="0"/>
        <v>400</v>
      </c>
      <c r="J16" s="39">
        <f t="shared" si="2"/>
        <v>43689</v>
      </c>
      <c r="K16" s="7"/>
      <c r="L16" s="58">
        <f t="shared" si="1"/>
        <v>20400</v>
      </c>
    </row>
    <row r="17" spans="1:12" customFormat="1" x14ac:dyDescent="0.35">
      <c r="A17" s="7">
        <v>13</v>
      </c>
      <c r="B17" s="43" t="s">
        <v>640</v>
      </c>
      <c r="C17" s="47">
        <v>2842130631</v>
      </c>
      <c r="D17" s="43" t="s">
        <v>641</v>
      </c>
      <c r="E17" s="43" t="s">
        <v>154</v>
      </c>
      <c r="F17" s="45">
        <v>43689</v>
      </c>
      <c r="G17" s="74">
        <v>37929.629999999997</v>
      </c>
      <c r="H17" s="7" t="s">
        <v>52</v>
      </c>
      <c r="I17" s="13">
        <f t="shared" si="0"/>
        <v>758.59</v>
      </c>
      <c r="J17" s="39">
        <f t="shared" si="2"/>
        <v>43689</v>
      </c>
      <c r="K17" s="7"/>
      <c r="L17" s="41">
        <f t="shared" si="1"/>
        <v>38688.219999999994</v>
      </c>
    </row>
    <row r="18" spans="1:12" customFormat="1" x14ac:dyDescent="0.35">
      <c r="A18" s="7">
        <v>14</v>
      </c>
      <c r="B18" s="43" t="s">
        <v>642</v>
      </c>
      <c r="C18" s="44">
        <v>1910950168008</v>
      </c>
      <c r="D18" s="43" t="s">
        <v>371</v>
      </c>
      <c r="E18" s="43" t="s">
        <v>35</v>
      </c>
      <c r="F18" s="45">
        <v>43689</v>
      </c>
      <c r="G18" s="74">
        <v>120000</v>
      </c>
      <c r="H18" s="7" t="s">
        <v>52</v>
      </c>
      <c r="I18" s="13">
        <f t="shared" si="0"/>
        <v>2400</v>
      </c>
      <c r="J18" s="39">
        <f t="shared" si="2"/>
        <v>43689</v>
      </c>
      <c r="K18" s="7"/>
      <c r="L18" s="41">
        <f t="shared" si="1"/>
        <v>122400</v>
      </c>
    </row>
    <row r="19" spans="1:12" customFormat="1" x14ac:dyDescent="0.35">
      <c r="A19" s="7">
        <v>15</v>
      </c>
      <c r="B19" s="43" t="s">
        <v>280</v>
      </c>
      <c r="C19" s="47">
        <v>1910956204330</v>
      </c>
      <c r="D19" s="43" t="s">
        <v>643</v>
      </c>
      <c r="E19" s="43" t="s">
        <v>14</v>
      </c>
      <c r="F19" s="45">
        <v>43689</v>
      </c>
      <c r="G19" s="74">
        <v>30735</v>
      </c>
      <c r="H19" s="7" t="s">
        <v>52</v>
      </c>
      <c r="I19" s="13">
        <f t="shared" si="0"/>
        <v>614.70000000000005</v>
      </c>
      <c r="J19" s="39">
        <f t="shared" si="2"/>
        <v>43689</v>
      </c>
      <c r="K19" s="7"/>
      <c r="L19" s="41">
        <f t="shared" si="1"/>
        <v>31349.7</v>
      </c>
    </row>
    <row r="20" spans="1:12" customFormat="1" x14ac:dyDescent="0.35">
      <c r="A20" s="7">
        <v>16</v>
      </c>
      <c r="B20" s="43" t="s">
        <v>644</v>
      </c>
      <c r="C20" s="47">
        <v>1910956210832</v>
      </c>
      <c r="D20" s="43" t="s">
        <v>645</v>
      </c>
      <c r="E20" s="43" t="s">
        <v>35</v>
      </c>
      <c r="F20" s="45">
        <v>43689</v>
      </c>
      <c r="G20" s="74">
        <v>120000</v>
      </c>
      <c r="H20" s="7" t="s">
        <v>52</v>
      </c>
      <c r="I20" s="13">
        <f t="shared" si="0"/>
        <v>2400</v>
      </c>
      <c r="J20" s="39">
        <f t="shared" si="2"/>
        <v>43689</v>
      </c>
      <c r="K20" s="7"/>
      <c r="L20" s="41">
        <f t="shared" si="1"/>
        <v>122400</v>
      </c>
    </row>
    <row r="21" spans="1:12" customFormat="1" x14ac:dyDescent="0.35">
      <c r="A21" s="7">
        <v>17</v>
      </c>
      <c r="B21" s="43" t="s">
        <v>644</v>
      </c>
      <c r="C21" s="44">
        <v>1910956210832</v>
      </c>
      <c r="D21" s="43" t="s">
        <v>646</v>
      </c>
      <c r="E21" s="43" t="s">
        <v>112</v>
      </c>
      <c r="F21" s="45">
        <v>43689</v>
      </c>
      <c r="G21" s="74">
        <v>73063.240000000005</v>
      </c>
      <c r="H21" s="7" t="s">
        <v>52</v>
      </c>
      <c r="I21" s="13">
        <f t="shared" si="0"/>
        <v>1461.26</v>
      </c>
      <c r="J21" s="39">
        <f t="shared" si="2"/>
        <v>43689</v>
      </c>
      <c r="K21" s="7"/>
      <c r="L21" s="41">
        <f t="shared" si="1"/>
        <v>74524.5</v>
      </c>
    </row>
    <row r="22" spans="1:12" customFormat="1" x14ac:dyDescent="0.35">
      <c r="A22" s="7">
        <v>18</v>
      </c>
      <c r="B22" s="7" t="s">
        <v>647</v>
      </c>
      <c r="C22" s="42">
        <v>1910950165555</v>
      </c>
      <c r="D22" s="7" t="s">
        <v>648</v>
      </c>
      <c r="E22" s="7" t="s">
        <v>174</v>
      </c>
      <c r="F22" s="45">
        <v>43689</v>
      </c>
      <c r="G22" s="84">
        <v>10000</v>
      </c>
      <c r="H22" s="7" t="s">
        <v>52</v>
      </c>
      <c r="I22" s="13">
        <f t="shared" si="0"/>
        <v>200</v>
      </c>
      <c r="J22" s="39">
        <f t="shared" si="2"/>
        <v>43689</v>
      </c>
      <c r="K22" s="7"/>
      <c r="L22" s="41">
        <f t="shared" si="1"/>
        <v>10200</v>
      </c>
    </row>
    <row r="23" spans="1:12" customFormat="1" x14ac:dyDescent="0.35">
      <c r="A23" s="7">
        <v>19</v>
      </c>
      <c r="B23" s="48" t="s">
        <v>649</v>
      </c>
      <c r="C23" s="49">
        <v>1910950165097</v>
      </c>
      <c r="D23" s="48" t="s">
        <v>323</v>
      </c>
      <c r="E23" s="49" t="s">
        <v>154</v>
      </c>
      <c r="F23" s="45">
        <v>43689</v>
      </c>
      <c r="G23" s="74">
        <v>18366.349999999999</v>
      </c>
      <c r="H23" s="7" t="s">
        <v>52</v>
      </c>
      <c r="I23" s="13">
        <f t="shared" si="0"/>
        <v>367.32</v>
      </c>
      <c r="J23" s="39">
        <f t="shared" si="2"/>
        <v>43689</v>
      </c>
      <c r="K23" s="7"/>
      <c r="L23" s="41">
        <f t="shared" si="1"/>
        <v>18733.669999999998</v>
      </c>
    </row>
    <row r="24" spans="1:12" customFormat="1" x14ac:dyDescent="0.35">
      <c r="A24" s="7">
        <v>20</v>
      </c>
      <c r="B24" s="48" t="s">
        <v>650</v>
      </c>
      <c r="C24" s="51">
        <v>1910956205616</v>
      </c>
      <c r="D24" s="48" t="s">
        <v>651</v>
      </c>
      <c r="E24" s="48" t="s">
        <v>174</v>
      </c>
      <c r="F24" s="45">
        <v>43689</v>
      </c>
      <c r="G24" s="84">
        <v>18392.55</v>
      </c>
      <c r="H24" s="7" t="s">
        <v>52</v>
      </c>
      <c r="I24" s="13">
        <f t="shared" si="0"/>
        <v>367.85</v>
      </c>
      <c r="J24" s="39">
        <f t="shared" si="2"/>
        <v>43689</v>
      </c>
      <c r="K24" s="7"/>
      <c r="L24" s="41">
        <f t="shared" si="1"/>
        <v>18760.399999999998</v>
      </c>
    </row>
    <row r="25" spans="1:12" customFormat="1" x14ac:dyDescent="0.35">
      <c r="A25" s="7">
        <v>21</v>
      </c>
      <c r="B25" s="52" t="s">
        <v>310</v>
      </c>
      <c r="C25" s="54" t="s">
        <v>652</v>
      </c>
      <c r="D25" s="52" t="s">
        <v>653</v>
      </c>
      <c r="E25" s="52" t="s">
        <v>14</v>
      </c>
      <c r="F25" s="45">
        <v>43689</v>
      </c>
      <c r="G25" s="74">
        <v>30660</v>
      </c>
      <c r="H25" s="7" t="s">
        <v>52</v>
      </c>
      <c r="I25" s="13">
        <f t="shared" si="0"/>
        <v>613.20000000000005</v>
      </c>
      <c r="J25" s="39">
        <f t="shared" si="2"/>
        <v>43689</v>
      </c>
      <c r="K25" s="7"/>
      <c r="L25" s="41">
        <f t="shared" si="1"/>
        <v>31273.200000000001</v>
      </c>
    </row>
    <row r="26" spans="1:12" customFormat="1" x14ac:dyDescent="0.35">
      <c r="A26" s="7">
        <v>22</v>
      </c>
      <c r="B26" s="52" t="s">
        <v>654</v>
      </c>
      <c r="C26" s="54">
        <v>1910950171171</v>
      </c>
      <c r="D26" s="52" t="s">
        <v>184</v>
      </c>
      <c r="E26" s="52" t="s">
        <v>18</v>
      </c>
      <c r="F26" s="45">
        <v>43689</v>
      </c>
      <c r="G26" s="74">
        <v>50016.68</v>
      </c>
      <c r="H26" s="7" t="s">
        <v>52</v>
      </c>
      <c r="I26" s="13">
        <f t="shared" si="0"/>
        <v>1000.33</v>
      </c>
      <c r="J26" s="39">
        <f t="shared" si="2"/>
        <v>43689</v>
      </c>
      <c r="K26" s="7"/>
      <c r="L26" s="41">
        <f t="shared" si="1"/>
        <v>51017.01</v>
      </c>
    </row>
    <row r="27" spans="1:12" customFormat="1" x14ac:dyDescent="0.35">
      <c r="A27" s="7">
        <v>23</v>
      </c>
      <c r="B27" s="52" t="s">
        <v>655</v>
      </c>
      <c r="C27" s="53">
        <v>1912731973993</v>
      </c>
      <c r="D27" s="52" t="s">
        <v>656</v>
      </c>
      <c r="E27" s="52" t="s">
        <v>34</v>
      </c>
      <c r="F27" s="45">
        <v>43689</v>
      </c>
      <c r="G27" s="74">
        <v>44333</v>
      </c>
      <c r="H27" s="7" t="s">
        <v>52</v>
      </c>
      <c r="I27" s="13">
        <f t="shared" si="0"/>
        <v>886.66</v>
      </c>
      <c r="J27" s="39">
        <f t="shared" si="2"/>
        <v>43689</v>
      </c>
      <c r="K27" s="7"/>
      <c r="L27" s="41">
        <f t="shared" si="1"/>
        <v>45219.66</v>
      </c>
    </row>
    <row r="28" spans="1:12" customFormat="1" x14ac:dyDescent="0.35">
      <c r="A28" s="7">
        <v>24</v>
      </c>
      <c r="B28" s="52" t="s">
        <v>348</v>
      </c>
      <c r="C28" s="53">
        <v>1910956211364</v>
      </c>
      <c r="D28" s="52" t="s">
        <v>282</v>
      </c>
      <c r="E28" s="52" t="s">
        <v>35</v>
      </c>
      <c r="F28" s="45">
        <v>43689</v>
      </c>
      <c r="G28" s="74">
        <v>21853.37</v>
      </c>
      <c r="H28" s="7" t="s">
        <v>52</v>
      </c>
      <c r="I28" s="13">
        <f t="shared" si="0"/>
        <v>437.06</v>
      </c>
      <c r="J28" s="39">
        <f t="shared" si="2"/>
        <v>43689</v>
      </c>
      <c r="K28" s="7"/>
      <c r="L28" s="41">
        <f t="shared" si="1"/>
        <v>22290.43</v>
      </c>
    </row>
    <row r="29" spans="1:12" customFormat="1" x14ac:dyDescent="0.35">
      <c r="A29" s="7">
        <v>25</v>
      </c>
      <c r="B29" s="52" t="s">
        <v>657</v>
      </c>
      <c r="C29" s="54" t="s">
        <v>658</v>
      </c>
      <c r="D29" s="52" t="s">
        <v>371</v>
      </c>
      <c r="E29" s="100" t="s">
        <v>659</v>
      </c>
      <c r="F29" s="107">
        <v>43689</v>
      </c>
      <c r="G29" s="103">
        <v>12422</v>
      </c>
      <c r="H29" s="108" t="s">
        <v>52</v>
      </c>
      <c r="I29" s="109">
        <f t="shared" si="0"/>
        <v>248.44</v>
      </c>
      <c r="J29" s="110">
        <f t="shared" si="2"/>
        <v>43689</v>
      </c>
      <c r="K29" s="108"/>
      <c r="L29" s="99">
        <f t="shared" si="1"/>
        <v>12670.44</v>
      </c>
    </row>
    <row r="30" spans="1:12" customFormat="1" x14ac:dyDescent="0.35">
      <c r="A30" s="7">
        <v>26</v>
      </c>
      <c r="B30" s="52" t="s">
        <v>367</v>
      </c>
      <c r="C30" s="53">
        <v>1910950164879</v>
      </c>
      <c r="D30" s="52" t="s">
        <v>660</v>
      </c>
      <c r="E30" s="52" t="s">
        <v>154</v>
      </c>
      <c r="F30" s="45">
        <v>43689</v>
      </c>
      <c r="G30" s="74">
        <v>27007.34</v>
      </c>
      <c r="H30" s="7" t="s">
        <v>52</v>
      </c>
      <c r="I30" s="13">
        <f t="shared" si="0"/>
        <v>540.14</v>
      </c>
      <c r="J30" s="39">
        <f>J29</f>
        <v>43689</v>
      </c>
      <c r="K30" s="7"/>
      <c r="L30" s="41">
        <f t="shared" si="1"/>
        <v>27547.48</v>
      </c>
    </row>
    <row r="31" spans="1:12" customFormat="1" x14ac:dyDescent="0.35">
      <c r="A31" s="7">
        <v>27</v>
      </c>
      <c r="B31" s="52" t="s">
        <v>661</v>
      </c>
      <c r="C31" s="53">
        <v>1910956206103</v>
      </c>
      <c r="D31" s="52" t="s">
        <v>662</v>
      </c>
      <c r="E31" s="52" t="s">
        <v>35</v>
      </c>
      <c r="F31" s="45">
        <v>43689</v>
      </c>
      <c r="G31" s="74">
        <v>60035.01</v>
      </c>
      <c r="H31" s="7" t="s">
        <v>52</v>
      </c>
      <c r="I31" s="13">
        <f t="shared" si="0"/>
        <v>1200.7</v>
      </c>
      <c r="J31" s="39">
        <f t="shared" si="2"/>
        <v>43689</v>
      </c>
      <c r="K31" s="7"/>
      <c r="L31" s="41">
        <f t="shared" si="1"/>
        <v>61235.71</v>
      </c>
    </row>
    <row r="32" spans="1:12" customFormat="1" x14ac:dyDescent="0.35">
      <c r="A32" s="7">
        <v>28</v>
      </c>
      <c r="B32" s="52" t="s">
        <v>663</v>
      </c>
      <c r="C32" s="54" t="s">
        <v>664</v>
      </c>
      <c r="D32" s="52" t="s">
        <v>344</v>
      </c>
      <c r="E32" s="52" t="s">
        <v>35</v>
      </c>
      <c r="F32" s="45">
        <v>43689</v>
      </c>
      <c r="G32" s="74">
        <v>100020</v>
      </c>
      <c r="H32" s="7" t="s">
        <v>52</v>
      </c>
      <c r="I32" s="13">
        <f t="shared" si="0"/>
        <v>2000.4</v>
      </c>
      <c r="J32" s="39">
        <f t="shared" si="2"/>
        <v>43689</v>
      </c>
      <c r="K32" s="7"/>
      <c r="L32" s="41">
        <f t="shared" si="1"/>
        <v>102020.4</v>
      </c>
    </row>
    <row r="33" spans="1:12" customFormat="1" x14ac:dyDescent="0.35">
      <c r="A33" s="7">
        <v>29</v>
      </c>
      <c r="B33" s="52" t="s">
        <v>665</v>
      </c>
      <c r="C33" s="53">
        <v>1910956205655</v>
      </c>
      <c r="D33" s="52" t="s">
        <v>193</v>
      </c>
      <c r="E33" s="52" t="s">
        <v>34</v>
      </c>
      <c r="F33" s="45">
        <v>43689</v>
      </c>
      <c r="G33" s="74">
        <v>21087</v>
      </c>
      <c r="H33" s="7" t="s">
        <v>52</v>
      </c>
      <c r="I33" s="13">
        <f t="shared" si="0"/>
        <v>421.74</v>
      </c>
      <c r="J33" s="39">
        <f t="shared" si="2"/>
        <v>43689</v>
      </c>
      <c r="K33" s="7"/>
      <c r="L33" s="41">
        <f t="shared" si="1"/>
        <v>21508.74</v>
      </c>
    </row>
    <row r="34" spans="1:12" customFormat="1" x14ac:dyDescent="0.35">
      <c r="A34" s="7">
        <v>30</v>
      </c>
      <c r="B34" s="52" t="s">
        <v>666</v>
      </c>
      <c r="C34" s="53">
        <v>1910956206644</v>
      </c>
      <c r="D34" s="52" t="s">
        <v>667</v>
      </c>
      <c r="E34" s="52" t="s">
        <v>11</v>
      </c>
      <c r="F34" s="45">
        <v>43689</v>
      </c>
      <c r="G34" s="74">
        <v>40000</v>
      </c>
      <c r="H34" s="7" t="s">
        <v>52</v>
      </c>
      <c r="I34" s="13">
        <f t="shared" si="0"/>
        <v>800</v>
      </c>
      <c r="J34" s="39">
        <f t="shared" si="2"/>
        <v>43689</v>
      </c>
      <c r="K34" s="7"/>
      <c r="L34" s="41">
        <f t="shared" si="1"/>
        <v>40800</v>
      </c>
    </row>
    <row r="35" spans="1:12" customFormat="1" x14ac:dyDescent="0.35">
      <c r="A35" s="7">
        <v>31</v>
      </c>
      <c r="B35" s="52" t="s">
        <v>668</v>
      </c>
      <c r="C35" s="53">
        <v>1910950172297</v>
      </c>
      <c r="D35" s="52" t="s">
        <v>669</v>
      </c>
      <c r="E35" s="52" t="s">
        <v>18</v>
      </c>
      <c r="F35" s="45">
        <v>43689</v>
      </c>
      <c r="G35" s="74">
        <v>22550</v>
      </c>
      <c r="H35" s="7" t="s">
        <v>52</v>
      </c>
      <c r="I35" s="13">
        <f t="shared" si="0"/>
        <v>451</v>
      </c>
      <c r="J35" s="39">
        <f t="shared" si="2"/>
        <v>43689</v>
      </c>
      <c r="K35" s="7"/>
      <c r="L35" s="41">
        <f t="shared" si="1"/>
        <v>23001</v>
      </c>
    </row>
    <row r="36" spans="1:12" customFormat="1" x14ac:dyDescent="0.35">
      <c r="A36" s="7">
        <v>32</v>
      </c>
      <c r="B36" s="52" t="s">
        <v>363</v>
      </c>
      <c r="C36" s="53">
        <v>1910956206758</v>
      </c>
      <c r="D36" s="52" t="s">
        <v>63</v>
      </c>
      <c r="E36" s="52" t="s">
        <v>34</v>
      </c>
      <c r="F36" s="45">
        <v>43689</v>
      </c>
      <c r="G36" s="74">
        <v>30003</v>
      </c>
      <c r="H36" s="7" t="s">
        <v>52</v>
      </c>
      <c r="I36" s="13">
        <f t="shared" si="0"/>
        <v>600.05999999999995</v>
      </c>
      <c r="J36" s="39">
        <f t="shared" si="2"/>
        <v>43689</v>
      </c>
      <c r="K36" s="7"/>
      <c r="L36" s="41">
        <f t="shared" si="1"/>
        <v>30603.06</v>
      </c>
    </row>
    <row r="37" spans="1:12" customFormat="1" x14ac:dyDescent="0.35">
      <c r="A37" s="7">
        <v>33</v>
      </c>
      <c r="B37" s="52" t="s">
        <v>230</v>
      </c>
      <c r="C37" s="53">
        <v>1910950170675</v>
      </c>
      <c r="D37" s="52" t="s">
        <v>670</v>
      </c>
      <c r="E37" s="52" t="s">
        <v>232</v>
      </c>
      <c r="F37" s="45">
        <v>43689</v>
      </c>
      <c r="G37" s="74">
        <v>27416.400000000001</v>
      </c>
      <c r="H37" s="7" t="s">
        <v>52</v>
      </c>
      <c r="I37" s="13">
        <f t="shared" si="0"/>
        <v>548.32000000000005</v>
      </c>
      <c r="J37" s="39">
        <f t="shared" si="2"/>
        <v>43689</v>
      </c>
      <c r="K37" s="7"/>
      <c r="L37" s="41">
        <f t="shared" si="1"/>
        <v>27964.720000000001</v>
      </c>
    </row>
    <row r="38" spans="1:12" customFormat="1" x14ac:dyDescent="0.35">
      <c r="A38" s="7">
        <v>34</v>
      </c>
      <c r="B38" s="52" t="s">
        <v>671</v>
      </c>
      <c r="C38" s="53">
        <v>1910956208473</v>
      </c>
      <c r="D38" s="52" t="s">
        <v>672</v>
      </c>
      <c r="E38" s="52" t="s">
        <v>154</v>
      </c>
      <c r="F38" s="45">
        <v>43689</v>
      </c>
      <c r="G38" s="74">
        <v>19863.02</v>
      </c>
      <c r="H38" s="7" t="s">
        <v>52</v>
      </c>
      <c r="I38" s="13">
        <f t="shared" si="0"/>
        <v>397.26</v>
      </c>
      <c r="J38" s="39">
        <f t="shared" si="2"/>
        <v>43689</v>
      </c>
      <c r="K38" s="7"/>
      <c r="L38" s="41">
        <f t="shared" si="1"/>
        <v>20260.28</v>
      </c>
    </row>
    <row r="39" spans="1:12" customFormat="1" x14ac:dyDescent="0.35">
      <c r="A39" s="7">
        <v>35</v>
      </c>
      <c r="B39" s="52" t="s">
        <v>194</v>
      </c>
      <c r="C39" s="53">
        <v>191095620351</v>
      </c>
      <c r="D39" s="52" t="s">
        <v>673</v>
      </c>
      <c r="E39" s="52" t="s">
        <v>154</v>
      </c>
      <c r="F39" s="45">
        <v>43689</v>
      </c>
      <c r="G39" s="74">
        <v>32628.95</v>
      </c>
      <c r="H39" s="7" t="s">
        <v>52</v>
      </c>
      <c r="I39" s="13">
        <f t="shared" si="0"/>
        <v>652.57000000000005</v>
      </c>
      <c r="J39" s="39">
        <f t="shared" si="2"/>
        <v>43689</v>
      </c>
      <c r="K39" s="7"/>
      <c r="L39" s="41">
        <f t="shared" si="1"/>
        <v>33281.520000000004</v>
      </c>
    </row>
    <row r="40" spans="1:12" customFormat="1" x14ac:dyDescent="0.35">
      <c r="A40" s="7">
        <v>36</v>
      </c>
      <c r="B40" s="52" t="s">
        <v>674</v>
      </c>
      <c r="C40" s="53">
        <v>2854826878</v>
      </c>
      <c r="D40" s="52" t="s">
        <v>82</v>
      </c>
      <c r="E40" s="52" t="s">
        <v>675</v>
      </c>
      <c r="F40" s="45">
        <v>43689</v>
      </c>
      <c r="G40" s="74">
        <v>25008</v>
      </c>
      <c r="H40" s="7" t="s">
        <v>52</v>
      </c>
      <c r="I40" s="13">
        <f t="shared" si="0"/>
        <v>500.16</v>
      </c>
      <c r="J40" s="39">
        <f>J31</f>
        <v>43689</v>
      </c>
      <c r="K40" s="7"/>
      <c r="L40" s="41">
        <f t="shared" si="1"/>
        <v>25508.16</v>
      </c>
    </row>
    <row r="41" spans="1:12" customFormat="1" x14ac:dyDescent="0.35">
      <c r="A41" s="7">
        <v>37</v>
      </c>
      <c r="B41" s="52" t="s">
        <v>676</v>
      </c>
      <c r="C41" s="53">
        <v>1910956207402</v>
      </c>
      <c r="D41" s="52" t="s">
        <v>677</v>
      </c>
      <c r="E41" s="52" t="s">
        <v>16</v>
      </c>
      <c r="F41" s="45">
        <v>43689</v>
      </c>
      <c r="G41" s="74">
        <v>30600</v>
      </c>
      <c r="H41" s="7" t="s">
        <v>52</v>
      </c>
      <c r="I41" s="13">
        <f t="shared" si="0"/>
        <v>612</v>
      </c>
      <c r="J41" s="39">
        <f t="shared" si="2"/>
        <v>43689</v>
      </c>
      <c r="K41" s="7"/>
      <c r="L41" s="41">
        <f t="shared" si="1"/>
        <v>31212</v>
      </c>
    </row>
    <row r="42" spans="1:12" customFormat="1" x14ac:dyDescent="0.35">
      <c r="A42" s="7">
        <v>38</v>
      </c>
      <c r="B42" s="43" t="s">
        <v>183</v>
      </c>
      <c r="C42" s="47">
        <v>1910950170997</v>
      </c>
      <c r="D42" s="43" t="s">
        <v>678</v>
      </c>
      <c r="E42" s="43" t="s">
        <v>112</v>
      </c>
      <c r="F42" s="45">
        <v>43689</v>
      </c>
      <c r="G42" s="74">
        <v>63344</v>
      </c>
      <c r="H42" s="43" t="s">
        <v>52</v>
      </c>
      <c r="I42" s="13">
        <f t="shared" si="0"/>
        <v>1266.8800000000001</v>
      </c>
      <c r="J42" s="39">
        <f t="shared" si="2"/>
        <v>43689</v>
      </c>
      <c r="K42" s="7"/>
      <c r="L42" s="41">
        <f t="shared" si="1"/>
        <v>64610.879999999997</v>
      </c>
    </row>
    <row r="43" spans="1:12" customFormat="1" x14ac:dyDescent="0.35">
      <c r="A43" s="7">
        <v>39</v>
      </c>
      <c r="B43" s="43" t="s">
        <v>311</v>
      </c>
      <c r="C43" s="47">
        <v>1974191095000010</v>
      </c>
      <c r="D43" s="43" t="s">
        <v>646</v>
      </c>
      <c r="E43" s="43" t="s">
        <v>35</v>
      </c>
      <c r="F43" s="45">
        <v>43689</v>
      </c>
      <c r="G43" s="74">
        <v>39990</v>
      </c>
      <c r="H43" s="43" t="s">
        <v>52</v>
      </c>
      <c r="I43" s="13">
        <f t="shared" si="0"/>
        <v>799.8</v>
      </c>
      <c r="J43" s="39">
        <f t="shared" si="2"/>
        <v>43689</v>
      </c>
      <c r="K43" s="7"/>
      <c r="L43" s="41">
        <f t="shared" si="1"/>
        <v>40789.800000000003</v>
      </c>
    </row>
    <row r="44" spans="1:12" customFormat="1" x14ac:dyDescent="0.35">
      <c r="A44" s="7">
        <v>40</v>
      </c>
      <c r="B44" s="43" t="s">
        <v>182</v>
      </c>
      <c r="C44" s="47" t="s">
        <v>142</v>
      </c>
      <c r="D44" s="43" t="s">
        <v>679</v>
      </c>
      <c r="E44" s="43" t="s">
        <v>21</v>
      </c>
      <c r="F44" s="45">
        <v>43689</v>
      </c>
      <c r="G44" s="74">
        <v>101909.75</v>
      </c>
      <c r="H44" s="43" t="s">
        <v>52</v>
      </c>
      <c r="I44" s="13">
        <f t="shared" si="0"/>
        <v>2038.19</v>
      </c>
      <c r="J44" s="39">
        <f t="shared" si="2"/>
        <v>43689</v>
      </c>
      <c r="K44" s="7"/>
      <c r="L44" s="41">
        <f t="shared" si="1"/>
        <v>103947.94</v>
      </c>
    </row>
    <row r="45" spans="1:12" customFormat="1" x14ac:dyDescent="0.35">
      <c r="A45" s="7">
        <v>41</v>
      </c>
      <c r="B45" s="43" t="s">
        <v>316</v>
      </c>
      <c r="C45" s="44">
        <v>1910950168399</v>
      </c>
      <c r="D45" s="43" t="s">
        <v>120</v>
      </c>
      <c r="E45" s="43" t="s">
        <v>112</v>
      </c>
      <c r="F45" s="45">
        <v>43689</v>
      </c>
      <c r="G45" s="74">
        <v>60638.48</v>
      </c>
      <c r="H45" s="43" t="s">
        <v>52</v>
      </c>
      <c r="I45" s="13">
        <f t="shared" si="0"/>
        <v>1212.76</v>
      </c>
      <c r="J45" s="39">
        <f t="shared" si="2"/>
        <v>43689</v>
      </c>
      <c r="K45" s="7"/>
      <c r="L45" s="41">
        <f t="shared" si="1"/>
        <v>61851.240000000005</v>
      </c>
    </row>
    <row r="46" spans="1:12" customFormat="1" x14ac:dyDescent="0.35">
      <c r="A46" s="7">
        <v>42</v>
      </c>
      <c r="B46" s="43" t="s">
        <v>183</v>
      </c>
      <c r="C46" s="44">
        <v>1912731970381</v>
      </c>
      <c r="D46" s="43" t="s">
        <v>680</v>
      </c>
      <c r="E46" s="43" t="s">
        <v>675</v>
      </c>
      <c r="F46" s="45">
        <v>43689</v>
      </c>
      <c r="G46" s="74">
        <v>37229</v>
      </c>
      <c r="H46" s="43" t="s">
        <v>52</v>
      </c>
      <c r="I46" s="13">
        <f t="shared" si="0"/>
        <v>744.58</v>
      </c>
      <c r="J46" s="39">
        <f t="shared" si="2"/>
        <v>43689</v>
      </c>
      <c r="K46" s="7"/>
      <c r="L46" s="41">
        <f t="shared" si="1"/>
        <v>37973.58</v>
      </c>
    </row>
    <row r="47" spans="1:12" customFormat="1" x14ac:dyDescent="0.35">
      <c r="A47" s="7">
        <v>43</v>
      </c>
      <c r="B47" s="43" t="s">
        <v>654</v>
      </c>
      <c r="C47" s="44">
        <v>1910950165098</v>
      </c>
      <c r="D47" s="43" t="s">
        <v>681</v>
      </c>
      <c r="E47" s="43" t="s">
        <v>34</v>
      </c>
      <c r="F47" s="45">
        <v>43689</v>
      </c>
      <c r="G47" s="74">
        <v>13387</v>
      </c>
      <c r="H47" s="43" t="s">
        <v>52</v>
      </c>
      <c r="I47" s="13">
        <f t="shared" si="0"/>
        <v>267.74</v>
      </c>
      <c r="J47" s="39">
        <f t="shared" si="2"/>
        <v>43689</v>
      </c>
      <c r="K47" s="7"/>
      <c r="L47" s="41">
        <f t="shared" si="1"/>
        <v>13654.74</v>
      </c>
    </row>
    <row r="48" spans="1:12" customFormat="1" x14ac:dyDescent="0.35">
      <c r="A48" s="7">
        <v>44</v>
      </c>
      <c r="B48" s="43" t="s">
        <v>682</v>
      </c>
      <c r="C48" s="44">
        <v>1910956204701</v>
      </c>
      <c r="D48" s="43" t="s">
        <v>57</v>
      </c>
      <c r="E48" s="43" t="s">
        <v>35</v>
      </c>
      <c r="F48" s="45">
        <v>43689</v>
      </c>
      <c r="G48" s="74">
        <v>22260.17</v>
      </c>
      <c r="H48" s="43" t="s">
        <v>52</v>
      </c>
      <c r="I48" s="13">
        <f t="shared" si="0"/>
        <v>445.2</v>
      </c>
      <c r="J48" s="39">
        <f t="shared" si="2"/>
        <v>43689</v>
      </c>
      <c r="K48" s="7"/>
      <c r="L48" s="41">
        <f t="shared" si="1"/>
        <v>22705.37</v>
      </c>
    </row>
    <row r="49" spans="1:12" customFormat="1" x14ac:dyDescent="0.35">
      <c r="A49" s="7">
        <v>45</v>
      </c>
      <c r="B49" s="43" t="s">
        <v>203</v>
      </c>
      <c r="C49" s="44">
        <v>1910950830754</v>
      </c>
      <c r="D49" s="43" t="s">
        <v>172</v>
      </c>
      <c r="E49" s="43" t="s">
        <v>112</v>
      </c>
      <c r="F49" s="45">
        <v>43689</v>
      </c>
      <c r="G49" s="74">
        <v>135187.04</v>
      </c>
      <c r="H49" s="43" t="s">
        <v>52</v>
      </c>
      <c r="I49" s="13">
        <f t="shared" ref="I49:I77" si="3">TRUNC((G49*0.02),2)</f>
        <v>2703.74</v>
      </c>
      <c r="J49" s="39">
        <f>J43</f>
        <v>43689</v>
      </c>
      <c r="K49" s="7"/>
      <c r="L49" s="41">
        <f t="shared" ref="L49:L77" si="4">G49+I49</f>
        <v>137890.78</v>
      </c>
    </row>
    <row r="50" spans="1:12" customFormat="1" x14ac:dyDescent="0.35">
      <c r="A50" s="7">
        <v>46</v>
      </c>
      <c r="B50" s="43" t="s">
        <v>683</v>
      </c>
      <c r="C50" s="44">
        <v>7801624060</v>
      </c>
      <c r="D50" s="43" t="s">
        <v>684</v>
      </c>
      <c r="E50" s="43" t="s">
        <v>35</v>
      </c>
      <c r="F50" s="45">
        <v>43689</v>
      </c>
      <c r="G50" s="74">
        <v>21930.43</v>
      </c>
      <c r="H50" s="43" t="s">
        <v>52</v>
      </c>
      <c r="I50" s="13">
        <f t="shared" si="3"/>
        <v>438.6</v>
      </c>
      <c r="J50" s="39">
        <f t="shared" si="2"/>
        <v>43689</v>
      </c>
      <c r="K50" s="7"/>
      <c r="L50" s="41">
        <f t="shared" si="4"/>
        <v>22369.03</v>
      </c>
    </row>
    <row r="51" spans="1:12" customFormat="1" x14ac:dyDescent="0.35">
      <c r="A51" s="7">
        <v>47</v>
      </c>
      <c r="B51" s="43" t="s">
        <v>344</v>
      </c>
      <c r="C51" s="44">
        <v>1912723934481</v>
      </c>
      <c r="D51" s="43" t="s">
        <v>82</v>
      </c>
      <c r="E51" s="43" t="s">
        <v>16</v>
      </c>
      <c r="F51" s="45">
        <v>43689</v>
      </c>
      <c r="G51" s="74">
        <v>20126.7</v>
      </c>
      <c r="H51" s="43" t="s">
        <v>52</v>
      </c>
      <c r="I51" s="13">
        <f t="shared" si="3"/>
        <v>402.53</v>
      </c>
      <c r="J51" s="39">
        <f t="shared" si="2"/>
        <v>43689</v>
      </c>
      <c r="K51" s="7"/>
      <c r="L51" s="41">
        <f t="shared" si="4"/>
        <v>20529.23</v>
      </c>
    </row>
    <row r="52" spans="1:12" customFormat="1" x14ac:dyDescent="0.35">
      <c r="A52" s="7">
        <v>48</v>
      </c>
      <c r="B52" s="43" t="s">
        <v>685</v>
      </c>
      <c r="C52" s="44">
        <v>1910950163937</v>
      </c>
      <c r="D52" s="43" t="s">
        <v>686</v>
      </c>
      <c r="E52" s="43" t="s">
        <v>34</v>
      </c>
      <c r="F52" s="45">
        <v>43689</v>
      </c>
      <c r="G52" s="74">
        <v>15000</v>
      </c>
      <c r="H52" s="43" t="s">
        <v>52</v>
      </c>
      <c r="I52" s="13">
        <f t="shared" si="3"/>
        <v>300</v>
      </c>
      <c r="J52" s="39">
        <f t="shared" si="2"/>
        <v>43689</v>
      </c>
      <c r="K52" s="7"/>
      <c r="L52" s="41">
        <f t="shared" si="4"/>
        <v>15300</v>
      </c>
    </row>
    <row r="53" spans="1:12" customFormat="1" x14ac:dyDescent="0.35">
      <c r="A53" s="7">
        <v>49</v>
      </c>
      <c r="B53" s="43" t="s">
        <v>687</v>
      </c>
      <c r="C53" s="47">
        <v>1910956203906</v>
      </c>
      <c r="D53" s="43" t="s">
        <v>63</v>
      </c>
      <c r="E53" s="43" t="s">
        <v>34</v>
      </c>
      <c r="F53" s="45">
        <v>43689</v>
      </c>
      <c r="G53" s="74">
        <v>11000</v>
      </c>
      <c r="H53" s="43" t="s">
        <v>52</v>
      </c>
      <c r="I53" s="13">
        <f t="shared" si="3"/>
        <v>220</v>
      </c>
      <c r="J53" s="39">
        <f t="shared" si="2"/>
        <v>43689</v>
      </c>
      <c r="K53" s="7"/>
      <c r="L53" s="41">
        <f t="shared" si="4"/>
        <v>11220</v>
      </c>
    </row>
    <row r="54" spans="1:12" customFormat="1" x14ac:dyDescent="0.35">
      <c r="A54" s="7">
        <v>50</v>
      </c>
      <c r="B54" s="43" t="s">
        <v>688</v>
      </c>
      <c r="C54" s="44">
        <v>191095083136</v>
      </c>
      <c r="D54" s="43" t="s">
        <v>181</v>
      </c>
      <c r="E54" s="43" t="s">
        <v>21</v>
      </c>
      <c r="F54" s="45">
        <v>43689</v>
      </c>
      <c r="G54" s="74">
        <v>5500</v>
      </c>
      <c r="H54" s="43" t="s">
        <v>52</v>
      </c>
      <c r="I54" s="13">
        <f t="shared" si="3"/>
        <v>110</v>
      </c>
      <c r="J54" s="39">
        <f>J21</f>
        <v>43689</v>
      </c>
      <c r="K54" s="7"/>
      <c r="L54" s="41">
        <f t="shared" si="4"/>
        <v>5610</v>
      </c>
    </row>
    <row r="55" spans="1:12" customFormat="1" x14ac:dyDescent="0.35">
      <c r="A55" s="7">
        <v>51</v>
      </c>
      <c r="B55" s="43" t="s">
        <v>308</v>
      </c>
      <c r="C55" s="44">
        <v>1910956211064</v>
      </c>
      <c r="D55" s="43" t="s">
        <v>689</v>
      </c>
      <c r="E55" s="43" t="s">
        <v>112</v>
      </c>
      <c r="F55" s="45">
        <v>43689</v>
      </c>
      <c r="G55" s="74">
        <v>67102.25</v>
      </c>
      <c r="H55" s="43" t="s">
        <v>52</v>
      </c>
      <c r="I55" s="13">
        <f t="shared" si="3"/>
        <v>1342.04</v>
      </c>
      <c r="J55" s="39">
        <f t="shared" si="2"/>
        <v>43689</v>
      </c>
      <c r="K55" s="7"/>
      <c r="L55" s="41">
        <f t="shared" si="4"/>
        <v>68444.289999999994</v>
      </c>
    </row>
    <row r="56" spans="1:12" customFormat="1" x14ac:dyDescent="0.35">
      <c r="A56" s="7">
        <v>52</v>
      </c>
      <c r="B56" s="43" t="s">
        <v>690</v>
      </c>
      <c r="C56" s="44">
        <v>1910956209935</v>
      </c>
      <c r="D56" s="43" t="s">
        <v>282</v>
      </c>
      <c r="E56" s="43" t="s">
        <v>154</v>
      </c>
      <c r="F56" s="45">
        <v>43689</v>
      </c>
      <c r="G56" s="74">
        <v>100000</v>
      </c>
      <c r="H56" s="43" t="s">
        <v>52</v>
      </c>
      <c r="I56" s="13">
        <f t="shared" si="3"/>
        <v>2000</v>
      </c>
      <c r="J56" s="39">
        <f t="shared" si="2"/>
        <v>43689</v>
      </c>
      <c r="K56" s="7"/>
      <c r="L56" s="41">
        <f t="shared" si="4"/>
        <v>102000</v>
      </c>
    </row>
    <row r="57" spans="1:12" customFormat="1" x14ac:dyDescent="0.35">
      <c r="A57" s="7">
        <v>53</v>
      </c>
      <c r="B57" s="43" t="s">
        <v>691</v>
      </c>
      <c r="C57" s="44">
        <v>1912731974858</v>
      </c>
      <c r="D57" s="43" t="s">
        <v>181</v>
      </c>
      <c r="E57" s="43" t="s">
        <v>19</v>
      </c>
      <c r="F57" s="45">
        <v>43689</v>
      </c>
      <c r="G57" s="74">
        <v>30619</v>
      </c>
      <c r="H57" s="43" t="s">
        <v>52</v>
      </c>
      <c r="I57" s="13">
        <f t="shared" si="3"/>
        <v>612.38</v>
      </c>
      <c r="J57" s="39">
        <f t="shared" si="2"/>
        <v>43689</v>
      </c>
      <c r="K57" s="7"/>
      <c r="L57" s="41">
        <f t="shared" si="4"/>
        <v>31231.38</v>
      </c>
    </row>
    <row r="58" spans="1:12" customFormat="1" x14ac:dyDescent="0.35">
      <c r="A58" s="7">
        <v>54</v>
      </c>
      <c r="B58" s="43" t="s">
        <v>200</v>
      </c>
      <c r="C58" s="47">
        <v>1910956203687</v>
      </c>
      <c r="D58" s="43" t="s">
        <v>692</v>
      </c>
      <c r="E58" s="43" t="s">
        <v>35</v>
      </c>
      <c r="F58" s="45">
        <v>43689</v>
      </c>
      <c r="G58" s="74">
        <v>52846.71</v>
      </c>
      <c r="H58" s="43" t="s">
        <v>52</v>
      </c>
      <c r="I58" s="13">
        <f t="shared" si="3"/>
        <v>1056.93</v>
      </c>
      <c r="J58" s="39">
        <f t="shared" si="2"/>
        <v>43689</v>
      </c>
      <c r="K58" s="7"/>
      <c r="L58" s="41">
        <f t="shared" si="4"/>
        <v>53903.64</v>
      </c>
    </row>
    <row r="59" spans="1:12" customFormat="1" x14ac:dyDescent="0.35">
      <c r="A59" s="7">
        <v>55</v>
      </c>
      <c r="B59" s="43" t="s">
        <v>693</v>
      </c>
      <c r="C59" s="47">
        <v>1910950171990</v>
      </c>
      <c r="D59" s="43" t="s">
        <v>303</v>
      </c>
      <c r="E59" s="43" t="s">
        <v>34</v>
      </c>
      <c r="F59" s="45">
        <v>43689</v>
      </c>
      <c r="G59" s="74">
        <v>20000</v>
      </c>
      <c r="H59" s="43" t="s">
        <v>52</v>
      </c>
      <c r="I59" s="13">
        <f t="shared" si="3"/>
        <v>400</v>
      </c>
      <c r="J59" s="39">
        <f t="shared" si="2"/>
        <v>43689</v>
      </c>
      <c r="K59" s="7"/>
      <c r="L59" s="41">
        <f t="shared" si="4"/>
        <v>20400</v>
      </c>
    </row>
    <row r="60" spans="1:12" customFormat="1" x14ac:dyDescent="0.35">
      <c r="A60" s="7">
        <v>56</v>
      </c>
      <c r="B60" s="43" t="s">
        <v>158</v>
      </c>
      <c r="C60" s="47">
        <v>1912731971836</v>
      </c>
      <c r="D60" s="43" t="s">
        <v>181</v>
      </c>
      <c r="E60" s="43" t="s">
        <v>19</v>
      </c>
      <c r="F60" s="45">
        <v>43689</v>
      </c>
      <c r="G60" s="74">
        <v>61389</v>
      </c>
      <c r="H60" s="43" t="s">
        <v>52</v>
      </c>
      <c r="I60" s="13">
        <f t="shared" ref="I60:I62" si="5">TRUNC((G60*0.02),2)</f>
        <v>1227.78</v>
      </c>
      <c r="J60" s="39">
        <f>J57</f>
        <v>43689</v>
      </c>
      <c r="K60" s="7"/>
      <c r="L60" s="41">
        <f t="shared" ref="L60:L62" si="6">G60+I60</f>
        <v>62616.78</v>
      </c>
    </row>
    <row r="61" spans="1:12" customFormat="1" x14ac:dyDescent="0.35">
      <c r="A61" s="7">
        <v>57</v>
      </c>
      <c r="B61" s="43" t="s">
        <v>158</v>
      </c>
      <c r="C61" s="47">
        <v>1912731971836</v>
      </c>
      <c r="D61" s="43" t="s">
        <v>181</v>
      </c>
      <c r="E61" s="43" t="s">
        <v>19</v>
      </c>
      <c r="F61" s="45">
        <v>43689</v>
      </c>
      <c r="G61" s="74">
        <v>25607</v>
      </c>
      <c r="H61" s="43" t="s">
        <v>52</v>
      </c>
      <c r="I61" s="13">
        <f t="shared" si="5"/>
        <v>512.14</v>
      </c>
      <c r="J61" s="39">
        <f>J58</f>
        <v>43689</v>
      </c>
      <c r="K61" s="7"/>
      <c r="L61" s="41">
        <f t="shared" si="6"/>
        <v>26119.14</v>
      </c>
    </row>
    <row r="62" spans="1:12" customFormat="1" x14ac:dyDescent="0.35">
      <c r="A62" s="7">
        <v>58</v>
      </c>
      <c r="B62" s="43" t="s">
        <v>694</v>
      </c>
      <c r="C62" s="44">
        <v>1910956206031</v>
      </c>
      <c r="D62" s="43" t="s">
        <v>282</v>
      </c>
      <c r="E62" s="43" t="s">
        <v>16</v>
      </c>
      <c r="F62" s="45">
        <v>43689</v>
      </c>
      <c r="G62" s="74">
        <v>20330</v>
      </c>
      <c r="H62" s="43" t="s">
        <v>52</v>
      </c>
      <c r="I62" s="13">
        <f t="shared" si="5"/>
        <v>406.6</v>
      </c>
      <c r="J62" s="39">
        <f>J58</f>
        <v>43689</v>
      </c>
      <c r="K62" s="7"/>
      <c r="L62" s="41">
        <f t="shared" si="6"/>
        <v>20736.599999999999</v>
      </c>
    </row>
    <row r="63" spans="1:12" customFormat="1" x14ac:dyDescent="0.35">
      <c r="A63" s="7">
        <v>59</v>
      </c>
      <c r="B63" s="43" t="s">
        <v>695</v>
      </c>
      <c r="C63" s="44">
        <v>1910956207811</v>
      </c>
      <c r="D63" s="43" t="s">
        <v>696</v>
      </c>
      <c r="E63" s="43" t="s">
        <v>16</v>
      </c>
      <c r="F63" s="45">
        <v>43689</v>
      </c>
      <c r="G63" s="74">
        <v>47127</v>
      </c>
      <c r="H63" s="43" t="s">
        <v>52</v>
      </c>
      <c r="I63" s="13">
        <f t="shared" ref="I63:I68" si="7">TRUNC((G63*0.02),2)</f>
        <v>942.54</v>
      </c>
      <c r="J63" s="39">
        <f>J30</f>
        <v>43689</v>
      </c>
      <c r="K63" s="7"/>
      <c r="L63" s="41">
        <f t="shared" ref="L63:L68" si="8">G63+I63</f>
        <v>48069.54</v>
      </c>
    </row>
    <row r="64" spans="1:12" customFormat="1" x14ac:dyDescent="0.35">
      <c r="A64" s="7">
        <v>60</v>
      </c>
      <c r="B64" s="43" t="s">
        <v>697</v>
      </c>
      <c r="C64" s="44">
        <v>1910956213867</v>
      </c>
      <c r="D64" s="43" t="s">
        <v>698</v>
      </c>
      <c r="E64" s="43" t="s">
        <v>34</v>
      </c>
      <c r="F64" s="45">
        <v>43689</v>
      </c>
      <c r="G64" s="74">
        <v>30000</v>
      </c>
      <c r="H64" s="43" t="s">
        <v>52</v>
      </c>
      <c r="I64" s="13">
        <f t="shared" si="7"/>
        <v>600</v>
      </c>
      <c r="J64" s="39">
        <f t="shared" si="2"/>
        <v>43689</v>
      </c>
      <c r="K64" s="7"/>
      <c r="L64" s="41">
        <f t="shared" si="8"/>
        <v>30600</v>
      </c>
    </row>
    <row r="65" spans="1:12" customFormat="1" x14ac:dyDescent="0.35">
      <c r="A65" s="7">
        <v>61</v>
      </c>
      <c r="B65" s="43" t="s">
        <v>699</v>
      </c>
      <c r="C65" s="44">
        <v>3307169478</v>
      </c>
      <c r="D65" s="43" t="s">
        <v>577</v>
      </c>
      <c r="E65" s="43" t="s">
        <v>154</v>
      </c>
      <c r="F65" s="45">
        <v>43689</v>
      </c>
      <c r="G65" s="74">
        <v>10000</v>
      </c>
      <c r="H65" s="43" t="s">
        <v>52</v>
      </c>
      <c r="I65" s="13">
        <f t="shared" si="7"/>
        <v>200</v>
      </c>
      <c r="J65" s="39">
        <f t="shared" si="2"/>
        <v>43689</v>
      </c>
      <c r="K65" s="7"/>
      <c r="L65" s="41">
        <f t="shared" si="8"/>
        <v>10200</v>
      </c>
    </row>
    <row r="66" spans="1:12" customFormat="1" x14ac:dyDescent="0.35">
      <c r="A66" s="7">
        <v>62</v>
      </c>
      <c r="B66" s="43" t="s">
        <v>281</v>
      </c>
      <c r="C66" s="44">
        <v>1.9881912779E+16</v>
      </c>
      <c r="D66" s="43" t="s">
        <v>700</v>
      </c>
      <c r="E66" s="43" t="s">
        <v>16</v>
      </c>
      <c r="F66" s="45">
        <v>43689</v>
      </c>
      <c r="G66" s="74">
        <v>51225</v>
      </c>
      <c r="H66" s="43" t="s">
        <v>52</v>
      </c>
      <c r="I66" s="13">
        <f t="shared" si="7"/>
        <v>1024.5</v>
      </c>
      <c r="J66" s="39">
        <f t="shared" si="2"/>
        <v>43689</v>
      </c>
      <c r="K66" s="7"/>
      <c r="L66" s="41">
        <f t="shared" si="8"/>
        <v>52249.5</v>
      </c>
    </row>
    <row r="67" spans="1:12" customFormat="1" x14ac:dyDescent="0.35">
      <c r="A67" s="7">
        <v>63</v>
      </c>
      <c r="B67" s="43" t="s">
        <v>701</v>
      </c>
      <c r="C67" s="47">
        <v>1910950169663</v>
      </c>
      <c r="D67" s="43" t="s">
        <v>196</v>
      </c>
      <c r="E67" s="43" t="s">
        <v>675</v>
      </c>
      <c r="F67" s="45">
        <v>43689</v>
      </c>
      <c r="G67" s="74">
        <v>24000</v>
      </c>
      <c r="H67" s="43" t="s">
        <v>52</v>
      </c>
      <c r="I67" s="13">
        <f t="shared" si="7"/>
        <v>480</v>
      </c>
      <c r="J67" s="39">
        <f t="shared" si="2"/>
        <v>43689</v>
      </c>
      <c r="K67" s="7"/>
      <c r="L67" s="41">
        <f t="shared" si="8"/>
        <v>24480</v>
      </c>
    </row>
    <row r="68" spans="1:12" customFormat="1" x14ac:dyDescent="0.35">
      <c r="A68" s="7">
        <v>64</v>
      </c>
      <c r="B68" s="43" t="s">
        <v>702</v>
      </c>
      <c r="C68" s="47">
        <v>1910956213157</v>
      </c>
      <c r="D68" s="43" t="s">
        <v>703</v>
      </c>
      <c r="E68" s="43" t="s">
        <v>675</v>
      </c>
      <c r="F68" s="45">
        <v>43690</v>
      </c>
      <c r="G68" s="74">
        <v>26149</v>
      </c>
      <c r="H68" s="43" t="s">
        <v>52</v>
      </c>
      <c r="I68" s="13">
        <f t="shared" si="7"/>
        <v>522.98</v>
      </c>
      <c r="J68" s="39">
        <f t="shared" si="2"/>
        <v>43689</v>
      </c>
      <c r="K68" s="7"/>
      <c r="L68" s="41">
        <f t="shared" si="8"/>
        <v>26671.98</v>
      </c>
    </row>
    <row r="69" spans="1:12" customFormat="1" x14ac:dyDescent="0.35">
      <c r="A69" s="7">
        <v>65</v>
      </c>
      <c r="B69" s="43" t="s">
        <v>704</v>
      </c>
      <c r="C69" s="47">
        <v>1910956208047</v>
      </c>
      <c r="D69" s="43" t="s">
        <v>374</v>
      </c>
      <c r="E69" s="43" t="s">
        <v>35</v>
      </c>
      <c r="F69" s="45">
        <v>43689</v>
      </c>
      <c r="G69" s="74">
        <v>28364.799999999999</v>
      </c>
      <c r="H69" s="43" t="s">
        <v>52</v>
      </c>
      <c r="I69" s="13">
        <f t="shared" ref="I69:I71" si="9">TRUNC((G69*0.02),2)</f>
        <v>567.29</v>
      </c>
      <c r="J69" s="39">
        <f>J66</f>
        <v>43689</v>
      </c>
      <c r="K69" s="7"/>
      <c r="L69" s="41">
        <f t="shared" ref="L69:L71" si="10">G69+I69</f>
        <v>28932.09</v>
      </c>
    </row>
    <row r="70" spans="1:12" customFormat="1" x14ac:dyDescent="0.35">
      <c r="A70" s="7">
        <v>66</v>
      </c>
      <c r="B70" s="43" t="s">
        <v>705</v>
      </c>
      <c r="C70" s="47">
        <v>1.99019127310001E+16</v>
      </c>
      <c r="D70" s="43" t="s">
        <v>706</v>
      </c>
      <c r="E70" s="43" t="s">
        <v>112</v>
      </c>
      <c r="F70" s="45">
        <v>43689</v>
      </c>
      <c r="G70" s="74">
        <v>54539.05</v>
      </c>
      <c r="H70" s="43" t="s">
        <v>52</v>
      </c>
      <c r="I70" s="13">
        <f t="shared" si="9"/>
        <v>1090.78</v>
      </c>
      <c r="J70" s="39">
        <f>J67</f>
        <v>43689</v>
      </c>
      <c r="K70" s="7"/>
      <c r="L70" s="41">
        <f t="shared" si="10"/>
        <v>55629.83</v>
      </c>
    </row>
    <row r="71" spans="1:12" customFormat="1" x14ac:dyDescent="0.35">
      <c r="A71" s="7">
        <v>67</v>
      </c>
      <c r="B71" s="43" t="s">
        <v>707</v>
      </c>
      <c r="C71" s="44">
        <v>1910956206182</v>
      </c>
      <c r="D71" s="43" t="s">
        <v>708</v>
      </c>
      <c r="E71" s="43" t="s">
        <v>34</v>
      </c>
      <c r="F71" s="45">
        <v>43690</v>
      </c>
      <c r="G71" s="74">
        <v>10000</v>
      </c>
      <c r="H71" s="43" t="s">
        <v>52</v>
      </c>
      <c r="I71" s="13">
        <f t="shared" si="9"/>
        <v>200</v>
      </c>
      <c r="J71" s="39">
        <f>J67</f>
        <v>43689</v>
      </c>
      <c r="K71" s="7"/>
      <c r="L71" s="41">
        <f t="shared" si="10"/>
        <v>10200</v>
      </c>
    </row>
    <row r="72" spans="1:12" customFormat="1" x14ac:dyDescent="0.35">
      <c r="A72" s="7">
        <v>68</v>
      </c>
      <c r="B72" s="43" t="s">
        <v>709</v>
      </c>
      <c r="C72" s="44">
        <v>1912763915786</v>
      </c>
      <c r="D72" s="43" t="s">
        <v>710</v>
      </c>
      <c r="E72" s="43" t="s">
        <v>16</v>
      </c>
      <c r="F72" s="45">
        <v>43689</v>
      </c>
      <c r="G72" s="74">
        <v>18441</v>
      </c>
      <c r="H72" s="43" t="s">
        <v>52</v>
      </c>
      <c r="I72" s="13">
        <f t="shared" si="3"/>
        <v>368.82</v>
      </c>
      <c r="J72" s="39">
        <f>J39</f>
        <v>43689</v>
      </c>
      <c r="K72" s="7"/>
      <c r="L72" s="41">
        <f t="shared" si="4"/>
        <v>18809.82</v>
      </c>
    </row>
    <row r="73" spans="1:12" customFormat="1" x14ac:dyDescent="0.35">
      <c r="A73" s="7">
        <v>69</v>
      </c>
      <c r="B73" s="43" t="s">
        <v>347</v>
      </c>
      <c r="C73" s="44">
        <v>1.9871910956E+16</v>
      </c>
      <c r="D73" s="43" t="s">
        <v>711</v>
      </c>
      <c r="E73" s="43" t="s">
        <v>21</v>
      </c>
      <c r="F73" s="45">
        <v>43689</v>
      </c>
      <c r="G73" s="74">
        <v>56849</v>
      </c>
      <c r="H73" s="43" t="s">
        <v>52</v>
      </c>
      <c r="I73" s="13">
        <f t="shared" si="3"/>
        <v>1136.98</v>
      </c>
      <c r="J73" s="39">
        <f t="shared" si="2"/>
        <v>43689</v>
      </c>
      <c r="K73" s="7"/>
      <c r="L73" s="41">
        <f t="shared" si="4"/>
        <v>57985.98</v>
      </c>
    </row>
    <row r="74" spans="1:12" customFormat="1" x14ac:dyDescent="0.35">
      <c r="A74" s="7">
        <v>70</v>
      </c>
      <c r="B74" s="43" t="s">
        <v>712</v>
      </c>
      <c r="C74" s="44">
        <v>19127310346605</v>
      </c>
      <c r="D74" s="43" t="s">
        <v>713</v>
      </c>
      <c r="E74" s="43" t="s">
        <v>21</v>
      </c>
      <c r="F74" s="45">
        <v>43689</v>
      </c>
      <c r="G74" s="74">
        <v>7000</v>
      </c>
      <c r="H74" s="43" t="s">
        <v>52</v>
      </c>
      <c r="I74" s="13">
        <f t="shared" si="3"/>
        <v>140</v>
      </c>
      <c r="J74" s="39">
        <f t="shared" si="2"/>
        <v>43689</v>
      </c>
      <c r="K74" s="7"/>
      <c r="L74" s="41">
        <f t="shared" si="4"/>
        <v>7140</v>
      </c>
    </row>
    <row r="75" spans="1:12" customFormat="1" x14ac:dyDescent="0.35">
      <c r="A75" s="7">
        <v>71</v>
      </c>
      <c r="B75" s="43" t="s">
        <v>714</v>
      </c>
      <c r="C75" s="44">
        <v>1910956212455</v>
      </c>
      <c r="D75" s="43" t="s">
        <v>715</v>
      </c>
      <c r="E75" s="43" t="s">
        <v>112</v>
      </c>
      <c r="F75" s="45">
        <v>43689</v>
      </c>
      <c r="G75" s="74">
        <v>100000.06</v>
      </c>
      <c r="H75" s="43" t="s">
        <v>52</v>
      </c>
      <c r="I75" s="13">
        <f t="shared" si="3"/>
        <v>2000</v>
      </c>
      <c r="J75" s="39">
        <f t="shared" si="2"/>
        <v>43689</v>
      </c>
      <c r="K75" s="7"/>
      <c r="L75" s="41">
        <f t="shared" si="4"/>
        <v>102000.06</v>
      </c>
    </row>
    <row r="76" spans="1:12" customFormat="1" x14ac:dyDescent="0.35">
      <c r="A76" s="7">
        <v>72</v>
      </c>
      <c r="B76" s="43" t="s">
        <v>717</v>
      </c>
      <c r="C76" s="47">
        <v>1910950165123</v>
      </c>
      <c r="D76" s="43" t="s">
        <v>718</v>
      </c>
      <c r="E76" s="100" t="s">
        <v>716</v>
      </c>
      <c r="F76" s="45">
        <v>43690</v>
      </c>
      <c r="G76" s="103">
        <v>30000</v>
      </c>
      <c r="H76" s="43" t="s">
        <v>716</v>
      </c>
      <c r="I76" s="13">
        <f t="shared" si="3"/>
        <v>600</v>
      </c>
      <c r="J76" s="39">
        <f t="shared" si="2"/>
        <v>43689</v>
      </c>
      <c r="K76" s="7"/>
      <c r="L76" s="99">
        <f t="shared" si="4"/>
        <v>30600</v>
      </c>
    </row>
    <row r="77" spans="1:12" customFormat="1" x14ac:dyDescent="0.35">
      <c r="A77" s="7">
        <v>73</v>
      </c>
      <c r="B77" s="43" t="s">
        <v>719</v>
      </c>
      <c r="C77" s="47">
        <v>1910950171739</v>
      </c>
      <c r="D77" s="43" t="s">
        <v>720</v>
      </c>
      <c r="E77" s="100" t="s">
        <v>716</v>
      </c>
      <c r="F77" s="45">
        <v>43691</v>
      </c>
      <c r="G77" s="103">
        <v>25000</v>
      </c>
      <c r="H77" s="43" t="s">
        <v>716</v>
      </c>
      <c r="I77" s="13">
        <f t="shared" si="3"/>
        <v>500</v>
      </c>
      <c r="J77" s="39"/>
      <c r="K77" s="7"/>
      <c r="L77" s="99">
        <f t="shared" si="4"/>
        <v>25500</v>
      </c>
    </row>
    <row r="78" spans="1:12" customFormat="1" x14ac:dyDescent="0.35">
      <c r="A78" s="7">
        <v>74</v>
      </c>
      <c r="B78" s="43" t="s">
        <v>721</v>
      </c>
      <c r="C78" s="47">
        <v>191350163891</v>
      </c>
      <c r="D78" s="43" t="s">
        <v>107</v>
      </c>
      <c r="E78" s="100" t="s">
        <v>716</v>
      </c>
      <c r="F78" s="45">
        <v>43689</v>
      </c>
      <c r="G78" s="103">
        <v>27000</v>
      </c>
      <c r="H78" s="43" t="s">
        <v>716</v>
      </c>
      <c r="I78" s="13">
        <f t="shared" ref="I78:I80" si="11">TRUNC((G78*0.02),2)</f>
        <v>540</v>
      </c>
      <c r="J78" s="39">
        <f>J75</f>
        <v>43689</v>
      </c>
      <c r="K78" s="7"/>
      <c r="L78" s="99">
        <f t="shared" ref="L78:L80" si="12">G78+I78</f>
        <v>27540</v>
      </c>
    </row>
    <row r="79" spans="1:12" customFormat="1" x14ac:dyDescent="0.35">
      <c r="A79" s="7">
        <v>75</v>
      </c>
      <c r="B79" s="43" t="s">
        <v>722</v>
      </c>
      <c r="C79" s="47">
        <v>1910956204070</v>
      </c>
      <c r="D79" s="43" t="s">
        <v>179</v>
      </c>
      <c r="E79" s="100" t="s">
        <v>716</v>
      </c>
      <c r="F79" s="45">
        <v>43689</v>
      </c>
      <c r="G79" s="103">
        <v>22170</v>
      </c>
      <c r="H79" s="43" t="s">
        <v>716</v>
      </c>
      <c r="I79" s="13">
        <f t="shared" si="11"/>
        <v>443.4</v>
      </c>
      <c r="J79" s="39">
        <f>J76</f>
        <v>43689</v>
      </c>
      <c r="K79" s="7"/>
      <c r="L79" s="99">
        <f t="shared" si="12"/>
        <v>22613.4</v>
      </c>
    </row>
    <row r="80" spans="1:12" customFormat="1" x14ac:dyDescent="0.35">
      <c r="A80" s="7">
        <v>76</v>
      </c>
      <c r="B80" s="43" t="s">
        <v>308</v>
      </c>
      <c r="C80" s="44">
        <v>1912731034262</v>
      </c>
      <c r="D80" s="43" t="s">
        <v>723</v>
      </c>
      <c r="E80" s="100" t="s">
        <v>716</v>
      </c>
      <c r="F80" s="45">
        <v>43690</v>
      </c>
      <c r="G80" s="103">
        <v>22535.56</v>
      </c>
      <c r="H80" s="43" t="s">
        <v>716</v>
      </c>
      <c r="I80" s="13">
        <f t="shared" si="11"/>
        <v>450.71</v>
      </c>
      <c r="J80" s="39">
        <f>J76</f>
        <v>43689</v>
      </c>
      <c r="K80" s="7"/>
      <c r="L80" s="99">
        <f t="shared" si="12"/>
        <v>22986.27</v>
      </c>
    </row>
    <row r="81" spans="1:12" customFormat="1" x14ac:dyDescent="0.35">
      <c r="A81" s="7">
        <v>77</v>
      </c>
      <c r="B81" s="43" t="s">
        <v>724</v>
      </c>
      <c r="C81" s="44"/>
      <c r="D81" s="43"/>
      <c r="E81" s="43" t="s">
        <v>34</v>
      </c>
      <c r="F81" s="45">
        <v>43689</v>
      </c>
      <c r="G81" s="102">
        <v>124587.75</v>
      </c>
      <c r="H81" s="43" t="s">
        <v>731</v>
      </c>
      <c r="I81" s="13">
        <f t="shared" si="0"/>
        <v>2491.75</v>
      </c>
      <c r="J81" s="39">
        <f>J48</f>
        <v>43689</v>
      </c>
      <c r="K81" s="7"/>
      <c r="L81" s="41">
        <f t="shared" si="1"/>
        <v>127079.5</v>
      </c>
    </row>
    <row r="82" spans="1:12" customFormat="1" x14ac:dyDescent="0.35">
      <c r="A82" s="7">
        <v>78</v>
      </c>
      <c r="B82" s="43" t="s">
        <v>722</v>
      </c>
      <c r="C82" s="44"/>
      <c r="D82" s="43"/>
      <c r="E82" s="43" t="s">
        <v>34</v>
      </c>
      <c r="F82" s="45">
        <v>43689</v>
      </c>
      <c r="G82" s="102">
        <v>10000</v>
      </c>
      <c r="H82" s="43" t="s">
        <v>731</v>
      </c>
      <c r="I82" s="13">
        <f t="shared" si="0"/>
        <v>200</v>
      </c>
      <c r="J82" s="39">
        <f t="shared" si="2"/>
        <v>43689</v>
      </c>
      <c r="K82" s="7"/>
      <c r="L82" s="41">
        <f t="shared" si="1"/>
        <v>10200</v>
      </c>
    </row>
    <row r="83" spans="1:12" customFormat="1" x14ac:dyDescent="0.35">
      <c r="A83" s="7">
        <v>79</v>
      </c>
      <c r="B83" s="43" t="s">
        <v>725</v>
      </c>
      <c r="C83" s="44"/>
      <c r="D83" s="43"/>
      <c r="E83" s="43" t="s">
        <v>16</v>
      </c>
      <c r="F83" s="45">
        <v>43690</v>
      </c>
      <c r="G83" s="101">
        <v>35100</v>
      </c>
      <c r="H83" s="43" t="s">
        <v>89</v>
      </c>
      <c r="I83" s="13">
        <f t="shared" si="0"/>
        <v>702</v>
      </c>
      <c r="J83" s="39">
        <f t="shared" si="2"/>
        <v>43689</v>
      </c>
      <c r="K83" s="7"/>
      <c r="L83" s="41">
        <f t="shared" si="1"/>
        <v>35802</v>
      </c>
    </row>
    <row r="84" spans="1:12" customFormat="1" x14ac:dyDescent="0.35">
      <c r="A84" s="7">
        <v>80</v>
      </c>
      <c r="B84" s="43" t="s">
        <v>710</v>
      </c>
      <c r="C84" s="44"/>
      <c r="D84" s="43"/>
      <c r="E84" s="43" t="s">
        <v>16</v>
      </c>
      <c r="F84" s="45">
        <v>43691</v>
      </c>
      <c r="G84" s="101">
        <v>50028</v>
      </c>
      <c r="H84" s="43" t="s">
        <v>89</v>
      </c>
      <c r="I84" s="13">
        <f t="shared" si="0"/>
        <v>1000.56</v>
      </c>
      <c r="J84" s="39">
        <f t="shared" si="2"/>
        <v>43689</v>
      </c>
      <c r="K84" s="7"/>
      <c r="L84" s="41">
        <f t="shared" si="1"/>
        <v>51028.56</v>
      </c>
    </row>
    <row r="85" spans="1:12" customFormat="1" x14ac:dyDescent="0.35">
      <c r="A85" s="7">
        <v>81</v>
      </c>
      <c r="B85" s="43" t="s">
        <v>726</v>
      </c>
      <c r="C85" s="44"/>
      <c r="D85" s="43"/>
      <c r="E85" s="43" t="s">
        <v>21</v>
      </c>
      <c r="F85" s="45">
        <v>43692</v>
      </c>
      <c r="G85" s="101">
        <v>50917.65</v>
      </c>
      <c r="H85" s="43" t="s">
        <v>89</v>
      </c>
      <c r="I85" s="13">
        <f t="shared" si="0"/>
        <v>1018.35</v>
      </c>
      <c r="J85" s="39">
        <f t="shared" si="2"/>
        <v>43689</v>
      </c>
      <c r="K85" s="7"/>
      <c r="L85" s="41">
        <f t="shared" si="1"/>
        <v>51936</v>
      </c>
    </row>
    <row r="86" spans="1:12" customFormat="1" x14ac:dyDescent="0.35">
      <c r="A86" s="7">
        <v>82</v>
      </c>
      <c r="B86" s="43" t="s">
        <v>350</v>
      </c>
      <c r="C86" s="44"/>
      <c r="D86" s="43"/>
      <c r="E86" s="43" t="s">
        <v>21</v>
      </c>
      <c r="F86" s="45">
        <v>43693</v>
      </c>
      <c r="G86" s="101">
        <v>30000</v>
      </c>
      <c r="H86" s="43" t="s">
        <v>89</v>
      </c>
      <c r="I86" s="13">
        <f t="shared" si="0"/>
        <v>600</v>
      </c>
      <c r="J86" s="39">
        <f t="shared" si="2"/>
        <v>43689</v>
      </c>
      <c r="K86" s="7"/>
      <c r="L86" s="41">
        <f t="shared" si="1"/>
        <v>30600</v>
      </c>
    </row>
    <row r="87" spans="1:12" customFormat="1" x14ac:dyDescent="0.35">
      <c r="A87" s="7">
        <v>83</v>
      </c>
      <c r="B87" s="43" t="s">
        <v>141</v>
      </c>
      <c r="C87" s="44"/>
      <c r="D87" s="43"/>
      <c r="E87" s="43" t="s">
        <v>21</v>
      </c>
      <c r="F87" s="45">
        <v>43694</v>
      </c>
      <c r="G87" s="101">
        <v>27336</v>
      </c>
      <c r="H87" s="43" t="s">
        <v>89</v>
      </c>
      <c r="I87" s="13">
        <f t="shared" si="0"/>
        <v>546.72</v>
      </c>
      <c r="J87" s="39">
        <f t="shared" si="2"/>
        <v>43689</v>
      </c>
      <c r="K87" s="7"/>
      <c r="L87" s="41">
        <f t="shared" si="1"/>
        <v>27882.720000000001</v>
      </c>
    </row>
    <row r="88" spans="1:12" customFormat="1" x14ac:dyDescent="0.35">
      <c r="A88" s="7">
        <v>84</v>
      </c>
      <c r="B88" s="43" t="s">
        <v>727</v>
      </c>
      <c r="C88" s="47"/>
      <c r="D88" s="43"/>
      <c r="E88" s="43" t="s">
        <v>21</v>
      </c>
      <c r="F88" s="45">
        <v>43695</v>
      </c>
      <c r="G88" s="101">
        <v>23088.400000000001</v>
      </c>
      <c r="H88" s="43" t="s">
        <v>89</v>
      </c>
      <c r="I88" s="13">
        <f t="shared" si="0"/>
        <v>461.76</v>
      </c>
      <c r="J88" s="39">
        <f t="shared" si="2"/>
        <v>43689</v>
      </c>
      <c r="K88" s="7"/>
      <c r="L88" s="41">
        <f t="shared" si="1"/>
        <v>23550.16</v>
      </c>
    </row>
    <row r="89" spans="1:12" customFormat="1" x14ac:dyDescent="0.35">
      <c r="A89" s="7">
        <v>85</v>
      </c>
      <c r="B89" s="43" t="s">
        <v>728</v>
      </c>
      <c r="C89" s="47"/>
      <c r="D89" s="43"/>
      <c r="E89" s="43" t="s">
        <v>729</v>
      </c>
      <c r="F89" s="45">
        <v>43696</v>
      </c>
      <c r="G89" s="101">
        <v>85000</v>
      </c>
      <c r="H89" s="43" t="s">
        <v>89</v>
      </c>
      <c r="I89" s="13">
        <f t="shared" si="0"/>
        <v>1700</v>
      </c>
      <c r="J89" s="39">
        <f t="shared" ref="J89:J91" si="13">J88</f>
        <v>43689</v>
      </c>
      <c r="K89" s="7"/>
      <c r="L89" s="41">
        <f t="shared" si="1"/>
        <v>86700</v>
      </c>
    </row>
    <row r="90" spans="1:12" customFormat="1" x14ac:dyDescent="0.35">
      <c r="A90" s="7">
        <v>86</v>
      </c>
      <c r="B90" s="43" t="s">
        <v>201</v>
      </c>
      <c r="C90" s="47"/>
      <c r="D90" s="43"/>
      <c r="E90" s="43" t="s">
        <v>19</v>
      </c>
      <c r="F90" s="45">
        <v>43697</v>
      </c>
      <c r="G90" s="101">
        <v>28616</v>
      </c>
      <c r="H90" s="43" t="s">
        <v>89</v>
      </c>
      <c r="I90" s="13">
        <f t="shared" si="0"/>
        <v>572.32000000000005</v>
      </c>
      <c r="J90" s="39">
        <f t="shared" si="13"/>
        <v>43689</v>
      </c>
      <c r="K90" s="7"/>
      <c r="L90" s="41">
        <f t="shared" si="1"/>
        <v>29188.32</v>
      </c>
    </row>
    <row r="91" spans="1:12" customFormat="1" x14ac:dyDescent="0.35">
      <c r="A91" s="7">
        <v>87</v>
      </c>
      <c r="B91" s="43" t="s">
        <v>180</v>
      </c>
      <c r="C91" s="47"/>
      <c r="D91" s="43"/>
      <c r="E91" s="43" t="s">
        <v>154</v>
      </c>
      <c r="F91" s="45">
        <v>43698</v>
      </c>
      <c r="G91" s="101">
        <v>100000</v>
      </c>
      <c r="H91" s="43" t="s">
        <v>89</v>
      </c>
      <c r="I91" s="13">
        <f t="shared" si="0"/>
        <v>2000</v>
      </c>
      <c r="J91" s="39">
        <f t="shared" si="13"/>
        <v>43689</v>
      </c>
      <c r="K91" s="7"/>
      <c r="L91" s="41">
        <f t="shared" si="1"/>
        <v>102000</v>
      </c>
    </row>
    <row r="92" spans="1:12" customFormat="1" x14ac:dyDescent="0.35">
      <c r="A92" s="7"/>
      <c r="B92" s="43"/>
      <c r="C92" s="47"/>
      <c r="D92" s="43"/>
      <c r="E92" s="43"/>
      <c r="F92" s="45"/>
      <c r="G92" s="101">
        <v>26572</v>
      </c>
      <c r="H92" s="43"/>
      <c r="I92" s="13">
        <f t="shared" si="0"/>
        <v>531.44000000000005</v>
      </c>
      <c r="J92" s="39"/>
      <c r="K92" s="7"/>
      <c r="L92" s="41">
        <f t="shared" si="1"/>
        <v>27103.439999999999</v>
      </c>
    </row>
    <row r="93" spans="1:12" customFormat="1" x14ac:dyDescent="0.35">
      <c r="A93" s="7">
        <v>88</v>
      </c>
      <c r="B93" s="43" t="s">
        <v>730</v>
      </c>
      <c r="C93" s="47"/>
      <c r="D93" s="43"/>
      <c r="E93" s="43" t="s">
        <v>18</v>
      </c>
      <c r="F93" s="45">
        <v>43699</v>
      </c>
      <c r="G93" s="101">
        <v>16360</v>
      </c>
      <c r="H93" s="43" t="s">
        <v>89</v>
      </c>
      <c r="I93" s="13">
        <f t="shared" si="0"/>
        <v>327.2</v>
      </c>
      <c r="J93" s="39">
        <f>J91</f>
        <v>43689</v>
      </c>
      <c r="K93" s="7"/>
      <c r="L93" s="41">
        <f t="shared" si="1"/>
        <v>16687.2</v>
      </c>
    </row>
    <row r="94" spans="1:12" customFormat="1" x14ac:dyDescent="0.35">
      <c r="A94" s="7"/>
      <c r="B94" s="43"/>
      <c r="C94" s="47"/>
      <c r="D94" s="43"/>
      <c r="E94" s="43"/>
      <c r="F94" s="45"/>
      <c r="G94" s="101"/>
      <c r="H94" s="43"/>
      <c r="I94" s="13">
        <v>8169.08</v>
      </c>
      <c r="J94" s="39"/>
      <c r="K94" s="7"/>
      <c r="L94" s="41"/>
    </row>
    <row r="95" spans="1:12" customFormat="1" x14ac:dyDescent="0.35">
      <c r="A95" s="7">
        <v>89</v>
      </c>
      <c r="B95" s="43"/>
      <c r="C95" s="47"/>
      <c r="D95" s="43"/>
      <c r="E95" s="43"/>
      <c r="F95" s="45"/>
      <c r="G95" s="46">
        <v>416565.54</v>
      </c>
      <c r="H95" s="43"/>
      <c r="I95" s="13">
        <f t="shared" ref="I95" si="14">TRUNC((G95*0.02),2)</f>
        <v>8331.31</v>
      </c>
      <c r="J95" s="39">
        <f>J87</f>
        <v>43689</v>
      </c>
      <c r="K95" s="7"/>
      <c r="L95" s="41">
        <f t="shared" ref="L95" si="15">G95+I95</f>
        <v>424896.85</v>
      </c>
    </row>
    <row r="96" spans="1:12" customFormat="1" x14ac:dyDescent="0.35">
      <c r="A96" s="7">
        <v>90</v>
      </c>
      <c r="B96" s="43"/>
      <c r="C96" s="47"/>
      <c r="D96" s="43"/>
      <c r="E96" s="43"/>
      <c r="F96" s="45"/>
      <c r="G96" s="46"/>
      <c r="H96" s="43"/>
      <c r="I96" s="13">
        <f t="shared" si="0"/>
        <v>0</v>
      </c>
      <c r="J96" s="39">
        <f>J88</f>
        <v>43689</v>
      </c>
      <c r="K96" s="7"/>
      <c r="L96" s="41">
        <f t="shared" si="1"/>
        <v>0</v>
      </c>
    </row>
    <row r="97" spans="1:12" customFormat="1" x14ac:dyDescent="0.35">
      <c r="A97" s="7">
        <v>91</v>
      </c>
      <c r="B97" s="43"/>
      <c r="C97" s="44"/>
      <c r="D97" s="43"/>
      <c r="E97" s="43"/>
      <c r="F97" s="50"/>
      <c r="G97" s="46"/>
      <c r="H97" s="43" t="s">
        <v>96</v>
      </c>
      <c r="I97" s="13">
        <f t="shared" si="0"/>
        <v>0</v>
      </c>
      <c r="J97" s="39">
        <f>J88</f>
        <v>43689</v>
      </c>
      <c r="K97" s="7"/>
      <c r="L97" s="41">
        <f t="shared" si="1"/>
        <v>0</v>
      </c>
    </row>
    <row r="98" spans="1:12" customFormat="1" x14ac:dyDescent="0.35">
      <c r="A98" s="55"/>
      <c r="B98" s="56" t="s">
        <v>4</v>
      </c>
      <c r="C98" s="57" t="s">
        <v>91</v>
      </c>
      <c r="D98" s="56" t="s">
        <v>89</v>
      </c>
      <c r="E98" s="56" t="s">
        <v>7</v>
      </c>
      <c r="F98" s="56" t="s">
        <v>94</v>
      </c>
      <c r="G98" s="64" t="s">
        <v>9</v>
      </c>
      <c r="H98" s="55"/>
      <c r="I98" s="41"/>
      <c r="J98" s="55"/>
      <c r="K98" s="55"/>
      <c r="L98" s="41"/>
    </row>
    <row r="99" spans="1:12" customFormat="1" x14ac:dyDescent="0.35">
      <c r="A99" s="63" t="s">
        <v>92</v>
      </c>
      <c r="B99" s="65">
        <f>SUM(G5:G75)-G29</f>
        <v>2729263.0399999996</v>
      </c>
      <c r="C99" s="65">
        <f>SUM(G81:G82)</f>
        <v>134587.75</v>
      </c>
      <c r="D99" s="65">
        <f>SUM(G83:G93)</f>
        <v>473018.05</v>
      </c>
      <c r="E99" s="65">
        <f>SUM(G76:G80)+G29</f>
        <v>139127.56</v>
      </c>
      <c r="F99" s="65">
        <f>G95</f>
        <v>416565.54</v>
      </c>
      <c r="G99" s="73">
        <f>SUM(B99:F99)</f>
        <v>3892561.9399999995</v>
      </c>
      <c r="H99" s="55"/>
      <c r="I99" s="41"/>
      <c r="J99" s="55"/>
      <c r="K99" s="55"/>
      <c r="L99" s="41"/>
    </row>
    <row r="100" spans="1:12" customFormat="1" x14ac:dyDescent="0.35">
      <c r="A100" s="63" t="s">
        <v>93</v>
      </c>
      <c r="B100" s="65">
        <f>SUM(I5:I75)-I29</f>
        <v>54585.149999999994</v>
      </c>
      <c r="C100" s="65">
        <f>SUM(I81:I82)</f>
        <v>2691.75</v>
      </c>
      <c r="D100" s="65">
        <f>SUM(I46:I94)</f>
        <v>45319.439999999995</v>
      </c>
      <c r="E100" s="65">
        <f>SUM(I76:I80)+I29</f>
        <v>2782.55</v>
      </c>
      <c r="F100" s="65">
        <f>I95</f>
        <v>8331.31</v>
      </c>
      <c r="G100" s="65">
        <f>SUM(B100:F100)</f>
        <v>113710.2</v>
      </c>
      <c r="H100" s="55"/>
      <c r="I100" s="41"/>
      <c r="J100" s="55"/>
      <c r="K100" s="55"/>
      <c r="L100" s="41"/>
    </row>
    <row r="101" spans="1:12" customFormat="1" x14ac:dyDescent="0.35">
      <c r="A101" s="63" t="s">
        <v>9</v>
      </c>
      <c r="B101" s="65">
        <f>SUM(B99:B100)</f>
        <v>2783848.1899999995</v>
      </c>
      <c r="C101" s="65">
        <f>SUM(C99:C100)</f>
        <v>137279.5</v>
      </c>
      <c r="D101" s="65">
        <f>SUM(D99:D100)</f>
        <v>518337.49</v>
      </c>
      <c r="E101" s="65">
        <f>SUM(E99:E100)</f>
        <v>141910.10999999999</v>
      </c>
      <c r="F101" s="65">
        <f>SUM(F99:F100)</f>
        <v>424896.85</v>
      </c>
      <c r="G101" s="65">
        <f>SUM(B101:F101)</f>
        <v>4006272.1399999997</v>
      </c>
      <c r="H101" s="55" t="s">
        <v>33</v>
      </c>
      <c r="I101" s="41"/>
      <c r="J101" s="55"/>
      <c r="K101" s="55"/>
      <c r="L101" s="41"/>
    </row>
    <row r="102" spans="1:12" customFormat="1" x14ac:dyDescent="0.35">
      <c r="A102" s="55"/>
      <c r="B102" s="59"/>
      <c r="C102" s="60"/>
      <c r="D102" s="60"/>
      <c r="E102" s="61"/>
      <c r="F102" s="55"/>
      <c r="G102" s="58"/>
      <c r="H102" s="55"/>
      <c r="I102" s="41"/>
      <c r="J102" s="55"/>
      <c r="K102" s="55"/>
      <c r="L102" s="41"/>
    </row>
    <row r="103" spans="1:12" x14ac:dyDescent="0.35">
      <c r="C103" s="62"/>
      <c r="D103" s="61">
        <f>B99+C99+D99</f>
        <v>3336868.8399999994</v>
      </c>
      <c r="G103" s="58"/>
      <c r="I103" s="41"/>
      <c r="L103" s="41"/>
    </row>
    <row r="104" spans="1:12" ht="23.5" x14ac:dyDescent="0.55000000000000004">
      <c r="A104" s="136" t="s">
        <v>0</v>
      </c>
      <c r="B104" s="136"/>
      <c r="C104" s="136"/>
      <c r="D104" s="136"/>
      <c r="E104" s="136"/>
      <c r="F104" s="136"/>
      <c r="G104" s="136"/>
      <c r="H104" s="136"/>
      <c r="I104" s="41"/>
      <c r="L104" s="41"/>
    </row>
    <row r="105" spans="1:12" ht="16" thickBot="1" x14ac:dyDescent="0.4">
      <c r="A105" s="133" t="s">
        <v>1</v>
      </c>
      <c r="B105" s="133"/>
      <c r="C105" s="133"/>
      <c r="D105" s="133"/>
      <c r="E105" s="133"/>
      <c r="F105" s="133"/>
      <c r="G105" s="133"/>
      <c r="H105" s="133"/>
      <c r="I105" s="41"/>
      <c r="L105" s="41"/>
    </row>
    <row r="106" spans="1:12" x14ac:dyDescent="0.35">
      <c r="C106" s="62"/>
      <c r="G106" s="58"/>
      <c r="I106" s="41"/>
      <c r="L106" s="41"/>
    </row>
    <row r="107" spans="1:12" ht="18.5" x14ac:dyDescent="0.45">
      <c r="B107" s="66" t="s">
        <v>101</v>
      </c>
      <c r="C107" s="67"/>
      <c r="D107" s="66"/>
      <c r="E107" s="66"/>
      <c r="F107" s="66"/>
      <c r="G107" s="68">
        <f>J5</f>
        <v>43689</v>
      </c>
      <c r="I107" s="41"/>
      <c r="L107" s="41"/>
    </row>
    <row r="108" spans="1:12" ht="18.5" x14ac:dyDescent="0.45">
      <c r="B108" s="66"/>
      <c r="C108" s="67"/>
      <c r="D108" s="66"/>
      <c r="E108" s="66"/>
      <c r="F108" s="66"/>
      <c r="G108" s="69"/>
      <c r="I108" s="41"/>
      <c r="L108" s="41"/>
    </row>
    <row r="109" spans="1:12" ht="18.5" x14ac:dyDescent="0.45">
      <c r="B109" s="66" t="s">
        <v>97</v>
      </c>
      <c r="C109" s="67"/>
      <c r="D109" s="70">
        <f>B99</f>
        <v>2729263.0399999996</v>
      </c>
      <c r="E109" s="66"/>
      <c r="F109" s="66"/>
      <c r="G109" s="69"/>
      <c r="I109" s="41"/>
      <c r="L109" s="41"/>
    </row>
    <row r="110" spans="1:12" ht="18.5" x14ac:dyDescent="0.45">
      <c r="B110" s="66" t="s">
        <v>98</v>
      </c>
      <c r="C110" s="67"/>
      <c r="D110" s="70">
        <f>E99</f>
        <v>139127.56</v>
      </c>
      <c r="E110" s="66"/>
      <c r="F110" s="66"/>
      <c r="G110" s="69"/>
      <c r="I110" s="41"/>
      <c r="L110" s="41"/>
    </row>
    <row r="111" spans="1:12" ht="18.5" x14ac:dyDescent="0.45">
      <c r="B111" s="71" t="s">
        <v>99</v>
      </c>
      <c r="C111" s="67"/>
      <c r="D111" s="70">
        <f>B100</f>
        <v>54585.149999999994</v>
      </c>
      <c r="E111" s="66"/>
      <c r="F111" s="66"/>
      <c r="G111" s="69"/>
      <c r="I111" s="41"/>
      <c r="L111" s="41"/>
    </row>
    <row r="112" spans="1:12" ht="18.5" x14ac:dyDescent="0.45">
      <c r="B112" s="71" t="s">
        <v>100</v>
      </c>
      <c r="C112" s="67"/>
      <c r="D112" s="70">
        <f>E100</f>
        <v>2782.55</v>
      </c>
      <c r="E112" s="66"/>
      <c r="F112" s="66"/>
      <c r="G112" s="69"/>
      <c r="I112" s="41"/>
      <c r="L112" s="41"/>
    </row>
    <row r="113" spans="2:12" ht="18.5" x14ac:dyDescent="0.45">
      <c r="B113" s="66"/>
      <c r="C113" s="67"/>
      <c r="D113" s="66"/>
      <c r="E113" s="66"/>
      <c r="F113" s="66"/>
      <c r="G113" s="69"/>
      <c r="I113" s="41"/>
      <c r="L113" s="41"/>
    </row>
    <row r="114" spans="2:12" ht="18.5" x14ac:dyDescent="0.45">
      <c r="B114" s="66"/>
      <c r="C114" s="67"/>
      <c r="D114" s="72">
        <f>SUM(D109:D112)</f>
        <v>2925758.2999999993</v>
      </c>
      <c r="E114" s="66"/>
      <c r="F114" s="66"/>
      <c r="G114" s="69"/>
      <c r="I114" s="41"/>
      <c r="L114" s="41"/>
    </row>
    <row r="115" spans="2:12" x14ac:dyDescent="0.35">
      <c r="C115" s="62"/>
      <c r="G115" s="58"/>
      <c r="I115" s="41"/>
      <c r="L115" s="41"/>
    </row>
    <row r="116" spans="2:12" x14ac:dyDescent="0.35">
      <c r="C116" s="62"/>
      <c r="G116" s="58"/>
      <c r="I116" s="41"/>
      <c r="L116" s="41"/>
    </row>
    <row r="117" spans="2:12" x14ac:dyDescent="0.35">
      <c r="C117" s="62"/>
      <c r="G117" s="58"/>
      <c r="I117" s="41"/>
      <c r="L117" s="41"/>
    </row>
    <row r="118" spans="2:12" x14ac:dyDescent="0.35">
      <c r="C118" s="62"/>
      <c r="G118" s="58"/>
      <c r="I118" s="41"/>
      <c r="L118" s="41"/>
    </row>
    <row r="119" spans="2:12" x14ac:dyDescent="0.35">
      <c r="C119" s="62"/>
      <c r="G119" s="58"/>
      <c r="I119" s="41"/>
      <c r="L119" s="41"/>
    </row>
    <row r="120" spans="2:12" x14ac:dyDescent="0.35">
      <c r="C120" s="62"/>
      <c r="G120" s="58"/>
      <c r="I120" s="41"/>
      <c r="L120" s="41"/>
    </row>
    <row r="121" spans="2:12" x14ac:dyDescent="0.35">
      <c r="C121" s="62"/>
      <c r="G121" s="58"/>
      <c r="I121" s="41"/>
      <c r="L121" s="41"/>
    </row>
    <row r="122" spans="2:12" x14ac:dyDescent="0.35">
      <c r="C122" s="62"/>
      <c r="G122" s="58"/>
      <c r="I122" s="41"/>
      <c r="L122" s="41"/>
    </row>
    <row r="123" spans="2:12" x14ac:dyDescent="0.35">
      <c r="C123" s="62"/>
      <c r="G123" s="58"/>
      <c r="I123" s="41"/>
      <c r="L123" s="41"/>
    </row>
    <row r="124" spans="2:12" x14ac:dyDescent="0.35">
      <c r="C124" s="62"/>
      <c r="G124" s="58"/>
      <c r="I124" s="41"/>
      <c r="L124" s="41"/>
    </row>
    <row r="125" spans="2:12" x14ac:dyDescent="0.35">
      <c r="C125" s="62"/>
      <c r="G125" s="58"/>
      <c r="I125" s="41"/>
      <c r="L125" s="41"/>
    </row>
    <row r="126" spans="2:12" x14ac:dyDescent="0.35">
      <c r="C126" s="62"/>
      <c r="G126" s="58"/>
      <c r="I126" s="41"/>
    </row>
    <row r="127" spans="2:12" x14ac:dyDescent="0.35">
      <c r="C127" s="62"/>
      <c r="G127" s="58"/>
      <c r="I127" s="41"/>
    </row>
    <row r="128" spans="2:12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  <c r="I174" s="41"/>
    </row>
    <row r="175" spans="3:9" x14ac:dyDescent="0.35">
      <c r="C175" s="62"/>
      <c r="G175" s="58"/>
      <c r="I175" s="41"/>
    </row>
    <row r="176" spans="3:9" x14ac:dyDescent="0.35">
      <c r="C176" s="62"/>
      <c r="G176" s="58"/>
      <c r="I176" s="41"/>
    </row>
    <row r="177" spans="3:9" x14ac:dyDescent="0.35">
      <c r="C177" s="62"/>
      <c r="G177" s="58"/>
      <c r="I177" s="41"/>
    </row>
    <row r="178" spans="3:9" x14ac:dyDescent="0.35">
      <c r="C178" s="62"/>
      <c r="G178" s="58"/>
      <c r="I178" s="41"/>
    </row>
    <row r="179" spans="3:9" x14ac:dyDescent="0.35">
      <c r="C179" s="62"/>
      <c r="G179" s="58"/>
      <c r="I179" s="41"/>
    </row>
    <row r="180" spans="3:9" x14ac:dyDescent="0.35">
      <c r="C180" s="62"/>
      <c r="G180" s="58"/>
      <c r="I180" s="41"/>
    </row>
    <row r="181" spans="3:9" x14ac:dyDescent="0.35">
      <c r="C181" s="62"/>
      <c r="G181" s="58"/>
      <c r="I181" s="41"/>
    </row>
    <row r="182" spans="3:9" x14ac:dyDescent="0.35">
      <c r="C182" s="62"/>
      <c r="G182" s="58"/>
      <c r="I182" s="41"/>
    </row>
    <row r="183" spans="3:9" x14ac:dyDescent="0.35">
      <c r="C183" s="62"/>
      <c r="G183" s="58"/>
      <c r="I183" s="41"/>
    </row>
    <row r="184" spans="3:9" x14ac:dyDescent="0.35">
      <c r="C184" s="62"/>
      <c r="G184" s="58"/>
      <c r="I184" s="41"/>
    </row>
    <row r="185" spans="3:9" x14ac:dyDescent="0.35">
      <c r="C185" s="62"/>
      <c r="G185" s="58"/>
      <c r="I185" s="41"/>
    </row>
    <row r="186" spans="3:9" x14ac:dyDescent="0.35">
      <c r="C186" s="62"/>
      <c r="G186" s="58"/>
      <c r="I186" s="41"/>
    </row>
    <row r="187" spans="3:9" x14ac:dyDescent="0.35">
      <c r="C187" s="62"/>
      <c r="G187" s="58"/>
      <c r="I187" s="41"/>
    </row>
    <row r="188" spans="3:9" x14ac:dyDescent="0.35">
      <c r="C188" s="62"/>
      <c r="G188" s="58"/>
      <c r="I188" s="41"/>
    </row>
    <row r="189" spans="3:9" x14ac:dyDescent="0.35">
      <c r="C189" s="62"/>
      <c r="G189" s="58"/>
      <c r="I189" s="41"/>
    </row>
    <row r="190" spans="3:9" x14ac:dyDescent="0.35">
      <c r="C190" s="62"/>
      <c r="G190" s="58"/>
      <c r="I190" s="41"/>
    </row>
    <row r="191" spans="3:9" x14ac:dyDescent="0.35">
      <c r="C191" s="62"/>
      <c r="G191" s="58"/>
      <c r="I191" s="41"/>
    </row>
    <row r="192" spans="3:9" x14ac:dyDescent="0.35">
      <c r="C192" s="62"/>
      <c r="G192" s="58"/>
      <c r="I192" s="41"/>
    </row>
    <row r="193" spans="3:9" x14ac:dyDescent="0.35">
      <c r="C193" s="62"/>
      <c r="G193" s="58"/>
      <c r="I193" s="41"/>
    </row>
    <row r="194" spans="3:9" x14ac:dyDescent="0.35">
      <c r="C194" s="62"/>
      <c r="G194" s="58"/>
      <c r="I194" s="41"/>
    </row>
    <row r="195" spans="3:9" x14ac:dyDescent="0.35">
      <c r="C195" s="62"/>
      <c r="G195" s="58"/>
      <c r="I195" s="41"/>
    </row>
    <row r="196" spans="3:9" x14ac:dyDescent="0.35">
      <c r="C196" s="62"/>
      <c r="G196" s="58"/>
      <c r="I196" s="41"/>
    </row>
    <row r="197" spans="3:9" x14ac:dyDescent="0.35">
      <c r="C197" s="62"/>
      <c r="G197" s="58"/>
      <c r="I197" s="41"/>
    </row>
    <row r="198" spans="3:9" x14ac:dyDescent="0.35">
      <c r="C198" s="62"/>
      <c r="G198" s="58"/>
      <c r="I198" s="41"/>
    </row>
    <row r="199" spans="3:9" x14ac:dyDescent="0.35">
      <c r="C199" s="62"/>
      <c r="G199" s="58"/>
      <c r="I199" s="41"/>
    </row>
    <row r="200" spans="3:9" x14ac:dyDescent="0.35">
      <c r="C200" s="62"/>
      <c r="G200" s="58"/>
      <c r="I200" s="41"/>
    </row>
    <row r="201" spans="3:9" x14ac:dyDescent="0.35">
      <c r="C201" s="62"/>
      <c r="G201" s="58"/>
      <c r="I201" s="41"/>
    </row>
    <row r="202" spans="3:9" x14ac:dyDescent="0.35">
      <c r="C202" s="62"/>
      <c r="G202" s="58"/>
      <c r="I202" s="41"/>
    </row>
    <row r="203" spans="3:9" x14ac:dyDescent="0.35">
      <c r="C203" s="62"/>
      <c r="G203" s="58"/>
      <c r="I203" s="41"/>
    </row>
    <row r="204" spans="3:9" x14ac:dyDescent="0.35">
      <c r="C204" s="62"/>
      <c r="G204" s="58"/>
      <c r="I204" s="41"/>
    </row>
    <row r="205" spans="3:9" x14ac:dyDescent="0.35">
      <c r="C205" s="62"/>
      <c r="G205" s="58"/>
      <c r="I205" s="41"/>
    </row>
    <row r="206" spans="3:9" x14ac:dyDescent="0.35">
      <c r="C206" s="62"/>
      <c r="G206" s="58"/>
      <c r="I206" s="41"/>
    </row>
    <row r="207" spans="3:9" x14ac:dyDescent="0.35">
      <c r="C207" s="62"/>
      <c r="G207" s="58"/>
      <c r="I207" s="41"/>
    </row>
    <row r="208" spans="3:9" x14ac:dyDescent="0.35">
      <c r="C208" s="62"/>
      <c r="G208" s="58"/>
      <c r="I208" s="41"/>
    </row>
    <row r="209" spans="3:9" x14ac:dyDescent="0.35">
      <c r="C209" s="62"/>
      <c r="G209" s="58"/>
      <c r="I209" s="41"/>
    </row>
    <row r="210" spans="3:9" x14ac:dyDescent="0.35">
      <c r="C210" s="62"/>
      <c r="G210" s="58"/>
      <c r="I210" s="41"/>
    </row>
    <row r="211" spans="3:9" x14ac:dyDescent="0.35">
      <c r="C211" s="62"/>
      <c r="G211" s="58"/>
      <c r="I211" s="41"/>
    </row>
    <row r="212" spans="3:9" x14ac:dyDescent="0.35">
      <c r="C212" s="62"/>
      <c r="G212" s="58"/>
      <c r="I212" s="41"/>
    </row>
    <row r="213" spans="3:9" x14ac:dyDescent="0.35">
      <c r="C213" s="62"/>
      <c r="G213" s="58"/>
      <c r="I213" s="41"/>
    </row>
    <row r="214" spans="3:9" x14ac:dyDescent="0.35">
      <c r="C214" s="62"/>
      <c r="G214" s="58"/>
      <c r="I214" s="41"/>
    </row>
    <row r="215" spans="3:9" x14ac:dyDescent="0.35">
      <c r="C215" s="62"/>
      <c r="G215" s="58"/>
      <c r="I215" s="41"/>
    </row>
    <row r="216" spans="3:9" x14ac:dyDescent="0.35">
      <c r="C216" s="62"/>
      <c r="G216" s="58"/>
      <c r="I216" s="41"/>
    </row>
    <row r="217" spans="3:9" x14ac:dyDescent="0.35">
      <c r="C217" s="62"/>
      <c r="G217" s="58"/>
      <c r="I217" s="41"/>
    </row>
    <row r="218" spans="3:9" x14ac:dyDescent="0.35">
      <c r="C218" s="62"/>
      <c r="G218" s="58"/>
      <c r="I218" s="41"/>
    </row>
    <row r="219" spans="3:9" x14ac:dyDescent="0.35">
      <c r="C219" s="62"/>
      <c r="G219" s="58"/>
      <c r="I219" s="41"/>
    </row>
    <row r="220" spans="3:9" x14ac:dyDescent="0.35">
      <c r="C220" s="62"/>
      <c r="G220" s="58"/>
      <c r="I220" s="41"/>
    </row>
    <row r="221" spans="3:9" x14ac:dyDescent="0.35">
      <c r="C221" s="62"/>
      <c r="G221" s="58"/>
    </row>
    <row r="222" spans="3:9" x14ac:dyDescent="0.35">
      <c r="C222" s="62"/>
      <c r="G222" s="58"/>
    </row>
    <row r="223" spans="3:9" x14ac:dyDescent="0.35">
      <c r="C223" s="62"/>
      <c r="G223" s="58"/>
    </row>
    <row r="224" spans="3:9" x14ac:dyDescent="0.35">
      <c r="C224" s="62"/>
      <c r="G224" s="58"/>
    </row>
    <row r="225" spans="3:7" x14ac:dyDescent="0.35">
      <c r="C225" s="62"/>
      <c r="G225" s="58"/>
    </row>
    <row r="226" spans="3:7" x14ac:dyDescent="0.35">
      <c r="C226" s="62"/>
      <c r="G226" s="58"/>
    </row>
    <row r="227" spans="3:7" x14ac:dyDescent="0.35">
      <c r="G227" s="58"/>
    </row>
  </sheetData>
  <mergeCells count="7">
    <mergeCell ref="A105:H105"/>
    <mergeCell ref="A1:K1"/>
    <mergeCell ref="A2:K2"/>
    <mergeCell ref="B3:C3"/>
    <mergeCell ref="E3:H3"/>
    <mergeCell ref="I3:J3"/>
    <mergeCell ref="A104:H104"/>
  </mergeCells>
  <pageMargins left="1.43" right="0.7" top="0.79" bottom="0.28999999999999998" header="0.7" footer="0.3"/>
  <pageSetup paperSize="9" scale="41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opLeftCell="A41" zoomScaleNormal="100" zoomScaleSheetLayoutView="100" zoomScalePageLayoutView="70" workbookViewId="0">
      <selection activeCell="I43" sqref="I43"/>
    </sheetView>
  </sheetViews>
  <sheetFormatPr defaultColWidth="9.1796875" defaultRowHeight="14.5" x14ac:dyDescent="0.35"/>
  <cols>
    <col min="1" max="1" width="5.54296875" style="55" customWidth="1"/>
    <col min="2" max="2" width="20.1796875" style="55" bestFit="1" customWidth="1"/>
    <col min="3" max="3" width="20.453125" style="55" customWidth="1"/>
    <col min="4" max="4" width="22.54296875" style="55" customWidth="1"/>
    <col min="5" max="5" width="14.26953125" style="55" customWidth="1"/>
    <col min="6" max="6" width="12.453125" style="55" customWidth="1"/>
    <col min="7" max="7" width="13.81640625" style="59" customWidth="1"/>
    <col min="8" max="8" width="10.26953125" style="55" bestFit="1" customWidth="1"/>
    <col min="9" max="9" width="10.453125" style="55" customWidth="1"/>
    <col min="10" max="10" width="11.81640625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2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4" x14ac:dyDescent="0.3">
      <c r="A3" s="32" t="s">
        <v>37</v>
      </c>
      <c r="B3" s="135" t="s">
        <v>38</v>
      </c>
      <c r="C3" s="135"/>
      <c r="D3" s="94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42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 x14ac:dyDescent="0.35">
      <c r="A5" s="7">
        <v>1</v>
      </c>
      <c r="B5" s="7" t="s">
        <v>572</v>
      </c>
      <c r="C5" s="38">
        <v>1910950172378</v>
      </c>
      <c r="D5" s="7" t="s">
        <v>573</v>
      </c>
      <c r="E5" s="7" t="s">
        <v>154</v>
      </c>
      <c r="F5" s="39">
        <v>43567</v>
      </c>
      <c r="G5" s="40">
        <v>70921.7</v>
      </c>
      <c r="H5" s="7" t="s">
        <v>52</v>
      </c>
      <c r="I5" s="13">
        <f>TRUNC((G5*0.02),2)</f>
        <v>1418.43</v>
      </c>
      <c r="J5" s="39">
        <v>43597</v>
      </c>
      <c r="K5" s="7"/>
      <c r="L5" s="41">
        <f t="shared" ref="L5:L55" si="0">G5+I5</f>
        <v>72340.12999999999</v>
      </c>
    </row>
    <row r="6" spans="1:12" customFormat="1" x14ac:dyDescent="0.35">
      <c r="A6" s="7">
        <v>2</v>
      </c>
      <c r="B6" s="7" t="s">
        <v>326</v>
      </c>
      <c r="C6" s="42">
        <v>1912731972209</v>
      </c>
      <c r="D6" s="7" t="s">
        <v>430</v>
      </c>
      <c r="E6" s="7" t="s">
        <v>35</v>
      </c>
      <c r="F6" s="39">
        <v>43567</v>
      </c>
      <c r="G6" s="40">
        <v>43876.800000000003</v>
      </c>
      <c r="H6" s="7" t="s">
        <v>52</v>
      </c>
      <c r="I6" s="13">
        <f t="shared" ref="I6:I55" si="1">TRUNC((G6*0.02),2)</f>
        <v>877.53</v>
      </c>
      <c r="J6" s="39">
        <f>J5</f>
        <v>43597</v>
      </c>
      <c r="K6" s="7"/>
      <c r="L6" s="41">
        <f t="shared" si="0"/>
        <v>44754.33</v>
      </c>
    </row>
    <row r="7" spans="1:12" customFormat="1" x14ac:dyDescent="0.35">
      <c r="A7" s="7">
        <v>3</v>
      </c>
      <c r="B7" s="7" t="s">
        <v>122</v>
      </c>
      <c r="C7" s="38">
        <v>2377859364</v>
      </c>
      <c r="D7" s="7" t="s">
        <v>574</v>
      </c>
      <c r="E7" s="7" t="s">
        <v>112</v>
      </c>
      <c r="F7" s="39">
        <v>43567</v>
      </c>
      <c r="G7" s="40">
        <v>62605.16</v>
      </c>
      <c r="H7" s="7" t="s">
        <v>52</v>
      </c>
      <c r="I7" s="13">
        <f t="shared" si="1"/>
        <v>1252.0999999999999</v>
      </c>
      <c r="J7" s="39">
        <f t="shared" ref="J7:J55" si="2">J6</f>
        <v>43597</v>
      </c>
      <c r="K7" s="7"/>
      <c r="L7" s="41">
        <f t="shared" si="0"/>
        <v>63857.26</v>
      </c>
    </row>
    <row r="8" spans="1:12" customFormat="1" x14ac:dyDescent="0.35">
      <c r="A8" s="7">
        <v>4</v>
      </c>
      <c r="B8" s="7" t="s">
        <v>264</v>
      </c>
      <c r="C8" s="42">
        <v>1910956830271</v>
      </c>
      <c r="D8" s="7" t="s">
        <v>212</v>
      </c>
      <c r="E8" s="7" t="s">
        <v>34</v>
      </c>
      <c r="F8" s="39">
        <v>43567</v>
      </c>
      <c r="G8" s="40">
        <v>32000</v>
      </c>
      <c r="H8" s="7" t="s">
        <v>52</v>
      </c>
      <c r="I8" s="13">
        <f t="shared" si="1"/>
        <v>640</v>
      </c>
      <c r="J8" s="39">
        <f t="shared" si="2"/>
        <v>43597</v>
      </c>
      <c r="K8" s="7"/>
      <c r="L8" s="41">
        <f t="shared" si="0"/>
        <v>32640</v>
      </c>
    </row>
    <row r="9" spans="1:12" customFormat="1" x14ac:dyDescent="0.35">
      <c r="A9" s="7">
        <v>5</v>
      </c>
      <c r="B9" s="7" t="s">
        <v>121</v>
      </c>
      <c r="C9" s="38">
        <v>1912731973418</v>
      </c>
      <c r="D9" s="7" t="s">
        <v>575</v>
      </c>
      <c r="E9" s="7" t="s">
        <v>112</v>
      </c>
      <c r="F9" s="39">
        <v>43567</v>
      </c>
      <c r="G9" s="40">
        <v>123315.92</v>
      </c>
      <c r="H9" s="7" t="s">
        <v>52</v>
      </c>
      <c r="I9" s="13">
        <f t="shared" si="1"/>
        <v>2466.31</v>
      </c>
      <c r="J9" s="39">
        <f t="shared" si="2"/>
        <v>43597</v>
      </c>
      <c r="K9" s="7"/>
      <c r="L9" s="41">
        <f t="shared" si="0"/>
        <v>125782.23</v>
      </c>
    </row>
    <row r="10" spans="1:12" customFormat="1" x14ac:dyDescent="0.35">
      <c r="A10" s="7">
        <v>6</v>
      </c>
      <c r="B10" s="7" t="s">
        <v>222</v>
      </c>
      <c r="C10" s="38">
        <v>1910956208202</v>
      </c>
      <c r="D10" s="7" t="s">
        <v>136</v>
      </c>
      <c r="E10" s="7" t="s">
        <v>34</v>
      </c>
      <c r="F10" s="39">
        <v>43567</v>
      </c>
      <c r="G10" s="40">
        <v>30000</v>
      </c>
      <c r="H10" s="7" t="s">
        <v>52</v>
      </c>
      <c r="I10" s="13">
        <f t="shared" si="1"/>
        <v>600</v>
      </c>
      <c r="J10" s="39">
        <f t="shared" si="2"/>
        <v>43597</v>
      </c>
      <c r="K10" s="7"/>
      <c r="L10" s="41">
        <f t="shared" si="0"/>
        <v>30600</v>
      </c>
    </row>
    <row r="11" spans="1:12" customFormat="1" x14ac:dyDescent="0.35">
      <c r="A11" s="7">
        <v>7</v>
      </c>
      <c r="B11" s="7" t="s">
        <v>459</v>
      </c>
      <c r="C11" s="38">
        <v>4157885924</v>
      </c>
      <c r="D11" s="7" t="s">
        <v>577</v>
      </c>
      <c r="E11" s="7" t="s">
        <v>35</v>
      </c>
      <c r="F11" s="39">
        <v>43567</v>
      </c>
      <c r="G11" s="40">
        <v>18000</v>
      </c>
      <c r="H11" s="7" t="s">
        <v>52</v>
      </c>
      <c r="I11" s="13">
        <f t="shared" si="1"/>
        <v>360</v>
      </c>
      <c r="J11" s="39">
        <f t="shared" si="2"/>
        <v>43597</v>
      </c>
      <c r="K11" s="7"/>
      <c r="L11" s="41">
        <f t="shared" si="0"/>
        <v>18360</v>
      </c>
    </row>
    <row r="12" spans="1:12" customFormat="1" x14ac:dyDescent="0.35">
      <c r="A12" s="7">
        <v>8</v>
      </c>
      <c r="B12" s="43" t="s">
        <v>578</v>
      </c>
      <c r="C12" s="47">
        <v>1910956208703</v>
      </c>
      <c r="D12" s="43" t="s">
        <v>261</v>
      </c>
      <c r="E12" s="43" t="s">
        <v>34</v>
      </c>
      <c r="F12" s="45">
        <v>43536</v>
      </c>
      <c r="G12" s="46">
        <v>40000</v>
      </c>
      <c r="H12" s="7" t="s">
        <v>52</v>
      </c>
      <c r="I12" s="13">
        <f t="shared" si="1"/>
        <v>800</v>
      </c>
      <c r="J12" s="39">
        <f t="shared" si="2"/>
        <v>43597</v>
      </c>
      <c r="K12" s="7"/>
      <c r="L12" s="41">
        <f t="shared" si="0"/>
        <v>40800</v>
      </c>
    </row>
    <row r="13" spans="1:12" customFormat="1" x14ac:dyDescent="0.35">
      <c r="A13" s="7">
        <v>9</v>
      </c>
      <c r="B13" s="43" t="s">
        <v>222</v>
      </c>
      <c r="C13" s="47">
        <v>1910956213869</v>
      </c>
      <c r="D13" s="43" t="s">
        <v>579</v>
      </c>
      <c r="E13" s="43" t="s">
        <v>18</v>
      </c>
      <c r="F13" s="45">
        <v>43597</v>
      </c>
      <c r="G13" s="46">
        <v>18129.3</v>
      </c>
      <c r="H13" s="7" t="s">
        <v>52</v>
      </c>
      <c r="I13" s="13">
        <f t="shared" si="1"/>
        <v>362.58</v>
      </c>
      <c r="J13" s="39">
        <f t="shared" si="2"/>
        <v>43597</v>
      </c>
      <c r="K13" s="7"/>
      <c r="L13" s="41">
        <f t="shared" si="0"/>
        <v>18491.88</v>
      </c>
    </row>
    <row r="14" spans="1:12" customFormat="1" x14ac:dyDescent="0.35">
      <c r="A14" s="7">
        <v>10</v>
      </c>
      <c r="B14" s="43" t="s">
        <v>580</v>
      </c>
      <c r="C14" s="44">
        <v>1910950165198</v>
      </c>
      <c r="D14" s="43" t="s">
        <v>149</v>
      </c>
      <c r="E14" s="43" t="s">
        <v>112</v>
      </c>
      <c r="F14" s="45">
        <v>43567</v>
      </c>
      <c r="G14" s="46">
        <v>20000.02</v>
      </c>
      <c r="H14" s="7" t="s">
        <v>52</v>
      </c>
      <c r="I14" s="13">
        <f t="shared" si="1"/>
        <v>400</v>
      </c>
      <c r="J14" s="39">
        <f t="shared" si="2"/>
        <v>43597</v>
      </c>
      <c r="K14" s="7"/>
      <c r="L14" s="41">
        <f t="shared" si="0"/>
        <v>20400.02</v>
      </c>
    </row>
    <row r="15" spans="1:12" customFormat="1" x14ac:dyDescent="0.35">
      <c r="A15" s="7">
        <v>11</v>
      </c>
      <c r="B15" s="43" t="s">
        <v>111</v>
      </c>
      <c r="C15" s="47">
        <v>1910950166858</v>
      </c>
      <c r="D15" s="43" t="s">
        <v>581</v>
      </c>
      <c r="E15" s="43" t="s">
        <v>34</v>
      </c>
      <c r="F15" s="45">
        <v>43567</v>
      </c>
      <c r="G15" s="46">
        <v>10630</v>
      </c>
      <c r="H15" s="7" t="s">
        <v>52</v>
      </c>
      <c r="I15" s="13">
        <f t="shared" si="1"/>
        <v>212.6</v>
      </c>
      <c r="J15" s="39">
        <f t="shared" si="2"/>
        <v>43597</v>
      </c>
      <c r="K15" s="7"/>
      <c r="L15" s="41">
        <f t="shared" si="0"/>
        <v>10842.6</v>
      </c>
    </row>
    <row r="16" spans="1:12" customFormat="1" x14ac:dyDescent="0.35">
      <c r="A16" s="7">
        <v>12</v>
      </c>
      <c r="B16" s="43" t="s">
        <v>582</v>
      </c>
      <c r="C16" s="44">
        <v>1912731973436</v>
      </c>
      <c r="D16" s="43" t="s">
        <v>239</v>
      </c>
      <c r="E16" s="43" t="s">
        <v>14</v>
      </c>
      <c r="F16" s="45">
        <v>43597</v>
      </c>
      <c r="G16" s="46">
        <v>26468</v>
      </c>
      <c r="H16" s="7" t="s">
        <v>52</v>
      </c>
      <c r="I16" s="13">
        <f t="shared" si="1"/>
        <v>529.36</v>
      </c>
      <c r="J16" s="39">
        <f t="shared" si="2"/>
        <v>43597</v>
      </c>
      <c r="K16" s="7"/>
      <c r="L16" s="41">
        <f t="shared" si="0"/>
        <v>26997.360000000001</v>
      </c>
    </row>
    <row r="17" spans="1:12" customFormat="1" x14ac:dyDescent="0.35">
      <c r="A17" s="7">
        <v>13</v>
      </c>
      <c r="B17" s="43" t="s">
        <v>262</v>
      </c>
      <c r="C17" s="47">
        <v>1910950169184</v>
      </c>
      <c r="D17" s="43" t="s">
        <v>583</v>
      </c>
      <c r="E17" s="43" t="s">
        <v>112</v>
      </c>
      <c r="F17" s="45">
        <v>43597</v>
      </c>
      <c r="G17" s="46">
        <v>17000.86</v>
      </c>
      <c r="H17" s="7" t="s">
        <v>52</v>
      </c>
      <c r="I17" s="13">
        <f t="shared" si="1"/>
        <v>340.01</v>
      </c>
      <c r="J17" s="39">
        <f t="shared" si="2"/>
        <v>43597</v>
      </c>
      <c r="K17" s="7"/>
      <c r="L17" s="41">
        <f t="shared" si="0"/>
        <v>17340.87</v>
      </c>
    </row>
    <row r="18" spans="1:12" customFormat="1" x14ac:dyDescent="0.35">
      <c r="A18" s="7">
        <v>14</v>
      </c>
      <c r="B18" s="43" t="s">
        <v>584</v>
      </c>
      <c r="C18" s="44">
        <v>1910950165425</v>
      </c>
      <c r="D18" s="43" t="s">
        <v>585</v>
      </c>
      <c r="E18" s="43" t="s">
        <v>154</v>
      </c>
      <c r="F18" s="45">
        <v>43567</v>
      </c>
      <c r="G18" s="46">
        <v>70097.95</v>
      </c>
      <c r="H18" s="7" t="s">
        <v>52</v>
      </c>
      <c r="I18" s="13">
        <f t="shared" si="1"/>
        <v>1401.95</v>
      </c>
      <c r="J18" s="39">
        <f t="shared" si="2"/>
        <v>43597</v>
      </c>
      <c r="K18" s="7"/>
      <c r="L18" s="41">
        <f t="shared" si="0"/>
        <v>71499.899999999994</v>
      </c>
    </row>
    <row r="19" spans="1:12" customFormat="1" x14ac:dyDescent="0.35">
      <c r="A19" s="7">
        <v>15</v>
      </c>
      <c r="B19" s="43" t="s">
        <v>587</v>
      </c>
      <c r="C19" s="47">
        <v>1912723934355</v>
      </c>
      <c r="D19" s="43" t="s">
        <v>586</v>
      </c>
      <c r="E19" s="43" t="s">
        <v>16</v>
      </c>
      <c r="F19" s="45">
        <v>43567</v>
      </c>
      <c r="G19" s="46">
        <v>30146.880000000001</v>
      </c>
      <c r="H19" s="7" t="s">
        <v>52</v>
      </c>
      <c r="I19" s="13">
        <f t="shared" si="1"/>
        <v>602.92999999999995</v>
      </c>
      <c r="J19" s="39">
        <f t="shared" si="2"/>
        <v>43597</v>
      </c>
      <c r="K19" s="7"/>
      <c r="L19" s="41">
        <f t="shared" si="0"/>
        <v>30749.81</v>
      </c>
    </row>
    <row r="20" spans="1:12" customFormat="1" x14ac:dyDescent="0.35">
      <c r="A20" s="7">
        <v>16</v>
      </c>
      <c r="B20" s="43" t="s">
        <v>54</v>
      </c>
      <c r="C20" s="44">
        <v>1910950168415</v>
      </c>
      <c r="D20" s="43" t="s">
        <v>55</v>
      </c>
      <c r="E20" s="43" t="s">
        <v>35</v>
      </c>
      <c r="F20" s="45">
        <v>43567</v>
      </c>
      <c r="G20" s="46">
        <v>25000</v>
      </c>
      <c r="H20" s="7" t="s">
        <v>52</v>
      </c>
      <c r="I20" s="13">
        <f t="shared" si="1"/>
        <v>500</v>
      </c>
      <c r="J20" s="39">
        <f t="shared" si="2"/>
        <v>43597</v>
      </c>
      <c r="K20" s="7"/>
      <c r="L20" s="41">
        <f t="shared" si="0"/>
        <v>25500</v>
      </c>
    </row>
    <row r="21" spans="1:12" customFormat="1" x14ac:dyDescent="0.35">
      <c r="A21" s="7">
        <v>17</v>
      </c>
      <c r="B21" s="43" t="s">
        <v>588</v>
      </c>
      <c r="C21" s="88" t="s">
        <v>589</v>
      </c>
      <c r="D21" s="43" t="s">
        <v>590</v>
      </c>
      <c r="E21" s="43" t="s">
        <v>31</v>
      </c>
      <c r="F21" s="39">
        <v>43567</v>
      </c>
      <c r="G21" s="46">
        <v>94036.800000000003</v>
      </c>
      <c r="H21" s="7" t="s">
        <v>52</v>
      </c>
      <c r="I21" s="13">
        <f t="shared" si="1"/>
        <v>1880.73</v>
      </c>
      <c r="J21" s="39">
        <f t="shared" si="2"/>
        <v>43597</v>
      </c>
      <c r="K21" s="7"/>
      <c r="L21" s="41">
        <f t="shared" si="0"/>
        <v>95917.53</v>
      </c>
    </row>
    <row r="22" spans="1:12" customFormat="1" x14ac:dyDescent="0.35">
      <c r="A22" s="7">
        <v>18</v>
      </c>
      <c r="B22" s="43" t="s">
        <v>107</v>
      </c>
      <c r="C22" s="87">
        <v>1910950165194</v>
      </c>
      <c r="D22" s="43" t="s">
        <v>214</v>
      </c>
      <c r="E22" s="43" t="s">
        <v>21</v>
      </c>
      <c r="F22" s="39">
        <v>43597</v>
      </c>
      <c r="G22" s="46">
        <v>48253.2</v>
      </c>
      <c r="H22" s="7" t="s">
        <v>52</v>
      </c>
      <c r="I22" s="13">
        <f t="shared" si="1"/>
        <v>965.06</v>
      </c>
      <c r="J22" s="39">
        <f t="shared" si="2"/>
        <v>43597</v>
      </c>
      <c r="K22" s="7"/>
      <c r="L22" s="41">
        <f t="shared" si="0"/>
        <v>49218.259999999995</v>
      </c>
    </row>
    <row r="23" spans="1:12" customFormat="1" x14ac:dyDescent="0.35">
      <c r="A23" s="7">
        <v>19</v>
      </c>
      <c r="B23" s="43" t="s">
        <v>584</v>
      </c>
      <c r="C23" s="87">
        <v>1910950164822</v>
      </c>
      <c r="D23" s="43" t="s">
        <v>592</v>
      </c>
      <c r="E23" s="43" t="s">
        <v>21</v>
      </c>
      <c r="F23" s="39">
        <v>43567</v>
      </c>
      <c r="G23" s="46">
        <v>10000</v>
      </c>
      <c r="H23" s="7" t="s">
        <v>52</v>
      </c>
      <c r="I23" s="13">
        <f t="shared" si="1"/>
        <v>200</v>
      </c>
      <c r="J23" s="39">
        <f t="shared" si="2"/>
        <v>43597</v>
      </c>
      <c r="K23" s="7"/>
      <c r="L23" s="41">
        <f t="shared" si="0"/>
        <v>10200</v>
      </c>
    </row>
    <row r="24" spans="1:12" customFormat="1" x14ac:dyDescent="0.35">
      <c r="A24" s="7">
        <v>20</v>
      </c>
      <c r="B24" s="43" t="s">
        <v>119</v>
      </c>
      <c r="C24" s="87">
        <v>1910950171056</v>
      </c>
      <c r="D24" s="43" t="s">
        <v>593</v>
      </c>
      <c r="E24" s="43" t="s">
        <v>154</v>
      </c>
      <c r="F24" s="39">
        <v>43567</v>
      </c>
      <c r="G24" s="46">
        <v>100042.18</v>
      </c>
      <c r="H24" s="7" t="s">
        <v>52</v>
      </c>
      <c r="I24" s="13">
        <f t="shared" si="1"/>
        <v>2000.84</v>
      </c>
      <c r="J24" s="39">
        <f t="shared" si="2"/>
        <v>43597</v>
      </c>
      <c r="K24" s="7"/>
      <c r="L24" s="41">
        <f t="shared" si="0"/>
        <v>102043.01999999999</v>
      </c>
    </row>
    <row r="25" spans="1:12" customFormat="1" x14ac:dyDescent="0.35">
      <c r="A25" s="7">
        <v>21</v>
      </c>
      <c r="B25" s="43" t="s">
        <v>594</v>
      </c>
      <c r="C25" s="87">
        <v>3757617976</v>
      </c>
      <c r="D25" s="43" t="s">
        <v>595</v>
      </c>
      <c r="E25" s="43" t="s">
        <v>16</v>
      </c>
      <c r="F25" s="39">
        <v>43597</v>
      </c>
      <c r="G25" s="46">
        <v>27884.92</v>
      </c>
      <c r="H25" s="7" t="s">
        <v>52</v>
      </c>
      <c r="I25" s="13">
        <f t="shared" si="1"/>
        <v>557.69000000000005</v>
      </c>
      <c r="J25" s="39">
        <f t="shared" si="2"/>
        <v>43597</v>
      </c>
      <c r="K25" s="7"/>
      <c r="L25" s="41">
        <f t="shared" si="0"/>
        <v>28442.609999999997</v>
      </c>
    </row>
    <row r="26" spans="1:12" customFormat="1" x14ac:dyDescent="0.35">
      <c r="A26" s="7">
        <v>22</v>
      </c>
      <c r="B26" s="43" t="s">
        <v>71</v>
      </c>
      <c r="C26" s="87">
        <v>1912731975633</v>
      </c>
      <c r="D26" s="43" t="s">
        <v>596</v>
      </c>
      <c r="E26" s="43" t="s">
        <v>16</v>
      </c>
      <c r="F26" s="39">
        <v>43597</v>
      </c>
      <c r="G26" s="46">
        <v>31008.28</v>
      </c>
      <c r="H26" s="7" t="s">
        <v>52</v>
      </c>
      <c r="I26" s="13">
        <f t="shared" si="1"/>
        <v>620.16</v>
      </c>
      <c r="J26" s="39">
        <f t="shared" si="2"/>
        <v>43597</v>
      </c>
      <c r="K26" s="7"/>
      <c r="L26" s="41">
        <f t="shared" si="0"/>
        <v>31628.44</v>
      </c>
    </row>
    <row r="27" spans="1:12" customFormat="1" x14ac:dyDescent="0.35">
      <c r="A27" s="7">
        <v>23</v>
      </c>
      <c r="B27" s="43" t="s">
        <v>597</v>
      </c>
      <c r="C27" s="87">
        <v>5107207887</v>
      </c>
      <c r="D27" s="43" t="s">
        <v>598</v>
      </c>
      <c r="E27" s="43" t="s">
        <v>154</v>
      </c>
      <c r="F27" s="39">
        <v>43567</v>
      </c>
      <c r="G27" s="46">
        <v>100042.18</v>
      </c>
      <c r="H27" s="7" t="s">
        <v>52</v>
      </c>
      <c r="I27" s="13">
        <f t="shared" si="1"/>
        <v>2000.84</v>
      </c>
      <c r="J27" s="39">
        <f t="shared" si="2"/>
        <v>43597</v>
      </c>
      <c r="K27" s="7"/>
      <c r="L27" s="41">
        <f t="shared" si="0"/>
        <v>102043.01999999999</v>
      </c>
    </row>
    <row r="28" spans="1:12" customFormat="1" x14ac:dyDescent="0.35">
      <c r="A28" s="7">
        <v>24</v>
      </c>
      <c r="B28" s="43" t="s">
        <v>599</v>
      </c>
      <c r="C28" s="87" t="s">
        <v>600</v>
      </c>
      <c r="D28" s="43" t="s">
        <v>195</v>
      </c>
      <c r="E28" s="43" t="s">
        <v>21</v>
      </c>
      <c r="F28" s="39">
        <v>43567</v>
      </c>
      <c r="G28" s="46">
        <v>51663.3</v>
      </c>
      <c r="H28" s="7" t="s">
        <v>52</v>
      </c>
      <c r="I28" s="13">
        <f t="shared" si="1"/>
        <v>1033.26</v>
      </c>
      <c r="J28" s="39">
        <f t="shared" si="2"/>
        <v>43597</v>
      </c>
      <c r="K28" s="7"/>
      <c r="L28" s="41">
        <f t="shared" si="0"/>
        <v>52696.560000000005</v>
      </c>
    </row>
    <row r="29" spans="1:12" customFormat="1" x14ac:dyDescent="0.35">
      <c r="A29" s="7">
        <v>25</v>
      </c>
      <c r="B29" s="43" t="s">
        <v>292</v>
      </c>
      <c r="C29" s="87">
        <v>1910956208615</v>
      </c>
      <c r="D29" s="43" t="s">
        <v>219</v>
      </c>
      <c r="E29" s="43" t="s">
        <v>154</v>
      </c>
      <c r="F29" s="39">
        <v>43597</v>
      </c>
      <c r="G29" s="46">
        <v>100000</v>
      </c>
      <c r="H29" s="7" t="s">
        <v>52</v>
      </c>
      <c r="I29" s="13">
        <f t="shared" si="1"/>
        <v>2000</v>
      </c>
      <c r="J29" s="39">
        <f t="shared" si="2"/>
        <v>43597</v>
      </c>
      <c r="K29" s="7"/>
      <c r="L29" s="41">
        <f t="shared" si="0"/>
        <v>102000</v>
      </c>
    </row>
    <row r="30" spans="1:12" customFormat="1" x14ac:dyDescent="0.35">
      <c r="A30" s="7">
        <v>26</v>
      </c>
      <c r="B30" s="43" t="s">
        <v>330</v>
      </c>
      <c r="C30" s="87">
        <v>1910956205400</v>
      </c>
      <c r="D30" s="43" t="s">
        <v>601</v>
      </c>
      <c r="E30" s="43" t="s">
        <v>112</v>
      </c>
      <c r="F30" s="39">
        <v>43597</v>
      </c>
      <c r="G30" s="46">
        <v>134019</v>
      </c>
      <c r="H30" s="7" t="s">
        <v>52</v>
      </c>
      <c r="I30" s="13">
        <f t="shared" si="1"/>
        <v>2680.38</v>
      </c>
      <c r="J30" s="39">
        <f t="shared" si="2"/>
        <v>43597</v>
      </c>
      <c r="K30" s="7"/>
      <c r="L30" s="41">
        <f t="shared" si="0"/>
        <v>136699.38</v>
      </c>
    </row>
    <row r="31" spans="1:12" customFormat="1" x14ac:dyDescent="0.35">
      <c r="A31" s="7">
        <v>27</v>
      </c>
      <c r="B31" s="43" t="s">
        <v>263</v>
      </c>
      <c r="C31" s="87">
        <v>1910950162729</v>
      </c>
      <c r="D31" s="43" t="s">
        <v>602</v>
      </c>
      <c r="E31" s="43" t="s">
        <v>154</v>
      </c>
      <c r="F31" s="39">
        <v>43567</v>
      </c>
      <c r="G31" s="46">
        <v>124169.25</v>
      </c>
      <c r="H31" s="7" t="s">
        <v>52</v>
      </c>
      <c r="I31" s="13">
        <f t="shared" si="1"/>
        <v>2483.38</v>
      </c>
      <c r="J31" s="39">
        <f t="shared" si="2"/>
        <v>43597</v>
      </c>
      <c r="K31" s="7"/>
      <c r="L31" s="41">
        <f t="shared" si="0"/>
        <v>126652.63</v>
      </c>
    </row>
    <row r="32" spans="1:12" customFormat="1" x14ac:dyDescent="0.35">
      <c r="A32" s="7">
        <v>28</v>
      </c>
      <c r="B32" s="43" t="s">
        <v>603</v>
      </c>
      <c r="C32" s="87">
        <v>5548847143</v>
      </c>
      <c r="D32" s="43" t="s">
        <v>604</v>
      </c>
      <c r="E32" s="43" t="s">
        <v>112</v>
      </c>
      <c r="F32" s="39">
        <v>43567</v>
      </c>
      <c r="G32" s="46">
        <v>24492.29</v>
      </c>
      <c r="H32" s="7" t="s">
        <v>52</v>
      </c>
      <c r="I32" s="13">
        <f t="shared" si="1"/>
        <v>489.84</v>
      </c>
      <c r="J32" s="39">
        <f t="shared" si="2"/>
        <v>43597</v>
      </c>
      <c r="K32" s="7"/>
      <c r="L32" s="41">
        <f t="shared" si="0"/>
        <v>24982.13</v>
      </c>
    </row>
    <row r="33" spans="1:12" customFormat="1" x14ac:dyDescent="0.35">
      <c r="A33" s="7">
        <v>29</v>
      </c>
      <c r="B33" s="43" t="s">
        <v>161</v>
      </c>
      <c r="C33" s="87">
        <v>1912731968991</v>
      </c>
      <c r="D33" s="43" t="s">
        <v>605</v>
      </c>
      <c r="E33" s="43" t="s">
        <v>21</v>
      </c>
      <c r="F33" s="39">
        <v>43567</v>
      </c>
      <c r="G33" s="46">
        <v>23420</v>
      </c>
      <c r="H33" s="7" t="s">
        <v>52</v>
      </c>
      <c r="I33" s="13">
        <f t="shared" si="1"/>
        <v>468.4</v>
      </c>
      <c r="J33" s="39">
        <f t="shared" si="2"/>
        <v>43597</v>
      </c>
      <c r="K33" s="7"/>
      <c r="L33" s="41">
        <f t="shared" si="0"/>
        <v>23888.400000000001</v>
      </c>
    </row>
    <row r="34" spans="1:12" customFormat="1" x14ac:dyDescent="0.35">
      <c r="A34" s="7">
        <v>30</v>
      </c>
      <c r="B34" s="43" t="s">
        <v>606</v>
      </c>
      <c r="C34" s="87">
        <v>1910956207049</v>
      </c>
      <c r="D34" s="43" t="s">
        <v>607</v>
      </c>
      <c r="E34" s="43" t="s">
        <v>21</v>
      </c>
      <c r="F34" s="39">
        <v>43536</v>
      </c>
      <c r="G34" s="46">
        <v>51663.3</v>
      </c>
      <c r="H34" s="7" t="s">
        <v>52</v>
      </c>
      <c r="I34" s="13">
        <f t="shared" si="1"/>
        <v>1033.26</v>
      </c>
      <c r="J34" s="39">
        <f t="shared" si="2"/>
        <v>43597</v>
      </c>
      <c r="K34" s="7"/>
      <c r="L34" s="41">
        <f t="shared" si="0"/>
        <v>52696.560000000005</v>
      </c>
    </row>
    <row r="35" spans="1:12" customFormat="1" x14ac:dyDescent="0.35">
      <c r="A35" s="7">
        <v>31</v>
      </c>
      <c r="B35" s="43" t="s">
        <v>209</v>
      </c>
      <c r="C35" s="87">
        <v>1910956207422</v>
      </c>
      <c r="D35" s="43" t="s">
        <v>358</v>
      </c>
      <c r="E35" s="43" t="s">
        <v>34</v>
      </c>
      <c r="F35" s="39">
        <v>43597</v>
      </c>
      <c r="G35" s="46">
        <v>12000</v>
      </c>
      <c r="H35" s="7" t="s">
        <v>52</v>
      </c>
      <c r="I35" s="13">
        <f t="shared" si="1"/>
        <v>240</v>
      </c>
      <c r="J35" s="39">
        <f t="shared" si="2"/>
        <v>43597</v>
      </c>
      <c r="K35" s="7"/>
      <c r="L35" s="41">
        <f t="shared" si="0"/>
        <v>12240</v>
      </c>
    </row>
    <row r="36" spans="1:12" customFormat="1" x14ac:dyDescent="0.35">
      <c r="A36" s="7">
        <v>32</v>
      </c>
      <c r="B36" s="43" t="s">
        <v>610</v>
      </c>
      <c r="C36" s="87">
        <v>1910956206074</v>
      </c>
      <c r="D36" s="43" t="s">
        <v>614</v>
      </c>
      <c r="E36" s="43" t="s">
        <v>178</v>
      </c>
      <c r="F36" s="39">
        <v>43597</v>
      </c>
      <c r="G36" s="46">
        <v>15017.7</v>
      </c>
      <c r="H36" s="7" t="s">
        <v>52</v>
      </c>
      <c r="I36" s="13">
        <f t="shared" si="1"/>
        <v>300.35000000000002</v>
      </c>
      <c r="J36" s="39">
        <f t="shared" si="2"/>
        <v>43597</v>
      </c>
      <c r="K36" s="7"/>
      <c r="L36" s="41">
        <f t="shared" si="0"/>
        <v>15318.050000000001</v>
      </c>
    </row>
    <row r="37" spans="1:12" customFormat="1" x14ac:dyDescent="0.35">
      <c r="A37" s="7">
        <v>33</v>
      </c>
      <c r="B37" s="43" t="s">
        <v>611</v>
      </c>
      <c r="C37" s="87" t="s">
        <v>612</v>
      </c>
      <c r="D37" s="43" t="s">
        <v>613</v>
      </c>
      <c r="E37" s="43" t="s">
        <v>387</v>
      </c>
      <c r="F37" s="39">
        <v>43597</v>
      </c>
      <c r="G37" s="46">
        <v>32526.5</v>
      </c>
      <c r="H37" s="7" t="s">
        <v>52</v>
      </c>
      <c r="I37" s="13">
        <f t="shared" si="1"/>
        <v>650.53</v>
      </c>
      <c r="J37" s="39">
        <f t="shared" si="2"/>
        <v>43597</v>
      </c>
      <c r="K37" s="7"/>
      <c r="L37" s="41">
        <f t="shared" si="0"/>
        <v>33177.03</v>
      </c>
    </row>
    <row r="38" spans="1:12" customFormat="1" x14ac:dyDescent="0.35">
      <c r="A38" s="7">
        <v>34</v>
      </c>
      <c r="B38" s="43" t="s">
        <v>72</v>
      </c>
      <c r="C38" s="87">
        <v>1910956213413</v>
      </c>
      <c r="D38" s="43" t="s">
        <v>615</v>
      </c>
      <c r="E38" s="43" t="s">
        <v>34</v>
      </c>
      <c r="F38" s="39">
        <v>43567</v>
      </c>
      <c r="G38" s="46">
        <v>32001</v>
      </c>
      <c r="H38" s="7" t="s">
        <v>52</v>
      </c>
      <c r="I38" s="13">
        <f t="shared" si="1"/>
        <v>640.02</v>
      </c>
      <c r="J38" s="39">
        <f t="shared" si="2"/>
        <v>43597</v>
      </c>
      <c r="K38" s="7"/>
      <c r="L38" s="41">
        <f t="shared" si="0"/>
        <v>32641.02</v>
      </c>
    </row>
    <row r="39" spans="1:12" customFormat="1" x14ac:dyDescent="0.35">
      <c r="A39" s="7">
        <v>35</v>
      </c>
      <c r="B39" s="43" t="s">
        <v>211</v>
      </c>
      <c r="C39" s="87">
        <v>1910956203687</v>
      </c>
      <c r="D39" s="43" t="s">
        <v>616</v>
      </c>
      <c r="E39" s="43" t="s">
        <v>35</v>
      </c>
      <c r="F39" s="39">
        <v>43567</v>
      </c>
      <c r="G39" s="46">
        <v>1635.93</v>
      </c>
      <c r="H39" s="7" t="s">
        <v>52</v>
      </c>
      <c r="I39" s="13">
        <f t="shared" si="1"/>
        <v>32.71</v>
      </c>
      <c r="J39" s="39">
        <f t="shared" si="2"/>
        <v>43597</v>
      </c>
      <c r="K39" s="7"/>
      <c r="L39" s="41">
        <f t="shared" si="0"/>
        <v>1668.64</v>
      </c>
    </row>
    <row r="40" spans="1:12" customFormat="1" x14ac:dyDescent="0.35">
      <c r="A40" s="7">
        <v>36</v>
      </c>
      <c r="B40" s="43" t="s">
        <v>82</v>
      </c>
      <c r="C40" s="87">
        <v>1910956212455</v>
      </c>
      <c r="D40" s="43" t="s">
        <v>617</v>
      </c>
      <c r="E40" s="43" t="s">
        <v>112</v>
      </c>
      <c r="F40" s="39">
        <v>43597</v>
      </c>
      <c r="G40" s="46">
        <v>100000.06</v>
      </c>
      <c r="H40" s="7" t="s">
        <v>52</v>
      </c>
      <c r="I40" s="13">
        <f t="shared" si="1"/>
        <v>2000</v>
      </c>
      <c r="J40" s="39">
        <f t="shared" si="2"/>
        <v>43597</v>
      </c>
      <c r="K40" s="7"/>
      <c r="L40" s="41">
        <f t="shared" si="0"/>
        <v>102000.06</v>
      </c>
    </row>
    <row r="41" spans="1:12" customFormat="1" x14ac:dyDescent="0.35">
      <c r="A41" s="7">
        <v>37</v>
      </c>
      <c r="B41" s="43" t="s">
        <v>619</v>
      </c>
      <c r="C41" s="87">
        <v>1910950172382</v>
      </c>
      <c r="D41" s="43"/>
      <c r="E41" s="43"/>
      <c r="F41" s="39"/>
      <c r="G41" s="46"/>
      <c r="H41" s="7" t="s">
        <v>52</v>
      </c>
      <c r="I41" s="13">
        <v>2041.61</v>
      </c>
      <c r="J41" s="39">
        <f t="shared" si="2"/>
        <v>43597</v>
      </c>
      <c r="K41" s="7"/>
      <c r="L41" s="41">
        <f t="shared" si="0"/>
        <v>2041.61</v>
      </c>
    </row>
    <row r="42" spans="1:12" customFormat="1" x14ac:dyDescent="0.35">
      <c r="A42" s="7">
        <v>38</v>
      </c>
      <c r="B42" s="43" t="s">
        <v>209</v>
      </c>
      <c r="C42" s="87">
        <v>1910956207422</v>
      </c>
      <c r="D42" s="43"/>
      <c r="E42" s="43"/>
      <c r="F42" s="39"/>
      <c r="G42" s="46"/>
      <c r="H42" s="7" t="s">
        <v>52</v>
      </c>
      <c r="I42" s="13">
        <v>4100</v>
      </c>
      <c r="J42" s="39">
        <f t="shared" si="2"/>
        <v>43597</v>
      </c>
      <c r="K42" s="7"/>
      <c r="L42" s="41">
        <f t="shared" si="0"/>
        <v>4100</v>
      </c>
    </row>
    <row r="43" spans="1:12" customFormat="1" x14ac:dyDescent="0.35">
      <c r="A43" s="7">
        <v>45</v>
      </c>
      <c r="B43" s="48"/>
      <c r="C43" s="83"/>
      <c r="D43" s="48"/>
      <c r="E43" s="49"/>
      <c r="F43" s="50"/>
      <c r="G43" s="46">
        <v>269458.15000000002</v>
      </c>
      <c r="H43" s="7" t="s">
        <v>95</v>
      </c>
      <c r="I43" s="13">
        <f t="shared" si="1"/>
        <v>5389.16</v>
      </c>
      <c r="J43" s="39">
        <f t="shared" si="2"/>
        <v>43597</v>
      </c>
      <c r="K43" s="7"/>
      <c r="L43" s="41">
        <f t="shared" si="0"/>
        <v>274847.31</v>
      </c>
    </row>
    <row r="44" spans="1:12" customFormat="1" x14ac:dyDescent="0.35">
      <c r="A44" s="7">
        <v>46</v>
      </c>
      <c r="B44" s="48" t="s">
        <v>71</v>
      </c>
      <c r="C44" s="83">
        <v>1910950172102</v>
      </c>
      <c r="D44" s="48" t="s">
        <v>591</v>
      </c>
      <c r="E44" s="49" t="s">
        <v>198</v>
      </c>
      <c r="F44" s="50">
        <v>43567</v>
      </c>
      <c r="G44" s="46">
        <v>16050</v>
      </c>
      <c r="H44" s="7" t="s">
        <v>7</v>
      </c>
      <c r="I44" s="13">
        <f t="shared" si="1"/>
        <v>321</v>
      </c>
      <c r="J44" s="39">
        <f t="shared" si="2"/>
        <v>43597</v>
      </c>
      <c r="K44" s="7"/>
      <c r="L44" s="41">
        <f t="shared" si="0"/>
        <v>16371</v>
      </c>
    </row>
    <row r="45" spans="1:12" customFormat="1" x14ac:dyDescent="0.35">
      <c r="A45" s="7">
        <v>41</v>
      </c>
      <c r="B45" s="43" t="s">
        <v>609</v>
      </c>
      <c r="C45" s="87">
        <v>1912731974714</v>
      </c>
      <c r="D45" s="43" t="s">
        <v>608</v>
      </c>
      <c r="E45" s="49" t="s">
        <v>85</v>
      </c>
      <c r="F45" s="50">
        <v>43567</v>
      </c>
      <c r="G45" s="46">
        <v>23012</v>
      </c>
      <c r="H45" s="7" t="s">
        <v>7</v>
      </c>
      <c r="I45" s="13">
        <f t="shared" si="1"/>
        <v>460.24</v>
      </c>
      <c r="J45" s="39">
        <f t="shared" si="2"/>
        <v>43597</v>
      </c>
      <c r="K45" s="7"/>
      <c r="L45" s="41">
        <f t="shared" si="0"/>
        <v>23472.240000000002</v>
      </c>
    </row>
    <row r="46" spans="1:12" customFormat="1" x14ac:dyDescent="0.35">
      <c r="A46" s="7"/>
      <c r="B46" s="43" t="s">
        <v>620</v>
      </c>
      <c r="C46" s="87">
        <v>1910956210711</v>
      </c>
      <c r="D46" s="43"/>
      <c r="E46" s="49"/>
      <c r="F46" s="50"/>
      <c r="G46" s="46"/>
      <c r="H46" s="7" t="s">
        <v>7</v>
      </c>
      <c r="I46" s="13">
        <v>1100.18</v>
      </c>
      <c r="J46" s="39">
        <f t="shared" si="2"/>
        <v>43597</v>
      </c>
      <c r="K46" s="7"/>
      <c r="L46" s="41">
        <f t="shared" si="0"/>
        <v>1100.18</v>
      </c>
    </row>
    <row r="47" spans="1:12" customFormat="1" x14ac:dyDescent="0.35">
      <c r="A47" s="7"/>
      <c r="B47" s="43" t="s">
        <v>429</v>
      </c>
      <c r="C47" s="87">
        <v>1910956208509</v>
      </c>
      <c r="D47" s="43"/>
      <c r="E47" s="49"/>
      <c r="F47" s="50"/>
      <c r="G47" s="46"/>
      <c r="H47" s="7" t="s">
        <v>7</v>
      </c>
      <c r="I47" s="13">
        <v>731.2</v>
      </c>
      <c r="J47" s="39">
        <f t="shared" si="2"/>
        <v>43597</v>
      </c>
      <c r="K47" s="7"/>
      <c r="L47" s="41">
        <f t="shared" si="0"/>
        <v>731.2</v>
      </c>
    </row>
    <row r="48" spans="1:12" customFormat="1" x14ac:dyDescent="0.35">
      <c r="A48" s="7"/>
      <c r="B48" s="43" t="s">
        <v>243</v>
      </c>
      <c r="C48" s="87" t="s">
        <v>621</v>
      </c>
      <c r="D48" s="43"/>
      <c r="E48" s="49"/>
      <c r="F48" s="50"/>
      <c r="G48" s="46"/>
      <c r="H48" s="7" t="s">
        <v>7</v>
      </c>
      <c r="I48" s="13">
        <v>1200</v>
      </c>
      <c r="J48" s="39">
        <f t="shared" si="2"/>
        <v>43597</v>
      </c>
      <c r="K48" s="7"/>
      <c r="L48" s="41">
        <f t="shared" si="0"/>
        <v>1200</v>
      </c>
    </row>
    <row r="49" spans="1:12" customFormat="1" x14ac:dyDescent="0.35">
      <c r="A49" s="7"/>
      <c r="B49" s="43" t="s">
        <v>173</v>
      </c>
      <c r="C49" s="87">
        <v>1910956213496</v>
      </c>
      <c r="D49" s="43"/>
      <c r="E49" s="49"/>
      <c r="F49" s="50"/>
      <c r="G49" s="46"/>
      <c r="H49" s="7" t="s">
        <v>7</v>
      </c>
      <c r="I49" s="13">
        <v>1180</v>
      </c>
      <c r="J49" s="39">
        <f t="shared" si="2"/>
        <v>43597</v>
      </c>
      <c r="K49" s="7"/>
      <c r="L49" s="41">
        <f t="shared" si="0"/>
        <v>1180</v>
      </c>
    </row>
    <row r="50" spans="1:12" customFormat="1" x14ac:dyDescent="0.35">
      <c r="A50" s="7">
        <v>42</v>
      </c>
      <c r="B50" s="43" t="s">
        <v>576</v>
      </c>
      <c r="C50" s="44">
        <v>1912723932442</v>
      </c>
      <c r="D50" s="43" t="s">
        <v>165</v>
      </c>
      <c r="E50" s="43" t="s">
        <v>16</v>
      </c>
      <c r="F50" s="39">
        <v>43567</v>
      </c>
      <c r="G50" s="46">
        <v>15018.08</v>
      </c>
      <c r="H50" s="43" t="s">
        <v>89</v>
      </c>
      <c r="I50" s="13">
        <f t="shared" si="1"/>
        <v>300.36</v>
      </c>
      <c r="J50" s="39">
        <f t="shared" si="2"/>
        <v>43597</v>
      </c>
      <c r="K50" s="7"/>
      <c r="L50" s="41">
        <f t="shared" si="0"/>
        <v>15318.44</v>
      </c>
    </row>
    <row r="51" spans="1:12" customFormat="1" x14ac:dyDescent="0.35">
      <c r="A51" s="7">
        <v>43</v>
      </c>
      <c r="B51" s="43" t="s">
        <v>56</v>
      </c>
      <c r="C51" s="44">
        <v>1910950167249</v>
      </c>
      <c r="D51" s="43" t="s">
        <v>235</v>
      </c>
      <c r="E51" s="43" t="s">
        <v>34</v>
      </c>
      <c r="F51" s="39">
        <v>43567</v>
      </c>
      <c r="G51" s="46">
        <v>20000</v>
      </c>
      <c r="H51" s="43" t="s">
        <v>89</v>
      </c>
      <c r="I51" s="13">
        <f t="shared" si="1"/>
        <v>400</v>
      </c>
      <c r="J51" s="39">
        <f t="shared" si="2"/>
        <v>43597</v>
      </c>
      <c r="K51" s="7"/>
      <c r="L51" s="41">
        <f t="shared" si="0"/>
        <v>20400</v>
      </c>
    </row>
    <row r="52" spans="1:12" customFormat="1" x14ac:dyDescent="0.35">
      <c r="A52" s="7">
        <v>44</v>
      </c>
      <c r="B52" s="43" t="s">
        <v>220</v>
      </c>
      <c r="C52" s="44">
        <v>1912779945651</v>
      </c>
      <c r="D52" s="43" t="s">
        <v>618</v>
      </c>
      <c r="E52" s="43" t="s">
        <v>34</v>
      </c>
      <c r="F52" s="39">
        <v>43597</v>
      </c>
      <c r="G52" s="46">
        <v>125000</v>
      </c>
      <c r="H52" s="43" t="s">
        <v>89</v>
      </c>
      <c r="I52" s="13">
        <f t="shared" si="1"/>
        <v>2500</v>
      </c>
      <c r="J52" s="39">
        <f t="shared" si="2"/>
        <v>43597</v>
      </c>
      <c r="K52" s="7"/>
      <c r="L52" s="41">
        <f t="shared" si="0"/>
        <v>127500</v>
      </c>
    </row>
    <row r="53" spans="1:12" customFormat="1" x14ac:dyDescent="0.35">
      <c r="A53" s="7">
        <v>45</v>
      </c>
      <c r="B53" s="43" t="s">
        <v>548</v>
      </c>
      <c r="C53" s="47" t="s">
        <v>375</v>
      </c>
      <c r="D53" s="43" t="s">
        <v>156</v>
      </c>
      <c r="E53" s="43" t="s">
        <v>21</v>
      </c>
      <c r="F53" s="39">
        <v>43536</v>
      </c>
      <c r="G53" s="46">
        <v>55729</v>
      </c>
      <c r="H53" s="43" t="s">
        <v>89</v>
      </c>
      <c r="I53" s="13">
        <f t="shared" si="1"/>
        <v>1114.58</v>
      </c>
      <c r="J53" s="39">
        <f t="shared" si="2"/>
        <v>43597</v>
      </c>
      <c r="K53" s="7"/>
      <c r="L53" s="41">
        <f t="shared" si="0"/>
        <v>56843.58</v>
      </c>
    </row>
    <row r="54" spans="1:12" customFormat="1" x14ac:dyDescent="0.35">
      <c r="A54" s="7">
        <v>46</v>
      </c>
      <c r="B54" s="43"/>
      <c r="C54" s="47"/>
      <c r="D54" s="43"/>
      <c r="E54" s="43"/>
      <c r="F54" s="39"/>
      <c r="G54" s="46"/>
      <c r="H54" s="43" t="s">
        <v>89</v>
      </c>
      <c r="I54" s="13">
        <f t="shared" si="1"/>
        <v>0</v>
      </c>
      <c r="J54" s="39">
        <f t="shared" si="2"/>
        <v>43597</v>
      </c>
      <c r="K54" s="7"/>
      <c r="L54" s="41">
        <f t="shared" si="0"/>
        <v>0</v>
      </c>
    </row>
    <row r="55" spans="1:12" customFormat="1" ht="15" thickBot="1" x14ac:dyDescent="0.4">
      <c r="A55" s="7">
        <v>49</v>
      </c>
      <c r="B55" s="43" t="s">
        <v>318</v>
      </c>
      <c r="C55" s="44">
        <v>34095194</v>
      </c>
      <c r="D55" s="43" t="s">
        <v>335</v>
      </c>
      <c r="E55" s="43" t="s">
        <v>206</v>
      </c>
      <c r="F55" s="50">
        <v>43567</v>
      </c>
      <c r="G55" s="46">
        <v>10304</v>
      </c>
      <c r="H55" s="43" t="s">
        <v>96</v>
      </c>
      <c r="I55" s="13">
        <f t="shared" si="1"/>
        <v>206.08</v>
      </c>
      <c r="J55" s="39">
        <f t="shared" si="2"/>
        <v>43597</v>
      </c>
      <c r="K55" s="7"/>
      <c r="L55" s="41">
        <f t="shared" si="0"/>
        <v>10510.08</v>
      </c>
    </row>
    <row r="56" spans="1:12" customFormat="1" ht="15" thickBot="1" x14ac:dyDescent="0.4">
      <c r="A56" s="137" t="s">
        <v>9</v>
      </c>
      <c r="B56" s="137"/>
      <c r="C56" s="137"/>
      <c r="D56" s="137"/>
      <c r="E56" s="137"/>
      <c r="F56" s="138"/>
      <c r="G56" s="76">
        <f>SUM(G5:G55)</f>
        <v>2286639.7100000004</v>
      </c>
      <c r="H56" s="77"/>
      <c r="I56" s="78">
        <f>SUM(I5:I55)</f>
        <v>56085.659999999989</v>
      </c>
      <c r="J56" s="79"/>
      <c r="K56" s="80"/>
      <c r="L56" s="81">
        <f>SUM(L5:L55)</f>
        <v>2342725.3700000006</v>
      </c>
    </row>
    <row r="57" spans="1:12" customFormat="1" x14ac:dyDescent="0.35">
      <c r="A57" s="55"/>
      <c r="B57" s="56" t="s">
        <v>4</v>
      </c>
      <c r="C57" s="57" t="s">
        <v>91</v>
      </c>
      <c r="D57" s="56" t="s">
        <v>89</v>
      </c>
      <c r="E57" s="56" t="s">
        <v>7</v>
      </c>
      <c r="F57" s="56" t="s">
        <v>94</v>
      </c>
      <c r="G57" s="64" t="s">
        <v>9</v>
      </c>
      <c r="H57" s="55"/>
      <c r="I57" s="41"/>
      <c r="J57" s="55"/>
      <c r="K57" s="55"/>
      <c r="L57" s="41"/>
    </row>
    <row r="58" spans="1:12" customFormat="1" x14ac:dyDescent="0.35">
      <c r="A58" s="63" t="s">
        <v>92</v>
      </c>
      <c r="B58" s="65">
        <f>SUM(G5:G42)</f>
        <v>1752068.4800000002</v>
      </c>
      <c r="C58" s="65">
        <f>SUM(G55:G55)</f>
        <v>10304</v>
      </c>
      <c r="D58" s="65">
        <f>SUM(G50:G54)</f>
        <v>215747.08000000002</v>
      </c>
      <c r="E58" s="65">
        <f>SUM(G44:G45)</f>
        <v>39062</v>
      </c>
      <c r="F58" s="65">
        <f>G43</f>
        <v>269458.15000000002</v>
      </c>
      <c r="G58" s="65">
        <f>SUM(B58:F58)</f>
        <v>2286639.7100000004</v>
      </c>
      <c r="H58" s="55"/>
      <c r="I58" s="41"/>
      <c r="J58" s="61"/>
      <c r="K58" s="55"/>
      <c r="L58" s="41"/>
    </row>
    <row r="59" spans="1:12" customFormat="1" x14ac:dyDescent="0.35">
      <c r="A59" s="63" t="s">
        <v>93</v>
      </c>
      <c r="B59" s="65">
        <f>SUM(I5:I42)</f>
        <v>41182.859999999993</v>
      </c>
      <c r="C59" s="65">
        <f>SUM(I55:I55)</f>
        <v>206.08</v>
      </c>
      <c r="D59" s="65">
        <f>SUM(I50:I54)</f>
        <v>4314.9400000000005</v>
      </c>
      <c r="E59" s="65">
        <f>SUM(I44:I49)</f>
        <v>4992.62</v>
      </c>
      <c r="F59" s="65">
        <f>SUM(I43:I43)</f>
        <v>5389.16</v>
      </c>
      <c r="G59" s="65">
        <f>SUM(B59:F59)</f>
        <v>56085.66</v>
      </c>
      <c r="H59" s="55"/>
      <c r="I59" s="41"/>
      <c r="J59" s="61"/>
      <c r="K59" s="55"/>
      <c r="L59" s="41"/>
    </row>
    <row r="60" spans="1:12" customFormat="1" x14ac:dyDescent="0.35">
      <c r="A60" s="63" t="s">
        <v>9</v>
      </c>
      <c r="B60" s="65">
        <f>SUM(B58:B59)</f>
        <v>1793251.3400000003</v>
      </c>
      <c r="C60" s="65">
        <f>SUM(C58:C59)</f>
        <v>10510.08</v>
      </c>
      <c r="D60" s="65">
        <f>SUM(D58:D59)</f>
        <v>220062.02000000002</v>
      </c>
      <c r="E60" s="65">
        <f>SUM(E58:E59)</f>
        <v>44054.62</v>
      </c>
      <c r="F60" s="65">
        <f>SUM(F58:F59)</f>
        <v>274847.31</v>
      </c>
      <c r="G60" s="65">
        <f>SUM(B60:F60)</f>
        <v>2342725.3700000006</v>
      </c>
      <c r="H60" s="55" t="s">
        <v>33</v>
      </c>
      <c r="I60" s="41"/>
      <c r="J60" s="61"/>
      <c r="K60" s="55"/>
      <c r="L60" s="41"/>
    </row>
    <row r="61" spans="1:12" customFormat="1" x14ac:dyDescent="0.35">
      <c r="A61" s="55"/>
      <c r="B61" s="59"/>
      <c r="C61" s="60"/>
      <c r="D61" s="60"/>
      <c r="E61" s="61"/>
      <c r="F61" s="55"/>
      <c r="G61" s="58"/>
      <c r="H61" s="55"/>
      <c r="I61" s="41"/>
      <c r="J61" s="55"/>
      <c r="K61" s="55"/>
      <c r="L61" s="41"/>
    </row>
    <row r="62" spans="1:12" x14ac:dyDescent="0.35">
      <c r="A62" s="82" t="s">
        <v>300</v>
      </c>
      <c r="C62" s="62"/>
      <c r="D62" s="61">
        <f>B58+C58+D58</f>
        <v>1978119.5600000003</v>
      </c>
      <c r="E62" s="61">
        <f>E58+F58</f>
        <v>308520.15000000002</v>
      </c>
      <c r="G62" s="65">
        <f>D62+E62</f>
        <v>2286639.7100000004</v>
      </c>
      <c r="I62" s="41"/>
      <c r="L62" s="41"/>
    </row>
    <row r="63" spans="1:12" x14ac:dyDescent="0.35">
      <c r="A63" s="82"/>
      <c r="C63" s="62"/>
      <c r="D63" s="61"/>
      <c r="E63" s="61"/>
      <c r="G63" s="65"/>
      <c r="I63" s="41"/>
      <c r="L63" s="41"/>
    </row>
    <row r="64" spans="1:12" ht="23.5" x14ac:dyDescent="0.55000000000000004">
      <c r="A64" s="136" t="s">
        <v>0</v>
      </c>
      <c r="B64" s="136"/>
      <c r="C64" s="136"/>
      <c r="D64" s="136"/>
      <c r="E64" s="136"/>
      <c r="F64" s="136"/>
      <c r="G64" s="136"/>
      <c r="H64" s="136"/>
      <c r="I64" s="41"/>
      <c r="L64" s="41"/>
    </row>
    <row r="65" spans="1:12" ht="16" thickBot="1" x14ac:dyDescent="0.4">
      <c r="A65" s="133" t="s">
        <v>1</v>
      </c>
      <c r="B65" s="133"/>
      <c r="C65" s="133"/>
      <c r="D65" s="133"/>
      <c r="E65" s="133"/>
      <c r="F65" s="133"/>
      <c r="G65" s="133"/>
      <c r="H65" s="133"/>
      <c r="I65" s="41"/>
      <c r="L65" s="41"/>
    </row>
    <row r="66" spans="1:12" x14ac:dyDescent="0.35">
      <c r="C66" s="62"/>
      <c r="G66" s="58"/>
      <c r="I66" s="41"/>
      <c r="L66" s="41"/>
    </row>
    <row r="67" spans="1:12" ht="18.5" x14ac:dyDescent="0.45">
      <c r="B67" s="66" t="s">
        <v>101</v>
      </c>
      <c r="C67" s="67"/>
      <c r="D67" s="66"/>
      <c r="E67" s="66"/>
      <c r="F67" s="66"/>
      <c r="G67" s="75">
        <f>J5</f>
        <v>43597</v>
      </c>
      <c r="I67" s="41"/>
      <c r="L67" s="41"/>
    </row>
    <row r="68" spans="1:12" ht="18.5" x14ac:dyDescent="0.45">
      <c r="B68" s="66"/>
      <c r="C68" s="67"/>
      <c r="D68" s="66"/>
      <c r="E68" s="66"/>
      <c r="F68" s="66"/>
      <c r="G68" s="69"/>
      <c r="I68" s="41"/>
      <c r="L68" s="41" t="s">
        <v>33</v>
      </c>
    </row>
    <row r="69" spans="1:12" ht="18.5" x14ac:dyDescent="0.45">
      <c r="B69" s="66" t="s">
        <v>97</v>
      </c>
      <c r="C69" s="67"/>
      <c r="D69" s="70">
        <f>B58</f>
        <v>1752068.4800000002</v>
      </c>
      <c r="E69" s="66"/>
      <c r="F69" s="66"/>
      <c r="G69" s="69"/>
      <c r="I69" s="41"/>
      <c r="L69" s="41"/>
    </row>
    <row r="70" spans="1:12" ht="18.5" x14ac:dyDescent="0.45">
      <c r="B70" s="66" t="s">
        <v>98</v>
      </c>
      <c r="C70" s="67"/>
      <c r="D70" s="70">
        <f>E58</f>
        <v>39062</v>
      </c>
      <c r="E70" s="66"/>
      <c r="F70" s="66"/>
      <c r="G70" s="69"/>
      <c r="I70" s="41"/>
      <c r="L70" s="41"/>
    </row>
    <row r="71" spans="1:12" ht="18.5" x14ac:dyDescent="0.45">
      <c r="B71" s="71" t="s">
        <v>99</v>
      </c>
      <c r="C71" s="67"/>
      <c r="D71" s="70">
        <f>B59</f>
        <v>41182.859999999993</v>
      </c>
      <c r="E71" s="66"/>
      <c r="F71" s="66"/>
      <c r="G71" s="69"/>
      <c r="I71" s="41"/>
      <c r="L71" s="41"/>
    </row>
    <row r="72" spans="1:12" ht="18.5" x14ac:dyDescent="0.45">
      <c r="B72" s="71" t="s">
        <v>100</v>
      </c>
      <c r="C72" s="67"/>
      <c r="D72" s="70">
        <f>E59</f>
        <v>4992.62</v>
      </c>
      <c r="E72" s="66"/>
      <c r="F72" s="66"/>
      <c r="G72" s="69"/>
      <c r="I72" s="41"/>
      <c r="L72" s="41"/>
    </row>
    <row r="73" spans="1:12" ht="18.5" x14ac:dyDescent="0.45">
      <c r="B73" s="66"/>
      <c r="C73" s="67"/>
      <c r="D73" s="66"/>
      <c r="E73" s="66"/>
      <c r="F73" s="66"/>
      <c r="G73" s="69"/>
      <c r="I73" s="41"/>
      <c r="L73" s="41"/>
    </row>
    <row r="74" spans="1:12" ht="18.5" x14ac:dyDescent="0.45">
      <c r="B74" s="66"/>
      <c r="C74" s="67"/>
      <c r="D74" s="72">
        <f>SUM(D69:D72)</f>
        <v>1837305.9600000004</v>
      </c>
      <c r="E74" s="66"/>
      <c r="F74" s="66"/>
      <c r="G74" s="69"/>
      <c r="I74" s="41"/>
      <c r="L74" s="41"/>
    </row>
    <row r="75" spans="1:12" x14ac:dyDescent="0.35">
      <c r="C75" s="62"/>
      <c r="G75" s="58"/>
      <c r="I75" s="41"/>
      <c r="L75" s="41"/>
    </row>
    <row r="76" spans="1:12" x14ac:dyDescent="0.35">
      <c r="C76" s="62"/>
      <c r="G76" s="58"/>
      <c r="I76" s="41"/>
      <c r="L76" s="41"/>
    </row>
    <row r="77" spans="1:12" x14ac:dyDescent="0.35">
      <c r="C77" s="62"/>
      <c r="G77" s="58"/>
      <c r="I77" s="41"/>
      <c r="L77" s="41"/>
    </row>
    <row r="78" spans="1:12" x14ac:dyDescent="0.35">
      <c r="C78" s="62"/>
      <c r="G78" s="58"/>
      <c r="I78" s="41"/>
      <c r="L78" s="41"/>
    </row>
    <row r="79" spans="1:12" x14ac:dyDescent="0.35">
      <c r="C79" s="62"/>
      <c r="G79" s="58"/>
      <c r="I79" s="41"/>
      <c r="L79" s="41"/>
    </row>
    <row r="80" spans="1:12" x14ac:dyDescent="0.35">
      <c r="C80" s="62"/>
      <c r="G80" s="58"/>
      <c r="I80" s="41"/>
      <c r="L80" s="41"/>
    </row>
    <row r="81" spans="3:12" x14ac:dyDescent="0.35">
      <c r="C81" s="62"/>
      <c r="G81" s="58"/>
      <c r="I81" s="41"/>
      <c r="L81" s="41"/>
    </row>
    <row r="82" spans="3:12" x14ac:dyDescent="0.35">
      <c r="C82" s="62"/>
      <c r="G82" s="58"/>
      <c r="I82" s="41"/>
      <c r="L82" s="41"/>
    </row>
    <row r="83" spans="3:12" x14ac:dyDescent="0.35">
      <c r="C83" s="62"/>
      <c r="G83" s="58"/>
      <c r="I83" s="41"/>
      <c r="L83" s="41"/>
    </row>
    <row r="84" spans="3:12" x14ac:dyDescent="0.35">
      <c r="C84" s="62"/>
      <c r="G84" s="58"/>
      <c r="I84" s="41"/>
      <c r="L84" s="41"/>
    </row>
    <row r="85" spans="3:12" x14ac:dyDescent="0.35">
      <c r="C85" s="62"/>
      <c r="G85" s="58"/>
      <c r="I85" s="41"/>
      <c r="L85" s="41"/>
    </row>
    <row r="86" spans="3:12" x14ac:dyDescent="0.35">
      <c r="C86" s="62"/>
      <c r="G86" s="58"/>
      <c r="I86" s="41"/>
    </row>
    <row r="87" spans="3:12" x14ac:dyDescent="0.35">
      <c r="C87" s="62"/>
      <c r="G87" s="58"/>
      <c r="I87" s="41"/>
    </row>
    <row r="88" spans="3:12" x14ac:dyDescent="0.35">
      <c r="C88" s="62"/>
      <c r="G88" s="58"/>
      <c r="I88" s="41"/>
    </row>
    <row r="89" spans="3:12" x14ac:dyDescent="0.35">
      <c r="C89" s="62"/>
      <c r="G89" s="58"/>
      <c r="I89" s="41"/>
    </row>
    <row r="90" spans="3:12" x14ac:dyDescent="0.35">
      <c r="C90" s="62"/>
      <c r="G90" s="58"/>
      <c r="I90" s="41"/>
    </row>
    <row r="91" spans="3:12" x14ac:dyDescent="0.35">
      <c r="C91" s="62"/>
      <c r="G91" s="58"/>
      <c r="I91" s="41"/>
    </row>
    <row r="92" spans="3:12" x14ac:dyDescent="0.35">
      <c r="C92" s="62"/>
      <c r="G92" s="58"/>
      <c r="I92" s="41"/>
    </row>
    <row r="93" spans="3:12" x14ac:dyDescent="0.35">
      <c r="C93" s="62"/>
      <c r="G93" s="58"/>
      <c r="I93" s="41"/>
    </row>
    <row r="94" spans="3:12" x14ac:dyDescent="0.35">
      <c r="C94" s="62"/>
      <c r="G94" s="58"/>
      <c r="I94" s="41"/>
    </row>
    <row r="95" spans="3:12" x14ac:dyDescent="0.35">
      <c r="C95" s="62"/>
      <c r="G95" s="58"/>
      <c r="I95" s="41"/>
    </row>
    <row r="96" spans="3:12" x14ac:dyDescent="0.35">
      <c r="C96" s="62"/>
      <c r="G96" s="58"/>
      <c r="I96" s="41"/>
    </row>
    <row r="97" spans="3:9" x14ac:dyDescent="0.35">
      <c r="C97" s="62"/>
      <c r="G97" s="58"/>
      <c r="I97" s="41"/>
    </row>
    <row r="98" spans="3:9" x14ac:dyDescent="0.35">
      <c r="C98" s="62"/>
      <c r="G98" s="58"/>
      <c r="I98" s="41"/>
    </row>
    <row r="99" spans="3:9" x14ac:dyDescent="0.35">
      <c r="C99" s="62"/>
      <c r="G99" s="58"/>
      <c r="I99" s="41"/>
    </row>
    <row r="100" spans="3:9" x14ac:dyDescent="0.35">
      <c r="C100" s="62"/>
      <c r="G100" s="58"/>
      <c r="I100" s="41"/>
    </row>
    <row r="101" spans="3:9" x14ac:dyDescent="0.35">
      <c r="C101" s="62"/>
      <c r="G101" s="58"/>
      <c r="I101" s="41"/>
    </row>
    <row r="102" spans="3:9" x14ac:dyDescent="0.35">
      <c r="C102" s="62"/>
      <c r="G102" s="58"/>
      <c r="I102" s="41"/>
    </row>
    <row r="103" spans="3:9" x14ac:dyDescent="0.35">
      <c r="C103" s="62"/>
      <c r="G103" s="58"/>
      <c r="I103" s="41"/>
    </row>
    <row r="104" spans="3:9" x14ac:dyDescent="0.35">
      <c r="C104" s="62"/>
      <c r="G104" s="58"/>
      <c r="I104" s="41"/>
    </row>
    <row r="105" spans="3:9" x14ac:dyDescent="0.35">
      <c r="C105" s="62"/>
      <c r="G105" s="58"/>
      <c r="I105" s="41"/>
    </row>
    <row r="106" spans="3:9" x14ac:dyDescent="0.35">
      <c r="C106" s="62"/>
      <c r="G106" s="58"/>
      <c r="I106" s="41"/>
    </row>
    <row r="107" spans="3:9" x14ac:dyDescent="0.35">
      <c r="C107" s="62"/>
      <c r="G107" s="58"/>
      <c r="I107" s="41"/>
    </row>
    <row r="108" spans="3:9" x14ac:dyDescent="0.35">
      <c r="C108" s="62"/>
      <c r="G108" s="58"/>
      <c r="I108" s="41"/>
    </row>
    <row r="109" spans="3:9" x14ac:dyDescent="0.35">
      <c r="C109" s="62"/>
      <c r="G109" s="58"/>
      <c r="I109" s="41"/>
    </row>
    <row r="110" spans="3:9" x14ac:dyDescent="0.35">
      <c r="C110" s="62"/>
      <c r="G110" s="58"/>
      <c r="I110" s="41"/>
    </row>
    <row r="111" spans="3:9" x14ac:dyDescent="0.35">
      <c r="C111" s="62"/>
      <c r="G111" s="58"/>
      <c r="I111" s="41"/>
    </row>
    <row r="112" spans="3:9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  <c r="I174" s="41"/>
    </row>
    <row r="175" spans="3:9" x14ac:dyDescent="0.35">
      <c r="C175" s="62"/>
      <c r="G175" s="58"/>
      <c r="I175" s="41"/>
    </row>
    <row r="176" spans="3:9" x14ac:dyDescent="0.35">
      <c r="C176" s="62"/>
      <c r="G176" s="58"/>
      <c r="I176" s="41"/>
    </row>
    <row r="177" spans="3:9" x14ac:dyDescent="0.35">
      <c r="C177" s="62"/>
      <c r="G177" s="58"/>
      <c r="I177" s="41"/>
    </row>
    <row r="178" spans="3:9" x14ac:dyDescent="0.35">
      <c r="C178" s="62"/>
      <c r="G178" s="58"/>
      <c r="I178" s="41"/>
    </row>
    <row r="179" spans="3:9" x14ac:dyDescent="0.35">
      <c r="C179" s="62"/>
      <c r="G179" s="58"/>
      <c r="I179" s="41"/>
    </row>
    <row r="180" spans="3:9" x14ac:dyDescent="0.35">
      <c r="C180" s="62"/>
      <c r="G180" s="58"/>
      <c r="I180" s="41"/>
    </row>
    <row r="181" spans="3:9" x14ac:dyDescent="0.35">
      <c r="C181" s="62"/>
      <c r="G181" s="58"/>
    </row>
    <row r="182" spans="3:9" x14ac:dyDescent="0.35">
      <c r="C182" s="62"/>
      <c r="G182" s="58"/>
    </row>
    <row r="183" spans="3:9" x14ac:dyDescent="0.35">
      <c r="C183" s="62"/>
      <c r="G183" s="58"/>
    </row>
    <row r="184" spans="3:9" x14ac:dyDescent="0.35">
      <c r="C184" s="62"/>
      <c r="G184" s="58"/>
    </row>
    <row r="185" spans="3:9" x14ac:dyDescent="0.35">
      <c r="C185" s="62"/>
      <c r="G185" s="58"/>
    </row>
    <row r="186" spans="3:9" x14ac:dyDescent="0.35">
      <c r="C186" s="62"/>
      <c r="G186" s="58"/>
    </row>
    <row r="187" spans="3:9" x14ac:dyDescent="0.35">
      <c r="G187" s="58"/>
    </row>
  </sheetData>
  <mergeCells count="8">
    <mergeCell ref="A64:H64"/>
    <mergeCell ref="A65:H65"/>
    <mergeCell ref="A1:K1"/>
    <mergeCell ref="A2:K2"/>
    <mergeCell ref="B3:C3"/>
    <mergeCell ref="E3:H3"/>
    <mergeCell ref="I3:J3"/>
    <mergeCell ref="A56:F56"/>
  </mergeCells>
  <pageMargins left="0.7" right="0.7" top="0.75" bottom="0.75" header="0.3" footer="0.3"/>
  <pageSetup paperSize="9" scale="73" orientation="landscape" verticalDpi="0" r:id="rId1"/>
  <rowBreaks count="1" manualBreakCount="1">
    <brk id="42" max="11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topLeftCell="A31" zoomScaleNormal="100" zoomScaleSheetLayoutView="40" zoomScalePageLayoutView="70" workbookViewId="0">
      <selection activeCell="J39" sqref="J39"/>
    </sheetView>
  </sheetViews>
  <sheetFormatPr defaultColWidth="9.1796875" defaultRowHeight="14.5" x14ac:dyDescent="0.35"/>
  <cols>
    <col min="1" max="1" width="5.54296875" style="55" customWidth="1"/>
    <col min="2" max="2" width="20.1796875" style="55" bestFit="1" customWidth="1"/>
    <col min="3" max="3" width="20.453125" style="55" customWidth="1"/>
    <col min="4" max="4" width="22.54296875" style="55" customWidth="1"/>
    <col min="5" max="5" width="14.26953125" style="55" customWidth="1"/>
    <col min="6" max="6" width="12.453125" style="55" customWidth="1"/>
    <col min="7" max="7" width="13.81640625" style="59" customWidth="1"/>
    <col min="8" max="8" width="10.26953125" style="55" bestFit="1" customWidth="1"/>
    <col min="9" max="9" width="10.453125" style="55" customWidth="1"/>
    <col min="10" max="10" width="11.81640625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2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4" x14ac:dyDescent="0.3">
      <c r="A3" s="32" t="s">
        <v>37</v>
      </c>
      <c r="B3" s="135" t="s">
        <v>38</v>
      </c>
      <c r="C3" s="135"/>
      <c r="D3" s="94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42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 x14ac:dyDescent="0.35">
      <c r="A5" s="7">
        <v>1</v>
      </c>
      <c r="B5" s="7" t="s">
        <v>71</v>
      </c>
      <c r="C5" s="38">
        <v>1910969154302</v>
      </c>
      <c r="D5" s="7" t="s">
        <v>61</v>
      </c>
      <c r="E5" s="7" t="s">
        <v>34</v>
      </c>
      <c r="F5" s="39">
        <v>43536</v>
      </c>
      <c r="G5" s="40">
        <v>45000</v>
      </c>
      <c r="H5" s="7" t="s">
        <v>52</v>
      </c>
      <c r="I5" s="13">
        <f>TRUNC((G5*0.02),2)</f>
        <v>900</v>
      </c>
      <c r="J5" s="39">
        <v>43567</v>
      </c>
      <c r="K5" s="7"/>
      <c r="L5" s="41">
        <f t="shared" ref="L5:L48" si="0">G5+I5</f>
        <v>45900</v>
      </c>
    </row>
    <row r="6" spans="1:12" customFormat="1" x14ac:dyDescent="0.35">
      <c r="A6" s="7">
        <v>2</v>
      </c>
      <c r="B6" s="7" t="s">
        <v>526</v>
      </c>
      <c r="C6" s="42">
        <v>1910956208249</v>
      </c>
      <c r="D6" s="7" t="s">
        <v>525</v>
      </c>
      <c r="E6" s="7" t="s">
        <v>16</v>
      </c>
      <c r="F6" s="39">
        <v>43536</v>
      </c>
      <c r="G6" s="40">
        <v>20156.400000000001</v>
      </c>
      <c r="H6" s="7" t="s">
        <v>52</v>
      </c>
      <c r="I6" s="13">
        <f t="shared" ref="I6:I48" si="1">TRUNC((G6*0.02),2)</f>
        <v>403.12</v>
      </c>
      <c r="J6" s="39">
        <f>J5</f>
        <v>43567</v>
      </c>
      <c r="K6" s="7"/>
      <c r="L6" s="41">
        <f t="shared" si="0"/>
        <v>20559.52</v>
      </c>
    </row>
    <row r="7" spans="1:12" customFormat="1" x14ac:dyDescent="0.35">
      <c r="A7" s="7">
        <v>3</v>
      </c>
      <c r="B7" s="7" t="s">
        <v>527</v>
      </c>
      <c r="C7" s="38" t="s">
        <v>528</v>
      </c>
      <c r="D7" s="7" t="s">
        <v>63</v>
      </c>
      <c r="E7" s="7" t="s">
        <v>34</v>
      </c>
      <c r="F7" s="39">
        <v>43508</v>
      </c>
      <c r="G7" s="40">
        <v>15000</v>
      </c>
      <c r="H7" s="7" t="s">
        <v>52</v>
      </c>
      <c r="I7" s="13">
        <f t="shared" si="1"/>
        <v>300</v>
      </c>
      <c r="J7" s="39">
        <f t="shared" ref="J7:J48" si="2">J6</f>
        <v>43567</v>
      </c>
      <c r="K7" s="7"/>
      <c r="L7" s="41">
        <f t="shared" si="0"/>
        <v>15300</v>
      </c>
    </row>
    <row r="8" spans="1:12" customFormat="1" x14ac:dyDescent="0.35">
      <c r="A8" s="7">
        <v>4</v>
      </c>
      <c r="B8" s="7" t="s">
        <v>529</v>
      </c>
      <c r="C8" s="42">
        <v>1910956206758</v>
      </c>
      <c r="D8" s="7" t="s">
        <v>530</v>
      </c>
      <c r="E8" s="7" t="s">
        <v>112</v>
      </c>
      <c r="F8" s="39">
        <v>43536</v>
      </c>
      <c r="G8" s="40">
        <v>5002.62</v>
      </c>
      <c r="H8" s="7" t="s">
        <v>52</v>
      </c>
      <c r="I8" s="13">
        <f t="shared" si="1"/>
        <v>100.05</v>
      </c>
      <c r="J8" s="39">
        <f t="shared" si="2"/>
        <v>43567</v>
      </c>
      <c r="K8" s="7"/>
      <c r="L8" s="41">
        <f t="shared" si="0"/>
        <v>5102.67</v>
      </c>
    </row>
    <row r="9" spans="1:12" customFormat="1" x14ac:dyDescent="0.35">
      <c r="A9" s="7">
        <v>5</v>
      </c>
      <c r="B9" s="7" t="s">
        <v>531</v>
      </c>
      <c r="C9" s="38" t="s">
        <v>532</v>
      </c>
      <c r="D9" s="7" t="s">
        <v>533</v>
      </c>
      <c r="E9" s="7" t="s">
        <v>34</v>
      </c>
      <c r="F9" s="39">
        <v>43508</v>
      </c>
      <c r="G9" s="40">
        <v>40719</v>
      </c>
      <c r="H9" s="7" t="s">
        <v>52</v>
      </c>
      <c r="I9" s="13">
        <f t="shared" si="1"/>
        <v>814.38</v>
      </c>
      <c r="J9" s="39">
        <f t="shared" si="2"/>
        <v>43567</v>
      </c>
      <c r="K9" s="7"/>
      <c r="L9" s="41">
        <f t="shared" si="0"/>
        <v>41533.379999999997</v>
      </c>
    </row>
    <row r="10" spans="1:12" customFormat="1" x14ac:dyDescent="0.35">
      <c r="A10" s="7">
        <v>6</v>
      </c>
      <c r="B10" s="7" t="s">
        <v>143</v>
      </c>
      <c r="C10" s="38">
        <v>1910956208439</v>
      </c>
      <c r="D10" s="7" t="s">
        <v>317</v>
      </c>
      <c r="E10" s="7" t="s">
        <v>154</v>
      </c>
      <c r="F10" s="39">
        <v>43536</v>
      </c>
      <c r="G10" s="40">
        <v>37928.620000000003</v>
      </c>
      <c r="H10" s="7" t="s">
        <v>52</v>
      </c>
      <c r="I10" s="13">
        <f t="shared" si="1"/>
        <v>758.57</v>
      </c>
      <c r="J10" s="39">
        <f t="shared" si="2"/>
        <v>43567</v>
      </c>
      <c r="K10" s="7"/>
      <c r="L10" s="41">
        <f t="shared" si="0"/>
        <v>38687.19</v>
      </c>
    </row>
    <row r="11" spans="1:12" customFormat="1" x14ac:dyDescent="0.35">
      <c r="A11" s="7">
        <v>7</v>
      </c>
      <c r="B11" s="7" t="s">
        <v>56</v>
      </c>
      <c r="C11" s="38">
        <v>4623447580</v>
      </c>
      <c r="D11" s="7" t="s">
        <v>373</v>
      </c>
      <c r="E11" s="7" t="s">
        <v>271</v>
      </c>
      <c r="F11" s="39">
        <v>43536</v>
      </c>
      <c r="G11" s="40">
        <v>10000</v>
      </c>
      <c r="H11" s="7" t="s">
        <v>52</v>
      </c>
      <c r="I11" s="13">
        <f t="shared" si="1"/>
        <v>200</v>
      </c>
      <c r="J11" s="39">
        <f t="shared" si="2"/>
        <v>43567</v>
      </c>
      <c r="K11" s="7"/>
      <c r="L11" s="41">
        <f t="shared" si="0"/>
        <v>10200</v>
      </c>
    </row>
    <row r="12" spans="1:12" customFormat="1" x14ac:dyDescent="0.35">
      <c r="A12" s="7">
        <v>8</v>
      </c>
      <c r="B12" s="43" t="s">
        <v>537</v>
      </c>
      <c r="C12" s="47">
        <v>1910956204794</v>
      </c>
      <c r="D12" s="43" t="s">
        <v>538</v>
      </c>
      <c r="E12" s="43" t="s">
        <v>18</v>
      </c>
      <c r="F12" s="45">
        <v>43536</v>
      </c>
      <c r="G12" s="46">
        <v>19448</v>
      </c>
      <c r="H12" s="7" t="s">
        <v>52</v>
      </c>
      <c r="I12" s="13">
        <f t="shared" si="1"/>
        <v>388.96</v>
      </c>
      <c r="J12" s="39">
        <f t="shared" si="2"/>
        <v>43567</v>
      </c>
      <c r="K12" s="7"/>
      <c r="L12" s="41">
        <f t="shared" si="0"/>
        <v>19836.96</v>
      </c>
    </row>
    <row r="13" spans="1:12" customFormat="1" x14ac:dyDescent="0.35">
      <c r="A13" s="7">
        <v>9</v>
      </c>
      <c r="B13" s="43" t="s">
        <v>539</v>
      </c>
      <c r="C13" s="47">
        <v>1912731975294</v>
      </c>
      <c r="D13" s="43" t="s">
        <v>356</v>
      </c>
      <c r="E13" s="43" t="s">
        <v>21</v>
      </c>
      <c r="F13" s="45">
        <v>43508</v>
      </c>
      <c r="G13" s="46">
        <v>13021</v>
      </c>
      <c r="H13" s="7" t="s">
        <v>52</v>
      </c>
      <c r="I13" s="13">
        <f t="shared" si="1"/>
        <v>260.42</v>
      </c>
      <c r="J13" s="39">
        <f t="shared" si="2"/>
        <v>43567</v>
      </c>
      <c r="K13" s="7"/>
      <c r="L13" s="41">
        <f t="shared" si="0"/>
        <v>13281.42</v>
      </c>
    </row>
    <row r="14" spans="1:12" customFormat="1" x14ac:dyDescent="0.35">
      <c r="A14" s="7">
        <v>10</v>
      </c>
      <c r="B14" s="43" t="s">
        <v>540</v>
      </c>
      <c r="C14" s="44">
        <v>1910956207730</v>
      </c>
      <c r="D14" s="43" t="s">
        <v>541</v>
      </c>
      <c r="E14" s="43" t="s">
        <v>154</v>
      </c>
      <c r="F14" s="45">
        <v>43477</v>
      </c>
      <c r="G14" s="46">
        <v>22139.599999999999</v>
      </c>
      <c r="H14" s="7" t="s">
        <v>52</v>
      </c>
      <c r="I14" s="13">
        <f t="shared" si="1"/>
        <v>442.79</v>
      </c>
      <c r="J14" s="39">
        <f t="shared" si="2"/>
        <v>43567</v>
      </c>
      <c r="K14" s="7"/>
      <c r="L14" s="41">
        <f t="shared" si="0"/>
        <v>22582.39</v>
      </c>
    </row>
    <row r="15" spans="1:12" customFormat="1" x14ac:dyDescent="0.35">
      <c r="A15" s="7">
        <v>11</v>
      </c>
      <c r="B15" s="43" t="s">
        <v>545</v>
      </c>
      <c r="C15" s="47">
        <v>8665503762</v>
      </c>
      <c r="D15" s="43" t="s">
        <v>546</v>
      </c>
      <c r="E15" s="43" t="s">
        <v>21</v>
      </c>
      <c r="F15" s="45">
        <v>43536</v>
      </c>
      <c r="G15" s="46">
        <v>35000</v>
      </c>
      <c r="H15" s="7" t="s">
        <v>52</v>
      </c>
      <c r="I15" s="13">
        <f t="shared" si="1"/>
        <v>700</v>
      </c>
      <c r="J15" s="39">
        <f t="shared" si="2"/>
        <v>43567</v>
      </c>
      <c r="K15" s="7"/>
      <c r="L15" s="41">
        <f t="shared" si="0"/>
        <v>35700</v>
      </c>
    </row>
    <row r="16" spans="1:12" customFormat="1" x14ac:dyDescent="0.35">
      <c r="A16" s="7">
        <v>12</v>
      </c>
      <c r="B16" s="43" t="s">
        <v>547</v>
      </c>
      <c r="C16" s="44">
        <v>1910956208596</v>
      </c>
      <c r="D16" s="43" t="s">
        <v>307</v>
      </c>
      <c r="E16" s="43" t="s">
        <v>21</v>
      </c>
      <c r="F16" s="45">
        <v>43536</v>
      </c>
      <c r="G16" s="46">
        <v>35000</v>
      </c>
      <c r="H16" s="7" t="s">
        <v>52</v>
      </c>
      <c r="I16" s="13">
        <f t="shared" si="1"/>
        <v>700</v>
      </c>
      <c r="J16" s="39">
        <f t="shared" si="2"/>
        <v>43567</v>
      </c>
      <c r="K16" s="7"/>
      <c r="L16" s="41">
        <f t="shared" si="0"/>
        <v>35700</v>
      </c>
    </row>
    <row r="17" spans="1:12" customFormat="1" x14ac:dyDescent="0.35">
      <c r="A17" s="7">
        <v>13</v>
      </c>
      <c r="B17" s="43" t="s">
        <v>236</v>
      </c>
      <c r="C17" s="47">
        <v>1912731971950</v>
      </c>
      <c r="D17" s="43" t="s">
        <v>550</v>
      </c>
      <c r="E17" s="43" t="s">
        <v>154</v>
      </c>
      <c r="F17" s="45">
        <v>43536</v>
      </c>
      <c r="G17" s="46">
        <v>8000</v>
      </c>
      <c r="H17" s="7" t="s">
        <v>52</v>
      </c>
      <c r="I17" s="13">
        <f t="shared" si="1"/>
        <v>160</v>
      </c>
      <c r="J17" s="39">
        <f t="shared" si="2"/>
        <v>43567</v>
      </c>
      <c r="K17" s="7"/>
      <c r="L17" s="41">
        <f t="shared" si="0"/>
        <v>8160</v>
      </c>
    </row>
    <row r="18" spans="1:12" customFormat="1" x14ac:dyDescent="0.35">
      <c r="A18" s="7">
        <v>14</v>
      </c>
      <c r="B18" s="43" t="s">
        <v>126</v>
      </c>
      <c r="C18" s="44">
        <v>1910956213677</v>
      </c>
      <c r="D18" s="43" t="s">
        <v>551</v>
      </c>
      <c r="E18" s="43" t="s">
        <v>154</v>
      </c>
      <c r="F18" s="45">
        <v>43508</v>
      </c>
      <c r="G18" s="46">
        <v>5000</v>
      </c>
      <c r="H18" s="7" t="s">
        <v>52</v>
      </c>
      <c r="I18" s="13">
        <f t="shared" si="1"/>
        <v>100</v>
      </c>
      <c r="J18" s="39">
        <f t="shared" si="2"/>
        <v>43567</v>
      </c>
      <c r="K18" s="7"/>
      <c r="L18" s="41">
        <f t="shared" si="0"/>
        <v>5100</v>
      </c>
    </row>
    <row r="19" spans="1:12" customFormat="1" x14ac:dyDescent="0.35">
      <c r="A19" s="7">
        <v>15</v>
      </c>
      <c r="B19" s="43" t="s">
        <v>480</v>
      </c>
      <c r="C19" s="47">
        <v>465768681</v>
      </c>
      <c r="D19" s="43" t="s">
        <v>359</v>
      </c>
      <c r="E19" s="43" t="s">
        <v>35</v>
      </c>
      <c r="F19" s="45">
        <v>43536</v>
      </c>
      <c r="G19" s="46">
        <v>10000</v>
      </c>
      <c r="H19" s="7" t="s">
        <v>52</v>
      </c>
      <c r="I19" s="13">
        <f t="shared" si="1"/>
        <v>200</v>
      </c>
      <c r="J19" s="39">
        <f t="shared" si="2"/>
        <v>43567</v>
      </c>
      <c r="K19" s="7"/>
      <c r="L19" s="41">
        <f t="shared" si="0"/>
        <v>10200</v>
      </c>
    </row>
    <row r="20" spans="1:12" customFormat="1" x14ac:dyDescent="0.35">
      <c r="A20" s="7">
        <v>16</v>
      </c>
      <c r="B20" s="43" t="s">
        <v>552</v>
      </c>
      <c r="C20" s="44">
        <v>1910950166351</v>
      </c>
      <c r="D20" s="43" t="s">
        <v>553</v>
      </c>
      <c r="E20" s="43" t="s">
        <v>112</v>
      </c>
      <c r="F20" s="45">
        <v>43477</v>
      </c>
      <c r="G20" s="46">
        <v>51361.3</v>
      </c>
      <c r="H20" s="7" t="s">
        <v>52</v>
      </c>
      <c r="I20" s="13">
        <f t="shared" si="1"/>
        <v>1027.22</v>
      </c>
      <c r="J20" s="39">
        <f t="shared" si="2"/>
        <v>43567</v>
      </c>
      <c r="K20" s="7"/>
      <c r="L20" s="41">
        <f t="shared" si="0"/>
        <v>52388.520000000004</v>
      </c>
    </row>
    <row r="21" spans="1:12" customFormat="1" x14ac:dyDescent="0.35">
      <c r="A21" s="7">
        <v>17</v>
      </c>
      <c r="B21" s="43" t="s">
        <v>331</v>
      </c>
      <c r="C21" s="88">
        <v>1912731969130</v>
      </c>
      <c r="D21" s="43" t="s">
        <v>231</v>
      </c>
      <c r="E21" s="43" t="s">
        <v>305</v>
      </c>
      <c r="F21" s="39">
        <v>43536</v>
      </c>
      <c r="G21" s="46">
        <v>20000</v>
      </c>
      <c r="H21" s="7" t="s">
        <v>52</v>
      </c>
      <c r="I21" s="13">
        <f t="shared" si="1"/>
        <v>400</v>
      </c>
      <c r="J21" s="39">
        <f t="shared" si="2"/>
        <v>43567</v>
      </c>
      <c r="K21" s="7"/>
      <c r="L21" s="41">
        <f t="shared" si="0"/>
        <v>20400</v>
      </c>
    </row>
    <row r="22" spans="1:12" customFormat="1" x14ac:dyDescent="0.35">
      <c r="A22" s="7">
        <v>18</v>
      </c>
      <c r="B22" s="43" t="s">
        <v>333</v>
      </c>
      <c r="C22" s="87">
        <v>1910956203968</v>
      </c>
      <c r="D22" s="43" t="s">
        <v>334</v>
      </c>
      <c r="E22" s="43" t="s">
        <v>19</v>
      </c>
      <c r="F22" s="39">
        <v>43508</v>
      </c>
      <c r="G22" s="46">
        <v>10007</v>
      </c>
      <c r="H22" s="7" t="s">
        <v>52</v>
      </c>
      <c r="I22" s="13">
        <f t="shared" si="1"/>
        <v>200.14</v>
      </c>
      <c r="J22" s="39">
        <f t="shared" si="2"/>
        <v>43567</v>
      </c>
      <c r="K22" s="7"/>
      <c r="L22" s="41">
        <f t="shared" si="0"/>
        <v>10207.14</v>
      </c>
    </row>
    <row r="23" spans="1:12" customFormat="1" x14ac:dyDescent="0.35">
      <c r="A23" s="7">
        <v>19</v>
      </c>
      <c r="B23" s="43" t="s">
        <v>529</v>
      </c>
      <c r="C23" s="87">
        <v>1910956205024</v>
      </c>
      <c r="D23" s="43" t="s">
        <v>197</v>
      </c>
      <c r="E23" s="43" t="s">
        <v>35</v>
      </c>
      <c r="F23" s="39">
        <v>43477</v>
      </c>
      <c r="G23" s="46">
        <v>3876.93</v>
      </c>
      <c r="H23" s="7" t="s">
        <v>52</v>
      </c>
      <c r="I23" s="13">
        <f t="shared" si="1"/>
        <v>77.53</v>
      </c>
      <c r="J23" s="39">
        <f t="shared" si="2"/>
        <v>43567</v>
      </c>
      <c r="K23" s="7"/>
      <c r="L23" s="41">
        <f t="shared" si="0"/>
        <v>3954.46</v>
      </c>
    </row>
    <row r="24" spans="1:12" customFormat="1" x14ac:dyDescent="0.35">
      <c r="A24" s="7">
        <v>20</v>
      </c>
      <c r="B24" s="43" t="s">
        <v>554</v>
      </c>
      <c r="C24" s="87">
        <v>8677763503</v>
      </c>
      <c r="D24" s="43" t="s">
        <v>555</v>
      </c>
      <c r="E24" s="43" t="s">
        <v>34</v>
      </c>
      <c r="F24" s="39">
        <v>43536</v>
      </c>
      <c r="G24" s="46">
        <v>15000</v>
      </c>
      <c r="H24" s="7" t="s">
        <v>52</v>
      </c>
      <c r="I24" s="13">
        <f t="shared" si="1"/>
        <v>300</v>
      </c>
      <c r="J24" s="39">
        <f t="shared" si="2"/>
        <v>43567</v>
      </c>
      <c r="K24" s="7"/>
      <c r="L24" s="41">
        <f t="shared" si="0"/>
        <v>15300</v>
      </c>
    </row>
    <row r="25" spans="1:12" customFormat="1" x14ac:dyDescent="0.35">
      <c r="A25" s="7">
        <v>21</v>
      </c>
      <c r="B25" s="43" t="s">
        <v>557</v>
      </c>
      <c r="C25" s="87">
        <v>1910956205855</v>
      </c>
      <c r="D25" s="43" t="s">
        <v>556</v>
      </c>
      <c r="E25" s="43" t="s">
        <v>154</v>
      </c>
      <c r="F25" s="39">
        <v>43508</v>
      </c>
      <c r="G25" s="46">
        <v>38674.67</v>
      </c>
      <c r="H25" s="7" t="s">
        <v>52</v>
      </c>
      <c r="I25" s="13">
        <f t="shared" si="1"/>
        <v>773.49</v>
      </c>
      <c r="J25" s="39">
        <f t="shared" si="2"/>
        <v>43567</v>
      </c>
      <c r="K25" s="7"/>
      <c r="L25" s="41">
        <f t="shared" si="0"/>
        <v>39448.159999999996</v>
      </c>
    </row>
    <row r="26" spans="1:12" customFormat="1" x14ac:dyDescent="0.35">
      <c r="A26" s="7">
        <v>22</v>
      </c>
      <c r="B26" s="43" t="s">
        <v>558</v>
      </c>
      <c r="C26" s="87">
        <v>1910956205530</v>
      </c>
      <c r="D26" s="43" t="s">
        <v>146</v>
      </c>
      <c r="E26" s="43" t="s">
        <v>112</v>
      </c>
      <c r="F26" s="39" t="s">
        <v>372</v>
      </c>
      <c r="G26" s="46">
        <v>10000.07</v>
      </c>
      <c r="H26" s="7" t="s">
        <v>52</v>
      </c>
      <c r="I26" s="13">
        <f t="shared" si="1"/>
        <v>200</v>
      </c>
      <c r="J26" s="39">
        <f t="shared" si="2"/>
        <v>43567</v>
      </c>
      <c r="K26" s="7"/>
      <c r="L26" s="41">
        <f t="shared" si="0"/>
        <v>10200.07</v>
      </c>
    </row>
    <row r="27" spans="1:12" customFormat="1" x14ac:dyDescent="0.35">
      <c r="A27" s="7">
        <v>23</v>
      </c>
      <c r="B27" s="43" t="s">
        <v>559</v>
      </c>
      <c r="C27" s="87">
        <v>1910956211668</v>
      </c>
      <c r="D27" s="43" t="s">
        <v>560</v>
      </c>
      <c r="E27" s="43" t="s">
        <v>112</v>
      </c>
      <c r="F27" s="39">
        <v>43536</v>
      </c>
      <c r="G27" s="46">
        <v>123999.92</v>
      </c>
      <c r="H27" s="7" t="s">
        <v>52</v>
      </c>
      <c r="I27" s="13">
        <f t="shared" si="1"/>
        <v>2479.9899999999998</v>
      </c>
      <c r="J27" s="39">
        <f t="shared" si="2"/>
        <v>43567</v>
      </c>
      <c r="K27" s="7"/>
      <c r="L27" s="41">
        <f t="shared" si="0"/>
        <v>126479.91</v>
      </c>
    </row>
    <row r="28" spans="1:12" customFormat="1" x14ac:dyDescent="0.35">
      <c r="A28" s="7">
        <v>24</v>
      </c>
      <c r="B28" s="43" t="s">
        <v>561</v>
      </c>
      <c r="C28" s="87">
        <v>1912731974858</v>
      </c>
      <c r="D28" s="43" t="s">
        <v>190</v>
      </c>
      <c r="E28" s="43" t="s">
        <v>112</v>
      </c>
      <c r="F28" s="39">
        <v>43567</v>
      </c>
      <c r="G28" s="46">
        <v>12001.47</v>
      </c>
      <c r="H28" s="7" t="s">
        <v>52</v>
      </c>
      <c r="I28" s="13">
        <f t="shared" si="1"/>
        <v>240.02</v>
      </c>
      <c r="J28" s="39">
        <f t="shared" si="2"/>
        <v>43567</v>
      </c>
      <c r="K28" s="7"/>
      <c r="L28" s="41">
        <f t="shared" si="0"/>
        <v>12241.49</v>
      </c>
    </row>
    <row r="29" spans="1:12" customFormat="1" x14ac:dyDescent="0.35">
      <c r="A29" s="7">
        <v>25</v>
      </c>
      <c r="B29" s="43" t="s">
        <v>110</v>
      </c>
      <c r="C29" s="87">
        <v>1910956218263</v>
      </c>
      <c r="D29" s="43" t="s">
        <v>562</v>
      </c>
      <c r="E29" s="43" t="s">
        <v>35</v>
      </c>
      <c r="F29" s="39">
        <v>43567</v>
      </c>
      <c r="G29" s="46">
        <v>100000</v>
      </c>
      <c r="H29" s="7" t="s">
        <v>52</v>
      </c>
      <c r="I29" s="13">
        <f t="shared" si="1"/>
        <v>2000</v>
      </c>
      <c r="J29" s="39">
        <f t="shared" si="2"/>
        <v>43567</v>
      </c>
      <c r="K29" s="7"/>
      <c r="L29" s="41">
        <f t="shared" si="0"/>
        <v>102000</v>
      </c>
    </row>
    <row r="30" spans="1:12" customFormat="1" x14ac:dyDescent="0.35">
      <c r="A30" s="7">
        <v>26</v>
      </c>
      <c r="B30" s="43" t="s">
        <v>563</v>
      </c>
      <c r="C30" s="87">
        <v>1910956203671</v>
      </c>
      <c r="D30" s="43" t="s">
        <v>356</v>
      </c>
      <c r="E30" s="43" t="s">
        <v>174</v>
      </c>
      <c r="F30" s="39">
        <v>43536</v>
      </c>
      <c r="G30" s="46">
        <v>23083</v>
      </c>
      <c r="H30" s="7" t="s">
        <v>52</v>
      </c>
      <c r="I30" s="13">
        <f t="shared" si="1"/>
        <v>461.66</v>
      </c>
      <c r="J30" s="39">
        <f t="shared" si="2"/>
        <v>43567</v>
      </c>
      <c r="K30" s="7"/>
      <c r="L30" s="41">
        <f t="shared" si="0"/>
        <v>23544.66</v>
      </c>
    </row>
    <row r="31" spans="1:12" customFormat="1" x14ac:dyDescent="0.35">
      <c r="A31" s="7">
        <v>27</v>
      </c>
      <c r="B31" s="43" t="s">
        <v>564</v>
      </c>
      <c r="C31" s="87">
        <v>1910956206880</v>
      </c>
      <c r="D31" s="43" t="s">
        <v>565</v>
      </c>
      <c r="E31" s="43" t="s">
        <v>34</v>
      </c>
      <c r="F31" s="39">
        <v>43567</v>
      </c>
      <c r="G31" s="46">
        <v>56000</v>
      </c>
      <c r="H31" s="7" t="s">
        <v>52</v>
      </c>
      <c r="I31" s="13">
        <f t="shared" si="1"/>
        <v>1120</v>
      </c>
      <c r="J31" s="39">
        <f t="shared" si="2"/>
        <v>43567</v>
      </c>
      <c r="K31" s="7"/>
      <c r="L31" s="41">
        <f t="shared" si="0"/>
        <v>57120</v>
      </c>
    </row>
    <row r="32" spans="1:12" customFormat="1" x14ac:dyDescent="0.35">
      <c r="A32" s="7">
        <v>28</v>
      </c>
      <c r="B32" s="43" t="s">
        <v>177</v>
      </c>
      <c r="C32" s="87">
        <v>1910956205401</v>
      </c>
      <c r="D32" s="43" t="s">
        <v>169</v>
      </c>
      <c r="E32" s="43" t="s">
        <v>112</v>
      </c>
      <c r="F32" s="39">
        <v>43567</v>
      </c>
      <c r="G32" s="46">
        <v>133007.15</v>
      </c>
      <c r="H32" s="7" t="s">
        <v>52</v>
      </c>
      <c r="I32" s="13">
        <f t="shared" si="1"/>
        <v>2660.14</v>
      </c>
      <c r="J32" s="39">
        <f t="shared" si="2"/>
        <v>43567</v>
      </c>
      <c r="K32" s="7"/>
      <c r="L32" s="41">
        <f t="shared" si="0"/>
        <v>135667.29</v>
      </c>
    </row>
    <row r="33" spans="1:12" customFormat="1" x14ac:dyDescent="0.35">
      <c r="A33" s="7">
        <v>29</v>
      </c>
      <c r="B33" s="43" t="s">
        <v>568</v>
      </c>
      <c r="C33" s="87" t="s">
        <v>145</v>
      </c>
      <c r="D33" s="43" t="s">
        <v>414</v>
      </c>
      <c r="E33" s="43" t="s">
        <v>35</v>
      </c>
      <c r="F33" s="39">
        <v>43536</v>
      </c>
      <c r="G33" s="46">
        <v>10599.93</v>
      </c>
      <c r="H33" s="7" t="s">
        <v>52</v>
      </c>
      <c r="I33" s="13">
        <f t="shared" si="1"/>
        <v>211.99</v>
      </c>
      <c r="J33" s="39">
        <f t="shared" si="2"/>
        <v>43567</v>
      </c>
      <c r="K33" s="7"/>
      <c r="L33" s="41">
        <f t="shared" si="0"/>
        <v>10811.92</v>
      </c>
    </row>
    <row r="34" spans="1:12" customFormat="1" x14ac:dyDescent="0.35">
      <c r="A34" s="7">
        <v>30</v>
      </c>
      <c r="B34" s="43" t="s">
        <v>295</v>
      </c>
      <c r="C34" s="88">
        <v>1910956204715</v>
      </c>
      <c r="D34" s="43"/>
      <c r="E34" s="43"/>
      <c r="F34" s="39"/>
      <c r="G34" s="46"/>
      <c r="H34" s="7" t="s">
        <v>52</v>
      </c>
      <c r="I34" s="13">
        <v>8046.87</v>
      </c>
      <c r="J34" s="39">
        <f t="shared" si="2"/>
        <v>43567</v>
      </c>
      <c r="K34" s="7"/>
      <c r="L34" s="41">
        <f t="shared" si="0"/>
        <v>8046.87</v>
      </c>
    </row>
    <row r="35" spans="1:12" customFormat="1" x14ac:dyDescent="0.35">
      <c r="A35" s="7">
        <v>31</v>
      </c>
      <c r="B35" s="43" t="s">
        <v>571</v>
      </c>
      <c r="C35" s="87">
        <v>1910950170254</v>
      </c>
      <c r="D35" s="43"/>
      <c r="E35" s="43"/>
      <c r="F35" s="39"/>
      <c r="G35" s="46"/>
      <c r="H35" s="7" t="s">
        <v>52</v>
      </c>
      <c r="I35" s="13">
        <v>3333.12</v>
      </c>
      <c r="J35" s="39">
        <f t="shared" si="2"/>
        <v>43567</v>
      </c>
      <c r="K35" s="7"/>
      <c r="L35" s="41">
        <f t="shared" si="0"/>
        <v>3333.12</v>
      </c>
    </row>
    <row r="36" spans="1:12" customFormat="1" x14ac:dyDescent="0.35">
      <c r="A36" s="7">
        <v>32</v>
      </c>
      <c r="B36" s="43" t="s">
        <v>157</v>
      </c>
      <c r="C36" s="87">
        <v>1910950830937</v>
      </c>
      <c r="D36" s="43"/>
      <c r="E36" s="43"/>
      <c r="F36" s="39"/>
      <c r="G36" s="46"/>
      <c r="H36" s="7" t="s">
        <v>52</v>
      </c>
      <c r="I36" s="13">
        <v>1318.38</v>
      </c>
      <c r="J36" s="39">
        <f t="shared" si="2"/>
        <v>43567</v>
      </c>
      <c r="K36" s="7"/>
      <c r="L36" s="41">
        <f t="shared" si="0"/>
        <v>1318.38</v>
      </c>
    </row>
    <row r="37" spans="1:12" customFormat="1" x14ac:dyDescent="0.35">
      <c r="A37" s="7">
        <v>33</v>
      </c>
      <c r="B37" s="48" t="s">
        <v>570</v>
      </c>
      <c r="C37" s="83">
        <v>34092019</v>
      </c>
      <c r="D37" s="48" t="s">
        <v>257</v>
      </c>
      <c r="E37" s="49"/>
      <c r="F37" s="50"/>
      <c r="G37" s="46"/>
      <c r="H37" s="7" t="s">
        <v>95</v>
      </c>
      <c r="I37" s="13">
        <v>3135.07</v>
      </c>
      <c r="J37" s="39">
        <f t="shared" si="2"/>
        <v>43567</v>
      </c>
      <c r="K37" s="7"/>
      <c r="L37" s="41">
        <f t="shared" si="0"/>
        <v>3135.07</v>
      </c>
    </row>
    <row r="38" spans="1:12" customFormat="1" x14ac:dyDescent="0.35">
      <c r="A38" s="7">
        <v>34</v>
      </c>
      <c r="B38" s="48" t="s">
        <v>569</v>
      </c>
      <c r="C38" s="83">
        <v>200008848922</v>
      </c>
      <c r="D38" s="48" t="s">
        <v>140</v>
      </c>
      <c r="E38" s="49"/>
      <c r="F38" s="50"/>
      <c r="G38" s="46"/>
      <c r="H38" s="7" t="s">
        <v>95</v>
      </c>
      <c r="I38" s="13">
        <v>4000</v>
      </c>
      <c r="J38" s="39"/>
      <c r="K38" s="7"/>
      <c r="L38" s="41">
        <f t="shared" si="0"/>
        <v>4000</v>
      </c>
    </row>
    <row r="39" spans="1:12" customFormat="1" x14ac:dyDescent="0.35">
      <c r="A39" s="7">
        <v>35</v>
      </c>
      <c r="B39" s="48"/>
      <c r="C39" s="83"/>
      <c r="D39" s="48"/>
      <c r="E39" s="49"/>
      <c r="F39" s="50"/>
      <c r="G39" s="46">
        <v>86572.32</v>
      </c>
      <c r="H39" s="7" t="s">
        <v>95</v>
      </c>
      <c r="I39" s="13">
        <v>1731.45</v>
      </c>
      <c r="J39" s="39"/>
      <c r="K39" s="7"/>
      <c r="L39" s="41"/>
    </row>
    <row r="40" spans="1:12" customFormat="1" x14ac:dyDescent="0.35">
      <c r="A40" s="7">
        <v>36</v>
      </c>
      <c r="B40" s="48" t="s">
        <v>542</v>
      </c>
      <c r="C40" s="83">
        <v>1910950164789</v>
      </c>
      <c r="D40" s="48" t="s">
        <v>543</v>
      </c>
      <c r="E40" s="49" t="s">
        <v>544</v>
      </c>
      <c r="F40" s="50">
        <v>43508</v>
      </c>
      <c r="G40" s="46">
        <v>15000</v>
      </c>
      <c r="H40" s="7" t="s">
        <v>7</v>
      </c>
      <c r="I40" s="13">
        <f t="shared" si="1"/>
        <v>300</v>
      </c>
      <c r="J40" s="39">
        <f>J37</f>
        <v>43567</v>
      </c>
      <c r="K40" s="7"/>
      <c r="L40" s="41">
        <f t="shared" si="0"/>
        <v>15300</v>
      </c>
    </row>
    <row r="41" spans="1:12" customFormat="1" x14ac:dyDescent="0.35">
      <c r="A41" s="7">
        <v>37</v>
      </c>
      <c r="B41" s="48"/>
      <c r="C41" s="83"/>
      <c r="D41" s="48"/>
      <c r="E41" s="49"/>
      <c r="F41" s="50">
        <v>43508</v>
      </c>
      <c r="G41" s="46"/>
      <c r="H41" s="7" t="s">
        <v>7</v>
      </c>
      <c r="I41" s="13">
        <f t="shared" si="1"/>
        <v>0</v>
      </c>
      <c r="J41" s="39">
        <f t="shared" si="2"/>
        <v>43567</v>
      </c>
      <c r="K41" s="7"/>
      <c r="L41" s="41">
        <f t="shared" si="0"/>
        <v>0</v>
      </c>
    </row>
    <row r="42" spans="1:12" customFormat="1" x14ac:dyDescent="0.35">
      <c r="A42" s="7">
        <v>38</v>
      </c>
      <c r="B42" s="43" t="s">
        <v>534</v>
      </c>
      <c r="C42" s="44">
        <v>1912723933799</v>
      </c>
      <c r="D42" s="43" t="s">
        <v>535</v>
      </c>
      <c r="E42" s="43" t="s">
        <v>34</v>
      </c>
      <c r="F42" s="39">
        <v>43508</v>
      </c>
      <c r="G42" s="46">
        <v>55000</v>
      </c>
      <c r="H42" s="43" t="s">
        <v>89</v>
      </c>
      <c r="I42" s="13">
        <f t="shared" si="1"/>
        <v>1100</v>
      </c>
      <c r="J42" s="39">
        <f t="shared" si="2"/>
        <v>43567</v>
      </c>
      <c r="K42" s="7"/>
      <c r="L42" s="41">
        <f t="shared" si="0"/>
        <v>56100</v>
      </c>
    </row>
    <row r="43" spans="1:12" customFormat="1" x14ac:dyDescent="0.35">
      <c r="A43" s="7">
        <v>39</v>
      </c>
      <c r="B43" s="43" t="s">
        <v>117</v>
      </c>
      <c r="C43" s="44">
        <v>1912723929799</v>
      </c>
      <c r="D43" s="43" t="s">
        <v>536</v>
      </c>
      <c r="E43" s="43" t="s">
        <v>18</v>
      </c>
      <c r="F43" s="39">
        <v>43536</v>
      </c>
      <c r="G43" s="46">
        <v>21719</v>
      </c>
      <c r="H43" s="43" t="s">
        <v>89</v>
      </c>
      <c r="I43" s="13">
        <f t="shared" si="1"/>
        <v>434.38</v>
      </c>
      <c r="J43" s="39">
        <f t="shared" si="2"/>
        <v>43567</v>
      </c>
      <c r="K43" s="7"/>
      <c r="L43" s="41">
        <f t="shared" si="0"/>
        <v>22153.38</v>
      </c>
    </row>
    <row r="44" spans="1:12" customFormat="1" x14ac:dyDescent="0.35">
      <c r="A44" s="7">
        <v>40</v>
      </c>
      <c r="B44" s="43" t="s">
        <v>511</v>
      </c>
      <c r="C44" s="44">
        <v>1910950163976</v>
      </c>
      <c r="D44" s="43" t="s">
        <v>138</v>
      </c>
      <c r="E44" s="43" t="s">
        <v>35</v>
      </c>
      <c r="F44" s="39">
        <v>43477</v>
      </c>
      <c r="G44" s="46">
        <v>30013.25</v>
      </c>
      <c r="H44" s="43" t="s">
        <v>89</v>
      </c>
      <c r="I44" s="13">
        <f t="shared" si="1"/>
        <v>600.26</v>
      </c>
      <c r="J44" s="39">
        <f t="shared" si="2"/>
        <v>43567</v>
      </c>
      <c r="K44" s="7"/>
      <c r="L44" s="41">
        <f t="shared" si="0"/>
        <v>30613.51</v>
      </c>
    </row>
    <row r="45" spans="1:12" customFormat="1" x14ac:dyDescent="0.35">
      <c r="A45" s="7">
        <v>41</v>
      </c>
      <c r="B45" s="43" t="s">
        <v>125</v>
      </c>
      <c r="C45" s="44">
        <v>1912723930346</v>
      </c>
      <c r="D45" s="43" t="s">
        <v>341</v>
      </c>
      <c r="E45" s="43" t="s">
        <v>387</v>
      </c>
      <c r="F45" s="39">
        <v>43536</v>
      </c>
      <c r="G45" s="46">
        <v>32000</v>
      </c>
      <c r="H45" s="43" t="s">
        <v>89</v>
      </c>
      <c r="I45" s="13">
        <f t="shared" si="1"/>
        <v>640</v>
      </c>
      <c r="J45" s="39">
        <f t="shared" si="2"/>
        <v>43567</v>
      </c>
      <c r="K45" s="7"/>
      <c r="L45" s="41">
        <f t="shared" si="0"/>
        <v>32640</v>
      </c>
    </row>
    <row r="46" spans="1:12" customFormat="1" x14ac:dyDescent="0.35">
      <c r="A46" s="7">
        <v>42</v>
      </c>
      <c r="B46" s="43" t="s">
        <v>548</v>
      </c>
      <c r="C46" s="47" t="s">
        <v>375</v>
      </c>
      <c r="D46" s="43" t="s">
        <v>549</v>
      </c>
      <c r="E46" s="43" t="s">
        <v>21</v>
      </c>
      <c r="F46" s="39">
        <v>43536</v>
      </c>
      <c r="G46" s="46">
        <v>67851</v>
      </c>
      <c r="H46" s="43" t="s">
        <v>89</v>
      </c>
      <c r="I46" s="13">
        <f t="shared" si="1"/>
        <v>1357.02</v>
      </c>
      <c r="J46" s="39">
        <f t="shared" si="2"/>
        <v>43567</v>
      </c>
      <c r="K46" s="7"/>
      <c r="L46" s="41">
        <f t="shared" si="0"/>
        <v>69208.02</v>
      </c>
    </row>
    <row r="47" spans="1:12" customFormat="1" x14ac:dyDescent="0.35">
      <c r="A47" s="7">
        <v>43</v>
      </c>
      <c r="B47" s="43"/>
      <c r="C47" s="44"/>
      <c r="D47" s="43"/>
      <c r="E47" s="43"/>
      <c r="F47" s="39"/>
      <c r="G47" s="46"/>
      <c r="H47" s="43" t="s">
        <v>89</v>
      </c>
      <c r="I47" s="13">
        <v>200</v>
      </c>
      <c r="J47" s="39">
        <f t="shared" si="2"/>
        <v>43567</v>
      </c>
      <c r="K47" s="7"/>
      <c r="L47" s="41">
        <f t="shared" si="0"/>
        <v>200</v>
      </c>
    </row>
    <row r="48" spans="1:12" customFormat="1" ht="15" thickBot="1" x14ac:dyDescent="0.4">
      <c r="A48" s="7">
        <v>44</v>
      </c>
      <c r="B48" s="43"/>
      <c r="C48" s="44"/>
      <c r="D48" s="43"/>
      <c r="E48" s="43"/>
      <c r="F48" s="50"/>
      <c r="G48" s="46"/>
      <c r="H48" s="43" t="s">
        <v>96</v>
      </c>
      <c r="I48" s="13">
        <f t="shared" si="1"/>
        <v>0</v>
      </c>
      <c r="J48" s="39">
        <f t="shared" si="2"/>
        <v>43567</v>
      </c>
      <c r="K48" s="7"/>
      <c r="L48" s="41">
        <f t="shared" si="0"/>
        <v>0</v>
      </c>
    </row>
    <row r="49" spans="1:12" customFormat="1" ht="15" thickBot="1" x14ac:dyDescent="0.4">
      <c r="A49" s="137" t="s">
        <v>9</v>
      </c>
      <c r="B49" s="137"/>
      <c r="C49" s="137"/>
      <c r="D49" s="137"/>
      <c r="E49" s="137"/>
      <c r="F49" s="138"/>
      <c r="G49" s="76">
        <f>SUM(G5:G48)</f>
        <v>1237182.25</v>
      </c>
      <c r="H49" s="77"/>
      <c r="I49" s="78">
        <f>SUM(I5:I48)</f>
        <v>44777.02</v>
      </c>
      <c r="J49" s="79"/>
      <c r="K49" s="80"/>
      <c r="L49" s="81">
        <f>SUM(L5:L48)</f>
        <v>1193655.5</v>
      </c>
    </row>
    <row r="50" spans="1:12" customFormat="1" x14ac:dyDescent="0.35">
      <c r="A50" s="55"/>
      <c r="B50" s="56" t="s">
        <v>4</v>
      </c>
      <c r="C50" s="57" t="s">
        <v>91</v>
      </c>
      <c r="D50" s="56" t="s">
        <v>89</v>
      </c>
      <c r="E50" s="56" t="s">
        <v>7</v>
      </c>
      <c r="F50" s="56" t="s">
        <v>94</v>
      </c>
      <c r="G50" s="64" t="s">
        <v>9</v>
      </c>
      <c r="H50" s="55"/>
      <c r="I50" s="41"/>
      <c r="J50" s="55"/>
      <c r="K50" s="55"/>
      <c r="L50" s="41"/>
    </row>
    <row r="51" spans="1:12" customFormat="1" x14ac:dyDescent="0.35">
      <c r="A51" s="63" t="s">
        <v>92</v>
      </c>
      <c r="B51" s="65">
        <f>SUM(G5:G36)</f>
        <v>929026.68</v>
      </c>
      <c r="C51" s="65">
        <f>SUM(G48:G48)</f>
        <v>0</v>
      </c>
      <c r="D51" s="65">
        <f>SUM(G42:G47)</f>
        <v>206583.25</v>
      </c>
      <c r="E51" s="65">
        <f>SUM(G40:G41)</f>
        <v>15000</v>
      </c>
      <c r="F51" s="65">
        <f>SUM(G37:G39)</f>
        <v>86572.32</v>
      </c>
      <c r="G51" s="65">
        <f>SUM(B51:F51)</f>
        <v>1237182.2500000002</v>
      </c>
      <c r="H51" s="55"/>
      <c r="I51" s="41"/>
      <c r="J51" s="61"/>
      <c r="K51" s="55"/>
      <c r="L51" s="41"/>
    </row>
    <row r="52" spans="1:12" customFormat="1" x14ac:dyDescent="0.35">
      <c r="A52" s="63" t="s">
        <v>93</v>
      </c>
      <c r="B52" s="65">
        <f>SUM(I5:I36)</f>
        <v>31278.84</v>
      </c>
      <c r="C52" s="65">
        <f>SUM(I48:I48)</f>
        <v>0</v>
      </c>
      <c r="D52" s="65">
        <f>SUM(I42:I47)</f>
        <v>4331.66</v>
      </c>
      <c r="E52" s="65">
        <f>SUM(I40:I41)</f>
        <v>300</v>
      </c>
      <c r="F52" s="65">
        <f>SUM(I37:I39)</f>
        <v>8866.52</v>
      </c>
      <c r="G52" s="65">
        <f>SUM(B52:F52)</f>
        <v>44777.020000000004</v>
      </c>
      <c r="H52" s="55"/>
      <c r="I52" s="41"/>
      <c r="J52" s="61"/>
      <c r="K52" s="55"/>
      <c r="L52" s="41"/>
    </row>
    <row r="53" spans="1:12" customFormat="1" x14ac:dyDescent="0.35">
      <c r="A53" s="63" t="s">
        <v>9</v>
      </c>
      <c r="B53" s="65">
        <f>SUM(B51:B52)</f>
        <v>960305.52</v>
      </c>
      <c r="C53" s="65">
        <f>SUM(C51:C52)</f>
        <v>0</v>
      </c>
      <c r="D53" s="65">
        <f>SUM(D51:D52)</f>
        <v>210914.91</v>
      </c>
      <c r="E53" s="65">
        <f>SUM(E51:E52)</f>
        <v>15300</v>
      </c>
      <c r="F53" s="65">
        <f>SUM(F51:F52)</f>
        <v>95438.840000000011</v>
      </c>
      <c r="G53" s="65">
        <f>SUM(B53:F53)</f>
        <v>1281959.27</v>
      </c>
      <c r="H53" s="55" t="s">
        <v>33</v>
      </c>
      <c r="I53" s="41"/>
      <c r="J53" s="61"/>
      <c r="K53" s="55"/>
      <c r="L53" s="41"/>
    </row>
    <row r="54" spans="1:12" customFormat="1" x14ac:dyDescent="0.35">
      <c r="A54" s="55"/>
      <c r="B54" s="59"/>
      <c r="C54" s="60"/>
      <c r="D54" s="60"/>
      <c r="E54" s="61"/>
      <c r="F54" s="55"/>
      <c r="G54" s="58"/>
      <c r="H54" s="55"/>
      <c r="I54" s="41"/>
      <c r="J54" s="55"/>
      <c r="K54" s="55"/>
      <c r="L54" s="41"/>
    </row>
    <row r="55" spans="1:12" x14ac:dyDescent="0.35">
      <c r="A55" s="82" t="s">
        <v>300</v>
      </c>
      <c r="C55" s="62"/>
      <c r="D55" s="61">
        <f>B51+C51+D51</f>
        <v>1135609.9300000002</v>
      </c>
      <c r="E55" s="61">
        <f>E51+F51</f>
        <v>101572.32</v>
      </c>
      <c r="G55" s="65">
        <f>D55+E55</f>
        <v>1237182.2500000002</v>
      </c>
      <c r="I55" s="41"/>
      <c r="L55" s="41"/>
    </row>
    <row r="56" spans="1:12" x14ac:dyDescent="0.35">
      <c r="A56" s="82"/>
      <c r="C56" s="62"/>
      <c r="D56" s="61"/>
      <c r="E56" s="61"/>
      <c r="G56" s="65"/>
      <c r="I56" s="41"/>
      <c r="L56" s="41"/>
    </row>
    <row r="57" spans="1:12" ht="23.5" x14ac:dyDescent="0.55000000000000004">
      <c r="A57" s="136" t="s">
        <v>0</v>
      </c>
      <c r="B57" s="136"/>
      <c r="C57" s="136"/>
      <c r="D57" s="136"/>
      <c r="E57" s="136"/>
      <c r="F57" s="136"/>
      <c r="G57" s="136"/>
      <c r="H57" s="136"/>
      <c r="I57" s="41"/>
      <c r="L57" s="41"/>
    </row>
    <row r="58" spans="1:12" ht="16" thickBot="1" x14ac:dyDescent="0.4">
      <c r="A58" s="133" t="s">
        <v>1</v>
      </c>
      <c r="B58" s="133"/>
      <c r="C58" s="133"/>
      <c r="D58" s="133"/>
      <c r="E58" s="133"/>
      <c r="F58" s="133"/>
      <c r="G58" s="133"/>
      <c r="H58" s="133"/>
      <c r="I58" s="41"/>
      <c r="L58" s="41"/>
    </row>
    <row r="59" spans="1:12" x14ac:dyDescent="0.35">
      <c r="C59" s="62"/>
      <c r="G59" s="58"/>
      <c r="I59" s="41"/>
      <c r="L59" s="41"/>
    </row>
    <row r="60" spans="1:12" ht="18.5" x14ac:dyDescent="0.45">
      <c r="B60" s="66" t="s">
        <v>101</v>
      </c>
      <c r="C60" s="67"/>
      <c r="D60" s="66"/>
      <c r="E60" s="66"/>
      <c r="F60" s="66"/>
      <c r="G60" s="75">
        <f>J5</f>
        <v>43567</v>
      </c>
      <c r="I60" s="41"/>
      <c r="L60" s="41"/>
    </row>
    <row r="61" spans="1:12" ht="18.5" x14ac:dyDescent="0.45">
      <c r="B61" s="66"/>
      <c r="C61" s="67"/>
      <c r="D61" s="66"/>
      <c r="E61" s="66"/>
      <c r="F61" s="66"/>
      <c r="G61" s="69"/>
      <c r="I61" s="41"/>
      <c r="L61" s="41" t="s">
        <v>33</v>
      </c>
    </row>
    <row r="62" spans="1:12" ht="18.5" x14ac:dyDescent="0.45">
      <c r="B62" s="66" t="s">
        <v>97</v>
      </c>
      <c r="C62" s="67"/>
      <c r="D62" s="70">
        <f>B51</f>
        <v>929026.68</v>
      </c>
      <c r="E62" s="66"/>
      <c r="F62" s="66"/>
      <c r="G62" s="69"/>
      <c r="I62" s="41"/>
      <c r="L62" s="41"/>
    </row>
    <row r="63" spans="1:12" ht="18.5" x14ac:dyDescent="0.45">
      <c r="B63" s="66" t="s">
        <v>98</v>
      </c>
      <c r="C63" s="67"/>
      <c r="D63" s="70">
        <f>G40</f>
        <v>15000</v>
      </c>
      <c r="E63" s="66"/>
      <c r="F63" s="66"/>
      <c r="G63" s="69"/>
      <c r="I63" s="41"/>
      <c r="L63" s="41"/>
    </row>
    <row r="64" spans="1:12" ht="18.5" x14ac:dyDescent="0.45">
      <c r="B64" s="71" t="s">
        <v>99</v>
      </c>
      <c r="C64" s="67"/>
      <c r="D64" s="70">
        <f>B52</f>
        <v>31278.84</v>
      </c>
      <c r="E64" s="66"/>
      <c r="F64" s="66"/>
      <c r="G64" s="69"/>
      <c r="I64" s="41"/>
      <c r="L64" s="41"/>
    </row>
    <row r="65" spans="2:12" ht="18.5" x14ac:dyDescent="0.45">
      <c r="B65" s="71" t="s">
        <v>100</v>
      </c>
      <c r="C65" s="67"/>
      <c r="D65" s="70">
        <f>I40</f>
        <v>300</v>
      </c>
      <c r="E65" s="66"/>
      <c r="F65" s="66"/>
      <c r="G65" s="69"/>
      <c r="I65" s="41"/>
      <c r="L65" s="41"/>
    </row>
    <row r="66" spans="2:12" ht="18.5" x14ac:dyDescent="0.45">
      <c r="B66" s="66"/>
      <c r="C66" s="67"/>
      <c r="D66" s="66"/>
      <c r="E66" s="66"/>
      <c r="F66" s="66"/>
      <c r="G66" s="69"/>
      <c r="I66" s="41"/>
      <c r="L66" s="41"/>
    </row>
    <row r="67" spans="2:12" ht="18.5" x14ac:dyDescent="0.45">
      <c r="B67" s="66"/>
      <c r="C67" s="67"/>
      <c r="D67" s="72">
        <f>SUM(D62:D65)</f>
        <v>975605.52</v>
      </c>
      <c r="E67" s="66"/>
      <c r="F67" s="66"/>
      <c r="G67" s="69"/>
      <c r="I67" s="41"/>
      <c r="L67" s="41"/>
    </row>
    <row r="68" spans="2:12" x14ac:dyDescent="0.35">
      <c r="C68" s="62"/>
      <c r="G68" s="58"/>
      <c r="I68" s="41"/>
      <c r="L68" s="41"/>
    </row>
    <row r="69" spans="2:12" x14ac:dyDescent="0.35">
      <c r="C69" s="62"/>
      <c r="G69" s="58"/>
      <c r="I69" s="41"/>
      <c r="L69" s="41"/>
    </row>
    <row r="70" spans="2:12" x14ac:dyDescent="0.35">
      <c r="C70" s="62"/>
      <c r="G70" s="58"/>
      <c r="I70" s="41"/>
      <c r="L70" s="41"/>
    </row>
    <row r="71" spans="2:12" x14ac:dyDescent="0.35">
      <c r="C71" s="62"/>
      <c r="G71" s="58"/>
      <c r="I71" s="41"/>
      <c r="L71" s="41"/>
    </row>
    <row r="72" spans="2:12" x14ac:dyDescent="0.35">
      <c r="C72" s="62"/>
      <c r="G72" s="58"/>
      <c r="I72" s="41"/>
      <c r="L72" s="41"/>
    </row>
    <row r="73" spans="2:12" x14ac:dyDescent="0.35">
      <c r="C73" s="62"/>
      <c r="G73" s="58"/>
      <c r="I73" s="41"/>
      <c r="L73" s="41"/>
    </row>
    <row r="74" spans="2:12" x14ac:dyDescent="0.35">
      <c r="C74" s="62"/>
      <c r="G74" s="58"/>
      <c r="I74" s="41"/>
      <c r="L74" s="41"/>
    </row>
    <row r="75" spans="2:12" x14ac:dyDescent="0.35">
      <c r="C75" s="62"/>
      <c r="G75" s="58"/>
      <c r="I75" s="41"/>
      <c r="L75" s="41"/>
    </row>
    <row r="76" spans="2:12" x14ac:dyDescent="0.35">
      <c r="C76" s="62"/>
      <c r="G76" s="58"/>
      <c r="I76" s="41"/>
      <c r="L76" s="41"/>
    </row>
    <row r="77" spans="2:12" x14ac:dyDescent="0.35">
      <c r="C77" s="62"/>
      <c r="G77" s="58"/>
      <c r="I77" s="41"/>
      <c r="L77" s="41"/>
    </row>
    <row r="78" spans="2:12" x14ac:dyDescent="0.35">
      <c r="C78" s="62"/>
      <c r="G78" s="58"/>
      <c r="I78" s="41"/>
      <c r="L78" s="41"/>
    </row>
    <row r="79" spans="2:12" x14ac:dyDescent="0.35">
      <c r="C79" s="62"/>
      <c r="G79" s="58"/>
      <c r="I79" s="41"/>
    </row>
    <row r="80" spans="2:12" x14ac:dyDescent="0.35">
      <c r="C80" s="62"/>
      <c r="G80" s="58"/>
      <c r="I80" s="41"/>
    </row>
    <row r="81" spans="3:9" x14ac:dyDescent="0.35">
      <c r="C81" s="62"/>
      <c r="G81" s="58"/>
      <c r="I81" s="41"/>
    </row>
    <row r="82" spans="3:9" x14ac:dyDescent="0.35">
      <c r="C82" s="62"/>
      <c r="G82" s="58"/>
      <c r="I82" s="41"/>
    </row>
    <row r="83" spans="3:9" x14ac:dyDescent="0.35">
      <c r="C83" s="62"/>
      <c r="G83" s="58"/>
      <c r="I83" s="41"/>
    </row>
    <row r="84" spans="3:9" x14ac:dyDescent="0.35">
      <c r="C84" s="62"/>
      <c r="G84" s="58"/>
      <c r="I84" s="41"/>
    </row>
    <row r="85" spans="3:9" x14ac:dyDescent="0.35">
      <c r="C85" s="62"/>
      <c r="G85" s="58"/>
      <c r="I85" s="41"/>
    </row>
    <row r="86" spans="3:9" x14ac:dyDescent="0.35">
      <c r="C86" s="62"/>
      <c r="G86" s="58"/>
      <c r="I86" s="41"/>
    </row>
    <row r="87" spans="3:9" x14ac:dyDescent="0.35">
      <c r="C87" s="62"/>
      <c r="G87" s="58"/>
      <c r="I87" s="41"/>
    </row>
    <row r="88" spans="3:9" x14ac:dyDescent="0.35">
      <c r="C88" s="62"/>
      <c r="G88" s="58"/>
      <c r="I88" s="41"/>
    </row>
    <row r="89" spans="3:9" x14ac:dyDescent="0.35">
      <c r="C89" s="62"/>
      <c r="G89" s="58"/>
      <c r="I89" s="41"/>
    </row>
    <row r="90" spans="3:9" x14ac:dyDescent="0.35">
      <c r="C90" s="62"/>
      <c r="G90" s="58"/>
      <c r="I90" s="41"/>
    </row>
    <row r="91" spans="3:9" x14ac:dyDescent="0.35">
      <c r="C91" s="62"/>
      <c r="G91" s="58"/>
      <c r="I91" s="41"/>
    </row>
    <row r="92" spans="3:9" x14ac:dyDescent="0.35">
      <c r="C92" s="62"/>
      <c r="G92" s="58"/>
      <c r="I92" s="41"/>
    </row>
    <row r="93" spans="3:9" x14ac:dyDescent="0.35">
      <c r="C93" s="62"/>
      <c r="G93" s="58"/>
      <c r="I93" s="41"/>
    </row>
    <row r="94" spans="3:9" x14ac:dyDescent="0.35">
      <c r="C94" s="62"/>
      <c r="G94" s="58"/>
      <c r="I94" s="41"/>
    </row>
    <row r="95" spans="3:9" x14ac:dyDescent="0.35">
      <c r="C95" s="62"/>
      <c r="G95" s="58"/>
      <c r="I95" s="41"/>
    </row>
    <row r="96" spans="3:9" x14ac:dyDescent="0.35">
      <c r="C96" s="62"/>
      <c r="G96" s="58"/>
      <c r="I96" s="41"/>
    </row>
    <row r="97" spans="3:9" x14ac:dyDescent="0.35">
      <c r="C97" s="62"/>
      <c r="G97" s="58"/>
      <c r="I97" s="41"/>
    </row>
    <row r="98" spans="3:9" x14ac:dyDescent="0.35">
      <c r="C98" s="62"/>
      <c r="G98" s="58"/>
      <c r="I98" s="41"/>
    </row>
    <row r="99" spans="3:9" x14ac:dyDescent="0.35">
      <c r="C99" s="62"/>
      <c r="G99" s="58"/>
      <c r="I99" s="41"/>
    </row>
    <row r="100" spans="3:9" x14ac:dyDescent="0.35">
      <c r="C100" s="62"/>
      <c r="G100" s="58"/>
      <c r="I100" s="41"/>
    </row>
    <row r="101" spans="3:9" x14ac:dyDescent="0.35">
      <c r="C101" s="62"/>
      <c r="G101" s="58"/>
      <c r="I101" s="41"/>
    </row>
    <row r="102" spans="3:9" x14ac:dyDescent="0.35">
      <c r="C102" s="62"/>
      <c r="G102" s="58"/>
      <c r="I102" s="41"/>
    </row>
    <row r="103" spans="3:9" x14ac:dyDescent="0.35">
      <c r="C103" s="62"/>
      <c r="G103" s="58"/>
      <c r="I103" s="41"/>
    </row>
    <row r="104" spans="3:9" x14ac:dyDescent="0.35">
      <c r="C104" s="62"/>
      <c r="G104" s="58"/>
      <c r="I104" s="41"/>
    </row>
    <row r="105" spans="3:9" x14ac:dyDescent="0.35">
      <c r="C105" s="62"/>
      <c r="G105" s="58"/>
      <c r="I105" s="41"/>
    </row>
    <row r="106" spans="3:9" x14ac:dyDescent="0.35">
      <c r="C106" s="62"/>
      <c r="G106" s="58"/>
      <c r="I106" s="41"/>
    </row>
    <row r="107" spans="3:9" x14ac:dyDescent="0.35">
      <c r="C107" s="62"/>
      <c r="G107" s="58"/>
      <c r="I107" s="41"/>
    </row>
    <row r="108" spans="3:9" x14ac:dyDescent="0.35">
      <c r="C108" s="62"/>
      <c r="G108" s="58"/>
      <c r="I108" s="41"/>
    </row>
    <row r="109" spans="3:9" x14ac:dyDescent="0.35">
      <c r="C109" s="62"/>
      <c r="G109" s="58"/>
      <c r="I109" s="41"/>
    </row>
    <row r="110" spans="3:9" x14ac:dyDescent="0.35">
      <c r="C110" s="62"/>
      <c r="G110" s="58"/>
      <c r="I110" s="41"/>
    </row>
    <row r="111" spans="3:9" x14ac:dyDescent="0.35">
      <c r="C111" s="62"/>
      <c r="G111" s="58"/>
      <c r="I111" s="41"/>
    </row>
    <row r="112" spans="3:9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</row>
    <row r="175" spans="3:9" x14ac:dyDescent="0.35">
      <c r="C175" s="62"/>
      <c r="G175" s="58"/>
    </row>
    <row r="176" spans="3:9" x14ac:dyDescent="0.35">
      <c r="C176" s="62"/>
      <c r="G176" s="58"/>
    </row>
    <row r="177" spans="3:7" x14ac:dyDescent="0.35">
      <c r="C177" s="62"/>
      <c r="G177" s="58"/>
    </row>
    <row r="178" spans="3:7" x14ac:dyDescent="0.35">
      <c r="C178" s="62"/>
      <c r="G178" s="58"/>
    </row>
    <row r="179" spans="3:7" x14ac:dyDescent="0.35">
      <c r="C179" s="62"/>
      <c r="G179" s="58"/>
    </row>
    <row r="180" spans="3:7" x14ac:dyDescent="0.35">
      <c r="G180" s="58"/>
    </row>
  </sheetData>
  <mergeCells count="8">
    <mergeCell ref="A57:H57"/>
    <mergeCell ref="A58:H58"/>
    <mergeCell ref="A1:K1"/>
    <mergeCell ref="A2:K2"/>
    <mergeCell ref="B3:C3"/>
    <mergeCell ref="E3:H3"/>
    <mergeCell ref="I3:J3"/>
    <mergeCell ref="A49:F49"/>
  </mergeCells>
  <pageMargins left="0.7" right="0.7" top="0.75" bottom="0.75" header="0.3" footer="0.3"/>
  <pageSetup paperSize="9" scale="73" orientation="landscape" verticalDpi="0" r:id="rId1"/>
  <rowBreaks count="1" manualBreakCount="1">
    <brk id="41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opLeftCell="A20" zoomScale="85" zoomScaleNormal="85" zoomScaleSheetLayoutView="40" zoomScalePageLayoutView="70" workbookViewId="0">
      <selection activeCell="F29" sqref="F29"/>
    </sheetView>
  </sheetViews>
  <sheetFormatPr defaultColWidth="9.1796875" defaultRowHeight="14.5" x14ac:dyDescent="0.35"/>
  <cols>
    <col min="1" max="1" width="5.54296875" style="55" customWidth="1"/>
    <col min="2" max="2" width="20.1796875" style="55" bestFit="1" customWidth="1"/>
    <col min="3" max="3" width="20.453125" style="55" customWidth="1"/>
    <col min="4" max="4" width="22.54296875" style="55" customWidth="1"/>
    <col min="5" max="5" width="14.26953125" style="55" customWidth="1"/>
    <col min="6" max="6" width="12.453125" style="55" customWidth="1"/>
    <col min="7" max="7" width="13.81640625" style="59" customWidth="1"/>
    <col min="8" max="8" width="10.26953125" style="55" bestFit="1" customWidth="1"/>
    <col min="9" max="9" width="10.453125" style="55" customWidth="1"/>
    <col min="10" max="10" width="11.81640625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2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4" x14ac:dyDescent="0.3">
      <c r="A3" s="32" t="s">
        <v>37</v>
      </c>
      <c r="B3" s="135" t="s">
        <v>38</v>
      </c>
      <c r="C3" s="135"/>
      <c r="D3" s="92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42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 x14ac:dyDescent="0.35">
      <c r="A5" s="7">
        <v>1</v>
      </c>
      <c r="B5" s="7" t="s">
        <v>494</v>
      </c>
      <c r="C5" s="38">
        <v>6001261848</v>
      </c>
      <c r="D5" s="7" t="s">
        <v>495</v>
      </c>
      <c r="E5" s="7" t="s">
        <v>19</v>
      </c>
      <c r="F5" s="39">
        <v>43477</v>
      </c>
      <c r="G5" s="40">
        <v>10000</v>
      </c>
      <c r="H5" s="7" t="s">
        <v>52</v>
      </c>
      <c r="I5" s="13">
        <f>TRUNC((G5*0.02),2)</f>
        <v>200</v>
      </c>
      <c r="J5" s="39">
        <v>43508</v>
      </c>
      <c r="K5" s="7"/>
      <c r="L5" s="41">
        <f t="shared" ref="L5:L34" si="0">G5+I5</f>
        <v>10200</v>
      </c>
    </row>
    <row r="6" spans="1:12" customFormat="1" x14ac:dyDescent="0.35">
      <c r="A6" s="7">
        <v>2</v>
      </c>
      <c r="B6" s="7" t="s">
        <v>151</v>
      </c>
      <c r="C6" s="42">
        <v>1910950165209</v>
      </c>
      <c r="D6" s="7" t="s">
        <v>496</v>
      </c>
      <c r="E6" s="7" t="s">
        <v>17</v>
      </c>
      <c r="F6" s="39">
        <v>43508</v>
      </c>
      <c r="G6" s="40">
        <v>94090.16</v>
      </c>
      <c r="H6" s="7" t="s">
        <v>52</v>
      </c>
      <c r="I6" s="13">
        <f t="shared" ref="I6:I34" si="1">TRUNC((G6*0.02),2)</f>
        <v>1881.8</v>
      </c>
      <c r="J6" s="39">
        <f>J5</f>
        <v>43508</v>
      </c>
      <c r="K6" s="7"/>
      <c r="L6" s="41">
        <f t="shared" si="0"/>
        <v>95971.96</v>
      </c>
    </row>
    <row r="7" spans="1:12" customFormat="1" x14ac:dyDescent="0.35">
      <c r="A7" s="7">
        <v>3</v>
      </c>
      <c r="B7" s="7" t="s">
        <v>128</v>
      </c>
      <c r="C7" s="38">
        <v>1910950165650</v>
      </c>
      <c r="D7" s="7" t="s">
        <v>497</v>
      </c>
      <c r="E7" s="7" t="s">
        <v>19</v>
      </c>
      <c r="F7" s="39">
        <v>43536</v>
      </c>
      <c r="G7" s="40">
        <v>23069</v>
      </c>
      <c r="H7" s="7" t="s">
        <v>52</v>
      </c>
      <c r="I7" s="13">
        <f t="shared" si="1"/>
        <v>461.38</v>
      </c>
      <c r="J7" s="39">
        <f t="shared" ref="J7:J34" si="2">J6</f>
        <v>43508</v>
      </c>
      <c r="K7" s="7"/>
      <c r="L7" s="41">
        <f t="shared" si="0"/>
        <v>23530.38</v>
      </c>
    </row>
    <row r="8" spans="1:12" customFormat="1" x14ac:dyDescent="0.35">
      <c r="A8" s="7">
        <v>4</v>
      </c>
      <c r="B8" s="7" t="s">
        <v>498</v>
      </c>
      <c r="C8" s="42">
        <v>6457747589</v>
      </c>
      <c r="D8" s="7" t="s">
        <v>499</v>
      </c>
      <c r="E8" s="7" t="s">
        <v>64</v>
      </c>
      <c r="F8" s="39">
        <v>43508</v>
      </c>
      <c r="G8" s="40">
        <v>46881.62</v>
      </c>
      <c r="H8" s="7" t="s">
        <v>52</v>
      </c>
      <c r="I8" s="13">
        <f t="shared" si="1"/>
        <v>937.63</v>
      </c>
      <c r="J8" s="39">
        <f t="shared" si="2"/>
        <v>43508</v>
      </c>
      <c r="K8" s="7"/>
      <c r="L8" s="41">
        <f t="shared" si="0"/>
        <v>47819.25</v>
      </c>
    </row>
    <row r="9" spans="1:12" customFormat="1" x14ac:dyDescent="0.35">
      <c r="A9" s="7">
        <v>5</v>
      </c>
      <c r="B9" s="7" t="s">
        <v>500</v>
      </c>
      <c r="C9" s="38">
        <v>1910969159387</v>
      </c>
      <c r="D9" s="7" t="s">
        <v>501</v>
      </c>
      <c r="E9" s="7" t="s">
        <v>19</v>
      </c>
      <c r="F9" s="39">
        <v>43508</v>
      </c>
      <c r="G9" s="40">
        <v>18385</v>
      </c>
      <c r="H9" s="7" t="s">
        <v>52</v>
      </c>
      <c r="I9" s="13">
        <f t="shared" si="1"/>
        <v>367.7</v>
      </c>
      <c r="J9" s="39">
        <f t="shared" si="2"/>
        <v>43508</v>
      </c>
      <c r="K9" s="7"/>
      <c r="L9" s="41">
        <f t="shared" si="0"/>
        <v>18752.7</v>
      </c>
    </row>
    <row r="10" spans="1:12" customFormat="1" x14ac:dyDescent="0.35">
      <c r="A10" s="7">
        <v>6</v>
      </c>
      <c r="B10" s="7" t="s">
        <v>110</v>
      </c>
      <c r="C10" s="38">
        <v>1910956212225</v>
      </c>
      <c r="D10" s="7" t="s">
        <v>365</v>
      </c>
      <c r="E10" s="7" t="s">
        <v>35</v>
      </c>
      <c r="F10" s="39">
        <v>43508</v>
      </c>
      <c r="G10" s="40">
        <v>24259.200000000001</v>
      </c>
      <c r="H10" s="7" t="s">
        <v>52</v>
      </c>
      <c r="I10" s="13">
        <f t="shared" si="1"/>
        <v>485.18</v>
      </c>
      <c r="J10" s="39">
        <f t="shared" si="2"/>
        <v>43508</v>
      </c>
      <c r="K10" s="7"/>
      <c r="L10" s="41">
        <f t="shared" si="0"/>
        <v>24744.38</v>
      </c>
    </row>
    <row r="11" spans="1:12" customFormat="1" x14ac:dyDescent="0.35">
      <c r="A11" s="7">
        <v>7</v>
      </c>
      <c r="B11" s="7" t="s">
        <v>502</v>
      </c>
      <c r="C11" s="38">
        <v>8707230937</v>
      </c>
      <c r="D11" s="7" t="s">
        <v>503</v>
      </c>
      <c r="E11" s="7" t="s">
        <v>35</v>
      </c>
      <c r="F11" s="39">
        <v>43508</v>
      </c>
      <c r="G11" s="40">
        <v>50015</v>
      </c>
      <c r="H11" s="7" t="s">
        <v>52</v>
      </c>
      <c r="I11" s="13">
        <f t="shared" si="1"/>
        <v>1000.3</v>
      </c>
      <c r="J11" s="39">
        <f t="shared" si="2"/>
        <v>43508</v>
      </c>
      <c r="K11" s="7"/>
      <c r="L11" s="41">
        <f t="shared" si="0"/>
        <v>51015.3</v>
      </c>
    </row>
    <row r="12" spans="1:12" customFormat="1" x14ac:dyDescent="0.35">
      <c r="A12" s="7">
        <v>8</v>
      </c>
      <c r="B12" s="43" t="s">
        <v>254</v>
      </c>
      <c r="C12" s="47" t="s">
        <v>504</v>
      </c>
      <c r="D12" s="43" t="s">
        <v>505</v>
      </c>
      <c r="E12" s="43" t="s">
        <v>178</v>
      </c>
      <c r="F12" s="45">
        <v>43508</v>
      </c>
      <c r="G12" s="46">
        <v>50500</v>
      </c>
      <c r="H12" s="7" t="s">
        <v>52</v>
      </c>
      <c r="I12" s="13">
        <f t="shared" si="1"/>
        <v>1010</v>
      </c>
      <c r="J12" s="39">
        <f t="shared" si="2"/>
        <v>43508</v>
      </c>
      <c r="K12" s="7"/>
      <c r="L12" s="41">
        <f t="shared" si="0"/>
        <v>51510</v>
      </c>
    </row>
    <row r="13" spans="1:12" customFormat="1" x14ac:dyDescent="0.35">
      <c r="A13" s="7">
        <v>9</v>
      </c>
      <c r="B13" s="43" t="s">
        <v>506</v>
      </c>
      <c r="C13" s="47">
        <v>1910956204700</v>
      </c>
      <c r="D13" s="43" t="s">
        <v>507</v>
      </c>
      <c r="E13" s="43" t="s">
        <v>17</v>
      </c>
      <c r="F13" s="45">
        <v>43536</v>
      </c>
      <c r="G13" s="46">
        <v>124531.71</v>
      </c>
      <c r="H13" s="7" t="s">
        <v>52</v>
      </c>
      <c r="I13" s="13">
        <f t="shared" si="1"/>
        <v>2490.63</v>
      </c>
      <c r="J13" s="39">
        <f t="shared" si="2"/>
        <v>43508</v>
      </c>
      <c r="K13" s="7"/>
      <c r="L13" s="41">
        <f t="shared" si="0"/>
        <v>127022.34000000001</v>
      </c>
    </row>
    <row r="14" spans="1:12" customFormat="1" x14ac:dyDescent="0.35">
      <c r="A14" s="7">
        <v>10</v>
      </c>
      <c r="B14" s="43" t="s">
        <v>364</v>
      </c>
      <c r="C14" s="44">
        <v>1910956203638</v>
      </c>
      <c r="D14" s="43" t="s">
        <v>508</v>
      </c>
      <c r="E14" s="43" t="s">
        <v>64</v>
      </c>
      <c r="F14" s="45">
        <v>43508</v>
      </c>
      <c r="G14" s="46">
        <v>112058.3</v>
      </c>
      <c r="H14" s="7" t="s">
        <v>52</v>
      </c>
      <c r="I14" s="13">
        <f t="shared" si="1"/>
        <v>2241.16</v>
      </c>
      <c r="J14" s="39">
        <f t="shared" si="2"/>
        <v>43508</v>
      </c>
      <c r="K14" s="7"/>
      <c r="L14" s="41">
        <f t="shared" si="0"/>
        <v>114299.46</v>
      </c>
    </row>
    <row r="15" spans="1:12" customFormat="1" x14ac:dyDescent="0.35">
      <c r="A15" s="7">
        <v>11</v>
      </c>
      <c r="B15" s="43" t="s">
        <v>509</v>
      </c>
      <c r="C15" s="47">
        <v>1920904088765</v>
      </c>
      <c r="D15" s="43" t="s">
        <v>343</v>
      </c>
      <c r="E15" s="43" t="s">
        <v>64</v>
      </c>
      <c r="F15" s="45">
        <v>43508</v>
      </c>
      <c r="G15" s="46">
        <v>60000</v>
      </c>
      <c r="H15" s="7" t="s">
        <v>52</v>
      </c>
      <c r="I15" s="13">
        <f t="shared" si="1"/>
        <v>1200</v>
      </c>
      <c r="J15" s="39">
        <f t="shared" si="2"/>
        <v>43508</v>
      </c>
      <c r="K15" s="7"/>
      <c r="L15" s="41">
        <f t="shared" si="0"/>
        <v>61200</v>
      </c>
    </row>
    <row r="16" spans="1:12" customFormat="1" x14ac:dyDescent="0.35">
      <c r="A16" s="7">
        <v>12</v>
      </c>
      <c r="B16" s="43" t="s">
        <v>56</v>
      </c>
      <c r="C16" s="44">
        <v>1910950169633</v>
      </c>
      <c r="D16" s="43" t="s">
        <v>510</v>
      </c>
      <c r="E16" s="43" t="s">
        <v>64</v>
      </c>
      <c r="F16" s="45">
        <v>43477</v>
      </c>
      <c r="G16" s="46">
        <v>12000</v>
      </c>
      <c r="H16" s="7" t="s">
        <v>52</v>
      </c>
      <c r="I16" s="13">
        <f t="shared" si="1"/>
        <v>240</v>
      </c>
      <c r="J16" s="39">
        <f t="shared" si="2"/>
        <v>43508</v>
      </c>
      <c r="K16" s="7"/>
      <c r="L16" s="41">
        <f t="shared" si="0"/>
        <v>12240</v>
      </c>
    </row>
    <row r="17" spans="1:12" customFormat="1" x14ac:dyDescent="0.35">
      <c r="A17" s="7">
        <v>13</v>
      </c>
      <c r="B17" s="43" t="s">
        <v>511</v>
      </c>
      <c r="C17" s="47" t="s">
        <v>148</v>
      </c>
      <c r="D17" s="43" t="s">
        <v>216</v>
      </c>
      <c r="E17" s="43" t="s">
        <v>271</v>
      </c>
      <c r="F17" s="45">
        <v>43536</v>
      </c>
      <c r="G17" s="46">
        <v>20000</v>
      </c>
      <c r="H17" s="7" t="s">
        <v>52</v>
      </c>
      <c r="I17" s="13">
        <f t="shared" si="1"/>
        <v>400</v>
      </c>
      <c r="J17" s="39">
        <f t="shared" si="2"/>
        <v>43508</v>
      </c>
      <c r="K17" s="7"/>
      <c r="L17" s="41">
        <f t="shared" si="0"/>
        <v>20400</v>
      </c>
    </row>
    <row r="18" spans="1:12" customFormat="1" x14ac:dyDescent="0.35">
      <c r="A18" s="7">
        <v>14</v>
      </c>
      <c r="B18" s="43" t="s">
        <v>512</v>
      </c>
      <c r="C18" s="44">
        <v>1910950172480</v>
      </c>
      <c r="D18" s="43" t="s">
        <v>61</v>
      </c>
      <c r="E18" s="43" t="s">
        <v>271</v>
      </c>
      <c r="F18" s="45">
        <v>43508</v>
      </c>
      <c r="G18" s="46">
        <v>50000</v>
      </c>
      <c r="H18" s="7" t="s">
        <v>52</v>
      </c>
      <c r="I18" s="13">
        <f t="shared" si="1"/>
        <v>1000</v>
      </c>
      <c r="J18" s="39">
        <f t="shared" si="2"/>
        <v>43508</v>
      </c>
      <c r="K18" s="7"/>
      <c r="L18" s="41">
        <f t="shared" si="0"/>
        <v>51000</v>
      </c>
    </row>
    <row r="19" spans="1:12" customFormat="1" x14ac:dyDescent="0.35">
      <c r="A19" s="7">
        <v>15</v>
      </c>
      <c r="B19" s="43" t="s">
        <v>513</v>
      </c>
      <c r="C19" s="47" t="s">
        <v>514</v>
      </c>
      <c r="D19" s="43" t="s">
        <v>127</v>
      </c>
      <c r="E19" s="43" t="s">
        <v>34</v>
      </c>
      <c r="F19" s="45">
        <v>43536</v>
      </c>
      <c r="G19" s="46">
        <v>41506</v>
      </c>
      <c r="H19" s="7" t="s">
        <v>52</v>
      </c>
      <c r="I19" s="13">
        <f t="shared" si="1"/>
        <v>830.12</v>
      </c>
      <c r="J19" s="39">
        <f t="shared" si="2"/>
        <v>43508</v>
      </c>
      <c r="K19" s="7"/>
      <c r="L19" s="41">
        <f t="shared" si="0"/>
        <v>42336.12</v>
      </c>
    </row>
    <row r="20" spans="1:12" customFormat="1" x14ac:dyDescent="0.35">
      <c r="A20" s="7">
        <v>16</v>
      </c>
      <c r="B20" s="43" t="s">
        <v>265</v>
      </c>
      <c r="C20" s="44">
        <v>1910956213343</v>
      </c>
      <c r="D20" s="43" t="s">
        <v>261</v>
      </c>
      <c r="E20" s="43" t="s">
        <v>515</v>
      </c>
      <c r="F20" s="45">
        <v>43477</v>
      </c>
      <c r="G20" s="46">
        <v>20012.400000000001</v>
      </c>
      <c r="H20" s="7" t="s">
        <v>52</v>
      </c>
      <c r="I20" s="13">
        <f t="shared" si="1"/>
        <v>400.24</v>
      </c>
      <c r="J20" s="39">
        <f t="shared" si="2"/>
        <v>43508</v>
      </c>
      <c r="K20" s="7"/>
      <c r="L20" s="41">
        <f t="shared" si="0"/>
        <v>20412.640000000003</v>
      </c>
    </row>
    <row r="21" spans="1:12" customFormat="1" x14ac:dyDescent="0.35">
      <c r="A21" s="7">
        <v>17</v>
      </c>
      <c r="B21" s="43" t="s">
        <v>225</v>
      </c>
      <c r="C21" s="88">
        <v>1910950169802</v>
      </c>
      <c r="D21" s="43" t="s">
        <v>282</v>
      </c>
      <c r="E21" s="43" t="s">
        <v>64</v>
      </c>
      <c r="F21" s="39">
        <v>43536</v>
      </c>
      <c r="G21" s="46">
        <v>30000</v>
      </c>
      <c r="H21" s="7" t="s">
        <v>52</v>
      </c>
      <c r="I21" s="13">
        <f t="shared" si="1"/>
        <v>600</v>
      </c>
      <c r="J21" s="39">
        <f t="shared" si="2"/>
        <v>43508</v>
      </c>
      <c r="K21" s="7"/>
      <c r="L21" s="41">
        <f t="shared" si="0"/>
        <v>30600</v>
      </c>
    </row>
    <row r="22" spans="1:12" customFormat="1" x14ac:dyDescent="0.35">
      <c r="A22" s="7">
        <v>18</v>
      </c>
      <c r="B22" s="43" t="s">
        <v>516</v>
      </c>
      <c r="C22" s="87">
        <v>1315863463381</v>
      </c>
      <c r="D22" s="43" t="s">
        <v>164</v>
      </c>
      <c r="E22" s="43" t="s">
        <v>35</v>
      </c>
      <c r="F22" s="39">
        <v>43508</v>
      </c>
      <c r="G22" s="46">
        <v>13290</v>
      </c>
      <c r="H22" s="7" t="s">
        <v>52</v>
      </c>
      <c r="I22" s="13">
        <f t="shared" si="1"/>
        <v>265.8</v>
      </c>
      <c r="J22" s="39">
        <f t="shared" si="2"/>
        <v>43508</v>
      </c>
      <c r="K22" s="7"/>
      <c r="L22" s="41">
        <f t="shared" si="0"/>
        <v>13555.8</v>
      </c>
    </row>
    <row r="23" spans="1:12" customFormat="1" x14ac:dyDescent="0.35">
      <c r="A23" s="7">
        <v>19</v>
      </c>
      <c r="B23" s="43" t="s">
        <v>519</v>
      </c>
      <c r="C23" s="88">
        <v>1910969159436</v>
      </c>
      <c r="D23" s="43" t="s">
        <v>520</v>
      </c>
      <c r="E23" s="43" t="s">
        <v>64</v>
      </c>
      <c r="F23" s="39">
        <v>43536</v>
      </c>
      <c r="G23" s="46">
        <v>94445.33</v>
      </c>
      <c r="H23" s="7" t="s">
        <v>52</v>
      </c>
      <c r="I23" s="13">
        <f t="shared" si="1"/>
        <v>1888.9</v>
      </c>
      <c r="J23" s="39">
        <f t="shared" si="2"/>
        <v>43508</v>
      </c>
      <c r="K23" s="7"/>
      <c r="L23" s="41">
        <f t="shared" si="0"/>
        <v>96334.23</v>
      </c>
    </row>
    <row r="24" spans="1:12" customFormat="1" x14ac:dyDescent="0.35">
      <c r="A24" s="7">
        <v>20</v>
      </c>
      <c r="B24" s="43" t="s">
        <v>133</v>
      </c>
      <c r="C24" s="87" t="s">
        <v>521</v>
      </c>
      <c r="D24" s="43" t="s">
        <v>522</v>
      </c>
      <c r="E24" s="43" t="s">
        <v>19</v>
      </c>
      <c r="F24" s="39">
        <v>43536</v>
      </c>
      <c r="G24" s="46">
        <v>85000</v>
      </c>
      <c r="H24" s="7" t="s">
        <v>52</v>
      </c>
      <c r="I24" s="13">
        <f t="shared" si="1"/>
        <v>1700</v>
      </c>
      <c r="J24" s="39">
        <f t="shared" si="2"/>
        <v>43508</v>
      </c>
      <c r="K24" s="7"/>
      <c r="L24" s="41">
        <f t="shared" si="0"/>
        <v>86700</v>
      </c>
    </row>
    <row r="25" spans="1:12" customFormat="1" x14ac:dyDescent="0.35">
      <c r="A25" s="7">
        <v>21</v>
      </c>
      <c r="B25" s="43" t="s">
        <v>523</v>
      </c>
      <c r="C25" s="87">
        <v>4207565807</v>
      </c>
      <c r="D25" s="43" t="s">
        <v>141</v>
      </c>
      <c r="E25" s="43" t="s">
        <v>21</v>
      </c>
      <c r="F25" s="39">
        <v>43508</v>
      </c>
      <c r="G25" s="46">
        <v>11358</v>
      </c>
      <c r="H25" s="7" t="s">
        <v>52</v>
      </c>
      <c r="I25" s="13">
        <f t="shared" si="1"/>
        <v>227.16</v>
      </c>
      <c r="J25" s="39">
        <f t="shared" si="2"/>
        <v>43508</v>
      </c>
      <c r="K25" s="7"/>
      <c r="L25" s="41">
        <f t="shared" si="0"/>
        <v>11585.16</v>
      </c>
    </row>
    <row r="26" spans="1:12" customFormat="1" x14ac:dyDescent="0.35">
      <c r="A26" s="7">
        <v>22</v>
      </c>
      <c r="B26" s="43" t="s">
        <v>77</v>
      </c>
      <c r="C26" s="87" t="s">
        <v>84</v>
      </c>
      <c r="D26" s="43" t="s">
        <v>524</v>
      </c>
      <c r="E26" s="43" t="s">
        <v>271</v>
      </c>
      <c r="F26" s="39">
        <v>43508</v>
      </c>
      <c r="G26" s="46">
        <v>18000</v>
      </c>
      <c r="H26" s="7" t="s">
        <v>52</v>
      </c>
      <c r="I26" s="13">
        <f t="shared" si="1"/>
        <v>360</v>
      </c>
      <c r="J26" s="39">
        <f t="shared" si="2"/>
        <v>43508</v>
      </c>
      <c r="K26" s="7"/>
      <c r="L26" s="41">
        <f t="shared" si="0"/>
        <v>18360</v>
      </c>
    </row>
    <row r="27" spans="1:12" customFormat="1" x14ac:dyDescent="0.35">
      <c r="A27" s="7">
        <v>23</v>
      </c>
      <c r="B27" s="43" t="s">
        <v>566</v>
      </c>
      <c r="C27" s="88">
        <v>200006998332</v>
      </c>
      <c r="D27" s="88" t="s">
        <v>567</v>
      </c>
      <c r="E27" s="43"/>
      <c r="F27" s="39">
        <v>43536</v>
      </c>
      <c r="G27" s="46"/>
      <c r="H27" s="7" t="s">
        <v>95</v>
      </c>
      <c r="I27" s="13">
        <v>4001.19</v>
      </c>
      <c r="J27" s="39">
        <f t="shared" si="2"/>
        <v>43508</v>
      </c>
      <c r="K27" s="7"/>
      <c r="L27" s="41"/>
    </row>
    <row r="28" spans="1:12" customFormat="1" x14ac:dyDescent="0.35">
      <c r="A28" s="7">
        <v>24</v>
      </c>
      <c r="B28" s="43" t="s">
        <v>298</v>
      </c>
      <c r="C28" s="87">
        <v>200009905949</v>
      </c>
      <c r="D28" s="43" t="s">
        <v>299</v>
      </c>
      <c r="E28" s="43"/>
      <c r="F28" s="39">
        <v>43536</v>
      </c>
      <c r="G28" s="46"/>
      <c r="H28" s="7" t="s">
        <v>95</v>
      </c>
      <c r="I28" s="13">
        <v>11000</v>
      </c>
      <c r="J28" s="39">
        <f t="shared" si="2"/>
        <v>43508</v>
      </c>
      <c r="K28" s="7"/>
      <c r="L28" s="41"/>
    </row>
    <row r="29" spans="1:12" customFormat="1" x14ac:dyDescent="0.35">
      <c r="A29" s="7">
        <v>25</v>
      </c>
      <c r="B29" s="48"/>
      <c r="C29" s="83"/>
      <c r="D29" s="48"/>
      <c r="E29" s="49"/>
      <c r="F29" s="50"/>
      <c r="G29" s="46">
        <v>509108.49</v>
      </c>
      <c r="H29" s="7" t="s">
        <v>95</v>
      </c>
      <c r="I29" s="13">
        <v>10182.18</v>
      </c>
      <c r="J29" s="39">
        <f t="shared" si="2"/>
        <v>43508</v>
      </c>
      <c r="K29" s="7"/>
      <c r="L29" s="41">
        <f t="shared" si="0"/>
        <v>519290.67</v>
      </c>
    </row>
    <row r="30" spans="1:12" customFormat="1" x14ac:dyDescent="0.35">
      <c r="A30" s="7">
        <v>26</v>
      </c>
      <c r="B30" s="48" t="s">
        <v>517</v>
      </c>
      <c r="C30" s="83">
        <v>1910956208094</v>
      </c>
      <c r="D30" s="48" t="s">
        <v>342</v>
      </c>
      <c r="E30" s="49" t="s">
        <v>87</v>
      </c>
      <c r="F30" s="50">
        <v>43508</v>
      </c>
      <c r="G30" s="46">
        <v>204434</v>
      </c>
      <c r="H30" s="7" t="s">
        <v>7</v>
      </c>
      <c r="I30" s="13">
        <f t="shared" si="1"/>
        <v>4088.68</v>
      </c>
      <c r="J30" s="39">
        <f t="shared" si="2"/>
        <v>43508</v>
      </c>
      <c r="K30" s="7"/>
      <c r="L30" s="41">
        <f t="shared" si="0"/>
        <v>208522.68</v>
      </c>
    </row>
    <row r="31" spans="1:12" customFormat="1" x14ac:dyDescent="0.35">
      <c r="A31" s="7">
        <v>27</v>
      </c>
      <c r="B31" s="48" t="s">
        <v>518</v>
      </c>
      <c r="C31" s="83">
        <v>2405950920</v>
      </c>
      <c r="D31" s="48" t="s">
        <v>197</v>
      </c>
      <c r="E31" s="49" t="s">
        <v>248</v>
      </c>
      <c r="F31" s="50">
        <v>43508</v>
      </c>
      <c r="G31" s="46">
        <v>5200.7299999999996</v>
      </c>
      <c r="H31" s="7" t="s">
        <v>7</v>
      </c>
      <c r="I31" s="13">
        <f t="shared" si="1"/>
        <v>104.01</v>
      </c>
      <c r="J31" s="39">
        <f t="shared" si="2"/>
        <v>43508</v>
      </c>
      <c r="K31" s="7"/>
      <c r="L31" s="41">
        <f t="shared" si="0"/>
        <v>5304.74</v>
      </c>
    </row>
    <row r="32" spans="1:12" customFormat="1" x14ac:dyDescent="0.35">
      <c r="A32" s="7">
        <v>28</v>
      </c>
      <c r="B32" s="43" t="s">
        <v>357</v>
      </c>
      <c r="C32" s="44">
        <v>1912723929349</v>
      </c>
      <c r="D32" s="43" t="s">
        <v>493</v>
      </c>
      <c r="E32" s="43" t="s">
        <v>21</v>
      </c>
      <c r="F32" s="39">
        <v>43508</v>
      </c>
      <c r="G32" s="46">
        <v>32067</v>
      </c>
      <c r="H32" s="43" t="s">
        <v>89</v>
      </c>
      <c r="I32" s="13">
        <f t="shared" si="1"/>
        <v>641.34</v>
      </c>
      <c r="J32" s="39">
        <f t="shared" si="2"/>
        <v>43508</v>
      </c>
      <c r="K32" s="7"/>
      <c r="L32" s="41">
        <f t="shared" si="0"/>
        <v>32708.34</v>
      </c>
    </row>
    <row r="33" spans="1:12" customFormat="1" x14ac:dyDescent="0.35">
      <c r="A33" s="7">
        <v>29</v>
      </c>
      <c r="B33" s="48"/>
      <c r="C33" s="83"/>
      <c r="D33" s="48"/>
      <c r="E33" s="49"/>
      <c r="F33" s="50"/>
      <c r="G33" s="46"/>
      <c r="H33" s="43" t="s">
        <v>89</v>
      </c>
      <c r="I33" s="13">
        <v>5100.34</v>
      </c>
      <c r="J33" s="39">
        <f t="shared" si="2"/>
        <v>43508</v>
      </c>
      <c r="K33" s="7"/>
      <c r="L33" s="41">
        <f t="shared" si="0"/>
        <v>5100.34</v>
      </c>
    </row>
    <row r="34" spans="1:12" customFormat="1" ht="15" thickBot="1" x14ac:dyDescent="0.4">
      <c r="A34" s="7">
        <v>30</v>
      </c>
      <c r="B34" s="43"/>
      <c r="C34" s="44"/>
      <c r="D34" s="43"/>
      <c r="E34" s="43"/>
      <c r="F34" s="50"/>
      <c r="G34" s="46"/>
      <c r="H34" s="43" t="s">
        <v>96</v>
      </c>
      <c r="I34" s="13">
        <f t="shared" si="1"/>
        <v>0</v>
      </c>
      <c r="J34" s="39">
        <f t="shared" si="2"/>
        <v>43508</v>
      </c>
      <c r="K34" s="7"/>
      <c r="L34" s="41">
        <f t="shared" si="0"/>
        <v>0</v>
      </c>
    </row>
    <row r="35" spans="1:12" customFormat="1" ht="15" thickBot="1" x14ac:dyDescent="0.4">
      <c r="A35" s="137" t="s">
        <v>9</v>
      </c>
      <c r="B35" s="137"/>
      <c r="C35" s="137"/>
      <c r="D35" s="137"/>
      <c r="E35" s="137"/>
      <c r="F35" s="138"/>
      <c r="G35" s="76">
        <f>SUM(G5:G34)</f>
        <v>1760211.94</v>
      </c>
      <c r="H35" s="77"/>
      <c r="I35" s="78">
        <f>SUM(I5:I34)</f>
        <v>55305.740000000005</v>
      </c>
      <c r="J35" s="79"/>
      <c r="K35" s="80"/>
      <c r="L35" s="81">
        <f>SUM(L5:L34)</f>
        <v>1800516.4900000002</v>
      </c>
    </row>
    <row r="36" spans="1:12" customFormat="1" x14ac:dyDescent="0.35">
      <c r="A36" s="55"/>
      <c r="B36" s="56" t="s">
        <v>4</v>
      </c>
      <c r="C36" s="57" t="s">
        <v>91</v>
      </c>
      <c r="D36" s="56" t="s">
        <v>89</v>
      </c>
      <c r="E36" s="56" t="s">
        <v>7</v>
      </c>
      <c r="F36" s="56" t="s">
        <v>94</v>
      </c>
      <c r="G36" s="64" t="s">
        <v>9</v>
      </c>
      <c r="H36" s="55"/>
      <c r="I36" s="41"/>
      <c r="J36" s="55"/>
      <c r="K36" s="55"/>
      <c r="L36" s="41"/>
    </row>
    <row r="37" spans="1:12" customFormat="1" x14ac:dyDescent="0.35">
      <c r="A37" s="63" t="s">
        <v>92</v>
      </c>
      <c r="B37" s="65">
        <f>SUM(G5:G26)</f>
        <v>1009401.72</v>
      </c>
      <c r="C37" s="65">
        <f>SUM(G34:G34)</f>
        <v>0</v>
      </c>
      <c r="D37" s="65">
        <f>SUM(G32:G33)</f>
        <v>32067</v>
      </c>
      <c r="E37" s="65">
        <f>SUM(G30:G31)</f>
        <v>209634.73</v>
      </c>
      <c r="F37" s="65">
        <f>G29</f>
        <v>509108.49</v>
      </c>
      <c r="G37" s="65">
        <f>SUM(B37:F37)</f>
        <v>1760211.94</v>
      </c>
      <c r="H37" s="55"/>
      <c r="I37" s="41"/>
      <c r="J37" s="61"/>
      <c r="K37" s="55"/>
      <c r="L37" s="41"/>
    </row>
    <row r="38" spans="1:12" customFormat="1" x14ac:dyDescent="0.35">
      <c r="A38" s="63" t="s">
        <v>93</v>
      </c>
      <c r="B38" s="65">
        <f>SUM(I5:I26)</f>
        <v>20188</v>
      </c>
      <c r="C38" s="65">
        <f>SUM(I34:I34)</f>
        <v>0</v>
      </c>
      <c r="D38" s="65">
        <f>SUM(I32:I33)</f>
        <v>5741.68</v>
      </c>
      <c r="E38" s="65">
        <f>SUM(I30:I31)</f>
        <v>4192.6899999999996</v>
      </c>
      <c r="F38" s="65">
        <f>SUM(I27:I29)</f>
        <v>25183.370000000003</v>
      </c>
      <c r="G38" s="65">
        <f>SUM(B38:F38)</f>
        <v>55305.740000000005</v>
      </c>
      <c r="H38" s="55"/>
      <c r="I38" s="41"/>
      <c r="J38" s="61"/>
      <c r="K38" s="55"/>
      <c r="L38" s="41"/>
    </row>
    <row r="39" spans="1:12" customFormat="1" x14ac:dyDescent="0.35">
      <c r="A39" s="63" t="s">
        <v>9</v>
      </c>
      <c r="B39" s="65">
        <f>SUM(B37:B38)</f>
        <v>1029589.72</v>
      </c>
      <c r="C39" s="65">
        <f>SUM(C37:C38)</f>
        <v>0</v>
      </c>
      <c r="D39" s="65">
        <f>SUM(D37:D38)</f>
        <v>37808.68</v>
      </c>
      <c r="E39" s="65">
        <f>SUM(E37:E38)</f>
        <v>213827.42</v>
      </c>
      <c r="F39" s="65">
        <f>SUM(F37:F38)</f>
        <v>534291.86</v>
      </c>
      <c r="G39" s="65">
        <f>SUM(B39:F39)</f>
        <v>1815517.6799999997</v>
      </c>
      <c r="H39" s="55" t="s">
        <v>33</v>
      </c>
      <c r="I39" s="41"/>
      <c r="J39" s="61"/>
      <c r="K39" s="55"/>
      <c r="L39" s="41"/>
    </row>
    <row r="40" spans="1:12" customFormat="1" x14ac:dyDescent="0.35">
      <c r="A40" s="55"/>
      <c r="B40" s="59"/>
      <c r="C40" s="60"/>
      <c r="D40" s="60"/>
      <c r="E40" s="61"/>
      <c r="F40" s="55"/>
      <c r="G40" s="58"/>
      <c r="H40" s="55"/>
      <c r="I40" s="41"/>
      <c r="J40" s="55"/>
      <c r="K40" s="55"/>
      <c r="L40" s="41"/>
    </row>
    <row r="41" spans="1:12" x14ac:dyDescent="0.35">
      <c r="A41" s="82" t="s">
        <v>300</v>
      </c>
      <c r="C41" s="62"/>
      <c r="D41" s="61">
        <f>B37+C37+D37</f>
        <v>1041468.72</v>
      </c>
      <c r="E41" s="61">
        <f>E37+F37</f>
        <v>718743.22</v>
      </c>
      <c r="G41" s="65">
        <f>D41+E41</f>
        <v>1760211.94</v>
      </c>
      <c r="I41" s="41"/>
      <c r="L41" s="41"/>
    </row>
    <row r="42" spans="1:12" x14ac:dyDescent="0.35">
      <c r="A42" s="82"/>
      <c r="C42" s="62"/>
      <c r="D42" s="61"/>
      <c r="E42" s="61"/>
      <c r="G42" s="65"/>
      <c r="I42" s="41"/>
      <c r="L42" s="41"/>
    </row>
    <row r="43" spans="1:12" ht="23.5" x14ac:dyDescent="0.55000000000000004">
      <c r="A43" s="136" t="s">
        <v>0</v>
      </c>
      <c r="B43" s="136"/>
      <c r="C43" s="136"/>
      <c r="D43" s="136"/>
      <c r="E43" s="136"/>
      <c r="F43" s="136"/>
      <c r="G43" s="136"/>
      <c r="H43" s="136"/>
      <c r="I43" s="41"/>
      <c r="L43" s="41"/>
    </row>
    <row r="44" spans="1:12" ht="16" thickBot="1" x14ac:dyDescent="0.4">
      <c r="A44" s="133" t="s">
        <v>1</v>
      </c>
      <c r="B44" s="133"/>
      <c r="C44" s="133"/>
      <c r="D44" s="133"/>
      <c r="E44" s="133"/>
      <c r="F44" s="133"/>
      <c r="G44" s="133"/>
      <c r="H44" s="133"/>
      <c r="I44" s="41"/>
      <c r="L44" s="41"/>
    </row>
    <row r="45" spans="1:12" x14ac:dyDescent="0.35">
      <c r="C45" s="62"/>
      <c r="G45" s="58"/>
      <c r="I45" s="41"/>
      <c r="L45" s="41"/>
    </row>
    <row r="46" spans="1:12" ht="18.5" x14ac:dyDescent="0.45">
      <c r="B46" s="66" t="s">
        <v>101</v>
      </c>
      <c r="C46" s="67"/>
      <c r="D46" s="66"/>
      <c r="E46" s="66"/>
      <c r="F46" s="66"/>
      <c r="G46" s="75">
        <f>J5</f>
        <v>43508</v>
      </c>
      <c r="I46" s="41"/>
      <c r="L46" s="41"/>
    </row>
    <row r="47" spans="1:12" ht="18.5" x14ac:dyDescent="0.45">
      <c r="B47" s="66"/>
      <c r="C47" s="67"/>
      <c r="D47" s="66"/>
      <c r="E47" s="66"/>
      <c r="F47" s="66"/>
      <c r="G47" s="69"/>
      <c r="I47" s="41"/>
      <c r="L47" s="41" t="s">
        <v>33</v>
      </c>
    </row>
    <row r="48" spans="1:12" ht="18.5" x14ac:dyDescent="0.45">
      <c r="B48" s="66" t="s">
        <v>97</v>
      </c>
      <c r="C48" s="67"/>
      <c r="D48" s="70">
        <f>B37</f>
        <v>1009401.72</v>
      </c>
      <c r="E48" s="66"/>
      <c r="F48" s="66"/>
      <c r="G48" s="69"/>
      <c r="I48" s="41"/>
      <c r="L48" s="41"/>
    </row>
    <row r="49" spans="2:12" ht="18.5" x14ac:dyDescent="0.45">
      <c r="B49" s="66" t="s">
        <v>98</v>
      </c>
      <c r="C49" s="67"/>
      <c r="D49" s="70">
        <f>G30</f>
        <v>204434</v>
      </c>
      <c r="E49" s="66"/>
      <c r="F49" s="66"/>
      <c r="G49" s="69"/>
      <c r="I49" s="41"/>
      <c r="L49" s="41"/>
    </row>
    <row r="50" spans="2:12" ht="18.5" x14ac:dyDescent="0.45">
      <c r="B50" s="71" t="s">
        <v>99</v>
      </c>
      <c r="C50" s="67"/>
      <c r="D50" s="70">
        <f>B38</f>
        <v>20188</v>
      </c>
      <c r="E50" s="66"/>
      <c r="F50" s="66"/>
      <c r="G50" s="69"/>
      <c r="I50" s="41"/>
      <c r="L50" s="41"/>
    </row>
    <row r="51" spans="2:12" ht="18.5" x14ac:dyDescent="0.45">
      <c r="B51" s="71" t="s">
        <v>100</v>
      </c>
      <c r="C51" s="67"/>
      <c r="D51" s="70">
        <f>I30</f>
        <v>4088.68</v>
      </c>
      <c r="E51" s="66"/>
      <c r="F51" s="66"/>
      <c r="G51" s="69"/>
      <c r="I51" s="41"/>
      <c r="L51" s="41"/>
    </row>
    <row r="52" spans="2:12" ht="18.5" x14ac:dyDescent="0.45">
      <c r="B52" s="66"/>
      <c r="C52" s="67"/>
      <c r="D52" s="66"/>
      <c r="E52" s="66"/>
      <c r="F52" s="66"/>
      <c r="G52" s="69"/>
      <c r="I52" s="41"/>
      <c r="L52" s="41"/>
    </row>
    <row r="53" spans="2:12" ht="18.5" x14ac:dyDescent="0.45">
      <c r="B53" s="66"/>
      <c r="C53" s="67"/>
      <c r="D53" s="72">
        <f>SUM(D48:D51)</f>
        <v>1238112.3999999999</v>
      </c>
      <c r="E53" s="66"/>
      <c r="F53" s="66"/>
      <c r="G53" s="69"/>
      <c r="I53" s="41"/>
      <c r="L53" s="41"/>
    </row>
    <row r="54" spans="2:12" x14ac:dyDescent="0.35">
      <c r="C54" s="62"/>
      <c r="G54" s="58"/>
      <c r="I54" s="41"/>
      <c r="L54" s="41"/>
    </row>
    <row r="55" spans="2:12" x14ac:dyDescent="0.35">
      <c r="C55" s="62"/>
      <c r="G55" s="58"/>
      <c r="I55" s="41"/>
      <c r="L55" s="41"/>
    </row>
    <row r="56" spans="2:12" x14ac:dyDescent="0.35">
      <c r="C56" s="62"/>
      <c r="G56" s="58"/>
      <c r="I56" s="41"/>
      <c r="L56" s="41"/>
    </row>
    <row r="57" spans="2:12" x14ac:dyDescent="0.35">
      <c r="C57" s="62"/>
      <c r="G57" s="58"/>
      <c r="I57" s="41"/>
      <c r="L57" s="41"/>
    </row>
    <row r="58" spans="2:12" x14ac:dyDescent="0.35">
      <c r="C58" s="62"/>
      <c r="G58" s="58"/>
      <c r="I58" s="41"/>
      <c r="L58" s="41"/>
    </row>
    <row r="59" spans="2:12" x14ac:dyDescent="0.35">
      <c r="C59" s="62"/>
      <c r="G59" s="58"/>
      <c r="I59" s="41"/>
      <c r="L59" s="41"/>
    </row>
    <row r="60" spans="2:12" x14ac:dyDescent="0.35">
      <c r="C60" s="62"/>
      <c r="G60" s="58"/>
      <c r="I60" s="41"/>
      <c r="L60" s="41"/>
    </row>
    <row r="61" spans="2:12" x14ac:dyDescent="0.35">
      <c r="C61" s="62"/>
      <c r="G61" s="58"/>
      <c r="I61" s="41"/>
      <c r="L61" s="41"/>
    </row>
    <row r="62" spans="2:12" x14ac:dyDescent="0.35">
      <c r="C62" s="62"/>
      <c r="G62" s="58"/>
      <c r="I62" s="41"/>
      <c r="L62" s="41"/>
    </row>
    <row r="63" spans="2:12" x14ac:dyDescent="0.35">
      <c r="C63" s="62"/>
      <c r="G63" s="58"/>
      <c r="I63" s="41"/>
      <c r="L63" s="41"/>
    </row>
    <row r="64" spans="2:12" x14ac:dyDescent="0.35">
      <c r="C64" s="62"/>
      <c r="G64" s="58"/>
      <c r="I64" s="41"/>
      <c r="L64" s="41"/>
    </row>
    <row r="65" spans="3:9" x14ac:dyDescent="0.35">
      <c r="C65" s="62"/>
      <c r="G65" s="58"/>
      <c r="I65" s="41"/>
    </row>
    <row r="66" spans="3:9" x14ac:dyDescent="0.35">
      <c r="C66" s="62"/>
      <c r="G66" s="58"/>
      <c r="I66" s="41"/>
    </row>
    <row r="67" spans="3:9" x14ac:dyDescent="0.35">
      <c r="C67" s="62"/>
      <c r="G67" s="58"/>
      <c r="I67" s="41"/>
    </row>
    <row r="68" spans="3:9" x14ac:dyDescent="0.35">
      <c r="C68" s="62"/>
      <c r="G68" s="58"/>
      <c r="I68" s="41"/>
    </row>
    <row r="69" spans="3:9" x14ac:dyDescent="0.35">
      <c r="C69" s="62"/>
      <c r="G69" s="58"/>
      <c r="I69" s="41"/>
    </row>
    <row r="70" spans="3:9" x14ac:dyDescent="0.35">
      <c r="C70" s="62"/>
      <c r="G70" s="58"/>
      <c r="I70" s="41"/>
    </row>
    <row r="71" spans="3:9" x14ac:dyDescent="0.35">
      <c r="C71" s="62"/>
      <c r="G71" s="58"/>
      <c r="I71" s="41"/>
    </row>
    <row r="72" spans="3:9" x14ac:dyDescent="0.35">
      <c r="C72" s="62"/>
      <c r="G72" s="58"/>
      <c r="I72" s="41"/>
    </row>
    <row r="73" spans="3:9" x14ac:dyDescent="0.35">
      <c r="C73" s="62"/>
      <c r="G73" s="58"/>
      <c r="I73" s="41"/>
    </row>
    <row r="74" spans="3:9" x14ac:dyDescent="0.35">
      <c r="C74" s="62"/>
      <c r="G74" s="58"/>
      <c r="I74" s="41"/>
    </row>
    <row r="75" spans="3:9" x14ac:dyDescent="0.35">
      <c r="C75" s="62"/>
      <c r="G75" s="58"/>
      <c r="I75" s="41"/>
    </row>
    <row r="76" spans="3:9" x14ac:dyDescent="0.35">
      <c r="C76" s="62"/>
      <c r="G76" s="58"/>
      <c r="I76" s="41"/>
    </row>
    <row r="77" spans="3:9" x14ac:dyDescent="0.35">
      <c r="C77" s="62"/>
      <c r="G77" s="58"/>
      <c r="I77" s="41"/>
    </row>
    <row r="78" spans="3:9" x14ac:dyDescent="0.35">
      <c r="C78" s="62"/>
      <c r="G78" s="58"/>
      <c r="I78" s="41"/>
    </row>
    <row r="79" spans="3:9" x14ac:dyDescent="0.35">
      <c r="C79" s="62"/>
      <c r="G79" s="58"/>
      <c r="I79" s="41"/>
    </row>
    <row r="80" spans="3:9" x14ac:dyDescent="0.35">
      <c r="C80" s="62"/>
      <c r="G80" s="58"/>
      <c r="I80" s="41"/>
    </row>
    <row r="81" spans="3:9" x14ac:dyDescent="0.35">
      <c r="C81" s="62"/>
      <c r="G81" s="58"/>
      <c r="I81" s="41"/>
    </row>
    <row r="82" spans="3:9" x14ac:dyDescent="0.35">
      <c r="C82" s="62"/>
      <c r="G82" s="58"/>
      <c r="I82" s="41"/>
    </row>
    <row r="83" spans="3:9" x14ac:dyDescent="0.35">
      <c r="C83" s="62"/>
      <c r="G83" s="58"/>
      <c r="I83" s="41"/>
    </row>
    <row r="84" spans="3:9" x14ac:dyDescent="0.35">
      <c r="C84" s="62"/>
      <c r="G84" s="58"/>
      <c r="I84" s="41"/>
    </row>
    <row r="85" spans="3:9" x14ac:dyDescent="0.35">
      <c r="C85" s="62"/>
      <c r="G85" s="58"/>
      <c r="I85" s="41"/>
    </row>
    <row r="86" spans="3:9" x14ac:dyDescent="0.35">
      <c r="C86" s="62"/>
      <c r="G86" s="58"/>
      <c r="I86" s="41"/>
    </row>
    <row r="87" spans="3:9" x14ac:dyDescent="0.35">
      <c r="C87" s="62"/>
      <c r="G87" s="58"/>
      <c r="I87" s="41"/>
    </row>
    <row r="88" spans="3:9" x14ac:dyDescent="0.35">
      <c r="C88" s="62"/>
      <c r="G88" s="58"/>
      <c r="I88" s="41"/>
    </row>
    <row r="89" spans="3:9" x14ac:dyDescent="0.35">
      <c r="C89" s="62"/>
      <c r="G89" s="58"/>
      <c r="I89" s="41"/>
    </row>
    <row r="90" spans="3:9" x14ac:dyDescent="0.35">
      <c r="C90" s="62"/>
      <c r="G90" s="58"/>
      <c r="I90" s="41"/>
    </row>
    <row r="91" spans="3:9" x14ac:dyDescent="0.35">
      <c r="C91" s="62"/>
      <c r="G91" s="58"/>
      <c r="I91" s="41"/>
    </row>
    <row r="92" spans="3:9" x14ac:dyDescent="0.35">
      <c r="C92" s="62"/>
      <c r="G92" s="58"/>
      <c r="I92" s="41"/>
    </row>
    <row r="93" spans="3:9" x14ac:dyDescent="0.35">
      <c r="C93" s="62"/>
      <c r="G93" s="58"/>
      <c r="I93" s="41"/>
    </row>
    <row r="94" spans="3:9" x14ac:dyDescent="0.35">
      <c r="C94" s="62"/>
      <c r="G94" s="58"/>
      <c r="I94" s="41"/>
    </row>
    <row r="95" spans="3:9" x14ac:dyDescent="0.35">
      <c r="C95" s="62"/>
      <c r="G95" s="58"/>
      <c r="I95" s="41"/>
    </row>
    <row r="96" spans="3:9" x14ac:dyDescent="0.35">
      <c r="C96" s="62"/>
      <c r="G96" s="58"/>
      <c r="I96" s="41"/>
    </row>
    <row r="97" spans="3:9" x14ac:dyDescent="0.35">
      <c r="C97" s="62"/>
      <c r="G97" s="58"/>
      <c r="I97" s="41"/>
    </row>
    <row r="98" spans="3:9" x14ac:dyDescent="0.35">
      <c r="C98" s="62"/>
      <c r="G98" s="58"/>
      <c r="I98" s="41"/>
    </row>
    <row r="99" spans="3:9" x14ac:dyDescent="0.35">
      <c r="C99" s="62"/>
      <c r="G99" s="58"/>
      <c r="I99" s="41"/>
    </row>
    <row r="100" spans="3:9" x14ac:dyDescent="0.35">
      <c r="C100" s="62"/>
      <c r="G100" s="58"/>
      <c r="I100" s="41"/>
    </row>
    <row r="101" spans="3:9" x14ac:dyDescent="0.35">
      <c r="C101" s="62"/>
      <c r="G101" s="58"/>
      <c r="I101" s="41"/>
    </row>
    <row r="102" spans="3:9" x14ac:dyDescent="0.35">
      <c r="C102" s="62"/>
      <c r="G102" s="58"/>
      <c r="I102" s="41"/>
    </row>
    <row r="103" spans="3:9" x14ac:dyDescent="0.35">
      <c r="C103" s="62"/>
      <c r="G103" s="58"/>
      <c r="I103" s="41"/>
    </row>
    <row r="104" spans="3:9" x14ac:dyDescent="0.35">
      <c r="C104" s="62"/>
      <c r="G104" s="58"/>
      <c r="I104" s="41"/>
    </row>
    <row r="105" spans="3:9" x14ac:dyDescent="0.35">
      <c r="C105" s="62"/>
      <c r="G105" s="58"/>
      <c r="I105" s="41"/>
    </row>
    <row r="106" spans="3:9" x14ac:dyDescent="0.35">
      <c r="C106" s="62"/>
      <c r="G106" s="58"/>
      <c r="I106" s="41"/>
    </row>
    <row r="107" spans="3:9" x14ac:dyDescent="0.35">
      <c r="C107" s="62"/>
      <c r="G107" s="58"/>
      <c r="I107" s="41"/>
    </row>
    <row r="108" spans="3:9" x14ac:dyDescent="0.35">
      <c r="C108" s="62"/>
      <c r="G108" s="58"/>
      <c r="I108" s="41"/>
    </row>
    <row r="109" spans="3:9" x14ac:dyDescent="0.35">
      <c r="C109" s="62"/>
      <c r="G109" s="58"/>
      <c r="I109" s="41"/>
    </row>
    <row r="110" spans="3:9" x14ac:dyDescent="0.35">
      <c r="C110" s="62"/>
      <c r="G110" s="58"/>
      <c r="I110" s="41"/>
    </row>
    <row r="111" spans="3:9" x14ac:dyDescent="0.35">
      <c r="C111" s="62"/>
      <c r="G111" s="58"/>
      <c r="I111" s="41"/>
    </row>
    <row r="112" spans="3:9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</row>
    <row r="161" spans="3:7" x14ac:dyDescent="0.35">
      <c r="C161" s="62"/>
      <c r="G161" s="58"/>
    </row>
    <row r="162" spans="3:7" x14ac:dyDescent="0.35">
      <c r="C162" s="62"/>
      <c r="G162" s="58"/>
    </row>
    <row r="163" spans="3:7" x14ac:dyDescent="0.35">
      <c r="C163" s="62"/>
      <c r="G163" s="58"/>
    </row>
    <row r="164" spans="3:7" x14ac:dyDescent="0.35">
      <c r="C164" s="62"/>
      <c r="G164" s="58"/>
    </row>
    <row r="165" spans="3:7" x14ac:dyDescent="0.35">
      <c r="C165" s="62"/>
      <c r="G165" s="58"/>
    </row>
    <row r="166" spans="3:7" x14ac:dyDescent="0.35">
      <c r="G166" s="58"/>
    </row>
  </sheetData>
  <mergeCells count="8">
    <mergeCell ref="A43:H43"/>
    <mergeCell ref="A44:H44"/>
    <mergeCell ref="A1:K1"/>
    <mergeCell ref="A2:K2"/>
    <mergeCell ref="B3:C3"/>
    <mergeCell ref="E3:H3"/>
    <mergeCell ref="I3:J3"/>
    <mergeCell ref="A35:F35"/>
  </mergeCells>
  <pageMargins left="0.7" right="0.7" top="0.75" bottom="0.75" header="0.3" footer="0.3"/>
  <pageSetup paperSize="9" scale="73" orientation="landscape" verticalDpi="0" r:id="rId1"/>
  <rowBreaks count="1" manualBreakCount="1">
    <brk id="35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opLeftCell="A36" zoomScale="85" zoomScaleNormal="85" zoomScaleSheetLayoutView="115" zoomScalePageLayoutView="70" workbookViewId="0">
      <selection activeCell="I54" sqref="I54"/>
    </sheetView>
  </sheetViews>
  <sheetFormatPr defaultColWidth="9.1796875" defaultRowHeight="14.5" x14ac:dyDescent="0.35"/>
  <cols>
    <col min="1" max="1" width="5.54296875" style="55" customWidth="1"/>
    <col min="2" max="2" width="20.1796875" style="55" bestFit="1" customWidth="1"/>
    <col min="3" max="3" width="20.453125" style="55" customWidth="1"/>
    <col min="4" max="4" width="22.54296875" style="55" customWidth="1"/>
    <col min="5" max="5" width="14.26953125" style="55" customWidth="1"/>
    <col min="6" max="6" width="12.453125" style="55" customWidth="1"/>
    <col min="7" max="7" width="13.81640625" style="59" customWidth="1"/>
    <col min="8" max="8" width="10.26953125" style="55" bestFit="1" customWidth="1"/>
    <col min="9" max="9" width="10.453125" style="55" customWidth="1"/>
    <col min="10" max="10" width="11.81640625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2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4" x14ac:dyDescent="0.3">
      <c r="A3" s="32" t="s">
        <v>37</v>
      </c>
      <c r="B3" s="135" t="s">
        <v>38</v>
      </c>
      <c r="C3" s="135"/>
      <c r="D3" s="90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42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 x14ac:dyDescent="0.35">
      <c r="A5" s="7">
        <v>1</v>
      </c>
      <c r="B5" s="7" t="s">
        <v>441</v>
      </c>
      <c r="C5" s="85" t="s">
        <v>442</v>
      </c>
      <c r="D5" s="7" t="s">
        <v>189</v>
      </c>
      <c r="E5" s="7" t="s">
        <v>17</v>
      </c>
      <c r="F5" s="39">
        <v>43477</v>
      </c>
      <c r="G5" s="40">
        <v>25541.119999999999</v>
      </c>
      <c r="H5" s="7" t="s">
        <v>52</v>
      </c>
      <c r="I5" s="13">
        <f>TRUNC((G5*0.02),2)</f>
        <v>510.82</v>
      </c>
      <c r="J5" s="39">
        <v>43508</v>
      </c>
      <c r="K5" s="7"/>
      <c r="L5" s="41">
        <f t="shared" ref="L5:L55" si="0">G5+I5</f>
        <v>26051.94</v>
      </c>
    </row>
    <row r="6" spans="1:12" customFormat="1" x14ac:dyDescent="0.35">
      <c r="A6" s="7">
        <v>2</v>
      </c>
      <c r="B6" s="7" t="s">
        <v>443</v>
      </c>
      <c r="C6" s="85">
        <v>1910950165015</v>
      </c>
      <c r="D6" s="7" t="s">
        <v>158</v>
      </c>
      <c r="E6" s="7" t="s">
        <v>178</v>
      </c>
      <c r="F6" s="39" t="s">
        <v>378</v>
      </c>
      <c r="G6" s="40">
        <v>8500</v>
      </c>
      <c r="H6" s="7" t="s">
        <v>52</v>
      </c>
      <c r="I6" s="13">
        <f t="shared" ref="I6:I55" si="1">TRUNC((G6*0.02),2)</f>
        <v>170</v>
      </c>
      <c r="J6" s="39">
        <f>J5</f>
        <v>43508</v>
      </c>
      <c r="K6" s="7"/>
      <c r="L6" s="41">
        <f t="shared" si="0"/>
        <v>8670</v>
      </c>
    </row>
    <row r="7" spans="1:12" customFormat="1" x14ac:dyDescent="0.35">
      <c r="A7" s="7">
        <v>3</v>
      </c>
      <c r="B7" s="7" t="s">
        <v>265</v>
      </c>
      <c r="C7" s="85">
        <v>1910950171203</v>
      </c>
      <c r="D7" s="7" t="s">
        <v>327</v>
      </c>
      <c r="E7" s="7" t="s">
        <v>16</v>
      </c>
      <c r="F7" s="39" t="s">
        <v>381</v>
      </c>
      <c r="G7" s="40">
        <v>19176</v>
      </c>
      <c r="H7" s="7" t="s">
        <v>52</v>
      </c>
      <c r="I7" s="13">
        <f t="shared" si="1"/>
        <v>383.52</v>
      </c>
      <c r="J7" s="39">
        <f t="shared" ref="J7:J55" si="2">J6</f>
        <v>43508</v>
      </c>
      <c r="K7" s="7"/>
      <c r="L7" s="41">
        <f t="shared" si="0"/>
        <v>19559.52</v>
      </c>
    </row>
    <row r="8" spans="1:12" customFormat="1" x14ac:dyDescent="0.35">
      <c r="A8" s="7">
        <v>4</v>
      </c>
      <c r="B8" s="7" t="s">
        <v>444</v>
      </c>
      <c r="C8" s="86">
        <v>1910956213810</v>
      </c>
      <c r="D8" s="7" t="s">
        <v>55</v>
      </c>
      <c r="E8" s="7" t="s">
        <v>64</v>
      </c>
      <c r="F8" s="39">
        <v>43477</v>
      </c>
      <c r="G8" s="40">
        <v>22003.21</v>
      </c>
      <c r="H8" s="7" t="s">
        <v>52</v>
      </c>
      <c r="I8" s="13">
        <f t="shared" si="1"/>
        <v>440.06</v>
      </c>
      <c r="J8" s="39">
        <f t="shared" si="2"/>
        <v>43508</v>
      </c>
      <c r="K8" s="7"/>
      <c r="L8" s="41">
        <f t="shared" si="0"/>
        <v>22443.27</v>
      </c>
    </row>
    <row r="9" spans="1:12" customFormat="1" x14ac:dyDescent="0.35">
      <c r="A9" s="7">
        <v>5</v>
      </c>
      <c r="B9" s="7" t="s">
        <v>129</v>
      </c>
      <c r="C9" s="85">
        <v>1910950172194</v>
      </c>
      <c r="D9" s="7" t="s">
        <v>155</v>
      </c>
      <c r="E9" s="7" t="s">
        <v>387</v>
      </c>
      <c r="F9" s="39">
        <v>43477</v>
      </c>
      <c r="G9" s="40">
        <v>32782</v>
      </c>
      <c r="H9" s="7" t="s">
        <v>52</v>
      </c>
      <c r="I9" s="13">
        <f t="shared" si="1"/>
        <v>655.64</v>
      </c>
      <c r="J9" s="39">
        <f t="shared" si="2"/>
        <v>43508</v>
      </c>
      <c r="K9" s="7"/>
      <c r="L9" s="41">
        <f t="shared" si="0"/>
        <v>33437.64</v>
      </c>
    </row>
    <row r="10" spans="1:12" customFormat="1" x14ac:dyDescent="0.35">
      <c r="A10" s="7">
        <v>6</v>
      </c>
      <c r="B10" s="7" t="s">
        <v>445</v>
      </c>
      <c r="C10" s="85">
        <v>1912731971911</v>
      </c>
      <c r="D10" s="7" t="s">
        <v>111</v>
      </c>
      <c r="E10" s="7" t="s">
        <v>34</v>
      </c>
      <c r="F10" s="39" t="s">
        <v>372</v>
      </c>
      <c r="G10" s="40">
        <v>8000</v>
      </c>
      <c r="H10" s="7" t="s">
        <v>52</v>
      </c>
      <c r="I10" s="13">
        <f t="shared" si="1"/>
        <v>160</v>
      </c>
      <c r="J10" s="39">
        <f t="shared" si="2"/>
        <v>43508</v>
      </c>
      <c r="K10" s="7"/>
      <c r="L10" s="41">
        <f t="shared" si="0"/>
        <v>8160</v>
      </c>
    </row>
    <row r="11" spans="1:12" customFormat="1" x14ac:dyDescent="0.35">
      <c r="A11" s="7">
        <v>7</v>
      </c>
      <c r="B11" s="7" t="s">
        <v>446</v>
      </c>
      <c r="C11" s="85" t="s">
        <v>447</v>
      </c>
      <c r="D11" s="7" t="s">
        <v>147</v>
      </c>
      <c r="E11" s="7" t="s">
        <v>387</v>
      </c>
      <c r="F11" s="39" t="s">
        <v>372</v>
      </c>
      <c r="G11" s="40">
        <v>11101.8</v>
      </c>
      <c r="H11" s="7" t="s">
        <v>52</v>
      </c>
      <c r="I11" s="13">
        <f t="shared" si="1"/>
        <v>222.03</v>
      </c>
      <c r="J11" s="39">
        <f t="shared" si="2"/>
        <v>43508</v>
      </c>
      <c r="K11" s="7"/>
      <c r="L11" s="41">
        <f t="shared" si="0"/>
        <v>11323.83</v>
      </c>
    </row>
    <row r="12" spans="1:12" customFormat="1" x14ac:dyDescent="0.35">
      <c r="A12" s="7">
        <v>8</v>
      </c>
      <c r="B12" s="43" t="s">
        <v>448</v>
      </c>
      <c r="C12" s="87">
        <v>1910950168897</v>
      </c>
      <c r="D12" s="43" t="s">
        <v>294</v>
      </c>
      <c r="E12" s="43" t="s">
        <v>34</v>
      </c>
      <c r="F12" s="39">
        <v>43477</v>
      </c>
      <c r="G12" s="46">
        <v>20000</v>
      </c>
      <c r="H12" s="7" t="s">
        <v>52</v>
      </c>
      <c r="I12" s="13">
        <f t="shared" si="1"/>
        <v>400</v>
      </c>
      <c r="J12" s="39">
        <f t="shared" si="2"/>
        <v>43508</v>
      </c>
      <c r="K12" s="7"/>
      <c r="L12" s="41">
        <f t="shared" si="0"/>
        <v>20400</v>
      </c>
    </row>
    <row r="13" spans="1:12" customFormat="1" x14ac:dyDescent="0.35">
      <c r="A13" s="7">
        <v>9</v>
      </c>
      <c r="B13" s="43" t="s">
        <v>104</v>
      </c>
      <c r="C13" s="87">
        <v>1910956208519</v>
      </c>
      <c r="D13" s="43" t="s">
        <v>449</v>
      </c>
      <c r="E13" s="43" t="s">
        <v>64</v>
      </c>
      <c r="F13" s="39">
        <v>43477</v>
      </c>
      <c r="G13" s="46">
        <v>112856.99</v>
      </c>
      <c r="H13" s="7" t="s">
        <v>52</v>
      </c>
      <c r="I13" s="13">
        <f t="shared" si="1"/>
        <v>2257.13</v>
      </c>
      <c r="J13" s="39">
        <f t="shared" si="2"/>
        <v>43508</v>
      </c>
      <c r="K13" s="7"/>
      <c r="L13" s="41">
        <f t="shared" si="0"/>
        <v>115114.12000000001</v>
      </c>
    </row>
    <row r="14" spans="1:12" customFormat="1" x14ac:dyDescent="0.35">
      <c r="A14" s="7">
        <v>10</v>
      </c>
      <c r="B14" s="43" t="s">
        <v>349</v>
      </c>
      <c r="C14" s="87">
        <v>1910956204905</v>
      </c>
      <c r="D14" s="43" t="s">
        <v>451</v>
      </c>
      <c r="E14" s="7" t="s">
        <v>35</v>
      </c>
      <c r="F14" s="39">
        <v>43477</v>
      </c>
      <c r="G14" s="46">
        <v>32782</v>
      </c>
      <c r="H14" s="7" t="s">
        <v>52</v>
      </c>
      <c r="I14" s="13">
        <f t="shared" si="1"/>
        <v>655.64</v>
      </c>
      <c r="J14" s="39">
        <f t="shared" si="2"/>
        <v>43508</v>
      </c>
      <c r="K14" s="7"/>
      <c r="L14" s="41">
        <f t="shared" si="0"/>
        <v>33437.64</v>
      </c>
    </row>
    <row r="15" spans="1:12" customFormat="1" x14ac:dyDescent="0.35">
      <c r="A15" s="7">
        <v>11</v>
      </c>
      <c r="B15" s="43" t="s">
        <v>69</v>
      </c>
      <c r="C15" s="87">
        <v>1910950165098</v>
      </c>
      <c r="D15" s="43" t="s">
        <v>452</v>
      </c>
      <c r="E15" s="43" t="s">
        <v>34</v>
      </c>
      <c r="F15" s="39" t="s">
        <v>378</v>
      </c>
      <c r="G15" s="46">
        <v>29000</v>
      </c>
      <c r="H15" s="7" t="s">
        <v>52</v>
      </c>
      <c r="I15" s="13">
        <f t="shared" si="1"/>
        <v>580</v>
      </c>
      <c r="J15" s="39">
        <f t="shared" si="2"/>
        <v>43508</v>
      </c>
      <c r="K15" s="7"/>
      <c r="L15" s="41">
        <f t="shared" si="0"/>
        <v>29580</v>
      </c>
    </row>
    <row r="16" spans="1:12" customFormat="1" x14ac:dyDescent="0.35">
      <c r="A16" s="7">
        <v>12</v>
      </c>
      <c r="B16" s="43" t="s">
        <v>69</v>
      </c>
      <c r="C16" s="87">
        <v>1910950165098</v>
      </c>
      <c r="D16" s="43" t="s">
        <v>309</v>
      </c>
      <c r="E16" s="43" t="s">
        <v>34</v>
      </c>
      <c r="F16" s="39" t="s">
        <v>378</v>
      </c>
      <c r="G16" s="46">
        <v>20000</v>
      </c>
      <c r="H16" s="7" t="s">
        <v>52</v>
      </c>
      <c r="I16" s="13">
        <f t="shared" si="1"/>
        <v>400</v>
      </c>
      <c r="J16" s="39">
        <f t="shared" si="2"/>
        <v>43508</v>
      </c>
      <c r="K16" s="7"/>
      <c r="L16" s="41">
        <f t="shared" si="0"/>
        <v>20400</v>
      </c>
    </row>
    <row r="17" spans="1:12" customFormat="1" x14ac:dyDescent="0.35">
      <c r="A17" s="7">
        <v>13</v>
      </c>
      <c r="B17" s="43" t="s">
        <v>66</v>
      </c>
      <c r="C17" s="88">
        <v>1910969160504</v>
      </c>
      <c r="D17" s="43" t="s">
        <v>453</v>
      </c>
      <c r="E17" s="43" t="s">
        <v>21</v>
      </c>
      <c r="F17" s="39">
        <v>43477</v>
      </c>
      <c r="G17" s="46">
        <v>20196</v>
      </c>
      <c r="H17" s="7" t="s">
        <v>52</v>
      </c>
      <c r="I17" s="13">
        <f t="shared" si="1"/>
        <v>403.92</v>
      </c>
      <c r="J17" s="39">
        <f t="shared" si="2"/>
        <v>43508</v>
      </c>
      <c r="K17" s="7"/>
      <c r="L17" s="41">
        <f t="shared" si="0"/>
        <v>20599.919999999998</v>
      </c>
    </row>
    <row r="18" spans="1:12" customFormat="1" x14ac:dyDescent="0.35">
      <c r="A18" s="7">
        <v>14</v>
      </c>
      <c r="B18" s="43" t="s">
        <v>454</v>
      </c>
      <c r="C18" s="88">
        <v>1910950166679</v>
      </c>
      <c r="D18" s="43" t="s">
        <v>123</v>
      </c>
      <c r="E18" s="43" t="s">
        <v>18</v>
      </c>
      <c r="F18" s="39">
        <v>43477</v>
      </c>
      <c r="G18" s="46">
        <v>30660.01</v>
      </c>
      <c r="H18" s="7" t="s">
        <v>52</v>
      </c>
      <c r="I18" s="13">
        <f t="shared" si="1"/>
        <v>613.20000000000005</v>
      </c>
      <c r="J18" s="39">
        <f t="shared" si="2"/>
        <v>43508</v>
      </c>
      <c r="K18" s="7"/>
      <c r="L18" s="41">
        <f t="shared" si="0"/>
        <v>31273.21</v>
      </c>
    </row>
    <row r="19" spans="1:12" customFormat="1" x14ac:dyDescent="0.35">
      <c r="A19" s="7">
        <v>15</v>
      </c>
      <c r="B19" s="43" t="s">
        <v>455</v>
      </c>
      <c r="C19" s="87">
        <v>1910950168364</v>
      </c>
      <c r="D19" s="43" t="s">
        <v>139</v>
      </c>
      <c r="E19" s="43" t="s">
        <v>17</v>
      </c>
      <c r="F19" s="39" t="s">
        <v>378</v>
      </c>
      <c r="G19" s="46">
        <v>60286.1</v>
      </c>
      <c r="H19" s="7" t="s">
        <v>52</v>
      </c>
      <c r="I19" s="13">
        <f t="shared" si="1"/>
        <v>1205.72</v>
      </c>
      <c r="J19" s="39">
        <f t="shared" si="2"/>
        <v>43508</v>
      </c>
      <c r="K19" s="7"/>
      <c r="L19" s="41">
        <f t="shared" si="0"/>
        <v>61491.82</v>
      </c>
    </row>
    <row r="20" spans="1:12" customFormat="1" x14ac:dyDescent="0.35">
      <c r="A20" s="7">
        <v>16</v>
      </c>
      <c r="B20" s="43" t="s">
        <v>324</v>
      </c>
      <c r="C20" s="88">
        <v>1910956211566</v>
      </c>
      <c r="D20" s="43" t="s">
        <v>67</v>
      </c>
      <c r="E20" s="43" t="s">
        <v>35</v>
      </c>
      <c r="F20" s="39">
        <v>43477</v>
      </c>
      <c r="G20" s="46">
        <v>16000</v>
      </c>
      <c r="H20" s="7" t="s">
        <v>52</v>
      </c>
      <c r="I20" s="13">
        <f t="shared" si="1"/>
        <v>320</v>
      </c>
      <c r="J20" s="39">
        <f t="shared" si="2"/>
        <v>43508</v>
      </c>
      <c r="K20" s="7"/>
      <c r="L20" s="41">
        <f t="shared" si="0"/>
        <v>16320</v>
      </c>
    </row>
    <row r="21" spans="1:12" customFormat="1" x14ac:dyDescent="0.35">
      <c r="A21" s="7">
        <v>17</v>
      </c>
      <c r="B21" s="43" t="s">
        <v>459</v>
      </c>
      <c r="C21" s="88">
        <v>4157885924</v>
      </c>
      <c r="D21" s="43" t="s">
        <v>170</v>
      </c>
      <c r="E21" s="43" t="s">
        <v>31</v>
      </c>
      <c r="F21" s="39">
        <v>43477</v>
      </c>
      <c r="G21" s="46">
        <v>15002.25</v>
      </c>
      <c r="H21" s="7" t="s">
        <v>52</v>
      </c>
      <c r="I21" s="13">
        <f t="shared" si="1"/>
        <v>300.04000000000002</v>
      </c>
      <c r="J21" s="39">
        <f t="shared" si="2"/>
        <v>43508</v>
      </c>
      <c r="K21" s="7"/>
      <c r="L21" s="41">
        <f t="shared" si="0"/>
        <v>15302.29</v>
      </c>
    </row>
    <row r="22" spans="1:12" customFormat="1" x14ac:dyDescent="0.35">
      <c r="A22" s="7">
        <v>18</v>
      </c>
      <c r="B22" s="43" t="s">
        <v>237</v>
      </c>
      <c r="C22" s="87" t="s">
        <v>463</v>
      </c>
      <c r="D22" s="43" t="s">
        <v>464</v>
      </c>
      <c r="E22" s="43" t="s">
        <v>35</v>
      </c>
      <c r="F22" s="39">
        <v>43477</v>
      </c>
      <c r="G22" s="46">
        <v>77085</v>
      </c>
      <c r="H22" s="7" t="s">
        <v>52</v>
      </c>
      <c r="I22" s="13">
        <f t="shared" si="1"/>
        <v>1541.7</v>
      </c>
      <c r="J22" s="39">
        <f t="shared" si="2"/>
        <v>43508</v>
      </c>
      <c r="K22" s="7"/>
      <c r="L22" s="41">
        <f t="shared" si="0"/>
        <v>78626.7</v>
      </c>
    </row>
    <row r="23" spans="1:12" customFormat="1" x14ac:dyDescent="0.35">
      <c r="A23" s="7">
        <v>19</v>
      </c>
      <c r="B23" s="43" t="s">
        <v>465</v>
      </c>
      <c r="C23" s="88">
        <v>1910950164915</v>
      </c>
      <c r="D23" s="43" t="s">
        <v>466</v>
      </c>
      <c r="E23" s="43" t="s">
        <v>34</v>
      </c>
      <c r="F23" s="39">
        <v>43477</v>
      </c>
      <c r="G23" s="46">
        <v>18377</v>
      </c>
      <c r="H23" s="7" t="s">
        <v>52</v>
      </c>
      <c r="I23" s="13">
        <f t="shared" si="1"/>
        <v>367.54</v>
      </c>
      <c r="J23" s="39">
        <f t="shared" si="2"/>
        <v>43508</v>
      </c>
      <c r="K23" s="7"/>
      <c r="L23" s="41">
        <f t="shared" si="0"/>
        <v>18744.54</v>
      </c>
    </row>
    <row r="24" spans="1:12" customFormat="1" x14ac:dyDescent="0.35">
      <c r="A24" s="7">
        <v>20</v>
      </c>
      <c r="B24" s="43" t="s">
        <v>333</v>
      </c>
      <c r="C24" s="88">
        <v>1910950165044</v>
      </c>
      <c r="D24" s="43" t="s">
        <v>467</v>
      </c>
      <c r="E24" s="43" t="s">
        <v>35</v>
      </c>
      <c r="F24" s="39">
        <v>43508</v>
      </c>
      <c r="G24" s="46">
        <v>6202</v>
      </c>
      <c r="H24" s="7" t="s">
        <v>52</v>
      </c>
      <c r="I24" s="13">
        <f t="shared" si="1"/>
        <v>124.04</v>
      </c>
      <c r="J24" s="39">
        <f t="shared" si="2"/>
        <v>43508</v>
      </c>
      <c r="K24" s="7"/>
      <c r="L24" s="41">
        <f t="shared" si="0"/>
        <v>6326.04</v>
      </c>
    </row>
    <row r="25" spans="1:12" customFormat="1" x14ac:dyDescent="0.35">
      <c r="A25" s="7">
        <v>21</v>
      </c>
      <c r="B25" s="43" t="s">
        <v>243</v>
      </c>
      <c r="C25" s="87">
        <v>1912779959436</v>
      </c>
      <c r="D25" s="43" t="s">
        <v>468</v>
      </c>
      <c r="E25" s="43" t="s">
        <v>178</v>
      </c>
      <c r="F25" s="39">
        <v>43508</v>
      </c>
      <c r="G25" s="46">
        <v>42090</v>
      </c>
      <c r="H25" s="7" t="s">
        <v>52</v>
      </c>
      <c r="I25" s="13">
        <f t="shared" si="1"/>
        <v>841.8</v>
      </c>
      <c r="J25" s="39">
        <f t="shared" si="2"/>
        <v>43508</v>
      </c>
      <c r="K25" s="7"/>
      <c r="L25" s="41">
        <f t="shared" si="0"/>
        <v>42931.8</v>
      </c>
    </row>
    <row r="26" spans="1:12" customFormat="1" x14ac:dyDescent="0.35">
      <c r="A26" s="7">
        <v>22</v>
      </c>
      <c r="B26" s="43" t="s">
        <v>56</v>
      </c>
      <c r="C26" s="87">
        <v>4168580639</v>
      </c>
      <c r="D26" s="43" t="s">
        <v>242</v>
      </c>
      <c r="E26" s="43" t="s">
        <v>64</v>
      </c>
      <c r="F26" s="39">
        <v>43477</v>
      </c>
      <c r="G26" s="46">
        <v>82251</v>
      </c>
      <c r="H26" s="7" t="s">
        <v>52</v>
      </c>
      <c r="I26" s="13">
        <f t="shared" si="1"/>
        <v>1645.02</v>
      </c>
      <c r="J26" s="39">
        <f t="shared" si="2"/>
        <v>43508</v>
      </c>
      <c r="K26" s="7"/>
      <c r="L26" s="41">
        <f t="shared" si="0"/>
        <v>83896.02</v>
      </c>
    </row>
    <row r="27" spans="1:12" customFormat="1" x14ac:dyDescent="0.35">
      <c r="A27" s="7">
        <v>23</v>
      </c>
      <c r="B27" s="43" t="s">
        <v>264</v>
      </c>
      <c r="C27" s="88">
        <v>1910950171074</v>
      </c>
      <c r="D27" s="43" t="s">
        <v>469</v>
      </c>
      <c r="E27" s="43" t="s">
        <v>64</v>
      </c>
      <c r="F27" s="39">
        <v>43477</v>
      </c>
      <c r="G27" s="46">
        <v>100010.42</v>
      </c>
      <c r="H27" s="7" t="s">
        <v>52</v>
      </c>
      <c r="I27" s="13">
        <f t="shared" si="1"/>
        <v>2000.2</v>
      </c>
      <c r="J27" s="39">
        <f t="shared" si="2"/>
        <v>43508</v>
      </c>
      <c r="K27" s="7"/>
      <c r="L27" s="41">
        <f t="shared" si="0"/>
        <v>102010.62</v>
      </c>
    </row>
    <row r="28" spans="1:12" customFormat="1" x14ac:dyDescent="0.35">
      <c r="A28" s="7">
        <v>24</v>
      </c>
      <c r="B28" s="43" t="s">
        <v>476</v>
      </c>
      <c r="C28" s="88">
        <v>1910956211618</v>
      </c>
      <c r="D28" s="43" t="s">
        <v>477</v>
      </c>
      <c r="E28" s="43" t="s">
        <v>34</v>
      </c>
      <c r="F28" s="39">
        <v>43477</v>
      </c>
      <c r="G28" s="46">
        <v>50000</v>
      </c>
      <c r="H28" s="7" t="s">
        <v>52</v>
      </c>
      <c r="I28" s="13">
        <f t="shared" si="1"/>
        <v>1000</v>
      </c>
      <c r="J28" s="39">
        <f t="shared" si="2"/>
        <v>43508</v>
      </c>
      <c r="K28" s="7"/>
      <c r="L28" s="41">
        <f t="shared" si="0"/>
        <v>51000</v>
      </c>
    </row>
    <row r="29" spans="1:12" customFormat="1" x14ac:dyDescent="0.35">
      <c r="A29" s="7">
        <v>25</v>
      </c>
      <c r="B29" s="43" t="s">
        <v>473</v>
      </c>
      <c r="C29" s="88">
        <v>1911894648688</v>
      </c>
      <c r="D29" s="43" t="s">
        <v>474</v>
      </c>
      <c r="E29" s="43" t="s">
        <v>178</v>
      </c>
      <c r="F29" s="39" t="s">
        <v>378</v>
      </c>
      <c r="G29" s="46">
        <v>33660</v>
      </c>
      <c r="H29" s="7" t="s">
        <v>52</v>
      </c>
      <c r="I29" s="13">
        <f t="shared" si="1"/>
        <v>673.2</v>
      </c>
      <c r="J29" s="39">
        <f t="shared" si="2"/>
        <v>43508</v>
      </c>
      <c r="K29" s="7"/>
      <c r="L29" s="41">
        <f t="shared" si="0"/>
        <v>34333.199999999997</v>
      </c>
    </row>
    <row r="30" spans="1:12" customFormat="1" x14ac:dyDescent="0.35">
      <c r="A30" s="7">
        <v>26</v>
      </c>
      <c r="B30" s="43" t="s">
        <v>116</v>
      </c>
      <c r="C30" s="88">
        <v>1910956208433</v>
      </c>
      <c r="D30" s="43" t="s">
        <v>478</v>
      </c>
      <c r="E30" s="43" t="s">
        <v>19</v>
      </c>
      <c r="F30" s="39">
        <v>43477</v>
      </c>
      <c r="G30" s="46">
        <v>8000</v>
      </c>
      <c r="H30" s="7" t="s">
        <v>52</v>
      </c>
      <c r="I30" s="13">
        <f t="shared" si="1"/>
        <v>160</v>
      </c>
      <c r="J30" s="39">
        <f t="shared" si="2"/>
        <v>43508</v>
      </c>
      <c r="K30" s="7"/>
      <c r="L30" s="41">
        <f t="shared" si="0"/>
        <v>8160</v>
      </c>
    </row>
    <row r="31" spans="1:12" customFormat="1" x14ac:dyDescent="0.35">
      <c r="A31" s="7">
        <v>27</v>
      </c>
      <c r="B31" s="43" t="s">
        <v>369</v>
      </c>
      <c r="C31" s="88">
        <v>1912731975277</v>
      </c>
      <c r="D31" s="43" t="s">
        <v>370</v>
      </c>
      <c r="E31" s="43" t="s">
        <v>17</v>
      </c>
      <c r="F31" s="39">
        <v>43477</v>
      </c>
      <c r="G31" s="46">
        <v>40072.82</v>
      </c>
      <c r="H31" s="7" t="s">
        <v>52</v>
      </c>
      <c r="I31" s="13">
        <f t="shared" si="1"/>
        <v>801.45</v>
      </c>
      <c r="J31" s="39">
        <f t="shared" si="2"/>
        <v>43508</v>
      </c>
      <c r="K31" s="7"/>
      <c r="L31" s="41">
        <f t="shared" si="0"/>
        <v>40874.269999999997</v>
      </c>
    </row>
    <row r="32" spans="1:12" customFormat="1" x14ac:dyDescent="0.35">
      <c r="A32" s="7">
        <v>28</v>
      </c>
      <c r="B32" s="43" t="s">
        <v>158</v>
      </c>
      <c r="C32" s="88">
        <v>1910950169725</v>
      </c>
      <c r="D32" s="43" t="s">
        <v>164</v>
      </c>
      <c r="E32" s="43" t="s">
        <v>64</v>
      </c>
      <c r="F32" s="39">
        <v>43477</v>
      </c>
      <c r="G32" s="46">
        <v>28887.77</v>
      </c>
      <c r="H32" s="7" t="s">
        <v>52</v>
      </c>
      <c r="I32" s="13">
        <f t="shared" si="1"/>
        <v>577.75</v>
      </c>
      <c r="J32" s="39">
        <f t="shared" si="2"/>
        <v>43508</v>
      </c>
      <c r="K32" s="7"/>
      <c r="L32" s="41">
        <f t="shared" si="0"/>
        <v>29465.52</v>
      </c>
    </row>
    <row r="33" spans="1:12" customFormat="1" x14ac:dyDescent="0.35">
      <c r="A33" s="7">
        <v>29</v>
      </c>
      <c r="B33" s="43" t="s">
        <v>481</v>
      </c>
      <c r="C33" s="87">
        <v>1910956205400</v>
      </c>
      <c r="D33" s="43" t="s">
        <v>282</v>
      </c>
      <c r="E33" s="43" t="s">
        <v>17</v>
      </c>
      <c r="F33" s="39">
        <v>43507</v>
      </c>
      <c r="G33" s="46">
        <v>134033.29999999999</v>
      </c>
      <c r="H33" s="7" t="s">
        <v>52</v>
      </c>
      <c r="I33" s="13">
        <f t="shared" si="1"/>
        <v>2680.66</v>
      </c>
      <c r="J33" s="39">
        <f t="shared" si="2"/>
        <v>43508</v>
      </c>
      <c r="K33" s="7"/>
      <c r="L33" s="41">
        <f t="shared" si="0"/>
        <v>136713.96</v>
      </c>
    </row>
    <row r="34" spans="1:12" customFormat="1" x14ac:dyDescent="0.35">
      <c r="A34" s="7">
        <v>30</v>
      </c>
      <c r="B34" s="43" t="s">
        <v>68</v>
      </c>
      <c r="C34" s="87">
        <v>1910956205401</v>
      </c>
      <c r="D34" s="43" t="s">
        <v>482</v>
      </c>
      <c r="E34" s="43" t="s">
        <v>17</v>
      </c>
      <c r="F34" s="39">
        <v>43507</v>
      </c>
      <c r="G34" s="46">
        <v>129018.5</v>
      </c>
      <c r="H34" s="7" t="s">
        <v>52</v>
      </c>
      <c r="I34" s="13">
        <f t="shared" si="1"/>
        <v>2580.37</v>
      </c>
      <c r="J34" s="39">
        <f t="shared" si="2"/>
        <v>43508</v>
      </c>
      <c r="K34" s="7"/>
      <c r="L34" s="41">
        <f t="shared" si="0"/>
        <v>131598.87</v>
      </c>
    </row>
    <row r="35" spans="1:12" customFormat="1" x14ac:dyDescent="0.35">
      <c r="A35" s="7">
        <v>31</v>
      </c>
      <c r="B35" s="43" t="s">
        <v>483</v>
      </c>
      <c r="C35" s="87">
        <v>1910950167752</v>
      </c>
      <c r="D35" s="43" t="s">
        <v>170</v>
      </c>
      <c r="E35" s="43" t="s">
        <v>16</v>
      </c>
      <c r="F35" s="39">
        <v>43507</v>
      </c>
      <c r="G35" s="46">
        <v>22644</v>
      </c>
      <c r="H35" s="7" t="s">
        <v>52</v>
      </c>
      <c r="I35" s="13">
        <f t="shared" si="1"/>
        <v>452.88</v>
      </c>
      <c r="J35" s="39">
        <f t="shared" si="2"/>
        <v>43508</v>
      </c>
      <c r="K35" s="7"/>
      <c r="L35" s="41">
        <f t="shared" si="0"/>
        <v>23096.880000000001</v>
      </c>
    </row>
    <row r="36" spans="1:12" customFormat="1" x14ac:dyDescent="0.35">
      <c r="A36" s="7">
        <v>32</v>
      </c>
      <c r="B36" s="43" t="s">
        <v>287</v>
      </c>
      <c r="C36" s="87">
        <v>1026384675</v>
      </c>
      <c r="D36" s="43" t="s">
        <v>487</v>
      </c>
      <c r="E36" s="43" t="s">
        <v>19</v>
      </c>
      <c r="F36" s="39">
        <v>43476</v>
      </c>
      <c r="G36" s="46">
        <v>224524.46</v>
      </c>
      <c r="H36" s="7" t="s">
        <v>52</v>
      </c>
      <c r="I36" s="13">
        <f t="shared" si="1"/>
        <v>4490.4799999999996</v>
      </c>
      <c r="J36" s="39">
        <f t="shared" si="2"/>
        <v>43508</v>
      </c>
      <c r="K36" s="7"/>
      <c r="L36" s="41">
        <f t="shared" si="0"/>
        <v>229014.94</v>
      </c>
    </row>
    <row r="37" spans="1:12" customFormat="1" x14ac:dyDescent="0.35">
      <c r="A37" s="7">
        <v>33</v>
      </c>
      <c r="B37" s="43" t="s">
        <v>114</v>
      </c>
      <c r="C37" s="87">
        <v>1910950172321</v>
      </c>
      <c r="D37" s="43" t="s">
        <v>488</v>
      </c>
      <c r="E37" s="43" t="s">
        <v>17</v>
      </c>
      <c r="F37" s="39">
        <v>43508</v>
      </c>
      <c r="G37" s="46">
        <v>34999.96</v>
      </c>
      <c r="H37" s="7" t="s">
        <v>52</v>
      </c>
      <c r="I37" s="13">
        <f t="shared" si="1"/>
        <v>699.99</v>
      </c>
      <c r="J37" s="39">
        <f t="shared" si="2"/>
        <v>43508</v>
      </c>
      <c r="K37" s="7"/>
      <c r="L37" s="41">
        <f t="shared" si="0"/>
        <v>35699.949999999997</v>
      </c>
    </row>
    <row r="38" spans="1:12" customFormat="1" x14ac:dyDescent="0.35">
      <c r="A38" s="7">
        <v>34</v>
      </c>
      <c r="B38" s="43" t="s">
        <v>489</v>
      </c>
      <c r="C38" s="87" t="s">
        <v>490</v>
      </c>
      <c r="D38" s="43" t="s">
        <v>139</v>
      </c>
      <c r="E38" s="43" t="s">
        <v>64</v>
      </c>
      <c r="F38" s="39">
        <v>43508</v>
      </c>
      <c r="G38" s="46">
        <v>75000</v>
      </c>
      <c r="H38" s="7" t="s">
        <v>52</v>
      </c>
      <c r="I38" s="13">
        <f t="shared" si="1"/>
        <v>1500</v>
      </c>
      <c r="J38" s="39">
        <f t="shared" si="2"/>
        <v>43508</v>
      </c>
      <c r="K38" s="7"/>
      <c r="L38" s="41">
        <f t="shared" si="0"/>
        <v>76500</v>
      </c>
    </row>
    <row r="39" spans="1:12" customFormat="1" x14ac:dyDescent="0.35">
      <c r="A39" s="7">
        <v>35</v>
      </c>
      <c r="B39" s="48"/>
      <c r="C39" s="83"/>
      <c r="D39" s="48"/>
      <c r="E39" s="49"/>
      <c r="F39" s="50"/>
      <c r="G39" s="46">
        <v>453288.08</v>
      </c>
      <c r="H39" s="7" t="s">
        <v>95</v>
      </c>
      <c r="I39" s="13">
        <v>5930.69</v>
      </c>
      <c r="J39" s="39">
        <f t="shared" si="2"/>
        <v>43508</v>
      </c>
      <c r="K39" s="7"/>
      <c r="L39" s="41">
        <f t="shared" si="0"/>
        <v>459218.77</v>
      </c>
    </row>
    <row r="40" spans="1:12" customFormat="1" x14ac:dyDescent="0.35">
      <c r="A40" s="7">
        <v>36</v>
      </c>
      <c r="B40" s="48" t="s">
        <v>167</v>
      </c>
      <c r="C40" s="83">
        <v>1910950163902</v>
      </c>
      <c r="D40" s="48" t="s">
        <v>440</v>
      </c>
      <c r="E40" s="49" t="s">
        <v>87</v>
      </c>
      <c r="F40" s="50">
        <v>43508</v>
      </c>
      <c r="G40" s="46">
        <v>35000</v>
      </c>
      <c r="H40" s="7" t="s">
        <v>7</v>
      </c>
      <c r="I40" s="13">
        <f t="shared" si="1"/>
        <v>700</v>
      </c>
      <c r="J40" s="39">
        <f t="shared" si="2"/>
        <v>43508</v>
      </c>
      <c r="K40" s="7"/>
      <c r="L40" s="41">
        <f t="shared" si="0"/>
        <v>35700</v>
      </c>
    </row>
    <row r="41" spans="1:12" customFormat="1" x14ac:dyDescent="0.35">
      <c r="A41" s="7">
        <v>37</v>
      </c>
      <c r="B41" s="48" t="s">
        <v>268</v>
      </c>
      <c r="C41" s="83">
        <v>1910956204129</v>
      </c>
      <c r="D41" s="48" t="s">
        <v>132</v>
      </c>
      <c r="E41" s="49" t="s">
        <v>198</v>
      </c>
      <c r="F41" s="50">
        <v>43477</v>
      </c>
      <c r="G41" s="46">
        <v>37488</v>
      </c>
      <c r="H41" s="7" t="s">
        <v>7</v>
      </c>
      <c r="I41" s="13">
        <f t="shared" si="1"/>
        <v>749.76</v>
      </c>
      <c r="J41" s="39">
        <f t="shared" si="2"/>
        <v>43508</v>
      </c>
      <c r="K41" s="7"/>
      <c r="L41" s="41">
        <f t="shared" si="0"/>
        <v>38237.760000000002</v>
      </c>
    </row>
    <row r="42" spans="1:12" customFormat="1" x14ac:dyDescent="0.35">
      <c r="A42" s="7">
        <v>38</v>
      </c>
      <c r="B42" s="48" t="s">
        <v>460</v>
      </c>
      <c r="C42" s="83" t="s">
        <v>461</v>
      </c>
      <c r="D42" s="48" t="s">
        <v>462</v>
      </c>
      <c r="E42" s="49" t="s">
        <v>85</v>
      </c>
      <c r="F42" s="50">
        <v>43477</v>
      </c>
      <c r="G42" s="46">
        <v>51000</v>
      </c>
      <c r="H42" s="7" t="s">
        <v>7</v>
      </c>
      <c r="I42" s="13">
        <f t="shared" si="1"/>
        <v>1020</v>
      </c>
      <c r="J42" s="39">
        <f t="shared" si="2"/>
        <v>43508</v>
      </c>
      <c r="K42" s="7"/>
      <c r="L42" s="41">
        <f t="shared" si="0"/>
        <v>52020</v>
      </c>
    </row>
    <row r="43" spans="1:12" customFormat="1" x14ac:dyDescent="0.35">
      <c r="A43" s="7">
        <v>39</v>
      </c>
      <c r="B43" s="43" t="s">
        <v>470</v>
      </c>
      <c r="C43" s="88">
        <v>1910956210889</v>
      </c>
      <c r="D43" s="43" t="s">
        <v>471</v>
      </c>
      <c r="E43" s="49" t="s">
        <v>87</v>
      </c>
      <c r="F43" s="50" t="s">
        <v>380</v>
      </c>
      <c r="G43" s="46">
        <v>100000</v>
      </c>
      <c r="H43" s="7" t="s">
        <v>7</v>
      </c>
      <c r="I43" s="13">
        <f t="shared" si="1"/>
        <v>2000</v>
      </c>
      <c r="J43" s="39">
        <f t="shared" si="2"/>
        <v>43508</v>
      </c>
      <c r="K43" s="7"/>
      <c r="L43" s="41">
        <f t="shared" si="0"/>
        <v>102000</v>
      </c>
    </row>
    <row r="44" spans="1:12" customFormat="1" x14ac:dyDescent="0.35">
      <c r="A44" s="7">
        <v>40</v>
      </c>
      <c r="B44" s="43" t="s">
        <v>227</v>
      </c>
      <c r="C44" s="88">
        <v>1910956218259</v>
      </c>
      <c r="D44" s="43" t="s">
        <v>472</v>
      </c>
      <c r="E44" s="49" t="s">
        <v>198</v>
      </c>
      <c r="F44" s="50">
        <v>43508</v>
      </c>
      <c r="G44" s="46">
        <v>34800</v>
      </c>
      <c r="H44" s="7" t="s">
        <v>7</v>
      </c>
      <c r="I44" s="13">
        <f t="shared" si="1"/>
        <v>696</v>
      </c>
      <c r="J44" s="39">
        <f t="shared" si="2"/>
        <v>43508</v>
      </c>
      <c r="K44" s="7"/>
      <c r="L44" s="41">
        <f t="shared" si="0"/>
        <v>35496</v>
      </c>
    </row>
    <row r="45" spans="1:12" customFormat="1" x14ac:dyDescent="0.35">
      <c r="A45" s="7">
        <v>41</v>
      </c>
      <c r="B45" s="43" t="s">
        <v>475</v>
      </c>
      <c r="C45" s="88">
        <v>1910956203941</v>
      </c>
      <c r="D45" s="43" t="s">
        <v>297</v>
      </c>
      <c r="E45" s="49" t="s">
        <v>191</v>
      </c>
      <c r="F45" s="50">
        <v>43477</v>
      </c>
      <c r="G45" s="46">
        <v>35000</v>
      </c>
      <c r="H45" s="7" t="s">
        <v>7</v>
      </c>
      <c r="I45" s="13">
        <f t="shared" si="1"/>
        <v>700</v>
      </c>
      <c r="J45" s="39">
        <f t="shared" si="2"/>
        <v>43508</v>
      </c>
      <c r="K45" s="7"/>
      <c r="L45" s="41">
        <f t="shared" si="0"/>
        <v>35700</v>
      </c>
    </row>
    <row r="46" spans="1:12" customFormat="1" x14ac:dyDescent="0.35">
      <c r="A46" s="7">
        <v>42</v>
      </c>
      <c r="B46" s="43" t="s">
        <v>128</v>
      </c>
      <c r="C46" s="87" t="s">
        <v>484</v>
      </c>
      <c r="D46" s="43" t="s">
        <v>485</v>
      </c>
      <c r="E46" s="49" t="s">
        <v>486</v>
      </c>
      <c r="F46" s="50">
        <v>43477</v>
      </c>
      <c r="G46" s="46">
        <v>22474</v>
      </c>
      <c r="H46" s="7" t="s">
        <v>7</v>
      </c>
      <c r="I46" s="13">
        <f t="shared" si="1"/>
        <v>449.48</v>
      </c>
      <c r="J46" s="39">
        <f t="shared" si="2"/>
        <v>43508</v>
      </c>
      <c r="K46" s="7"/>
      <c r="L46" s="41">
        <f t="shared" si="0"/>
        <v>22923.48</v>
      </c>
    </row>
    <row r="47" spans="1:12" customFormat="1" x14ac:dyDescent="0.35">
      <c r="A47" s="7">
        <v>43</v>
      </c>
      <c r="B47" s="43" t="s">
        <v>128</v>
      </c>
      <c r="C47" s="87" t="s">
        <v>484</v>
      </c>
      <c r="D47" s="43" t="s">
        <v>485</v>
      </c>
      <c r="E47" s="49" t="s">
        <v>486</v>
      </c>
      <c r="F47" s="50" t="s">
        <v>378</v>
      </c>
      <c r="G47" s="46"/>
      <c r="H47" s="7" t="s">
        <v>7</v>
      </c>
      <c r="I47" s="13">
        <v>444.04</v>
      </c>
      <c r="J47" s="39">
        <f t="shared" si="2"/>
        <v>43508</v>
      </c>
      <c r="K47" s="7"/>
      <c r="L47" s="41">
        <f t="shared" si="0"/>
        <v>444.04</v>
      </c>
    </row>
    <row r="48" spans="1:12" customFormat="1" x14ac:dyDescent="0.35">
      <c r="A48" s="7">
        <v>44</v>
      </c>
      <c r="B48" s="48" t="s">
        <v>479</v>
      </c>
      <c r="C48" s="83">
        <v>1910950167059</v>
      </c>
      <c r="D48" s="48" t="s">
        <v>480</v>
      </c>
      <c r="E48" s="49"/>
      <c r="F48" s="50"/>
      <c r="G48" s="46"/>
      <c r="H48" s="7" t="s">
        <v>7</v>
      </c>
      <c r="I48" s="13">
        <v>3111.7</v>
      </c>
      <c r="J48" s="39">
        <f t="shared" si="2"/>
        <v>43508</v>
      </c>
      <c r="K48" s="7"/>
      <c r="L48" s="41">
        <f t="shared" si="0"/>
        <v>3111.7</v>
      </c>
    </row>
    <row r="49" spans="1:12" customFormat="1" x14ac:dyDescent="0.35">
      <c r="A49" s="7">
        <v>45</v>
      </c>
      <c r="B49" s="48" t="s">
        <v>457</v>
      </c>
      <c r="C49" s="49">
        <v>1912723930422</v>
      </c>
      <c r="D49" s="48" t="s">
        <v>302</v>
      </c>
      <c r="E49" s="49" t="s">
        <v>19</v>
      </c>
      <c r="F49" s="50" t="s">
        <v>378</v>
      </c>
      <c r="G49" s="46">
        <v>11027</v>
      </c>
      <c r="H49" s="43" t="s">
        <v>89</v>
      </c>
      <c r="I49" s="13">
        <f t="shared" si="1"/>
        <v>220.54</v>
      </c>
      <c r="J49" s="39">
        <f t="shared" si="2"/>
        <v>43508</v>
      </c>
      <c r="K49" s="7"/>
      <c r="L49" s="41">
        <f t="shared" si="0"/>
        <v>11247.54</v>
      </c>
    </row>
    <row r="50" spans="1:12" customFormat="1" x14ac:dyDescent="0.35">
      <c r="A50" s="7">
        <v>46</v>
      </c>
      <c r="B50" s="48" t="s">
        <v>336</v>
      </c>
      <c r="C50" s="83" t="s">
        <v>458</v>
      </c>
      <c r="D50" s="48" t="s">
        <v>192</v>
      </c>
      <c r="E50" s="49" t="s">
        <v>178</v>
      </c>
      <c r="F50" s="50">
        <v>43477</v>
      </c>
      <c r="G50" s="46">
        <v>15000</v>
      </c>
      <c r="H50" s="43" t="s">
        <v>89</v>
      </c>
      <c r="I50" s="13">
        <f t="shared" si="1"/>
        <v>300</v>
      </c>
      <c r="J50" s="39">
        <f t="shared" si="2"/>
        <v>43508</v>
      </c>
      <c r="K50" s="7"/>
      <c r="L50" s="41">
        <f t="shared" si="0"/>
        <v>15300</v>
      </c>
    </row>
    <row r="51" spans="1:12" customFormat="1" x14ac:dyDescent="0.35">
      <c r="A51" s="7">
        <v>47</v>
      </c>
      <c r="B51" s="48" t="s">
        <v>129</v>
      </c>
      <c r="C51" s="83">
        <v>1912723035417</v>
      </c>
      <c r="D51" s="48" t="s">
        <v>135</v>
      </c>
      <c r="E51" s="49" t="s">
        <v>17</v>
      </c>
      <c r="F51" s="50">
        <v>43477</v>
      </c>
      <c r="G51" s="46">
        <v>22105.47</v>
      </c>
      <c r="H51" s="43" t="s">
        <v>89</v>
      </c>
      <c r="I51" s="13">
        <f t="shared" si="1"/>
        <v>442.1</v>
      </c>
      <c r="J51" s="39">
        <f t="shared" si="2"/>
        <v>43508</v>
      </c>
      <c r="K51" s="7"/>
      <c r="L51" s="41">
        <f t="shared" si="0"/>
        <v>22547.57</v>
      </c>
    </row>
    <row r="52" spans="1:12" customFormat="1" x14ac:dyDescent="0.35">
      <c r="A52" s="7">
        <v>48</v>
      </c>
      <c r="B52" s="48" t="s">
        <v>491</v>
      </c>
      <c r="C52" s="49">
        <v>1910950172480</v>
      </c>
      <c r="D52" s="48" t="s">
        <v>492</v>
      </c>
      <c r="E52" s="49" t="s">
        <v>35</v>
      </c>
      <c r="F52" s="50">
        <v>43477</v>
      </c>
      <c r="G52" s="46">
        <v>31906.51</v>
      </c>
      <c r="H52" s="43" t="s">
        <v>89</v>
      </c>
      <c r="I52" s="13">
        <f t="shared" si="1"/>
        <v>638.13</v>
      </c>
      <c r="J52" s="39">
        <f t="shared" si="2"/>
        <v>43508</v>
      </c>
      <c r="K52" s="7"/>
      <c r="L52" s="41">
        <f t="shared" si="0"/>
        <v>32544.639999999999</v>
      </c>
    </row>
    <row r="53" spans="1:12" customFormat="1" x14ac:dyDescent="0.35">
      <c r="A53" s="7">
        <v>49</v>
      </c>
      <c r="B53" s="43"/>
      <c r="C53" s="47"/>
      <c r="D53" s="43"/>
      <c r="E53" s="43"/>
      <c r="F53" s="50"/>
      <c r="G53" s="46"/>
      <c r="H53" s="43" t="s">
        <v>89</v>
      </c>
      <c r="I53" s="13">
        <v>39915.18</v>
      </c>
      <c r="J53" s="39">
        <f t="shared" si="2"/>
        <v>43508</v>
      </c>
      <c r="K53" s="7"/>
      <c r="L53" s="41">
        <f t="shared" si="0"/>
        <v>39915.18</v>
      </c>
    </row>
    <row r="54" spans="1:12" customFormat="1" x14ac:dyDescent="0.35">
      <c r="A54" s="7">
        <v>50</v>
      </c>
      <c r="B54" s="43" t="s">
        <v>117</v>
      </c>
      <c r="C54" s="47">
        <v>200009616975</v>
      </c>
      <c r="D54" s="43" t="s">
        <v>456</v>
      </c>
      <c r="E54" s="43" t="s">
        <v>31</v>
      </c>
      <c r="F54" s="50" t="s">
        <v>372</v>
      </c>
      <c r="G54" s="46">
        <v>50004.7</v>
      </c>
      <c r="H54" s="43" t="s">
        <v>96</v>
      </c>
      <c r="I54" s="13">
        <f t="shared" si="1"/>
        <v>1000.09</v>
      </c>
      <c r="J54" s="39">
        <f t="shared" si="2"/>
        <v>43508</v>
      </c>
      <c r="K54" s="7"/>
      <c r="L54" s="41">
        <f t="shared" si="0"/>
        <v>51004.789999999994</v>
      </c>
    </row>
    <row r="55" spans="1:12" customFormat="1" ht="15" thickBot="1" x14ac:dyDescent="0.4">
      <c r="A55" s="7">
        <v>51</v>
      </c>
      <c r="B55" s="43"/>
      <c r="C55" s="44"/>
      <c r="D55" s="43"/>
      <c r="E55" s="43" t="s">
        <v>31</v>
      </c>
      <c r="F55" s="50"/>
      <c r="G55" s="46"/>
      <c r="H55" s="43" t="s">
        <v>96</v>
      </c>
      <c r="I55" s="13">
        <f t="shared" si="1"/>
        <v>0</v>
      </c>
      <c r="J55" s="39">
        <f t="shared" si="2"/>
        <v>43508</v>
      </c>
      <c r="K55" s="7"/>
      <c r="L55" s="41">
        <f t="shared" si="0"/>
        <v>0</v>
      </c>
    </row>
    <row r="56" spans="1:12" customFormat="1" ht="15" thickBot="1" x14ac:dyDescent="0.4">
      <c r="A56" s="137" t="s">
        <v>9</v>
      </c>
      <c r="B56" s="137"/>
      <c r="C56" s="137"/>
      <c r="D56" s="137"/>
      <c r="E56" s="137"/>
      <c r="F56" s="138"/>
      <c r="G56" s="76">
        <f>SUM(G5:G55)</f>
        <v>2489837.4700000002</v>
      </c>
      <c r="H56" s="77"/>
      <c r="I56" s="78">
        <f>SUM(I5:I55)</f>
        <v>90132.510000000009</v>
      </c>
      <c r="J56" s="79"/>
      <c r="K56" s="80"/>
      <c r="L56" s="81">
        <f>SUM(L5:L55)</f>
        <v>2579969.9800000004</v>
      </c>
    </row>
    <row r="57" spans="1:12" customFormat="1" x14ac:dyDescent="0.35">
      <c r="A57" s="55"/>
      <c r="B57" s="56" t="s">
        <v>4</v>
      </c>
      <c r="C57" s="57" t="s">
        <v>91</v>
      </c>
      <c r="D57" s="56" t="s">
        <v>89</v>
      </c>
      <c r="E57" s="56" t="s">
        <v>7</v>
      </c>
      <c r="F57" s="56" t="s">
        <v>94</v>
      </c>
      <c r="G57" s="64" t="s">
        <v>9</v>
      </c>
      <c r="H57" s="55"/>
      <c r="I57" s="41"/>
      <c r="J57" s="55"/>
      <c r="K57" s="55"/>
      <c r="L57" s="41"/>
    </row>
    <row r="58" spans="1:12" customFormat="1" x14ac:dyDescent="0.35">
      <c r="A58" s="63" t="s">
        <v>92</v>
      </c>
      <c r="B58" s="65">
        <f>SUM(G5:G38)</f>
        <v>1590743.71</v>
      </c>
      <c r="C58" s="65">
        <f>SUM(G54:G55)</f>
        <v>50004.7</v>
      </c>
      <c r="D58" s="65">
        <f>SUM(G49:G53)</f>
        <v>80038.98</v>
      </c>
      <c r="E58" s="65">
        <f>SUM(G40:G48)</f>
        <v>315762</v>
      </c>
      <c r="F58" s="65">
        <f>G39</f>
        <v>453288.08</v>
      </c>
      <c r="G58" s="65">
        <f>SUM(B58:F58)</f>
        <v>2489837.4699999997</v>
      </c>
      <c r="H58" s="55"/>
      <c r="I58" s="41"/>
      <c r="J58" s="61"/>
      <c r="K58" s="55"/>
      <c r="L58" s="41"/>
    </row>
    <row r="59" spans="1:12" customFormat="1" x14ac:dyDescent="0.35">
      <c r="A59" s="63" t="s">
        <v>93</v>
      </c>
      <c r="B59" s="65">
        <f>SUM(I5:I38)</f>
        <v>31814.800000000007</v>
      </c>
      <c r="C59" s="65">
        <f>SUM(I54:I55)</f>
        <v>1000.09</v>
      </c>
      <c r="D59" s="65">
        <f>SUM(I49:I53)</f>
        <v>41515.949999999997</v>
      </c>
      <c r="E59" s="65">
        <f>SUM(I40:I48)</f>
        <v>9870.98</v>
      </c>
      <c r="F59" s="65">
        <f>I39</f>
        <v>5930.69</v>
      </c>
      <c r="G59" s="65">
        <f>SUM(B59:F59)</f>
        <v>90132.51</v>
      </c>
      <c r="H59" s="55"/>
      <c r="I59" s="41"/>
      <c r="J59" s="61"/>
      <c r="K59" s="55"/>
      <c r="L59" s="41"/>
    </row>
    <row r="60" spans="1:12" customFormat="1" x14ac:dyDescent="0.35">
      <c r="A60" s="63" t="s">
        <v>9</v>
      </c>
      <c r="B60" s="65">
        <f>SUM(B58:B59)</f>
        <v>1622558.51</v>
      </c>
      <c r="C60" s="65">
        <f>SUM(C58:C59)</f>
        <v>51004.789999999994</v>
      </c>
      <c r="D60" s="65">
        <f>SUM(D58:D59)</f>
        <v>121554.93</v>
      </c>
      <c r="E60" s="65">
        <f>SUM(E58:E59)</f>
        <v>325632.98</v>
      </c>
      <c r="F60" s="65">
        <f>SUM(F58:F59)</f>
        <v>459218.77</v>
      </c>
      <c r="G60" s="65">
        <f>SUM(B60:F60)</f>
        <v>2579969.98</v>
      </c>
      <c r="H60" s="55" t="s">
        <v>33</v>
      </c>
      <c r="I60" s="41"/>
      <c r="J60" s="61"/>
      <c r="K60" s="55"/>
      <c r="L60" s="41"/>
    </row>
    <row r="61" spans="1:12" customFormat="1" x14ac:dyDescent="0.35">
      <c r="A61" s="55"/>
      <c r="B61" s="59"/>
      <c r="C61" s="60"/>
      <c r="D61" s="60"/>
      <c r="E61" s="61"/>
      <c r="F61" s="55"/>
      <c r="G61" s="58"/>
      <c r="H61" s="55"/>
      <c r="I61" s="41"/>
      <c r="J61" s="55"/>
      <c r="K61" s="55"/>
      <c r="L61" s="41"/>
    </row>
    <row r="62" spans="1:12" x14ac:dyDescent="0.35">
      <c r="A62" s="82" t="s">
        <v>300</v>
      </c>
      <c r="C62" s="62"/>
      <c r="D62" s="61">
        <f>B58+C58+D58</f>
        <v>1720787.39</v>
      </c>
      <c r="E62" s="61">
        <f>E58+F58</f>
        <v>769050.08000000007</v>
      </c>
      <c r="G62" s="65">
        <f>D62+E62</f>
        <v>2489837.4699999997</v>
      </c>
      <c r="I62" s="41"/>
      <c r="L62" s="41"/>
    </row>
    <row r="63" spans="1:12" x14ac:dyDescent="0.35">
      <c r="A63" s="82"/>
      <c r="C63" s="62"/>
      <c r="D63" s="61"/>
      <c r="E63" s="61"/>
      <c r="G63" s="65"/>
      <c r="I63" s="41"/>
      <c r="L63" s="41"/>
    </row>
    <row r="64" spans="1:12" ht="23.5" x14ac:dyDescent="0.55000000000000004">
      <c r="A64" s="136" t="s">
        <v>0</v>
      </c>
      <c r="B64" s="136"/>
      <c r="C64" s="136"/>
      <c r="D64" s="136"/>
      <c r="E64" s="136"/>
      <c r="F64" s="136"/>
      <c r="G64" s="136"/>
      <c r="H64" s="136"/>
      <c r="I64" s="41"/>
      <c r="L64" s="41"/>
    </row>
    <row r="65" spans="1:12" ht="16" thickBot="1" x14ac:dyDescent="0.4">
      <c r="A65" s="133" t="s">
        <v>1</v>
      </c>
      <c r="B65" s="133"/>
      <c r="C65" s="133"/>
      <c r="D65" s="133"/>
      <c r="E65" s="133"/>
      <c r="F65" s="133"/>
      <c r="G65" s="133"/>
      <c r="H65" s="133"/>
      <c r="I65" s="41"/>
      <c r="L65" s="41"/>
    </row>
    <row r="66" spans="1:12" x14ac:dyDescent="0.35">
      <c r="C66" s="62"/>
      <c r="G66" s="58"/>
      <c r="I66" s="41"/>
      <c r="L66" s="41"/>
    </row>
    <row r="67" spans="1:12" ht="18.5" x14ac:dyDescent="0.45">
      <c r="B67" s="66" t="s">
        <v>101</v>
      </c>
      <c r="C67" s="67"/>
      <c r="D67" s="66"/>
      <c r="E67" s="66"/>
      <c r="F67" s="66"/>
      <c r="G67" s="75">
        <f>J5</f>
        <v>43508</v>
      </c>
      <c r="I67" s="41"/>
      <c r="L67" s="41"/>
    </row>
    <row r="68" spans="1:12" ht="18.5" x14ac:dyDescent="0.45">
      <c r="B68" s="66"/>
      <c r="C68" s="67"/>
      <c r="D68" s="66"/>
      <c r="E68" s="66"/>
      <c r="F68" s="66"/>
      <c r="G68" s="69"/>
      <c r="I68" s="41"/>
      <c r="L68" s="41" t="s">
        <v>33</v>
      </c>
    </row>
    <row r="69" spans="1:12" ht="18.5" x14ac:dyDescent="0.45">
      <c r="B69" s="66" t="s">
        <v>97</v>
      </c>
      <c r="C69" s="67"/>
      <c r="D69" s="70">
        <f>B58</f>
        <v>1590743.71</v>
      </c>
      <c r="E69" s="66"/>
      <c r="F69" s="66"/>
      <c r="G69" s="69"/>
      <c r="I69" s="41"/>
      <c r="L69" s="41"/>
    </row>
    <row r="70" spans="1:12" ht="18.5" x14ac:dyDescent="0.45">
      <c r="B70" s="66" t="s">
        <v>98</v>
      </c>
      <c r="C70" s="67"/>
      <c r="D70" s="70">
        <f>E58</f>
        <v>315762</v>
      </c>
      <c r="E70" s="66"/>
      <c r="F70" s="66"/>
      <c r="G70" s="69"/>
      <c r="I70" s="41"/>
      <c r="L70" s="41"/>
    </row>
    <row r="71" spans="1:12" ht="18.5" x14ac:dyDescent="0.45">
      <c r="B71" s="71" t="s">
        <v>99</v>
      </c>
      <c r="C71" s="67"/>
      <c r="D71" s="70">
        <f>B59</f>
        <v>31814.800000000007</v>
      </c>
      <c r="E71" s="66"/>
      <c r="F71" s="66"/>
      <c r="G71" s="69"/>
      <c r="I71" s="41"/>
      <c r="L71" s="41"/>
    </row>
    <row r="72" spans="1:12" ht="18.5" x14ac:dyDescent="0.45">
      <c r="B72" s="71" t="s">
        <v>100</v>
      </c>
      <c r="C72" s="67"/>
      <c r="D72" s="70">
        <f>E59</f>
        <v>9870.98</v>
      </c>
      <c r="E72" s="66"/>
      <c r="F72" s="66"/>
      <c r="G72" s="69"/>
      <c r="I72" s="41"/>
      <c r="L72" s="41"/>
    </row>
    <row r="73" spans="1:12" ht="18.5" x14ac:dyDescent="0.45">
      <c r="B73" s="66"/>
      <c r="C73" s="67"/>
      <c r="D73" s="66"/>
      <c r="E73" s="66"/>
      <c r="F73" s="66"/>
      <c r="G73" s="69"/>
      <c r="I73" s="41"/>
      <c r="L73" s="41"/>
    </row>
    <row r="74" spans="1:12" ht="18.5" x14ac:dyDescent="0.45">
      <c r="B74" s="66"/>
      <c r="C74" s="67"/>
      <c r="D74" s="72">
        <f>SUM(D69:D72)</f>
        <v>1948191.49</v>
      </c>
      <c r="E74" s="66"/>
      <c r="F74" s="66"/>
      <c r="G74" s="69"/>
      <c r="I74" s="41"/>
      <c r="L74" s="41"/>
    </row>
    <row r="75" spans="1:12" x14ac:dyDescent="0.35">
      <c r="C75" s="62"/>
      <c r="G75" s="58"/>
      <c r="I75" s="41"/>
      <c r="L75" s="41"/>
    </row>
    <row r="76" spans="1:12" x14ac:dyDescent="0.35">
      <c r="C76" s="62"/>
      <c r="G76" s="58"/>
      <c r="I76" s="41"/>
      <c r="L76" s="41"/>
    </row>
    <row r="77" spans="1:12" x14ac:dyDescent="0.35">
      <c r="C77" s="62"/>
      <c r="G77" s="58"/>
      <c r="I77" s="41"/>
      <c r="L77" s="41"/>
    </row>
    <row r="78" spans="1:12" x14ac:dyDescent="0.35">
      <c r="C78" s="62"/>
      <c r="G78" s="58"/>
      <c r="I78" s="41"/>
      <c r="L78" s="41"/>
    </row>
    <row r="79" spans="1:12" x14ac:dyDescent="0.35">
      <c r="C79" s="62"/>
      <c r="G79" s="58"/>
      <c r="I79" s="41"/>
      <c r="L79" s="41"/>
    </row>
    <row r="80" spans="1:12" x14ac:dyDescent="0.35">
      <c r="C80" s="62"/>
      <c r="G80" s="58"/>
      <c r="I80" s="41"/>
      <c r="L80" s="41"/>
    </row>
    <row r="81" spans="3:12" x14ac:dyDescent="0.35">
      <c r="C81" s="62"/>
      <c r="G81" s="58"/>
      <c r="I81" s="41"/>
      <c r="L81" s="41"/>
    </row>
    <row r="82" spans="3:12" x14ac:dyDescent="0.35">
      <c r="C82" s="62"/>
      <c r="G82" s="58"/>
      <c r="I82" s="41"/>
      <c r="L82" s="41"/>
    </row>
    <row r="83" spans="3:12" x14ac:dyDescent="0.35">
      <c r="C83" s="62"/>
      <c r="G83" s="58"/>
      <c r="I83" s="41"/>
      <c r="L83" s="41"/>
    </row>
    <row r="84" spans="3:12" x14ac:dyDescent="0.35">
      <c r="C84" s="62"/>
      <c r="G84" s="58"/>
      <c r="I84" s="41"/>
      <c r="L84" s="41"/>
    </row>
    <row r="85" spans="3:12" x14ac:dyDescent="0.35">
      <c r="C85" s="62"/>
      <c r="G85" s="58"/>
      <c r="I85" s="41"/>
      <c r="L85" s="41"/>
    </row>
    <row r="86" spans="3:12" x14ac:dyDescent="0.35">
      <c r="C86" s="62"/>
      <c r="G86" s="58"/>
      <c r="I86" s="41"/>
    </row>
    <row r="87" spans="3:12" x14ac:dyDescent="0.35">
      <c r="C87" s="62"/>
      <c r="G87" s="58"/>
      <c r="I87" s="41"/>
    </row>
    <row r="88" spans="3:12" x14ac:dyDescent="0.35">
      <c r="C88" s="62"/>
      <c r="G88" s="58"/>
      <c r="I88" s="41"/>
    </row>
    <row r="89" spans="3:12" x14ac:dyDescent="0.35">
      <c r="C89" s="62"/>
      <c r="G89" s="58"/>
      <c r="I89" s="41"/>
    </row>
    <row r="90" spans="3:12" x14ac:dyDescent="0.35">
      <c r="C90" s="62"/>
      <c r="G90" s="58"/>
      <c r="I90" s="41"/>
    </row>
    <row r="91" spans="3:12" x14ac:dyDescent="0.35">
      <c r="C91" s="62"/>
      <c r="G91" s="58"/>
      <c r="I91" s="41"/>
    </row>
    <row r="92" spans="3:12" x14ac:dyDescent="0.35">
      <c r="C92" s="62"/>
      <c r="G92" s="58"/>
      <c r="I92" s="41"/>
    </row>
    <row r="93" spans="3:12" x14ac:dyDescent="0.35">
      <c r="C93" s="62"/>
      <c r="G93" s="58"/>
      <c r="I93" s="41"/>
    </row>
    <row r="94" spans="3:12" x14ac:dyDescent="0.35">
      <c r="C94" s="62"/>
      <c r="G94" s="58"/>
      <c r="I94" s="41"/>
    </row>
    <row r="95" spans="3:12" x14ac:dyDescent="0.35">
      <c r="C95" s="62"/>
      <c r="G95" s="58"/>
      <c r="I95" s="41"/>
    </row>
    <row r="96" spans="3:12" x14ac:dyDescent="0.35">
      <c r="C96" s="62"/>
      <c r="G96" s="58"/>
      <c r="I96" s="41"/>
    </row>
    <row r="97" spans="3:9" x14ac:dyDescent="0.35">
      <c r="C97" s="62"/>
      <c r="G97" s="58"/>
      <c r="I97" s="41"/>
    </row>
    <row r="98" spans="3:9" x14ac:dyDescent="0.35">
      <c r="C98" s="62"/>
      <c r="G98" s="58"/>
      <c r="I98" s="41"/>
    </row>
    <row r="99" spans="3:9" x14ac:dyDescent="0.35">
      <c r="C99" s="62"/>
      <c r="G99" s="58"/>
      <c r="I99" s="41"/>
    </row>
    <row r="100" spans="3:9" x14ac:dyDescent="0.35">
      <c r="C100" s="62"/>
      <c r="G100" s="58"/>
      <c r="I100" s="41"/>
    </row>
    <row r="101" spans="3:9" x14ac:dyDescent="0.35">
      <c r="C101" s="62"/>
      <c r="G101" s="58"/>
      <c r="I101" s="41"/>
    </row>
    <row r="102" spans="3:9" x14ac:dyDescent="0.35">
      <c r="C102" s="62"/>
      <c r="G102" s="58"/>
      <c r="I102" s="41"/>
    </row>
    <row r="103" spans="3:9" x14ac:dyDescent="0.35">
      <c r="C103" s="62"/>
      <c r="G103" s="58"/>
      <c r="I103" s="41"/>
    </row>
    <row r="104" spans="3:9" x14ac:dyDescent="0.35">
      <c r="C104" s="62"/>
      <c r="G104" s="58"/>
      <c r="I104" s="41"/>
    </row>
    <row r="105" spans="3:9" x14ac:dyDescent="0.35">
      <c r="C105" s="62"/>
      <c r="G105" s="58"/>
      <c r="I105" s="41"/>
    </row>
    <row r="106" spans="3:9" x14ac:dyDescent="0.35">
      <c r="C106" s="62"/>
      <c r="G106" s="58"/>
      <c r="I106" s="41"/>
    </row>
    <row r="107" spans="3:9" x14ac:dyDescent="0.35">
      <c r="C107" s="62"/>
      <c r="G107" s="58"/>
      <c r="I107" s="41"/>
    </row>
    <row r="108" spans="3:9" x14ac:dyDescent="0.35">
      <c r="C108" s="62"/>
      <c r="G108" s="58"/>
      <c r="I108" s="41"/>
    </row>
    <row r="109" spans="3:9" x14ac:dyDescent="0.35">
      <c r="C109" s="62"/>
      <c r="G109" s="58"/>
      <c r="I109" s="41"/>
    </row>
    <row r="110" spans="3:9" x14ac:dyDescent="0.35">
      <c r="C110" s="62"/>
      <c r="G110" s="58"/>
      <c r="I110" s="41"/>
    </row>
    <row r="111" spans="3:9" x14ac:dyDescent="0.35">
      <c r="C111" s="62"/>
      <c r="G111" s="58"/>
      <c r="I111" s="41"/>
    </row>
    <row r="112" spans="3:9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  <c r="I174" s="41"/>
    </row>
    <row r="175" spans="3:9" x14ac:dyDescent="0.35">
      <c r="C175" s="62"/>
      <c r="G175" s="58"/>
      <c r="I175" s="41"/>
    </row>
    <row r="176" spans="3:9" x14ac:dyDescent="0.35">
      <c r="C176" s="62"/>
      <c r="G176" s="58"/>
      <c r="I176" s="41"/>
    </row>
    <row r="177" spans="3:9" x14ac:dyDescent="0.35">
      <c r="C177" s="62"/>
      <c r="G177" s="58"/>
      <c r="I177" s="41"/>
    </row>
    <row r="178" spans="3:9" x14ac:dyDescent="0.35">
      <c r="C178" s="62"/>
      <c r="G178" s="58"/>
      <c r="I178" s="41"/>
    </row>
    <row r="179" spans="3:9" x14ac:dyDescent="0.35">
      <c r="C179" s="62"/>
      <c r="G179" s="58"/>
      <c r="I179" s="41"/>
    </row>
    <row r="180" spans="3:9" x14ac:dyDescent="0.35">
      <c r="C180" s="62"/>
      <c r="G180" s="58"/>
      <c r="I180" s="41"/>
    </row>
    <row r="181" spans="3:9" x14ac:dyDescent="0.35">
      <c r="C181" s="62"/>
      <c r="G181" s="58"/>
    </row>
    <row r="182" spans="3:9" x14ac:dyDescent="0.35">
      <c r="C182" s="62"/>
      <c r="G182" s="58"/>
    </row>
    <row r="183" spans="3:9" x14ac:dyDescent="0.35">
      <c r="C183" s="62"/>
      <c r="G183" s="58"/>
    </row>
    <row r="184" spans="3:9" x14ac:dyDescent="0.35">
      <c r="C184" s="62"/>
      <c r="G184" s="58"/>
    </row>
    <row r="185" spans="3:9" x14ac:dyDescent="0.35">
      <c r="C185" s="62"/>
      <c r="G185" s="58"/>
    </row>
    <row r="186" spans="3:9" x14ac:dyDescent="0.35">
      <c r="C186" s="62"/>
      <c r="G186" s="58"/>
    </row>
    <row r="187" spans="3:9" x14ac:dyDescent="0.35">
      <c r="G187" s="58"/>
    </row>
  </sheetData>
  <mergeCells count="8">
    <mergeCell ref="A64:H64"/>
    <mergeCell ref="A65:H65"/>
    <mergeCell ref="A1:K1"/>
    <mergeCell ref="A2:K2"/>
    <mergeCell ref="B3:C3"/>
    <mergeCell ref="E3:H3"/>
    <mergeCell ref="I3:J3"/>
    <mergeCell ref="A56:F56"/>
  </mergeCells>
  <pageMargins left="0.7" right="0.7" top="0.75" bottom="0.75" header="0.3" footer="0.3"/>
  <pageSetup paperSize="9" scale="80" orientation="landscape" verticalDpi="0" r:id="rId1"/>
  <rowBreaks count="1" manualBreakCount="1">
    <brk id="38" max="11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topLeftCell="A59" zoomScale="85" zoomScaleNormal="85" zoomScaleSheetLayoutView="115" zoomScalePageLayoutView="70" workbookViewId="0">
      <selection activeCell="C62" sqref="C62"/>
    </sheetView>
  </sheetViews>
  <sheetFormatPr defaultColWidth="9.1796875" defaultRowHeight="14.5" x14ac:dyDescent="0.35"/>
  <cols>
    <col min="1" max="1" width="5.54296875" style="55" customWidth="1"/>
    <col min="2" max="2" width="20.1796875" style="55" bestFit="1" customWidth="1"/>
    <col min="3" max="3" width="20.453125" style="55" customWidth="1"/>
    <col min="4" max="4" width="22.54296875" style="55" customWidth="1"/>
    <col min="5" max="5" width="14.26953125" style="55" customWidth="1"/>
    <col min="6" max="6" width="12.453125" style="55" customWidth="1"/>
    <col min="7" max="7" width="13.81640625" style="59" customWidth="1"/>
    <col min="8" max="8" width="10.26953125" style="55" bestFit="1" customWidth="1"/>
    <col min="9" max="9" width="10.453125" style="55" customWidth="1"/>
    <col min="10" max="10" width="11.81640625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2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4" x14ac:dyDescent="0.3">
      <c r="A3" s="32" t="s">
        <v>37</v>
      </c>
      <c r="B3" s="135" t="s">
        <v>38</v>
      </c>
      <c r="C3" s="135"/>
      <c r="D3" s="89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42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 x14ac:dyDescent="0.35">
      <c r="A5" s="7">
        <v>1</v>
      </c>
      <c r="B5" s="7" t="s">
        <v>376</v>
      </c>
      <c r="C5" s="85">
        <v>1910956206074</v>
      </c>
      <c r="D5" s="7" t="s">
        <v>377</v>
      </c>
      <c r="E5" s="7" t="s">
        <v>178</v>
      </c>
      <c r="F5" s="39" t="s">
        <v>378</v>
      </c>
      <c r="G5" s="40">
        <v>43015.3</v>
      </c>
      <c r="H5" s="7" t="s">
        <v>52</v>
      </c>
      <c r="I5" s="13">
        <f>TRUNC((G5*0.02),2)</f>
        <v>860.3</v>
      </c>
      <c r="J5" s="39">
        <v>43477</v>
      </c>
      <c r="K5" s="7"/>
      <c r="L5" s="41">
        <f t="shared" ref="L5:L63" si="0">G5+I5</f>
        <v>43875.600000000006</v>
      </c>
    </row>
    <row r="6" spans="1:12" customFormat="1" x14ac:dyDescent="0.35">
      <c r="A6" s="7">
        <v>2</v>
      </c>
      <c r="B6" s="7" t="s">
        <v>379</v>
      </c>
      <c r="C6" s="85">
        <v>1910956210743</v>
      </c>
      <c r="D6" s="7" t="s">
        <v>57</v>
      </c>
      <c r="E6" s="7" t="s">
        <v>16</v>
      </c>
      <c r="F6" s="39" t="s">
        <v>380</v>
      </c>
      <c r="G6" s="40">
        <v>26520</v>
      </c>
      <c r="H6" s="7" t="s">
        <v>52</v>
      </c>
      <c r="I6" s="13">
        <f t="shared" ref="I6:I63" si="1">TRUNC((G6*0.02),2)</f>
        <v>530.4</v>
      </c>
      <c r="J6" s="39">
        <f>J5</f>
        <v>43477</v>
      </c>
      <c r="K6" s="7"/>
      <c r="L6" s="41">
        <f t="shared" si="0"/>
        <v>27050.400000000001</v>
      </c>
    </row>
    <row r="7" spans="1:12" customFormat="1" x14ac:dyDescent="0.35">
      <c r="A7" s="7">
        <v>3</v>
      </c>
      <c r="B7" s="7" t="s">
        <v>379</v>
      </c>
      <c r="C7" s="85">
        <v>1910956210743</v>
      </c>
      <c r="D7" s="7" t="s">
        <v>57</v>
      </c>
      <c r="E7" s="7" t="s">
        <v>16</v>
      </c>
      <c r="F7" s="39" t="s">
        <v>381</v>
      </c>
      <c r="G7" s="40">
        <v>51000</v>
      </c>
      <c r="H7" s="7" t="s">
        <v>52</v>
      </c>
      <c r="I7" s="13">
        <f t="shared" si="1"/>
        <v>1020</v>
      </c>
      <c r="J7" s="39">
        <f t="shared" ref="J7:J63" si="2">J6</f>
        <v>43477</v>
      </c>
      <c r="K7" s="7"/>
      <c r="L7" s="41">
        <f t="shared" si="0"/>
        <v>52020</v>
      </c>
    </row>
    <row r="8" spans="1:12" customFormat="1" x14ac:dyDescent="0.35">
      <c r="A8" s="7">
        <v>4</v>
      </c>
      <c r="B8" s="7" t="s">
        <v>301</v>
      </c>
      <c r="C8" s="86">
        <v>1910950168933</v>
      </c>
      <c r="D8" s="7" t="s">
        <v>382</v>
      </c>
      <c r="E8" s="7" t="s">
        <v>35</v>
      </c>
      <c r="F8" s="39" t="s">
        <v>381</v>
      </c>
      <c r="G8" s="40">
        <v>37209</v>
      </c>
      <c r="H8" s="7" t="s">
        <v>52</v>
      </c>
      <c r="I8" s="13">
        <f t="shared" si="1"/>
        <v>744.18</v>
      </c>
      <c r="J8" s="39">
        <f t="shared" si="2"/>
        <v>43477</v>
      </c>
      <c r="K8" s="7"/>
      <c r="L8" s="41">
        <f t="shared" si="0"/>
        <v>37953.18</v>
      </c>
    </row>
    <row r="9" spans="1:12" customFormat="1" x14ac:dyDescent="0.35">
      <c r="A9" s="7">
        <v>5</v>
      </c>
      <c r="B9" s="7" t="s">
        <v>106</v>
      </c>
      <c r="C9" s="85">
        <v>1912731972368</v>
      </c>
      <c r="D9" s="7" t="s">
        <v>383</v>
      </c>
      <c r="E9" s="7" t="s">
        <v>17</v>
      </c>
      <c r="F9" s="39" t="s">
        <v>380</v>
      </c>
      <c r="G9" s="40">
        <v>22105.47</v>
      </c>
      <c r="H9" s="7" t="s">
        <v>52</v>
      </c>
      <c r="I9" s="13">
        <f t="shared" si="1"/>
        <v>442.1</v>
      </c>
      <c r="J9" s="39">
        <f t="shared" si="2"/>
        <v>43477</v>
      </c>
      <c r="K9" s="7"/>
      <c r="L9" s="41">
        <f t="shared" si="0"/>
        <v>22547.57</v>
      </c>
    </row>
    <row r="10" spans="1:12" customFormat="1" x14ac:dyDescent="0.35">
      <c r="A10" s="7">
        <v>6</v>
      </c>
      <c r="B10" s="7" t="s">
        <v>103</v>
      </c>
      <c r="C10" s="85">
        <v>1910956208525</v>
      </c>
      <c r="D10" s="7" t="s">
        <v>104</v>
      </c>
      <c r="E10" s="7" t="s">
        <v>21</v>
      </c>
      <c r="F10" s="39" t="s">
        <v>378</v>
      </c>
      <c r="G10" s="40">
        <v>55000</v>
      </c>
      <c r="H10" s="7" t="s">
        <v>52</v>
      </c>
      <c r="I10" s="13">
        <f t="shared" si="1"/>
        <v>1100</v>
      </c>
      <c r="J10" s="39">
        <f t="shared" si="2"/>
        <v>43477</v>
      </c>
      <c r="K10" s="7"/>
      <c r="L10" s="41">
        <f t="shared" si="0"/>
        <v>56100</v>
      </c>
    </row>
    <row r="11" spans="1:12" customFormat="1" x14ac:dyDescent="0.35">
      <c r="A11" s="7">
        <v>7</v>
      </c>
      <c r="B11" s="7" t="s">
        <v>221</v>
      </c>
      <c r="C11" s="85">
        <v>1910956206380</v>
      </c>
      <c r="D11" s="7" t="s">
        <v>384</v>
      </c>
      <c r="E11" s="7" t="s">
        <v>34</v>
      </c>
      <c r="F11" s="39" t="s">
        <v>378</v>
      </c>
      <c r="G11" s="40">
        <v>85000</v>
      </c>
      <c r="H11" s="7" t="s">
        <v>52</v>
      </c>
      <c r="I11" s="13">
        <f t="shared" si="1"/>
        <v>1700</v>
      </c>
      <c r="J11" s="39">
        <f t="shared" si="2"/>
        <v>43477</v>
      </c>
      <c r="K11" s="7"/>
      <c r="L11" s="41">
        <f t="shared" si="0"/>
        <v>86700</v>
      </c>
    </row>
    <row r="12" spans="1:12" customFormat="1" x14ac:dyDescent="0.35">
      <c r="A12" s="7">
        <v>8</v>
      </c>
      <c r="B12" s="43" t="s">
        <v>385</v>
      </c>
      <c r="C12" s="87">
        <v>1910950172033</v>
      </c>
      <c r="D12" s="43" t="s">
        <v>386</v>
      </c>
      <c r="E12" s="43" t="s">
        <v>387</v>
      </c>
      <c r="F12" s="39" t="s">
        <v>372</v>
      </c>
      <c r="G12" s="46">
        <v>52010</v>
      </c>
      <c r="H12" s="7" t="s">
        <v>52</v>
      </c>
      <c r="I12" s="13">
        <f t="shared" si="1"/>
        <v>1040.2</v>
      </c>
      <c r="J12" s="39">
        <f t="shared" si="2"/>
        <v>43477</v>
      </c>
      <c r="K12" s="7"/>
      <c r="L12" s="41">
        <f t="shared" si="0"/>
        <v>53050.2</v>
      </c>
    </row>
    <row r="13" spans="1:12" customFormat="1" x14ac:dyDescent="0.35">
      <c r="A13" s="7">
        <v>9</v>
      </c>
      <c r="B13" s="43" t="s">
        <v>105</v>
      </c>
      <c r="C13" s="87">
        <v>1910956207892</v>
      </c>
      <c r="D13" s="43" t="s">
        <v>220</v>
      </c>
      <c r="E13" s="43" t="s">
        <v>64</v>
      </c>
      <c r="F13" s="39" t="s">
        <v>378</v>
      </c>
      <c r="G13" s="46">
        <v>67000</v>
      </c>
      <c r="H13" s="7" t="s">
        <v>52</v>
      </c>
      <c r="I13" s="13">
        <f t="shared" si="1"/>
        <v>1340</v>
      </c>
      <c r="J13" s="39">
        <f t="shared" si="2"/>
        <v>43477</v>
      </c>
      <c r="K13" s="7"/>
      <c r="L13" s="41">
        <f t="shared" si="0"/>
        <v>68340</v>
      </c>
    </row>
    <row r="14" spans="1:12" customFormat="1" x14ac:dyDescent="0.35">
      <c r="A14" s="7">
        <v>10</v>
      </c>
      <c r="B14" s="43" t="s">
        <v>388</v>
      </c>
      <c r="C14" s="87">
        <v>1910950168457</v>
      </c>
      <c r="D14" s="43" t="s">
        <v>389</v>
      </c>
      <c r="E14" s="7" t="s">
        <v>64</v>
      </c>
      <c r="F14" s="39" t="s">
        <v>380</v>
      </c>
      <c r="G14" s="46">
        <v>32779.85</v>
      </c>
      <c r="H14" s="7" t="s">
        <v>52</v>
      </c>
      <c r="I14" s="13">
        <f t="shared" si="1"/>
        <v>655.59</v>
      </c>
      <c r="J14" s="39">
        <f t="shared" si="2"/>
        <v>43477</v>
      </c>
      <c r="K14" s="7"/>
      <c r="L14" s="41">
        <f t="shared" si="0"/>
        <v>33435.439999999995</v>
      </c>
    </row>
    <row r="15" spans="1:12" customFormat="1" x14ac:dyDescent="0.35">
      <c r="A15" s="7">
        <v>11</v>
      </c>
      <c r="B15" s="43" t="s">
        <v>304</v>
      </c>
      <c r="C15" s="87">
        <v>1910950165901</v>
      </c>
      <c r="D15" s="43" t="s">
        <v>390</v>
      </c>
      <c r="E15" s="43" t="s">
        <v>35</v>
      </c>
      <c r="F15" s="39" t="s">
        <v>378</v>
      </c>
      <c r="G15" s="46">
        <v>32000</v>
      </c>
      <c r="H15" s="7" t="s">
        <v>52</v>
      </c>
      <c r="I15" s="13">
        <f t="shared" si="1"/>
        <v>640</v>
      </c>
      <c r="J15" s="39">
        <f t="shared" si="2"/>
        <v>43477</v>
      </c>
      <c r="K15" s="7"/>
      <c r="L15" s="41">
        <f t="shared" si="0"/>
        <v>32640</v>
      </c>
    </row>
    <row r="16" spans="1:12" customFormat="1" x14ac:dyDescent="0.35">
      <c r="A16" s="7">
        <v>12</v>
      </c>
      <c r="B16" s="43" t="s">
        <v>130</v>
      </c>
      <c r="C16" s="87" t="s">
        <v>213</v>
      </c>
      <c r="D16" s="43" t="s">
        <v>391</v>
      </c>
      <c r="E16" s="43" t="s">
        <v>34</v>
      </c>
      <c r="F16" s="39" t="s">
        <v>380</v>
      </c>
      <c r="G16" s="46">
        <v>70000</v>
      </c>
      <c r="H16" s="7" t="s">
        <v>52</v>
      </c>
      <c r="I16" s="13">
        <f t="shared" si="1"/>
        <v>1400</v>
      </c>
      <c r="J16" s="39">
        <f t="shared" si="2"/>
        <v>43477</v>
      </c>
      <c r="K16" s="7"/>
      <c r="L16" s="41">
        <f t="shared" si="0"/>
        <v>71400</v>
      </c>
    </row>
    <row r="17" spans="1:12" customFormat="1" x14ac:dyDescent="0.35">
      <c r="A17" s="7">
        <v>13</v>
      </c>
      <c r="B17" s="43" t="s">
        <v>392</v>
      </c>
      <c r="C17" s="88">
        <v>1910950169367</v>
      </c>
      <c r="D17" s="43" t="s">
        <v>393</v>
      </c>
      <c r="E17" s="43" t="s">
        <v>35</v>
      </c>
      <c r="F17" s="39" t="s">
        <v>368</v>
      </c>
      <c r="G17" s="46">
        <v>183263.59</v>
      </c>
      <c r="H17" s="7" t="s">
        <v>52</v>
      </c>
      <c r="I17" s="13">
        <f t="shared" si="1"/>
        <v>3665.27</v>
      </c>
      <c r="J17" s="39">
        <f t="shared" si="2"/>
        <v>43477</v>
      </c>
      <c r="K17" s="7"/>
      <c r="L17" s="41">
        <f t="shared" si="0"/>
        <v>186928.86</v>
      </c>
    </row>
    <row r="18" spans="1:12" customFormat="1" x14ac:dyDescent="0.35">
      <c r="A18" s="7">
        <v>14</v>
      </c>
      <c r="B18" s="43" t="s">
        <v>394</v>
      </c>
      <c r="C18" s="88">
        <v>1912731973580</v>
      </c>
      <c r="D18" s="43" t="s">
        <v>395</v>
      </c>
      <c r="E18" s="43" t="s">
        <v>64</v>
      </c>
      <c r="F18" s="39" t="s">
        <v>380</v>
      </c>
      <c r="G18" s="46">
        <v>103925.29</v>
      </c>
      <c r="H18" s="7" t="s">
        <v>52</v>
      </c>
      <c r="I18" s="13">
        <f t="shared" si="1"/>
        <v>2078.5</v>
      </c>
      <c r="J18" s="39">
        <f t="shared" si="2"/>
        <v>43477</v>
      </c>
      <c r="K18" s="7"/>
      <c r="L18" s="41">
        <f t="shared" si="0"/>
        <v>106003.79</v>
      </c>
    </row>
    <row r="19" spans="1:12" customFormat="1" x14ac:dyDescent="0.35">
      <c r="A19" s="7">
        <v>15</v>
      </c>
      <c r="B19" s="43" t="s">
        <v>396</v>
      </c>
      <c r="C19" s="87" t="s">
        <v>345</v>
      </c>
      <c r="D19" s="43" t="s">
        <v>397</v>
      </c>
      <c r="E19" s="43" t="s">
        <v>64</v>
      </c>
      <c r="F19" s="39" t="s">
        <v>380</v>
      </c>
      <c r="G19" s="46">
        <v>124024.19</v>
      </c>
      <c r="H19" s="7" t="s">
        <v>52</v>
      </c>
      <c r="I19" s="13">
        <f t="shared" si="1"/>
        <v>2480.48</v>
      </c>
      <c r="J19" s="39">
        <f t="shared" si="2"/>
        <v>43477</v>
      </c>
      <c r="K19" s="7"/>
      <c r="L19" s="41">
        <f t="shared" si="0"/>
        <v>126504.67</v>
      </c>
    </row>
    <row r="20" spans="1:12" customFormat="1" x14ac:dyDescent="0.35">
      <c r="A20" s="7">
        <v>16</v>
      </c>
      <c r="B20" s="43" t="s">
        <v>400</v>
      </c>
      <c r="C20" s="88">
        <v>1910956206522</v>
      </c>
      <c r="D20" s="43" t="s">
        <v>80</v>
      </c>
      <c r="E20" s="43" t="s">
        <v>21</v>
      </c>
      <c r="F20" s="39" t="s">
        <v>372</v>
      </c>
      <c r="G20" s="46">
        <v>50000</v>
      </c>
      <c r="H20" s="7" t="s">
        <v>52</v>
      </c>
      <c r="I20" s="13">
        <f t="shared" si="1"/>
        <v>1000</v>
      </c>
      <c r="J20" s="39">
        <f t="shared" si="2"/>
        <v>43477</v>
      </c>
      <c r="K20" s="7"/>
      <c r="L20" s="41">
        <f t="shared" si="0"/>
        <v>51000</v>
      </c>
    </row>
    <row r="21" spans="1:12" customFormat="1" x14ac:dyDescent="0.35">
      <c r="A21" s="7">
        <v>17</v>
      </c>
      <c r="B21" s="43" t="s">
        <v>401</v>
      </c>
      <c r="C21" s="88">
        <v>1912723933866</v>
      </c>
      <c r="D21" s="43" t="s">
        <v>59</v>
      </c>
      <c r="E21" s="43" t="s">
        <v>387</v>
      </c>
      <c r="F21" s="39" t="s">
        <v>372</v>
      </c>
      <c r="G21" s="46">
        <v>70000</v>
      </c>
      <c r="H21" s="7" t="s">
        <v>52</v>
      </c>
      <c r="I21" s="13">
        <f t="shared" si="1"/>
        <v>1400</v>
      </c>
      <c r="J21" s="39">
        <f t="shared" si="2"/>
        <v>43477</v>
      </c>
      <c r="K21" s="7"/>
      <c r="L21" s="41">
        <f t="shared" si="0"/>
        <v>71400</v>
      </c>
    </row>
    <row r="22" spans="1:12" customFormat="1" x14ac:dyDescent="0.35">
      <c r="A22" s="7">
        <v>18</v>
      </c>
      <c r="B22" s="43" t="s">
        <v>402</v>
      </c>
      <c r="C22" s="88">
        <v>1910956210086</v>
      </c>
      <c r="D22" s="43" t="s">
        <v>403</v>
      </c>
      <c r="E22" s="43" t="s">
        <v>35</v>
      </c>
      <c r="F22" s="39" t="s">
        <v>378</v>
      </c>
      <c r="G22" s="46">
        <v>5000</v>
      </c>
      <c r="H22" s="7" t="s">
        <v>52</v>
      </c>
      <c r="I22" s="13">
        <f t="shared" si="1"/>
        <v>100</v>
      </c>
      <c r="J22" s="39">
        <f t="shared" si="2"/>
        <v>43477</v>
      </c>
      <c r="K22" s="7"/>
      <c r="L22" s="41">
        <f t="shared" si="0"/>
        <v>5100</v>
      </c>
    </row>
    <row r="23" spans="1:12" customFormat="1" x14ac:dyDescent="0.35">
      <c r="A23" s="7">
        <v>19</v>
      </c>
      <c r="B23" s="43" t="s">
        <v>163</v>
      </c>
      <c r="C23" s="88">
        <v>1910956213724</v>
      </c>
      <c r="D23" s="43" t="s">
        <v>282</v>
      </c>
      <c r="E23" s="43" t="s">
        <v>14</v>
      </c>
      <c r="F23" s="39" t="s">
        <v>372</v>
      </c>
      <c r="G23" s="46">
        <v>20226</v>
      </c>
      <c r="H23" s="7" t="s">
        <v>52</v>
      </c>
      <c r="I23" s="13">
        <f t="shared" si="1"/>
        <v>404.52</v>
      </c>
      <c r="J23" s="39">
        <f t="shared" si="2"/>
        <v>43477</v>
      </c>
      <c r="K23" s="7"/>
      <c r="L23" s="41">
        <f t="shared" si="0"/>
        <v>20630.52</v>
      </c>
    </row>
    <row r="24" spans="1:12" customFormat="1" x14ac:dyDescent="0.35">
      <c r="A24" s="7">
        <v>20</v>
      </c>
      <c r="B24" s="43" t="s">
        <v>62</v>
      </c>
      <c r="C24" s="88">
        <v>1910956208010</v>
      </c>
      <c r="D24" s="43" t="s">
        <v>407</v>
      </c>
      <c r="E24" s="43" t="s">
        <v>14</v>
      </c>
      <c r="F24" s="39" t="s">
        <v>372</v>
      </c>
      <c r="G24" s="46">
        <v>24005</v>
      </c>
      <c r="H24" s="7" t="s">
        <v>52</v>
      </c>
      <c r="I24" s="13">
        <f t="shared" si="1"/>
        <v>480.1</v>
      </c>
      <c r="J24" s="39">
        <f t="shared" si="2"/>
        <v>43477</v>
      </c>
      <c r="K24" s="7"/>
      <c r="L24" s="41">
        <f t="shared" si="0"/>
        <v>24485.1</v>
      </c>
    </row>
    <row r="25" spans="1:12" customFormat="1" x14ac:dyDescent="0.35">
      <c r="A25" s="7">
        <v>21</v>
      </c>
      <c r="B25" s="43" t="s">
        <v>105</v>
      </c>
      <c r="C25" s="87" t="s">
        <v>408</v>
      </c>
      <c r="D25" s="43" t="s">
        <v>251</v>
      </c>
      <c r="E25" s="43" t="s">
        <v>34</v>
      </c>
      <c r="F25" s="39" t="s">
        <v>380</v>
      </c>
      <c r="G25" s="46">
        <v>35496</v>
      </c>
      <c r="H25" s="7" t="s">
        <v>52</v>
      </c>
      <c r="I25" s="13">
        <f t="shared" si="1"/>
        <v>709.92</v>
      </c>
      <c r="J25" s="39">
        <f t="shared" si="2"/>
        <v>43477</v>
      </c>
      <c r="K25" s="7"/>
      <c r="L25" s="41">
        <f t="shared" si="0"/>
        <v>36205.919999999998</v>
      </c>
    </row>
    <row r="26" spans="1:12" customFormat="1" x14ac:dyDescent="0.35">
      <c r="A26" s="7">
        <v>22</v>
      </c>
      <c r="B26" s="43" t="s">
        <v>75</v>
      </c>
      <c r="C26" s="87" t="s">
        <v>76</v>
      </c>
      <c r="D26" s="43" t="s">
        <v>73</v>
      </c>
      <c r="E26" s="43" t="s">
        <v>78</v>
      </c>
      <c r="F26" s="39" t="s">
        <v>378</v>
      </c>
      <c r="G26" s="46">
        <v>51253</v>
      </c>
      <c r="H26" s="7" t="s">
        <v>52</v>
      </c>
      <c r="I26" s="13">
        <f t="shared" si="1"/>
        <v>1025.06</v>
      </c>
      <c r="J26" s="39">
        <f t="shared" si="2"/>
        <v>43477</v>
      </c>
      <c r="K26" s="7"/>
      <c r="L26" s="41">
        <f t="shared" si="0"/>
        <v>52278.06</v>
      </c>
    </row>
    <row r="27" spans="1:12" customFormat="1" x14ac:dyDescent="0.35">
      <c r="A27" s="7">
        <v>23</v>
      </c>
      <c r="B27" s="43" t="s">
        <v>108</v>
      </c>
      <c r="C27" s="88">
        <v>1910956206778</v>
      </c>
      <c r="D27" s="43" t="s">
        <v>109</v>
      </c>
      <c r="E27" s="43" t="s">
        <v>34</v>
      </c>
      <c r="F27" s="39">
        <v>43477</v>
      </c>
      <c r="G27" s="46">
        <v>60000</v>
      </c>
      <c r="H27" s="7" t="s">
        <v>52</v>
      </c>
      <c r="I27" s="13">
        <f t="shared" si="1"/>
        <v>1200</v>
      </c>
      <c r="J27" s="39">
        <f t="shared" si="2"/>
        <v>43477</v>
      </c>
      <c r="K27" s="7"/>
      <c r="L27" s="41">
        <f t="shared" si="0"/>
        <v>61200</v>
      </c>
    </row>
    <row r="28" spans="1:12" customFormat="1" x14ac:dyDescent="0.35">
      <c r="A28" s="7">
        <v>24</v>
      </c>
      <c r="B28" s="43" t="s">
        <v>221</v>
      </c>
      <c r="C28" s="88">
        <v>1910956208489</v>
      </c>
      <c r="D28" s="43" t="s">
        <v>412</v>
      </c>
      <c r="E28" s="43" t="s">
        <v>17</v>
      </c>
      <c r="F28" s="39" t="s">
        <v>380</v>
      </c>
      <c r="G28" s="46">
        <v>20006.18</v>
      </c>
      <c r="H28" s="7" t="s">
        <v>52</v>
      </c>
      <c r="I28" s="13">
        <f t="shared" si="1"/>
        <v>400.12</v>
      </c>
      <c r="J28" s="39">
        <f t="shared" si="2"/>
        <v>43477</v>
      </c>
      <c r="K28" s="7"/>
      <c r="L28" s="41">
        <f t="shared" si="0"/>
        <v>20406.3</v>
      </c>
    </row>
    <row r="29" spans="1:12" customFormat="1" x14ac:dyDescent="0.35">
      <c r="A29" s="7">
        <v>25</v>
      </c>
      <c r="B29" s="43" t="s">
        <v>223</v>
      </c>
      <c r="C29" s="88">
        <v>1910950171675</v>
      </c>
      <c r="D29" s="43" t="s">
        <v>181</v>
      </c>
      <c r="E29" s="43" t="s">
        <v>21</v>
      </c>
      <c r="F29" s="39" t="s">
        <v>380</v>
      </c>
      <c r="G29" s="46">
        <v>100000</v>
      </c>
      <c r="H29" s="7" t="s">
        <v>52</v>
      </c>
      <c r="I29" s="13">
        <f t="shared" si="1"/>
        <v>2000</v>
      </c>
      <c r="J29" s="39">
        <f t="shared" si="2"/>
        <v>43477</v>
      </c>
      <c r="K29" s="7"/>
      <c r="L29" s="41">
        <f t="shared" si="0"/>
        <v>102000</v>
      </c>
    </row>
    <row r="30" spans="1:12" customFormat="1" x14ac:dyDescent="0.35">
      <c r="A30" s="7">
        <v>26</v>
      </c>
      <c r="B30" s="43" t="s">
        <v>413</v>
      </c>
      <c r="C30" s="88">
        <v>1910956208455</v>
      </c>
      <c r="D30" s="43" t="s">
        <v>282</v>
      </c>
      <c r="E30" s="43" t="s">
        <v>16</v>
      </c>
      <c r="F30" s="39" t="s">
        <v>378</v>
      </c>
      <c r="G30" s="46">
        <v>45084</v>
      </c>
      <c r="H30" s="7" t="s">
        <v>52</v>
      </c>
      <c r="I30" s="13">
        <f t="shared" si="1"/>
        <v>901.68</v>
      </c>
      <c r="J30" s="39">
        <f t="shared" si="2"/>
        <v>43477</v>
      </c>
      <c r="K30" s="7"/>
      <c r="L30" s="41">
        <f t="shared" si="0"/>
        <v>45985.68</v>
      </c>
    </row>
    <row r="31" spans="1:12" customFormat="1" x14ac:dyDescent="0.35">
      <c r="A31" s="7">
        <v>27</v>
      </c>
      <c r="B31" s="43" t="s">
        <v>125</v>
      </c>
      <c r="C31" s="88">
        <v>1910950171624</v>
      </c>
      <c r="D31" s="43" t="s">
        <v>414</v>
      </c>
      <c r="E31" s="43" t="s">
        <v>19</v>
      </c>
      <c r="F31" s="39" t="s">
        <v>378</v>
      </c>
      <c r="G31" s="46">
        <v>4331</v>
      </c>
      <c r="H31" s="7" t="s">
        <v>52</v>
      </c>
      <c r="I31" s="13">
        <f t="shared" si="1"/>
        <v>86.62</v>
      </c>
      <c r="J31" s="39">
        <f t="shared" si="2"/>
        <v>43477</v>
      </c>
      <c r="K31" s="7"/>
      <c r="L31" s="41">
        <f t="shared" si="0"/>
        <v>4417.62</v>
      </c>
    </row>
    <row r="32" spans="1:12" customFormat="1" x14ac:dyDescent="0.35">
      <c r="A32" s="7">
        <v>28</v>
      </c>
      <c r="B32" s="43" t="s">
        <v>79</v>
      </c>
      <c r="C32" s="88">
        <v>1910950171349</v>
      </c>
      <c r="D32" s="43" t="s">
        <v>415</v>
      </c>
      <c r="E32" s="43" t="s">
        <v>387</v>
      </c>
      <c r="F32" s="39" t="s">
        <v>378</v>
      </c>
      <c r="G32" s="46">
        <v>29459.5</v>
      </c>
      <c r="H32" s="7" t="s">
        <v>52</v>
      </c>
      <c r="I32" s="13">
        <f t="shared" si="1"/>
        <v>589.19000000000005</v>
      </c>
      <c r="J32" s="39">
        <f t="shared" si="2"/>
        <v>43477</v>
      </c>
      <c r="K32" s="7"/>
      <c r="L32" s="41">
        <f t="shared" si="0"/>
        <v>30048.69</v>
      </c>
    </row>
    <row r="33" spans="1:12" customFormat="1" x14ac:dyDescent="0.35">
      <c r="A33" s="7">
        <v>29</v>
      </c>
      <c r="B33" s="43" t="s">
        <v>249</v>
      </c>
      <c r="C33" s="87">
        <v>4652911324</v>
      </c>
      <c r="D33" s="43" t="s">
        <v>418</v>
      </c>
      <c r="E33" s="43" t="s">
        <v>18</v>
      </c>
      <c r="F33" s="39" t="s">
        <v>378</v>
      </c>
      <c r="G33" s="46">
        <v>54835.199999999997</v>
      </c>
      <c r="H33" s="7" t="s">
        <v>52</v>
      </c>
      <c r="I33" s="13">
        <f t="shared" si="1"/>
        <v>1096.7</v>
      </c>
      <c r="J33" s="39">
        <f t="shared" si="2"/>
        <v>43477</v>
      </c>
      <c r="K33" s="7"/>
      <c r="L33" s="41">
        <f t="shared" si="0"/>
        <v>55931.899999999994</v>
      </c>
    </row>
    <row r="34" spans="1:12" customFormat="1" x14ac:dyDescent="0.35">
      <c r="A34" s="7">
        <v>30</v>
      </c>
      <c r="B34" s="43" t="s">
        <v>53</v>
      </c>
      <c r="C34" s="87">
        <v>1910950162739</v>
      </c>
      <c r="D34" s="43" t="s">
        <v>419</v>
      </c>
      <c r="E34" s="43" t="s">
        <v>35</v>
      </c>
      <c r="F34" s="39" t="s">
        <v>378</v>
      </c>
      <c r="G34" s="46">
        <v>29901</v>
      </c>
      <c r="H34" s="7" t="s">
        <v>52</v>
      </c>
      <c r="I34" s="13">
        <f t="shared" si="1"/>
        <v>598.02</v>
      </c>
      <c r="J34" s="39">
        <f t="shared" si="2"/>
        <v>43477</v>
      </c>
      <c r="K34" s="7"/>
      <c r="L34" s="41">
        <f t="shared" si="0"/>
        <v>30499.02</v>
      </c>
    </row>
    <row r="35" spans="1:12" customFormat="1" x14ac:dyDescent="0.35">
      <c r="A35" s="7">
        <v>31</v>
      </c>
      <c r="B35" s="43" t="s">
        <v>166</v>
      </c>
      <c r="C35" s="87">
        <v>1910956204272</v>
      </c>
      <c r="D35" s="43" t="s">
        <v>329</v>
      </c>
      <c r="E35" s="43" t="s">
        <v>34</v>
      </c>
      <c r="F35" s="39" t="s">
        <v>378</v>
      </c>
      <c r="G35" s="46">
        <v>12010</v>
      </c>
      <c r="H35" s="7" t="s">
        <v>52</v>
      </c>
      <c r="I35" s="13">
        <f t="shared" si="1"/>
        <v>240.2</v>
      </c>
      <c r="J35" s="39">
        <f t="shared" si="2"/>
        <v>43477</v>
      </c>
      <c r="K35" s="7"/>
      <c r="L35" s="41">
        <f t="shared" si="0"/>
        <v>12250.2</v>
      </c>
    </row>
    <row r="36" spans="1:12" customFormat="1" x14ac:dyDescent="0.35">
      <c r="A36" s="7">
        <v>32</v>
      </c>
      <c r="B36" s="43" t="s">
        <v>421</v>
      </c>
      <c r="C36" s="87">
        <v>1910950162570</v>
      </c>
      <c r="D36" s="43" t="s">
        <v>422</v>
      </c>
      <c r="E36" s="43" t="s">
        <v>19</v>
      </c>
      <c r="F36" s="39" t="s">
        <v>380</v>
      </c>
      <c r="G36" s="46">
        <v>16000</v>
      </c>
      <c r="H36" s="7" t="s">
        <v>52</v>
      </c>
      <c r="I36" s="13">
        <f t="shared" si="1"/>
        <v>320</v>
      </c>
      <c r="J36" s="39">
        <f t="shared" si="2"/>
        <v>43477</v>
      </c>
      <c r="K36" s="7"/>
      <c r="L36" s="41">
        <f t="shared" si="0"/>
        <v>16320</v>
      </c>
    </row>
    <row r="37" spans="1:12" customFormat="1" x14ac:dyDescent="0.35">
      <c r="A37" s="7">
        <v>33</v>
      </c>
      <c r="B37" s="43" t="s">
        <v>171</v>
      </c>
      <c r="C37" s="87">
        <v>1910956217432</v>
      </c>
      <c r="D37" s="43" t="s">
        <v>423</v>
      </c>
      <c r="E37" s="43" t="s">
        <v>17</v>
      </c>
      <c r="F37" s="39" t="s">
        <v>378</v>
      </c>
      <c r="G37" s="46">
        <v>123999.99</v>
      </c>
      <c r="H37" s="7" t="s">
        <v>52</v>
      </c>
      <c r="I37" s="13">
        <f t="shared" si="1"/>
        <v>2479.9899999999998</v>
      </c>
      <c r="J37" s="39">
        <f t="shared" si="2"/>
        <v>43477</v>
      </c>
      <c r="K37" s="7"/>
      <c r="L37" s="41">
        <f t="shared" si="0"/>
        <v>126479.98000000001</v>
      </c>
    </row>
    <row r="38" spans="1:12" customFormat="1" x14ac:dyDescent="0.35">
      <c r="A38" s="7">
        <v>34</v>
      </c>
      <c r="B38" s="43" t="s">
        <v>227</v>
      </c>
      <c r="C38" s="87">
        <v>1910956218073</v>
      </c>
      <c r="D38" s="43" t="s">
        <v>424</v>
      </c>
      <c r="E38" s="43" t="s">
        <v>34</v>
      </c>
      <c r="F38" s="39" t="s">
        <v>378</v>
      </c>
      <c r="G38" s="46">
        <v>9522</v>
      </c>
      <c r="H38" s="7" t="s">
        <v>52</v>
      </c>
      <c r="I38" s="13">
        <f t="shared" si="1"/>
        <v>190.44</v>
      </c>
      <c r="J38" s="39">
        <f t="shared" si="2"/>
        <v>43477</v>
      </c>
      <c r="K38" s="7"/>
      <c r="L38" s="41">
        <f t="shared" si="0"/>
        <v>9712.44</v>
      </c>
    </row>
    <row r="39" spans="1:12" customFormat="1" x14ac:dyDescent="0.35">
      <c r="A39" s="7">
        <v>35</v>
      </c>
      <c r="B39" s="43" t="s">
        <v>427</v>
      </c>
      <c r="C39" s="87">
        <v>1910950169684</v>
      </c>
      <c r="D39" s="43" t="s">
        <v>428</v>
      </c>
      <c r="E39" s="43" t="s">
        <v>19</v>
      </c>
      <c r="F39" s="39" t="s">
        <v>378</v>
      </c>
      <c r="G39" s="46">
        <v>20196</v>
      </c>
      <c r="H39" s="7" t="s">
        <v>52</v>
      </c>
      <c r="I39" s="13">
        <f t="shared" si="1"/>
        <v>403.92</v>
      </c>
      <c r="J39" s="39">
        <f t="shared" si="2"/>
        <v>43477</v>
      </c>
      <c r="K39" s="7"/>
      <c r="L39" s="41">
        <f t="shared" si="0"/>
        <v>20599.919999999998</v>
      </c>
    </row>
    <row r="40" spans="1:12" customFormat="1" x14ac:dyDescent="0.35">
      <c r="A40" s="7">
        <v>36</v>
      </c>
      <c r="B40" s="43" t="s">
        <v>429</v>
      </c>
      <c r="C40" s="87">
        <v>1910950171080</v>
      </c>
      <c r="D40" s="43" t="s">
        <v>278</v>
      </c>
      <c r="E40" s="43" t="s">
        <v>35</v>
      </c>
      <c r="F40" s="39">
        <v>43477</v>
      </c>
      <c r="G40" s="46">
        <v>45895.7</v>
      </c>
      <c r="H40" s="7" t="s">
        <v>52</v>
      </c>
      <c r="I40" s="13">
        <f t="shared" si="1"/>
        <v>917.91</v>
      </c>
      <c r="J40" s="39">
        <f t="shared" si="2"/>
        <v>43477</v>
      </c>
      <c r="K40" s="7"/>
      <c r="L40" s="41">
        <f t="shared" si="0"/>
        <v>46813.61</v>
      </c>
    </row>
    <row r="41" spans="1:12" customFormat="1" x14ac:dyDescent="0.35">
      <c r="A41" s="7">
        <v>37</v>
      </c>
      <c r="B41" s="43" t="s">
        <v>54</v>
      </c>
      <c r="C41" s="87">
        <v>1910950168415</v>
      </c>
      <c r="D41" s="43" t="s">
        <v>430</v>
      </c>
      <c r="E41" s="43" t="s">
        <v>35</v>
      </c>
      <c r="F41" s="39" t="s">
        <v>380</v>
      </c>
      <c r="G41" s="46">
        <v>20600</v>
      </c>
      <c r="H41" s="7" t="s">
        <v>52</v>
      </c>
      <c r="I41" s="13">
        <f t="shared" si="1"/>
        <v>412</v>
      </c>
      <c r="J41" s="39">
        <f t="shared" si="2"/>
        <v>43477</v>
      </c>
      <c r="K41" s="7"/>
      <c r="L41" s="41">
        <f t="shared" si="0"/>
        <v>21012</v>
      </c>
    </row>
    <row r="42" spans="1:12" customFormat="1" x14ac:dyDescent="0.35">
      <c r="A42" s="7">
        <v>38</v>
      </c>
      <c r="B42" s="43" t="s">
        <v>320</v>
      </c>
      <c r="C42" s="87">
        <v>1910950167459</v>
      </c>
      <c r="D42" s="43" t="s">
        <v>321</v>
      </c>
      <c r="E42" s="43" t="s">
        <v>35</v>
      </c>
      <c r="F42" s="39" t="s">
        <v>378</v>
      </c>
      <c r="G42" s="46">
        <v>11000</v>
      </c>
      <c r="H42" s="7" t="s">
        <v>52</v>
      </c>
      <c r="I42" s="13">
        <f t="shared" si="1"/>
        <v>220</v>
      </c>
      <c r="J42" s="39">
        <f t="shared" si="2"/>
        <v>43477</v>
      </c>
      <c r="K42" s="7"/>
      <c r="L42" s="41">
        <f t="shared" si="0"/>
        <v>11220</v>
      </c>
    </row>
    <row r="43" spans="1:12" customFormat="1" x14ac:dyDescent="0.35">
      <c r="A43" s="7">
        <v>39</v>
      </c>
      <c r="B43" s="43" t="s">
        <v>431</v>
      </c>
      <c r="C43" s="87">
        <v>2407403738</v>
      </c>
      <c r="D43" s="43" t="s">
        <v>68</v>
      </c>
      <c r="E43" s="43" t="s">
        <v>387</v>
      </c>
      <c r="F43" s="39" t="s">
        <v>372</v>
      </c>
      <c r="G43" s="46">
        <v>18000</v>
      </c>
      <c r="H43" s="7" t="s">
        <v>52</v>
      </c>
      <c r="I43" s="13">
        <f t="shared" si="1"/>
        <v>360</v>
      </c>
      <c r="J43" s="39">
        <f t="shared" si="2"/>
        <v>43477</v>
      </c>
      <c r="K43" s="7"/>
      <c r="L43" s="41">
        <f t="shared" si="0"/>
        <v>18360</v>
      </c>
    </row>
    <row r="44" spans="1:12" customFormat="1" x14ac:dyDescent="0.35">
      <c r="A44" s="7">
        <v>40</v>
      </c>
      <c r="B44" s="43" t="s">
        <v>131</v>
      </c>
      <c r="C44" s="87">
        <v>1910950171217</v>
      </c>
      <c r="D44" s="43" t="s">
        <v>432</v>
      </c>
      <c r="E44" s="43" t="s">
        <v>64</v>
      </c>
      <c r="F44" s="39" t="s">
        <v>378</v>
      </c>
      <c r="G44" s="46">
        <v>100040.77</v>
      </c>
      <c r="H44" s="7" t="s">
        <v>52</v>
      </c>
      <c r="I44" s="13">
        <f t="shared" si="1"/>
        <v>2000.81</v>
      </c>
      <c r="J44" s="39">
        <f t="shared" si="2"/>
        <v>43477</v>
      </c>
      <c r="K44" s="7"/>
      <c r="L44" s="41">
        <f t="shared" si="0"/>
        <v>102041.58</v>
      </c>
    </row>
    <row r="45" spans="1:12" customFormat="1" x14ac:dyDescent="0.35">
      <c r="A45" s="7">
        <v>41</v>
      </c>
      <c r="B45" s="43" t="s">
        <v>247</v>
      </c>
      <c r="C45" s="87" t="s">
        <v>433</v>
      </c>
      <c r="D45" s="43" t="s">
        <v>430</v>
      </c>
      <c r="E45" s="43" t="s">
        <v>64</v>
      </c>
      <c r="F45" s="39" t="s">
        <v>378</v>
      </c>
      <c r="G45" s="46">
        <v>73868.039999999994</v>
      </c>
      <c r="H45" s="7" t="s">
        <v>52</v>
      </c>
      <c r="I45" s="13">
        <f t="shared" si="1"/>
        <v>1477.36</v>
      </c>
      <c r="J45" s="39">
        <f t="shared" si="2"/>
        <v>43477</v>
      </c>
      <c r="K45" s="7"/>
      <c r="L45" s="41">
        <f t="shared" si="0"/>
        <v>75345.399999999994</v>
      </c>
    </row>
    <row r="46" spans="1:12" customFormat="1" x14ac:dyDescent="0.35">
      <c r="A46" s="7">
        <v>42</v>
      </c>
      <c r="B46" s="43" t="s">
        <v>144</v>
      </c>
      <c r="C46" s="87" t="s">
        <v>434</v>
      </c>
      <c r="D46" s="43" t="s">
        <v>111</v>
      </c>
      <c r="E46" s="43" t="s">
        <v>64</v>
      </c>
      <c r="F46" s="39" t="s">
        <v>378</v>
      </c>
      <c r="G46" s="46">
        <v>20000</v>
      </c>
      <c r="H46" s="7" t="s">
        <v>52</v>
      </c>
      <c r="I46" s="13">
        <f t="shared" si="1"/>
        <v>400</v>
      </c>
      <c r="J46" s="39">
        <f t="shared" si="2"/>
        <v>43477</v>
      </c>
      <c r="K46" s="7"/>
      <c r="L46" s="41">
        <f t="shared" si="0"/>
        <v>20400</v>
      </c>
    </row>
    <row r="47" spans="1:12" customFormat="1" x14ac:dyDescent="0.35">
      <c r="A47" s="7">
        <v>43</v>
      </c>
      <c r="B47" s="43" t="s">
        <v>435</v>
      </c>
      <c r="C47" s="87">
        <v>1910956205247</v>
      </c>
      <c r="D47" s="43" t="s">
        <v>436</v>
      </c>
      <c r="E47" s="43" t="s">
        <v>21</v>
      </c>
      <c r="F47" s="39">
        <v>43477</v>
      </c>
      <c r="G47" s="46">
        <v>35130</v>
      </c>
      <c r="H47" s="7" t="s">
        <v>52</v>
      </c>
      <c r="I47" s="13">
        <f t="shared" si="1"/>
        <v>702.6</v>
      </c>
      <c r="J47" s="39">
        <f t="shared" si="2"/>
        <v>43477</v>
      </c>
      <c r="K47" s="7"/>
      <c r="L47" s="41">
        <f t="shared" si="0"/>
        <v>35832.6</v>
      </c>
    </row>
    <row r="48" spans="1:12" customFormat="1" x14ac:dyDescent="0.35">
      <c r="A48" s="7">
        <v>44</v>
      </c>
      <c r="B48" s="43" t="s">
        <v>74</v>
      </c>
      <c r="C48" s="87">
        <v>1910956206118</v>
      </c>
      <c r="D48" s="43" t="s">
        <v>74</v>
      </c>
      <c r="E48" s="43" t="s">
        <v>21</v>
      </c>
      <c r="F48" s="39" t="s">
        <v>380</v>
      </c>
      <c r="G48" s="46">
        <v>30000</v>
      </c>
      <c r="H48" s="7" t="s">
        <v>52</v>
      </c>
      <c r="I48" s="13">
        <f t="shared" si="1"/>
        <v>600</v>
      </c>
      <c r="J48" s="39">
        <f t="shared" si="2"/>
        <v>43477</v>
      </c>
      <c r="K48" s="7"/>
      <c r="L48" s="41">
        <f t="shared" si="0"/>
        <v>30600</v>
      </c>
    </row>
    <row r="49" spans="1:12" customFormat="1" x14ac:dyDescent="0.35">
      <c r="A49" s="7">
        <v>45</v>
      </c>
      <c r="B49" s="43" t="s">
        <v>177</v>
      </c>
      <c r="C49" s="87">
        <v>1910956205401</v>
      </c>
      <c r="D49" s="43" t="s">
        <v>437</v>
      </c>
      <c r="E49" s="43" t="s">
        <v>17</v>
      </c>
      <c r="F49" s="39" t="s">
        <v>378</v>
      </c>
      <c r="G49" s="46">
        <v>129004.55</v>
      </c>
      <c r="H49" s="7" t="s">
        <v>52</v>
      </c>
      <c r="I49" s="13">
        <f t="shared" si="1"/>
        <v>2580.09</v>
      </c>
      <c r="J49" s="39">
        <f t="shared" si="2"/>
        <v>43477</v>
      </c>
      <c r="K49" s="7"/>
      <c r="L49" s="41">
        <f t="shared" si="0"/>
        <v>131584.64000000001</v>
      </c>
    </row>
    <row r="50" spans="1:12" customFormat="1" x14ac:dyDescent="0.35">
      <c r="A50" s="7">
        <v>46</v>
      </c>
      <c r="B50" s="48"/>
      <c r="C50" s="83"/>
      <c r="D50" s="48"/>
      <c r="E50" s="49"/>
      <c r="F50" s="50"/>
      <c r="G50" s="46">
        <v>742763.13</v>
      </c>
      <c r="H50" s="7" t="s">
        <v>95</v>
      </c>
      <c r="I50" s="13">
        <v>11714.92</v>
      </c>
      <c r="J50" s="39">
        <f t="shared" si="2"/>
        <v>43477</v>
      </c>
      <c r="K50" s="7"/>
      <c r="L50" s="41">
        <f t="shared" si="0"/>
        <v>754478.05</v>
      </c>
    </row>
    <row r="51" spans="1:12" customFormat="1" x14ac:dyDescent="0.35">
      <c r="A51" s="7">
        <v>47</v>
      </c>
      <c r="B51" s="48" t="s">
        <v>272</v>
      </c>
      <c r="C51" s="83">
        <v>1910950170315</v>
      </c>
      <c r="D51" s="48" t="s">
        <v>405</v>
      </c>
      <c r="E51" s="49" t="s">
        <v>85</v>
      </c>
      <c r="F51" s="50">
        <v>43477</v>
      </c>
      <c r="G51" s="46">
        <v>10012</v>
      </c>
      <c r="H51" s="7" t="s">
        <v>7</v>
      </c>
      <c r="I51" s="13">
        <f t="shared" si="1"/>
        <v>200.24</v>
      </c>
      <c r="J51" s="39">
        <f t="shared" si="2"/>
        <v>43477</v>
      </c>
      <c r="K51" s="7"/>
      <c r="L51" s="41">
        <f t="shared" si="0"/>
        <v>10212.24</v>
      </c>
    </row>
    <row r="52" spans="1:12" customFormat="1" x14ac:dyDescent="0.35">
      <c r="A52" s="7">
        <v>48</v>
      </c>
      <c r="B52" s="48" t="s">
        <v>103</v>
      </c>
      <c r="C52" s="83">
        <v>1910956205903</v>
      </c>
      <c r="D52" s="48" t="s">
        <v>409</v>
      </c>
      <c r="E52" s="49" t="s">
        <v>410</v>
      </c>
      <c r="F52" s="50" t="s">
        <v>380</v>
      </c>
      <c r="G52" s="46">
        <v>120000</v>
      </c>
      <c r="H52" s="7"/>
      <c r="I52" s="13">
        <f t="shared" si="1"/>
        <v>2400</v>
      </c>
      <c r="J52" s="39">
        <f t="shared" si="2"/>
        <v>43477</v>
      </c>
      <c r="K52" s="7"/>
      <c r="L52" s="41">
        <f t="shared" si="0"/>
        <v>122400</v>
      </c>
    </row>
    <row r="53" spans="1:12" customFormat="1" x14ac:dyDescent="0.35">
      <c r="A53" s="7">
        <v>49</v>
      </c>
      <c r="B53" s="48" t="s">
        <v>306</v>
      </c>
      <c r="C53" s="83">
        <v>1912731972153</v>
      </c>
      <c r="D53" s="48" t="s">
        <v>411</v>
      </c>
      <c r="E53" s="49" t="s">
        <v>85</v>
      </c>
      <c r="F53" s="50" t="s">
        <v>380</v>
      </c>
      <c r="G53" s="46">
        <v>50010</v>
      </c>
      <c r="H53" s="7"/>
      <c r="I53" s="13">
        <f t="shared" si="1"/>
        <v>1000.2</v>
      </c>
      <c r="J53" s="39">
        <f t="shared" si="2"/>
        <v>43477</v>
      </c>
      <c r="K53" s="7"/>
      <c r="L53" s="41">
        <f t="shared" si="0"/>
        <v>51010.2</v>
      </c>
    </row>
    <row r="54" spans="1:12" customFormat="1" x14ac:dyDescent="0.35">
      <c r="A54" s="7">
        <v>50</v>
      </c>
      <c r="B54" s="48" t="s">
        <v>416</v>
      </c>
      <c r="C54" s="83">
        <v>1910950165498</v>
      </c>
      <c r="D54" s="48" t="s">
        <v>417</v>
      </c>
      <c r="E54" s="49" t="s">
        <v>87</v>
      </c>
      <c r="F54" s="50" t="s">
        <v>380</v>
      </c>
      <c r="G54" s="46">
        <v>30000</v>
      </c>
      <c r="H54" s="7"/>
      <c r="I54" s="13">
        <f t="shared" si="1"/>
        <v>600</v>
      </c>
      <c r="J54" s="39">
        <f t="shared" si="2"/>
        <v>43477</v>
      </c>
      <c r="K54" s="7"/>
      <c r="L54" s="41">
        <f t="shared" si="0"/>
        <v>30600</v>
      </c>
    </row>
    <row r="55" spans="1:12" customFormat="1" x14ac:dyDescent="0.35">
      <c r="A55" s="7">
        <v>51</v>
      </c>
      <c r="B55" s="48" t="s">
        <v>388</v>
      </c>
      <c r="C55" s="83" t="s">
        <v>425</v>
      </c>
      <c r="D55" s="48" t="s">
        <v>258</v>
      </c>
      <c r="E55" s="49" t="s">
        <v>87</v>
      </c>
      <c r="F55" s="50" t="s">
        <v>378</v>
      </c>
      <c r="G55" s="46">
        <v>66000</v>
      </c>
      <c r="H55" s="7"/>
      <c r="I55" s="13">
        <f t="shared" si="1"/>
        <v>1320</v>
      </c>
      <c r="J55" s="39">
        <f t="shared" si="2"/>
        <v>43477</v>
      </c>
      <c r="K55" s="7"/>
      <c r="L55" s="41">
        <f t="shared" si="0"/>
        <v>67320</v>
      </c>
    </row>
    <row r="56" spans="1:12" customFormat="1" x14ac:dyDescent="0.35">
      <c r="A56" s="7">
        <v>52</v>
      </c>
      <c r="B56" s="48" t="s">
        <v>426</v>
      </c>
      <c r="C56" s="83">
        <v>1912731975280</v>
      </c>
      <c r="D56" s="48" t="s">
        <v>322</v>
      </c>
      <c r="E56" s="49" t="s">
        <v>85</v>
      </c>
      <c r="F56" s="50" t="s">
        <v>378</v>
      </c>
      <c r="G56" s="46">
        <v>16000</v>
      </c>
      <c r="H56" s="7"/>
      <c r="I56" s="13">
        <f t="shared" si="1"/>
        <v>320</v>
      </c>
      <c r="J56" s="39">
        <f t="shared" si="2"/>
        <v>43477</v>
      </c>
      <c r="K56" s="7"/>
      <c r="L56" s="41">
        <f t="shared" si="0"/>
        <v>16320</v>
      </c>
    </row>
    <row r="57" spans="1:12" customFormat="1" x14ac:dyDescent="0.35">
      <c r="A57" s="7">
        <v>53</v>
      </c>
      <c r="B57" s="48" t="s">
        <v>398</v>
      </c>
      <c r="C57" s="49" t="s">
        <v>399</v>
      </c>
      <c r="D57" s="48" t="s">
        <v>241</v>
      </c>
      <c r="E57" s="49" t="s">
        <v>34</v>
      </c>
      <c r="F57" s="50" t="s">
        <v>380</v>
      </c>
      <c r="G57" s="46">
        <v>9032</v>
      </c>
      <c r="H57" s="43" t="s">
        <v>89</v>
      </c>
      <c r="I57" s="13">
        <f t="shared" si="1"/>
        <v>180.64</v>
      </c>
      <c r="J57" s="39">
        <f t="shared" si="2"/>
        <v>43477</v>
      </c>
      <c r="K57" s="7"/>
      <c r="L57" s="41">
        <f t="shared" si="0"/>
        <v>9212.64</v>
      </c>
    </row>
    <row r="58" spans="1:12" customFormat="1" x14ac:dyDescent="0.35">
      <c r="A58" s="7">
        <v>54</v>
      </c>
      <c r="B58" s="48" t="s">
        <v>394</v>
      </c>
      <c r="C58" s="49">
        <v>1912723930563</v>
      </c>
      <c r="D58" s="48" t="s">
        <v>404</v>
      </c>
      <c r="E58" s="49" t="s">
        <v>35</v>
      </c>
      <c r="F58" s="50" t="s">
        <v>378</v>
      </c>
      <c r="G58" s="46">
        <v>19467.900000000001</v>
      </c>
      <c r="H58" s="43" t="s">
        <v>89</v>
      </c>
      <c r="I58" s="13">
        <f t="shared" si="1"/>
        <v>389.35</v>
      </c>
      <c r="J58" s="39">
        <f t="shared" si="2"/>
        <v>43477</v>
      </c>
      <c r="K58" s="7"/>
      <c r="L58" s="41">
        <f t="shared" si="0"/>
        <v>19857.25</v>
      </c>
    </row>
    <row r="59" spans="1:12" customFormat="1" x14ac:dyDescent="0.35">
      <c r="A59" s="7">
        <v>55</v>
      </c>
      <c r="B59" s="48" t="s">
        <v>351</v>
      </c>
      <c r="C59" s="49">
        <v>1910950163979</v>
      </c>
      <c r="D59" s="48" t="s">
        <v>420</v>
      </c>
      <c r="E59" s="49" t="s">
        <v>34</v>
      </c>
      <c r="F59" s="50" t="s">
        <v>372</v>
      </c>
      <c r="G59" s="46">
        <v>25018</v>
      </c>
      <c r="H59" s="43" t="s">
        <v>89</v>
      </c>
      <c r="I59" s="13">
        <f t="shared" si="1"/>
        <v>500.36</v>
      </c>
      <c r="J59" s="39">
        <f t="shared" si="2"/>
        <v>43477</v>
      </c>
      <c r="K59" s="7"/>
      <c r="L59" s="41">
        <f t="shared" si="0"/>
        <v>25518.36</v>
      </c>
    </row>
    <row r="60" spans="1:12" customFormat="1" x14ac:dyDescent="0.35">
      <c r="A60" s="7">
        <v>56</v>
      </c>
      <c r="B60" s="48" t="s">
        <v>438</v>
      </c>
      <c r="C60" s="49">
        <v>1912723929382</v>
      </c>
      <c r="D60" s="48" t="s">
        <v>437</v>
      </c>
      <c r="E60" s="49" t="s">
        <v>64</v>
      </c>
      <c r="F60" s="50" t="s">
        <v>362</v>
      </c>
      <c r="G60" s="46">
        <v>22134</v>
      </c>
      <c r="H60" s="43" t="s">
        <v>89</v>
      </c>
      <c r="I60" s="13">
        <f t="shared" si="1"/>
        <v>442.68</v>
      </c>
      <c r="J60" s="39">
        <f t="shared" si="2"/>
        <v>43477</v>
      </c>
      <c r="K60" s="7"/>
      <c r="L60" s="41">
        <f t="shared" si="0"/>
        <v>22576.68</v>
      </c>
    </row>
    <row r="61" spans="1:12" customFormat="1" x14ac:dyDescent="0.35">
      <c r="A61" s="7">
        <v>57</v>
      </c>
      <c r="B61" s="43" t="s">
        <v>398</v>
      </c>
      <c r="C61" s="47">
        <v>1912779945651</v>
      </c>
      <c r="D61" s="43" t="s">
        <v>439</v>
      </c>
      <c r="E61" s="43" t="s">
        <v>21</v>
      </c>
      <c r="F61" s="50" t="s">
        <v>372</v>
      </c>
      <c r="G61" s="46">
        <v>115000</v>
      </c>
      <c r="H61" s="43" t="s">
        <v>89</v>
      </c>
      <c r="I61" s="13">
        <f t="shared" si="1"/>
        <v>2300</v>
      </c>
      <c r="J61" s="39">
        <f t="shared" si="2"/>
        <v>43477</v>
      </c>
      <c r="K61" s="7"/>
      <c r="L61" s="41">
        <f t="shared" si="0"/>
        <v>117300</v>
      </c>
    </row>
    <row r="62" spans="1:12" customFormat="1" x14ac:dyDescent="0.35">
      <c r="A62" s="7">
        <v>58</v>
      </c>
      <c r="B62" s="43" t="s">
        <v>270</v>
      </c>
      <c r="C62" s="47">
        <v>200014570064</v>
      </c>
      <c r="D62" s="43" t="s">
        <v>406</v>
      </c>
      <c r="E62" s="43" t="s">
        <v>14</v>
      </c>
      <c r="F62" s="50" t="s">
        <v>380</v>
      </c>
      <c r="G62" s="46">
        <v>20380</v>
      </c>
      <c r="H62" s="43" t="s">
        <v>96</v>
      </c>
      <c r="I62" s="13">
        <f t="shared" si="1"/>
        <v>407.6</v>
      </c>
      <c r="J62" s="39">
        <f t="shared" si="2"/>
        <v>43477</v>
      </c>
      <c r="K62" s="7"/>
      <c r="L62" s="41">
        <f t="shared" si="0"/>
        <v>20787.599999999999</v>
      </c>
    </row>
    <row r="63" spans="1:12" customFormat="1" ht="15" thickBot="1" x14ac:dyDescent="0.4">
      <c r="A63" s="7">
        <v>59</v>
      </c>
      <c r="B63" s="43"/>
      <c r="C63" s="44"/>
      <c r="D63" s="43"/>
      <c r="E63" s="43" t="s">
        <v>31</v>
      </c>
      <c r="F63" s="50"/>
      <c r="G63" s="46"/>
      <c r="H63" s="43" t="s">
        <v>96</v>
      </c>
      <c r="I63" s="13">
        <f t="shared" si="1"/>
        <v>0</v>
      </c>
      <c r="J63" s="39">
        <f t="shared" si="2"/>
        <v>43477</v>
      </c>
      <c r="K63" s="7"/>
      <c r="L63" s="41">
        <f t="shared" si="0"/>
        <v>0</v>
      </c>
    </row>
    <row r="64" spans="1:12" customFormat="1" ht="15" thickBot="1" x14ac:dyDescent="0.4">
      <c r="A64" s="137" t="s">
        <v>9</v>
      </c>
      <c r="B64" s="137"/>
      <c r="C64" s="137"/>
      <c r="D64" s="137"/>
      <c r="E64" s="137"/>
      <c r="F64" s="138"/>
      <c r="G64" s="76">
        <f>SUM(G5:G63)</f>
        <v>3495533.6499999994</v>
      </c>
      <c r="H64" s="77"/>
      <c r="I64" s="78">
        <f>SUM(I5:I63)</f>
        <v>66770.260000000009</v>
      </c>
      <c r="J64" s="79"/>
      <c r="K64" s="80"/>
      <c r="L64" s="81">
        <f>SUM(L5:L63)</f>
        <v>3562303.9100000011</v>
      </c>
    </row>
    <row r="65" spans="1:12" customFormat="1" x14ac:dyDescent="0.35">
      <c r="A65" s="55"/>
      <c r="B65" s="56" t="s">
        <v>4</v>
      </c>
      <c r="C65" s="57" t="s">
        <v>91</v>
      </c>
      <c r="D65" s="56" t="s">
        <v>89</v>
      </c>
      <c r="E65" s="56" t="s">
        <v>7</v>
      </c>
      <c r="F65" s="56" t="s">
        <v>94</v>
      </c>
      <c r="G65" s="64" t="s">
        <v>9</v>
      </c>
      <c r="H65" s="55"/>
      <c r="I65" s="41"/>
      <c r="J65" s="55"/>
      <c r="K65" s="55"/>
      <c r="L65" s="41"/>
    </row>
    <row r="66" spans="1:12" customFormat="1" x14ac:dyDescent="0.35">
      <c r="A66" s="63" t="s">
        <v>92</v>
      </c>
      <c r="B66" s="65">
        <f>SUM(G5:G49)</f>
        <v>2249716.6199999996</v>
      </c>
      <c r="C66" s="65">
        <f>SUM(G62:G63)</f>
        <v>20380</v>
      </c>
      <c r="D66" s="65">
        <f>SUM(G57:G61)</f>
        <v>190651.9</v>
      </c>
      <c r="E66" s="65">
        <f>SUM(G51:G56)</f>
        <v>292022</v>
      </c>
      <c r="F66" s="65">
        <f>G50</f>
        <v>742763.13</v>
      </c>
      <c r="G66" s="65">
        <f>SUM(B66:F66)</f>
        <v>3495533.6499999994</v>
      </c>
      <c r="H66" s="55"/>
      <c r="I66" s="41"/>
      <c r="J66" s="61"/>
      <c r="K66" s="55"/>
      <c r="L66" s="41"/>
    </row>
    <row r="67" spans="1:12" customFormat="1" x14ac:dyDescent="0.35">
      <c r="A67" s="63" t="s">
        <v>93</v>
      </c>
      <c r="B67" s="65">
        <f>SUM(I5:I49)</f>
        <v>44994.270000000004</v>
      </c>
      <c r="C67" s="65">
        <f>SUM(I62:I63)</f>
        <v>407.6</v>
      </c>
      <c r="D67" s="65">
        <f>SUM(I57:I61)</f>
        <v>3813.0299999999997</v>
      </c>
      <c r="E67" s="65">
        <f>SUM(I51:I56)</f>
        <v>5840.44</v>
      </c>
      <c r="F67" s="65">
        <f>I50</f>
        <v>11714.92</v>
      </c>
      <c r="G67" s="65">
        <f>SUM(B67:F67)</f>
        <v>66770.260000000009</v>
      </c>
      <c r="H67" s="55"/>
      <c r="I67" s="41"/>
      <c r="J67" s="61"/>
      <c r="K67" s="55"/>
      <c r="L67" s="41"/>
    </row>
    <row r="68" spans="1:12" customFormat="1" x14ac:dyDescent="0.35">
      <c r="A68" s="63" t="s">
        <v>9</v>
      </c>
      <c r="B68" s="65">
        <f>SUM(B66:B67)</f>
        <v>2294710.8899999997</v>
      </c>
      <c r="C68" s="65">
        <f>SUM(C66:C67)</f>
        <v>20787.599999999999</v>
      </c>
      <c r="D68" s="65">
        <f>SUM(D66:D67)</f>
        <v>194464.93</v>
      </c>
      <c r="E68" s="65">
        <f>SUM(E66:E67)</f>
        <v>297862.44</v>
      </c>
      <c r="F68" s="65">
        <f>SUM(F66:F67)</f>
        <v>754478.05</v>
      </c>
      <c r="G68" s="65">
        <f>SUM(B68:F68)</f>
        <v>3562303.91</v>
      </c>
      <c r="H68" s="55" t="s">
        <v>33</v>
      </c>
      <c r="I68" s="41"/>
      <c r="J68" s="61"/>
      <c r="K68" s="55"/>
      <c r="L68" s="41"/>
    </row>
    <row r="69" spans="1:12" customFormat="1" x14ac:dyDescent="0.35">
      <c r="A69" s="55"/>
      <c r="B69" s="59"/>
      <c r="C69" s="60"/>
      <c r="D69" s="60"/>
      <c r="E69" s="61"/>
      <c r="F69" s="55"/>
      <c r="G69" s="58"/>
      <c r="H69" s="55"/>
      <c r="I69" s="41"/>
      <c r="J69" s="55"/>
      <c r="K69" s="55"/>
      <c r="L69" s="41"/>
    </row>
    <row r="70" spans="1:12" x14ac:dyDescent="0.35">
      <c r="A70" s="82" t="s">
        <v>300</v>
      </c>
      <c r="C70" s="62"/>
      <c r="D70" s="61">
        <f>B66+C66+D66</f>
        <v>2460748.5199999996</v>
      </c>
      <c r="E70" s="61">
        <f>E66+F66</f>
        <v>1034785.13</v>
      </c>
      <c r="G70" s="65">
        <f>D70+E70</f>
        <v>3495533.6499999994</v>
      </c>
      <c r="I70" s="41"/>
      <c r="L70" s="41"/>
    </row>
    <row r="71" spans="1:12" x14ac:dyDescent="0.35">
      <c r="A71" s="82"/>
      <c r="C71" s="62"/>
      <c r="D71" s="61"/>
      <c r="E71" s="61"/>
      <c r="G71" s="65"/>
      <c r="I71" s="41"/>
      <c r="L71" s="41"/>
    </row>
    <row r="72" spans="1:12" ht="23.5" x14ac:dyDescent="0.55000000000000004">
      <c r="A72" s="136" t="s">
        <v>0</v>
      </c>
      <c r="B72" s="136"/>
      <c r="C72" s="136"/>
      <c r="D72" s="136"/>
      <c r="E72" s="136"/>
      <c r="F72" s="136"/>
      <c r="G72" s="136"/>
      <c r="H72" s="136"/>
      <c r="I72" s="41"/>
      <c r="L72" s="41"/>
    </row>
    <row r="73" spans="1:12" ht="16" thickBot="1" x14ac:dyDescent="0.4">
      <c r="A73" s="133" t="s">
        <v>1</v>
      </c>
      <c r="B73" s="133"/>
      <c r="C73" s="133"/>
      <c r="D73" s="133"/>
      <c r="E73" s="133"/>
      <c r="F73" s="133"/>
      <c r="G73" s="133"/>
      <c r="H73" s="133"/>
      <c r="I73" s="41"/>
      <c r="L73" s="41"/>
    </row>
    <row r="74" spans="1:12" x14ac:dyDescent="0.35">
      <c r="C74" s="62"/>
      <c r="G74" s="58"/>
      <c r="I74" s="41"/>
      <c r="L74" s="41"/>
    </row>
    <row r="75" spans="1:12" ht="18.5" x14ac:dyDescent="0.45">
      <c r="B75" s="66" t="s">
        <v>101</v>
      </c>
      <c r="C75" s="67"/>
      <c r="D75" s="66"/>
      <c r="E75" s="66"/>
      <c r="F75" s="66"/>
      <c r="G75" s="75">
        <f>J5</f>
        <v>43477</v>
      </c>
      <c r="I75" s="41"/>
      <c r="L75" s="41"/>
    </row>
    <row r="76" spans="1:12" ht="18.5" x14ac:dyDescent="0.45">
      <c r="B76" s="66"/>
      <c r="C76" s="67"/>
      <c r="D76" s="66"/>
      <c r="E76" s="66"/>
      <c r="F76" s="66"/>
      <c r="G76" s="69"/>
      <c r="I76" s="41"/>
      <c r="L76" s="41" t="s">
        <v>33</v>
      </c>
    </row>
    <row r="77" spans="1:12" ht="18.5" x14ac:dyDescent="0.45">
      <c r="B77" s="66" t="s">
        <v>97</v>
      </c>
      <c r="C77" s="67"/>
      <c r="D77" s="70">
        <f>B66</f>
        <v>2249716.6199999996</v>
      </c>
      <c r="E77" s="66"/>
      <c r="F77" s="66"/>
      <c r="G77" s="69"/>
      <c r="I77" s="41"/>
      <c r="L77" s="41"/>
    </row>
    <row r="78" spans="1:12" ht="18.5" x14ac:dyDescent="0.45">
      <c r="B78" s="66" t="s">
        <v>98</v>
      </c>
      <c r="C78" s="67"/>
      <c r="D78" s="70">
        <f>E66</f>
        <v>292022</v>
      </c>
      <c r="E78" s="66"/>
      <c r="F78" s="66"/>
      <c r="G78" s="69"/>
      <c r="I78" s="41"/>
      <c r="L78" s="41"/>
    </row>
    <row r="79" spans="1:12" ht="18.5" x14ac:dyDescent="0.45">
      <c r="B79" s="71" t="s">
        <v>99</v>
      </c>
      <c r="C79" s="67"/>
      <c r="D79" s="70">
        <f>B67</f>
        <v>44994.270000000004</v>
      </c>
      <c r="E79" s="66"/>
      <c r="F79" s="66"/>
      <c r="G79" s="69"/>
      <c r="I79" s="41"/>
      <c r="L79" s="41"/>
    </row>
    <row r="80" spans="1:12" ht="18.5" x14ac:dyDescent="0.45">
      <c r="B80" s="71" t="s">
        <v>100</v>
      </c>
      <c r="C80" s="67"/>
      <c r="D80" s="70">
        <f>E67</f>
        <v>5840.44</v>
      </c>
      <c r="E80" s="66"/>
      <c r="F80" s="66"/>
      <c r="G80" s="69"/>
      <c r="I80" s="41"/>
      <c r="L80" s="41"/>
    </row>
    <row r="81" spans="2:12" ht="18.5" x14ac:dyDescent="0.45">
      <c r="B81" s="66"/>
      <c r="C81" s="67"/>
      <c r="D81" s="66"/>
      <c r="E81" s="66"/>
      <c r="F81" s="66"/>
      <c r="G81" s="69"/>
      <c r="I81" s="41"/>
      <c r="L81" s="41"/>
    </row>
    <row r="82" spans="2:12" ht="18.5" x14ac:dyDescent="0.45">
      <c r="B82" s="66"/>
      <c r="C82" s="67"/>
      <c r="D82" s="72">
        <f>SUM(D77:D80)</f>
        <v>2592573.3299999996</v>
      </c>
      <c r="E82" s="66"/>
      <c r="F82" s="66"/>
      <c r="G82" s="69"/>
      <c r="I82" s="41"/>
      <c r="L82" s="41"/>
    </row>
    <row r="83" spans="2:12" x14ac:dyDescent="0.35">
      <c r="C83" s="62"/>
      <c r="G83" s="58"/>
      <c r="I83" s="41"/>
      <c r="L83" s="41"/>
    </row>
    <row r="84" spans="2:12" x14ac:dyDescent="0.35">
      <c r="C84" s="62"/>
      <c r="G84" s="58"/>
      <c r="I84" s="41"/>
      <c r="L84" s="41"/>
    </row>
    <row r="85" spans="2:12" x14ac:dyDescent="0.35">
      <c r="C85" s="62"/>
      <c r="G85" s="58"/>
      <c r="I85" s="41"/>
      <c r="L85" s="41"/>
    </row>
    <row r="86" spans="2:12" x14ac:dyDescent="0.35">
      <c r="C86" s="62"/>
      <c r="G86" s="58"/>
      <c r="I86" s="41"/>
      <c r="L86" s="41"/>
    </row>
    <row r="87" spans="2:12" x14ac:dyDescent="0.35">
      <c r="C87" s="62"/>
      <c r="G87" s="58"/>
      <c r="I87" s="41"/>
      <c r="L87" s="41"/>
    </row>
    <row r="88" spans="2:12" x14ac:dyDescent="0.35">
      <c r="C88" s="62"/>
      <c r="G88" s="58"/>
      <c r="I88" s="41"/>
      <c r="L88" s="41"/>
    </row>
    <row r="89" spans="2:12" x14ac:dyDescent="0.35">
      <c r="C89" s="62"/>
      <c r="G89" s="58"/>
      <c r="I89" s="41"/>
      <c r="L89" s="41"/>
    </row>
    <row r="90" spans="2:12" x14ac:dyDescent="0.35">
      <c r="C90" s="62"/>
      <c r="G90" s="58"/>
      <c r="I90" s="41"/>
      <c r="L90" s="41"/>
    </row>
    <row r="91" spans="2:12" x14ac:dyDescent="0.35">
      <c r="C91" s="62"/>
      <c r="G91" s="58"/>
      <c r="I91" s="41"/>
      <c r="L91" s="41"/>
    </row>
    <row r="92" spans="2:12" x14ac:dyDescent="0.35">
      <c r="C92" s="62"/>
      <c r="G92" s="58"/>
      <c r="I92" s="41"/>
      <c r="L92" s="41"/>
    </row>
    <row r="93" spans="2:12" x14ac:dyDescent="0.35">
      <c r="C93" s="62"/>
      <c r="G93" s="58"/>
      <c r="I93" s="41"/>
      <c r="L93" s="41"/>
    </row>
    <row r="94" spans="2:12" x14ac:dyDescent="0.35">
      <c r="C94" s="62"/>
      <c r="G94" s="58"/>
      <c r="I94" s="41"/>
    </row>
    <row r="95" spans="2:12" x14ac:dyDescent="0.35">
      <c r="C95" s="62"/>
      <c r="G95" s="58"/>
      <c r="I95" s="41"/>
    </row>
    <row r="96" spans="2:12" x14ac:dyDescent="0.35">
      <c r="C96" s="62"/>
      <c r="G96" s="58"/>
      <c r="I96" s="41"/>
    </row>
    <row r="97" spans="3:9" x14ac:dyDescent="0.35">
      <c r="C97" s="62"/>
      <c r="G97" s="58"/>
      <c r="I97" s="41"/>
    </row>
    <row r="98" spans="3:9" x14ac:dyDescent="0.35">
      <c r="C98" s="62"/>
      <c r="G98" s="58"/>
      <c r="I98" s="41"/>
    </row>
    <row r="99" spans="3:9" x14ac:dyDescent="0.35">
      <c r="C99" s="62"/>
      <c r="G99" s="58"/>
      <c r="I99" s="41"/>
    </row>
    <row r="100" spans="3:9" x14ac:dyDescent="0.35">
      <c r="C100" s="62"/>
      <c r="G100" s="58"/>
      <c r="I100" s="41"/>
    </row>
    <row r="101" spans="3:9" x14ac:dyDescent="0.35">
      <c r="C101" s="62"/>
      <c r="G101" s="58"/>
      <c r="I101" s="41"/>
    </row>
    <row r="102" spans="3:9" x14ac:dyDescent="0.35">
      <c r="C102" s="62"/>
      <c r="G102" s="58"/>
      <c r="I102" s="41"/>
    </row>
    <row r="103" spans="3:9" x14ac:dyDescent="0.35">
      <c r="C103" s="62"/>
      <c r="G103" s="58"/>
      <c r="I103" s="41"/>
    </row>
    <row r="104" spans="3:9" x14ac:dyDescent="0.35">
      <c r="C104" s="62"/>
      <c r="G104" s="58"/>
      <c r="I104" s="41"/>
    </row>
    <row r="105" spans="3:9" x14ac:dyDescent="0.35">
      <c r="C105" s="62"/>
      <c r="G105" s="58"/>
      <c r="I105" s="41"/>
    </row>
    <row r="106" spans="3:9" x14ac:dyDescent="0.35">
      <c r="C106" s="62"/>
      <c r="G106" s="58"/>
      <c r="I106" s="41"/>
    </row>
    <row r="107" spans="3:9" x14ac:dyDescent="0.35">
      <c r="C107" s="62"/>
      <c r="G107" s="58"/>
      <c r="I107" s="41"/>
    </row>
    <row r="108" spans="3:9" x14ac:dyDescent="0.35">
      <c r="C108" s="62"/>
      <c r="G108" s="58"/>
      <c r="I108" s="41"/>
    </row>
    <row r="109" spans="3:9" x14ac:dyDescent="0.35">
      <c r="C109" s="62"/>
      <c r="G109" s="58"/>
      <c r="I109" s="41"/>
    </row>
    <row r="110" spans="3:9" x14ac:dyDescent="0.35">
      <c r="C110" s="62"/>
      <c r="G110" s="58"/>
      <c r="I110" s="41"/>
    </row>
    <row r="111" spans="3:9" x14ac:dyDescent="0.35">
      <c r="C111" s="62"/>
      <c r="G111" s="58"/>
      <c r="I111" s="41"/>
    </row>
    <row r="112" spans="3:9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  <c r="I174" s="41"/>
    </row>
    <row r="175" spans="3:9" x14ac:dyDescent="0.35">
      <c r="C175" s="62"/>
      <c r="G175" s="58"/>
      <c r="I175" s="41"/>
    </row>
    <row r="176" spans="3:9" x14ac:dyDescent="0.35">
      <c r="C176" s="62"/>
      <c r="G176" s="58"/>
      <c r="I176" s="41"/>
    </row>
    <row r="177" spans="3:9" x14ac:dyDescent="0.35">
      <c r="C177" s="62"/>
      <c r="G177" s="58"/>
      <c r="I177" s="41"/>
    </row>
    <row r="178" spans="3:9" x14ac:dyDescent="0.35">
      <c r="C178" s="62"/>
      <c r="G178" s="58"/>
      <c r="I178" s="41"/>
    </row>
    <row r="179" spans="3:9" x14ac:dyDescent="0.35">
      <c r="C179" s="62"/>
      <c r="G179" s="58"/>
      <c r="I179" s="41"/>
    </row>
    <row r="180" spans="3:9" x14ac:dyDescent="0.35">
      <c r="C180" s="62"/>
      <c r="G180" s="58"/>
      <c r="I180" s="41"/>
    </row>
    <row r="181" spans="3:9" x14ac:dyDescent="0.35">
      <c r="C181" s="62"/>
      <c r="G181" s="58"/>
      <c r="I181" s="41"/>
    </row>
    <row r="182" spans="3:9" x14ac:dyDescent="0.35">
      <c r="C182" s="62"/>
      <c r="G182" s="58"/>
      <c r="I182" s="41"/>
    </row>
    <row r="183" spans="3:9" x14ac:dyDescent="0.35">
      <c r="C183" s="62"/>
      <c r="G183" s="58"/>
      <c r="I183" s="41"/>
    </row>
    <row r="184" spans="3:9" x14ac:dyDescent="0.35">
      <c r="C184" s="62"/>
      <c r="G184" s="58"/>
      <c r="I184" s="41"/>
    </row>
    <row r="185" spans="3:9" x14ac:dyDescent="0.35">
      <c r="C185" s="62"/>
      <c r="G185" s="58"/>
      <c r="I185" s="41"/>
    </row>
    <row r="186" spans="3:9" x14ac:dyDescent="0.35">
      <c r="C186" s="62"/>
      <c r="G186" s="58"/>
      <c r="I186" s="41"/>
    </row>
    <row r="187" spans="3:9" x14ac:dyDescent="0.35">
      <c r="C187" s="62"/>
      <c r="G187" s="58"/>
      <c r="I187" s="41"/>
    </row>
    <row r="188" spans="3:9" x14ac:dyDescent="0.35">
      <c r="C188" s="62"/>
      <c r="G188" s="58"/>
      <c r="I188" s="41"/>
    </row>
    <row r="189" spans="3:9" x14ac:dyDescent="0.35">
      <c r="C189" s="62"/>
      <c r="G189" s="58"/>
    </row>
    <row r="190" spans="3:9" x14ac:dyDescent="0.35">
      <c r="C190" s="62"/>
      <c r="G190" s="58"/>
    </row>
    <row r="191" spans="3:9" x14ac:dyDescent="0.35">
      <c r="C191" s="62"/>
      <c r="G191" s="58"/>
    </row>
    <row r="192" spans="3:9" x14ac:dyDescent="0.35">
      <c r="C192" s="62"/>
      <c r="G192" s="58"/>
    </row>
    <row r="193" spans="3:7" x14ac:dyDescent="0.35">
      <c r="C193" s="62"/>
      <c r="G193" s="58"/>
    </row>
    <row r="194" spans="3:7" x14ac:dyDescent="0.35">
      <c r="C194" s="62"/>
      <c r="G194" s="58"/>
    </row>
    <row r="195" spans="3:7" x14ac:dyDescent="0.35">
      <c r="G195" s="58"/>
    </row>
  </sheetData>
  <mergeCells count="8">
    <mergeCell ref="A72:H72"/>
    <mergeCell ref="A73:H73"/>
    <mergeCell ref="A1:K1"/>
    <mergeCell ref="A2:K2"/>
    <mergeCell ref="B3:C3"/>
    <mergeCell ref="E3:H3"/>
    <mergeCell ref="I3:J3"/>
    <mergeCell ref="A64:F64"/>
  </mergeCells>
  <pageMargins left="0.7" right="0.7" top="0.75" bottom="0.75" header="0.3" footer="0.3"/>
  <pageSetup paperSize="9" scale="80" orientation="landscape" verticalDpi="0" r:id="rId1"/>
  <rowBreaks count="1" manualBreakCount="1">
    <brk id="60" max="11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21"/>
  <sheetViews>
    <sheetView topLeftCell="A4" workbookViewId="0">
      <selection activeCell="E21" sqref="E21"/>
    </sheetView>
  </sheetViews>
  <sheetFormatPr defaultRowHeight="14.5" x14ac:dyDescent="0.35"/>
  <cols>
    <col min="1" max="1" width="17.7265625" customWidth="1"/>
  </cols>
  <sheetData>
    <row r="1" spans="1:1" x14ac:dyDescent="0.35">
      <c r="A1" t="s">
        <v>31</v>
      </c>
    </row>
    <row r="2" spans="1:1" x14ac:dyDescent="0.35">
      <c r="A2" t="s">
        <v>11</v>
      </c>
    </row>
    <row r="3" spans="1:1" x14ac:dyDescent="0.35">
      <c r="A3" t="s">
        <v>26</v>
      </c>
    </row>
    <row r="4" spans="1:1" x14ac:dyDescent="0.35">
      <c r="A4" t="s">
        <v>30</v>
      </c>
    </row>
    <row r="5" spans="1:1" x14ac:dyDescent="0.35">
      <c r="A5" t="s">
        <v>12</v>
      </c>
    </row>
    <row r="6" spans="1:1" x14ac:dyDescent="0.35">
      <c r="A6" t="s">
        <v>13</v>
      </c>
    </row>
    <row r="7" spans="1:1" x14ac:dyDescent="0.35">
      <c r="A7" t="s">
        <v>14</v>
      </c>
    </row>
    <row r="8" spans="1:1" x14ac:dyDescent="0.35">
      <c r="A8" t="s">
        <v>15</v>
      </c>
    </row>
    <row r="9" spans="1:1" x14ac:dyDescent="0.35">
      <c r="A9" t="s">
        <v>16</v>
      </c>
    </row>
    <row r="10" spans="1:1" x14ac:dyDescent="0.35">
      <c r="A10" t="s">
        <v>17</v>
      </c>
    </row>
    <row r="11" spans="1:1" x14ac:dyDescent="0.35">
      <c r="A11" t="s">
        <v>18</v>
      </c>
    </row>
    <row r="12" spans="1:1" x14ac:dyDescent="0.35">
      <c r="A12" t="s">
        <v>29</v>
      </c>
    </row>
    <row r="13" spans="1:1" x14ac:dyDescent="0.35">
      <c r="A13" t="s">
        <v>27</v>
      </c>
    </row>
    <row r="14" spans="1:1" x14ac:dyDescent="0.35">
      <c r="A14" t="s">
        <v>19</v>
      </c>
    </row>
    <row r="15" spans="1:1" x14ac:dyDescent="0.35">
      <c r="A15" t="s">
        <v>20</v>
      </c>
    </row>
    <row r="16" spans="1:1" x14ac:dyDescent="0.35">
      <c r="A16" t="s">
        <v>21</v>
      </c>
    </row>
    <row r="17" spans="1:1" x14ac:dyDescent="0.35">
      <c r="A17" t="s">
        <v>22</v>
      </c>
    </row>
    <row r="18" spans="1:1" x14ac:dyDescent="0.35">
      <c r="A18" t="s">
        <v>28</v>
      </c>
    </row>
    <row r="19" spans="1:1" x14ac:dyDescent="0.35">
      <c r="A19" t="s">
        <v>23</v>
      </c>
    </row>
    <row r="20" spans="1:1" x14ac:dyDescent="0.35">
      <c r="A20" t="s">
        <v>24</v>
      </c>
    </row>
    <row r="21" spans="1:1" x14ac:dyDescent="0.35">
      <c r="A21" t="s">
        <v>25</v>
      </c>
    </row>
  </sheetData>
  <sortState ref="A1:A20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"/>
  <sheetViews>
    <sheetView workbookViewId="0">
      <selection activeCell="G19" sqref="G19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8"/>
  <sheetViews>
    <sheetView tabSelected="1" view="pageLayout" workbookViewId="0">
      <selection activeCell="G17" sqref="G17"/>
    </sheetView>
  </sheetViews>
  <sheetFormatPr defaultColWidth="9.1796875" defaultRowHeight="14.5" x14ac:dyDescent="0.35"/>
  <cols>
    <col min="1" max="1" width="9.1796875" customWidth="1"/>
    <col min="2" max="2" width="12.1796875" customWidth="1"/>
    <col min="3" max="3" width="10.7265625" customWidth="1"/>
    <col min="4" max="4" width="10.81640625" customWidth="1"/>
    <col min="5" max="5" width="9.54296875" customWidth="1"/>
    <col min="6" max="6" width="10.54296875" customWidth="1"/>
    <col min="7" max="7" width="11.7265625" customWidth="1"/>
    <col min="8" max="8" width="12.54296875" customWidth="1"/>
  </cols>
  <sheetData>
    <row r="1" spans="1:8" ht="18.5" x14ac:dyDescent="0.45">
      <c r="A1" s="131" t="s">
        <v>0</v>
      </c>
      <c r="B1" s="131"/>
      <c r="C1" s="131"/>
      <c r="D1" s="131"/>
      <c r="E1" s="131"/>
      <c r="F1" s="131"/>
      <c r="G1" s="131"/>
      <c r="H1" s="131"/>
    </row>
    <row r="2" spans="1:8" ht="15" thickBot="1" x14ac:dyDescent="0.4">
      <c r="A2" s="132" t="s">
        <v>1</v>
      </c>
      <c r="B2" s="132"/>
      <c r="C2" s="132"/>
      <c r="D2" s="132"/>
      <c r="E2" s="132"/>
      <c r="F2" s="132"/>
      <c r="G2" s="132"/>
      <c r="H2" s="132"/>
    </row>
    <row r="3" spans="1:8" ht="11.25" customHeight="1" x14ac:dyDescent="0.35">
      <c r="A3" s="1"/>
      <c r="B3" s="1"/>
      <c r="C3" s="1"/>
      <c r="D3" s="1"/>
      <c r="E3" s="1"/>
      <c r="F3" s="1"/>
      <c r="G3" s="1"/>
      <c r="H3" s="1"/>
    </row>
    <row r="4" spans="1:8" x14ac:dyDescent="0.35">
      <c r="A4" t="s">
        <v>2</v>
      </c>
      <c r="D4" s="2" t="s">
        <v>450</v>
      </c>
    </row>
    <row r="6" spans="1:8" ht="20.149999999999999" customHeight="1" thickBot="1" x14ac:dyDescent="0.4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94</v>
      </c>
      <c r="G6" s="3" t="s">
        <v>8</v>
      </c>
      <c r="H6" s="3" t="s">
        <v>9</v>
      </c>
    </row>
    <row r="7" spans="1:8" ht="20.149999999999999" customHeight="1" x14ac:dyDescent="0.35">
      <c r="A7" s="27">
        <v>43800</v>
      </c>
      <c r="B7" s="17">
        <f>'01.12.2019'!B66</f>
        <v>2249716.6199999996</v>
      </c>
      <c r="C7" s="17">
        <f>'01.12.2019'!C66</f>
        <v>20380</v>
      </c>
      <c r="D7" s="17">
        <f>'01.12.2019'!D66</f>
        <v>190651.9</v>
      </c>
      <c r="E7" s="17">
        <f>'01.12.2019'!E66</f>
        <v>292022</v>
      </c>
      <c r="F7" s="17">
        <f>'01.12.2019'!F66</f>
        <v>742763.13</v>
      </c>
      <c r="G7" s="14"/>
      <c r="H7" s="14">
        <f>SUM(B7:G7)</f>
        <v>3495533.6499999994</v>
      </c>
    </row>
    <row r="8" spans="1:8" s="15" customFormat="1" ht="20.149999999999999" customHeight="1" x14ac:dyDescent="0.35">
      <c r="A8" s="28">
        <v>43801</v>
      </c>
      <c r="B8" s="18">
        <f>'02.12.2019'!B58</f>
        <v>1590743.71</v>
      </c>
      <c r="C8" s="18">
        <f>'02.12.2019'!C58</f>
        <v>50004.7</v>
      </c>
      <c r="D8" s="18">
        <f>'02.12.2019'!D58</f>
        <v>80038.98</v>
      </c>
      <c r="E8" s="18">
        <f>'02.12.2019'!E58</f>
        <v>315762</v>
      </c>
      <c r="F8" s="18">
        <f>'02.12.2019'!F58</f>
        <v>453288.08</v>
      </c>
      <c r="G8" s="16"/>
      <c r="H8" s="16">
        <f t="shared" ref="H8:H38" si="0">SUM(B8:G8)</f>
        <v>2489837.4699999997</v>
      </c>
    </row>
    <row r="9" spans="1:8" s="15" customFormat="1" ht="20.149999999999999" customHeight="1" x14ac:dyDescent="0.35">
      <c r="A9" s="27">
        <v>43802</v>
      </c>
      <c r="B9" s="17">
        <f>'03.12.2019'!B37</f>
        <v>1009401.72</v>
      </c>
      <c r="C9" s="17">
        <f>'03.12.2019'!C37</f>
        <v>0</v>
      </c>
      <c r="D9" s="17">
        <f>'03.12.2019'!D37</f>
        <v>32067</v>
      </c>
      <c r="E9" s="17">
        <f>'03.12.2019'!E37</f>
        <v>209634.73</v>
      </c>
      <c r="F9" s="17">
        <f>'03.12.2019'!F37</f>
        <v>509108.49</v>
      </c>
      <c r="G9" s="14"/>
      <c r="H9" s="14">
        <f t="shared" si="0"/>
        <v>1760211.94</v>
      </c>
    </row>
    <row r="10" spans="1:8" ht="20.149999999999999" customHeight="1" x14ac:dyDescent="0.35">
      <c r="A10" s="28">
        <v>43803</v>
      </c>
      <c r="B10" s="18">
        <f>'04.12.2019'!B51</f>
        <v>929026.68</v>
      </c>
      <c r="C10" s="18">
        <f>'04.12.2019'!C51</f>
        <v>0</v>
      </c>
      <c r="D10" s="18">
        <f>'04.12.2019'!D51</f>
        <v>206583.25</v>
      </c>
      <c r="E10" s="18">
        <f>'04.12.2019'!E51</f>
        <v>15000</v>
      </c>
      <c r="F10" s="18">
        <f>'04.12.2019'!F51</f>
        <v>86572.32</v>
      </c>
      <c r="G10" s="16"/>
      <c r="H10" s="16">
        <f t="shared" si="0"/>
        <v>1237182.2500000002</v>
      </c>
    </row>
    <row r="11" spans="1:8" s="15" customFormat="1" ht="20.149999999999999" customHeight="1" x14ac:dyDescent="0.35">
      <c r="A11" s="27">
        <v>43804</v>
      </c>
      <c r="B11" s="17">
        <f>'05.12.2019'!B58</f>
        <v>1752068.4800000002</v>
      </c>
      <c r="C11" s="17">
        <f>'05.12.2019'!C58</f>
        <v>10304</v>
      </c>
      <c r="D11" s="17">
        <f>'05.12.2019'!D58</f>
        <v>215747.08000000002</v>
      </c>
      <c r="E11" s="17">
        <f>'05.12.2019'!E58</f>
        <v>39062</v>
      </c>
      <c r="F11" s="17">
        <f>'05.12.2019'!F58</f>
        <v>269458.15000000002</v>
      </c>
      <c r="G11" s="14"/>
      <c r="H11" s="14">
        <f t="shared" si="0"/>
        <v>2286639.7100000004</v>
      </c>
    </row>
    <row r="12" spans="1:8" s="15" customFormat="1" ht="20.149999999999999" customHeight="1" x14ac:dyDescent="0.35">
      <c r="A12" s="25">
        <v>43805</v>
      </c>
      <c r="B12" s="20"/>
      <c r="C12" s="20"/>
      <c r="D12" s="20"/>
      <c r="E12" s="20"/>
      <c r="F12" s="20"/>
      <c r="G12" s="5"/>
      <c r="H12" s="5">
        <f t="shared" si="0"/>
        <v>0</v>
      </c>
    </row>
    <row r="13" spans="1:8" ht="20.149999999999999" customHeight="1" x14ac:dyDescent="0.35">
      <c r="A13" s="26">
        <v>43806</v>
      </c>
      <c r="B13" s="19"/>
      <c r="C13" s="19"/>
      <c r="D13" s="19"/>
      <c r="E13" s="19"/>
      <c r="F13" s="19"/>
      <c r="G13" s="4"/>
      <c r="H13" s="4">
        <f t="shared" si="0"/>
        <v>0</v>
      </c>
    </row>
    <row r="14" spans="1:8" ht="20.149999999999999" customHeight="1" x14ac:dyDescent="0.35">
      <c r="A14" s="28">
        <v>43807</v>
      </c>
      <c r="B14" s="18">
        <f>'08.12.19'!B99</f>
        <v>2729263.0399999996</v>
      </c>
      <c r="C14" s="18">
        <f>'08.12.19'!C99</f>
        <v>134587.75</v>
      </c>
      <c r="D14" s="18">
        <f>'08.12.19'!D99</f>
        <v>473018.05</v>
      </c>
      <c r="E14" s="18">
        <f>'08.12.19'!E99</f>
        <v>139127.56</v>
      </c>
      <c r="F14" s="18">
        <f>'08.12.19'!F99</f>
        <v>416565.54</v>
      </c>
      <c r="G14" s="16"/>
      <c r="H14" s="16">
        <f t="shared" si="0"/>
        <v>3892561.9399999995</v>
      </c>
    </row>
    <row r="15" spans="1:8" ht="20.149999999999999" customHeight="1" x14ac:dyDescent="0.35">
      <c r="A15" s="27">
        <v>43808</v>
      </c>
      <c r="B15" s="17">
        <f>'09.12.19'!B73</f>
        <v>2036459.5899999999</v>
      </c>
      <c r="C15" s="17">
        <f>'09.12.19'!C73</f>
        <v>5000</v>
      </c>
      <c r="D15" s="17">
        <f>'09.12.19'!D73</f>
        <v>549048.86</v>
      </c>
      <c r="E15" s="17">
        <f>'09.12.19'!E73</f>
        <v>48742</v>
      </c>
      <c r="F15" s="17">
        <f>'09.12.19'!F73</f>
        <v>559328.30000000005</v>
      </c>
      <c r="G15" s="14"/>
      <c r="H15" s="14">
        <f t="shared" si="0"/>
        <v>3198578.75</v>
      </c>
    </row>
    <row r="16" spans="1:8" ht="20.149999999999999" customHeight="1" x14ac:dyDescent="0.35">
      <c r="A16" s="28">
        <v>43809</v>
      </c>
      <c r="B16" s="18">
        <f>'10.12.19'!B59</f>
        <v>1949672.9199999997</v>
      </c>
      <c r="C16" s="18">
        <f>'10.12.19'!C59</f>
        <v>90009.45</v>
      </c>
      <c r="D16" s="18">
        <f>'10.12.19'!D59</f>
        <v>128851.97</v>
      </c>
      <c r="E16" s="18">
        <f>'10.12.19'!E59</f>
        <v>16415</v>
      </c>
      <c r="F16" s="18">
        <f>'10.12.19'!F59</f>
        <v>582501.89</v>
      </c>
      <c r="G16" s="16"/>
      <c r="H16" s="16">
        <f t="shared" si="0"/>
        <v>2767451.23</v>
      </c>
    </row>
    <row r="17" spans="1:8" ht="20.149999999999999" customHeight="1" x14ac:dyDescent="0.35">
      <c r="A17" s="27">
        <v>43810</v>
      </c>
      <c r="B17" s="17">
        <f>'11.12.19'!B49</f>
        <v>1021764.8400000001</v>
      </c>
      <c r="C17" s="17">
        <f>'11.12.19'!C49</f>
        <v>10016</v>
      </c>
      <c r="D17" s="17">
        <f>'11.12.19'!D49</f>
        <v>212679.7</v>
      </c>
      <c r="E17" s="17">
        <f>'11.12.19'!E49</f>
        <v>165710</v>
      </c>
      <c r="F17" s="17">
        <f>'11.12.19'!F49</f>
        <v>86881.8</v>
      </c>
      <c r="G17" s="14"/>
      <c r="H17" s="14">
        <f t="shared" si="0"/>
        <v>1497052.34</v>
      </c>
    </row>
    <row r="18" spans="1:8" ht="20.149999999999999" customHeight="1" x14ac:dyDescent="0.35">
      <c r="A18" s="28">
        <v>43811</v>
      </c>
      <c r="B18" s="18">
        <f>'12.12.19'!B50</f>
        <v>889229.03999999992</v>
      </c>
      <c r="C18" s="18">
        <f>'12.12.19'!C50</f>
        <v>34370</v>
      </c>
      <c r="D18" s="18">
        <f>'12.12.19'!D50</f>
        <v>370971.82</v>
      </c>
      <c r="E18" s="18">
        <f>'12.12.19'!E50</f>
        <v>311972.90000000002</v>
      </c>
      <c r="F18" s="18">
        <f>'12.12.19'!F50</f>
        <v>225148.31</v>
      </c>
      <c r="G18" s="16"/>
      <c r="H18" s="16">
        <f t="shared" si="0"/>
        <v>1831692.0699999998</v>
      </c>
    </row>
    <row r="19" spans="1:8" ht="20.149999999999999" customHeight="1" x14ac:dyDescent="0.35">
      <c r="A19" s="26">
        <v>43812</v>
      </c>
      <c r="B19" s="4"/>
      <c r="C19" s="4"/>
      <c r="D19" s="4"/>
      <c r="E19" s="4"/>
      <c r="F19" s="4"/>
      <c r="G19" s="4"/>
      <c r="H19" s="4">
        <f t="shared" si="0"/>
        <v>0</v>
      </c>
    </row>
    <row r="20" spans="1:8" ht="20.149999999999999" customHeight="1" x14ac:dyDescent="0.35">
      <c r="A20" s="25">
        <v>43813</v>
      </c>
      <c r="B20" s="20"/>
      <c r="C20" s="20"/>
      <c r="D20" s="20"/>
      <c r="E20" s="20"/>
      <c r="F20" s="20"/>
      <c r="G20" s="5"/>
      <c r="H20" s="5">
        <f t="shared" si="0"/>
        <v>0</v>
      </c>
    </row>
    <row r="21" spans="1:8" ht="20.149999999999999" customHeight="1" x14ac:dyDescent="0.35">
      <c r="A21" s="27">
        <v>43814</v>
      </c>
      <c r="B21" s="17"/>
      <c r="C21" s="17"/>
      <c r="D21" s="17"/>
      <c r="E21" s="14"/>
      <c r="F21" s="14"/>
      <c r="G21" s="14"/>
      <c r="H21" s="14">
        <f t="shared" si="0"/>
        <v>0</v>
      </c>
    </row>
    <row r="22" spans="1:8" ht="20.149999999999999" customHeight="1" x14ac:dyDescent="0.35">
      <c r="A22" s="25">
        <v>43815</v>
      </c>
      <c r="B22" s="20"/>
      <c r="C22" s="20"/>
      <c r="D22" s="20"/>
      <c r="E22" s="5"/>
      <c r="F22" s="5"/>
      <c r="G22" s="5"/>
      <c r="H22" s="5">
        <f t="shared" si="0"/>
        <v>0</v>
      </c>
    </row>
    <row r="23" spans="1:8" ht="20.149999999999999" customHeight="1" x14ac:dyDescent="0.35">
      <c r="A23" s="27">
        <v>43816</v>
      </c>
      <c r="B23" s="17"/>
      <c r="C23" s="17"/>
      <c r="D23" s="17"/>
      <c r="E23" s="17"/>
      <c r="F23" s="17"/>
      <c r="G23" s="14"/>
      <c r="H23" s="14">
        <f t="shared" si="0"/>
        <v>0</v>
      </c>
    </row>
    <row r="24" spans="1:8" ht="20.149999999999999" customHeight="1" x14ac:dyDescent="0.35">
      <c r="A24" s="28">
        <v>43817</v>
      </c>
      <c r="B24" s="18"/>
      <c r="C24" s="18"/>
      <c r="D24" s="18"/>
      <c r="E24" s="18"/>
      <c r="F24" s="18"/>
      <c r="G24" s="16"/>
      <c r="H24" s="16">
        <f t="shared" si="0"/>
        <v>0</v>
      </c>
    </row>
    <row r="25" spans="1:8" ht="20.149999999999999" customHeight="1" x14ac:dyDescent="0.35">
      <c r="A25" s="27">
        <v>43818</v>
      </c>
      <c r="B25" s="17"/>
      <c r="C25" s="17"/>
      <c r="D25" s="17"/>
      <c r="E25" s="17"/>
      <c r="F25" s="17"/>
      <c r="G25" s="14"/>
      <c r="H25" s="14">
        <f t="shared" si="0"/>
        <v>0</v>
      </c>
    </row>
    <row r="26" spans="1:8" ht="20.149999999999999" customHeight="1" x14ac:dyDescent="0.35">
      <c r="A26" s="25">
        <v>43819</v>
      </c>
      <c r="B26" s="20"/>
      <c r="C26" s="20"/>
      <c r="D26" s="20"/>
      <c r="E26" s="20"/>
      <c r="F26" s="20"/>
      <c r="G26" s="5"/>
      <c r="H26" s="5">
        <f t="shared" si="0"/>
        <v>0</v>
      </c>
    </row>
    <row r="27" spans="1:8" ht="20.149999999999999" customHeight="1" x14ac:dyDescent="0.35">
      <c r="A27" s="26">
        <v>43820</v>
      </c>
      <c r="B27" s="19"/>
      <c r="C27" s="19"/>
      <c r="D27" s="19"/>
      <c r="E27" s="19"/>
      <c r="F27" s="19"/>
      <c r="G27" s="4"/>
      <c r="H27" s="4">
        <f t="shared" si="0"/>
        <v>0</v>
      </c>
    </row>
    <row r="28" spans="1:8" ht="20.149999999999999" customHeight="1" x14ac:dyDescent="0.35">
      <c r="A28" s="28">
        <v>43821</v>
      </c>
      <c r="B28" s="18"/>
      <c r="C28" s="18"/>
      <c r="D28" s="18"/>
      <c r="E28" s="16"/>
      <c r="F28" s="16"/>
      <c r="G28" s="16"/>
      <c r="H28" s="16">
        <f t="shared" si="0"/>
        <v>0</v>
      </c>
    </row>
    <row r="29" spans="1:8" ht="20.149999999999999" customHeight="1" x14ac:dyDescent="0.35">
      <c r="A29" s="27">
        <v>43822</v>
      </c>
      <c r="B29" s="17"/>
      <c r="C29" s="17"/>
      <c r="D29" s="17"/>
      <c r="E29" s="14"/>
      <c r="F29" s="14"/>
      <c r="G29" s="14"/>
      <c r="H29" s="14">
        <f t="shared" si="0"/>
        <v>0</v>
      </c>
    </row>
    <row r="30" spans="1:8" ht="20.149999999999999" customHeight="1" x14ac:dyDescent="0.35">
      <c r="A30" s="28">
        <v>43823</v>
      </c>
      <c r="B30" s="18"/>
      <c r="C30" s="18"/>
      <c r="D30" s="18"/>
      <c r="E30" s="18"/>
      <c r="F30" s="18"/>
      <c r="G30" s="16"/>
      <c r="H30" s="16">
        <f t="shared" si="0"/>
        <v>0</v>
      </c>
    </row>
    <row r="31" spans="1:8" ht="20.149999999999999" customHeight="1" x14ac:dyDescent="0.35">
      <c r="A31" s="26">
        <v>43824</v>
      </c>
      <c r="B31" s="19"/>
      <c r="C31" s="19"/>
      <c r="D31" s="19"/>
      <c r="E31" s="19"/>
      <c r="F31" s="19"/>
      <c r="G31" s="4"/>
      <c r="H31" s="4">
        <f t="shared" si="0"/>
        <v>0</v>
      </c>
    </row>
    <row r="32" spans="1:8" ht="20.149999999999999" customHeight="1" x14ac:dyDescent="0.35">
      <c r="A32" s="28">
        <v>43825</v>
      </c>
      <c r="B32" s="18"/>
      <c r="C32" s="18"/>
      <c r="D32" s="18"/>
      <c r="E32" s="18"/>
      <c r="F32" s="18"/>
      <c r="G32" s="16"/>
      <c r="H32" s="16">
        <f t="shared" si="0"/>
        <v>0</v>
      </c>
    </row>
    <row r="33" spans="1:8" ht="20.149999999999999" customHeight="1" x14ac:dyDescent="0.35">
      <c r="A33" s="26">
        <v>43826</v>
      </c>
      <c r="B33" s="19"/>
      <c r="C33" s="19"/>
      <c r="D33" s="19"/>
      <c r="E33" s="19"/>
      <c r="F33" s="19"/>
      <c r="G33" s="4"/>
      <c r="H33" s="4">
        <f t="shared" si="0"/>
        <v>0</v>
      </c>
    </row>
    <row r="34" spans="1:8" ht="20.149999999999999" customHeight="1" x14ac:dyDescent="0.35">
      <c r="A34" s="25">
        <v>43827</v>
      </c>
      <c r="B34" s="20"/>
      <c r="C34" s="20"/>
      <c r="D34" s="20"/>
      <c r="E34" s="20"/>
      <c r="F34" s="20"/>
      <c r="G34" s="5"/>
      <c r="H34" s="5">
        <f t="shared" si="0"/>
        <v>0</v>
      </c>
    </row>
    <row r="35" spans="1:8" ht="20.149999999999999" customHeight="1" x14ac:dyDescent="0.35">
      <c r="A35" s="27">
        <v>43828</v>
      </c>
      <c r="B35" s="17"/>
      <c r="C35" s="17"/>
      <c r="D35" s="17"/>
      <c r="E35" s="14"/>
      <c r="F35" s="14"/>
      <c r="G35" s="14"/>
      <c r="H35" s="14">
        <f t="shared" si="0"/>
        <v>0</v>
      </c>
    </row>
    <row r="36" spans="1:8" ht="20.149999999999999" customHeight="1" x14ac:dyDescent="0.35">
      <c r="A36" s="28">
        <v>43829</v>
      </c>
      <c r="B36" s="18"/>
      <c r="C36" s="18"/>
      <c r="D36" s="18"/>
      <c r="E36" s="16"/>
      <c r="F36" s="16"/>
      <c r="G36" s="16"/>
      <c r="H36" s="16">
        <f t="shared" si="0"/>
        <v>0</v>
      </c>
    </row>
    <row r="37" spans="1:8" ht="20.149999999999999" customHeight="1" x14ac:dyDescent="0.35">
      <c r="A37" s="26">
        <v>43830</v>
      </c>
      <c r="B37" s="93"/>
      <c r="C37" s="93"/>
      <c r="D37" s="93"/>
      <c r="E37" s="4"/>
      <c r="F37" s="4"/>
      <c r="G37" s="4"/>
      <c r="H37" s="4">
        <f t="shared" si="0"/>
        <v>0</v>
      </c>
    </row>
    <row r="38" spans="1:8" ht="27.75" customHeight="1" thickBot="1" x14ac:dyDescent="0.4">
      <c r="A38" s="6" t="s">
        <v>9</v>
      </c>
      <c r="B38" s="21">
        <f t="shared" ref="B38:G38" si="1">SUM(B7:B37)</f>
        <v>16157346.639999999</v>
      </c>
      <c r="C38" s="21">
        <f t="shared" si="1"/>
        <v>354671.9</v>
      </c>
      <c r="D38" s="21">
        <f t="shared" si="1"/>
        <v>2459658.61</v>
      </c>
      <c r="E38" s="23">
        <f t="shared" si="1"/>
        <v>1553448.19</v>
      </c>
      <c r="F38" s="22">
        <f t="shared" si="1"/>
        <v>3931616.01</v>
      </c>
      <c r="G38" s="22">
        <f t="shared" si="1"/>
        <v>0</v>
      </c>
      <c r="H38" s="22">
        <f t="shared" si="0"/>
        <v>24456741.350000001</v>
      </c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view="pageLayout" topLeftCell="A25" workbookViewId="0">
      <selection activeCell="B9" sqref="B9"/>
    </sheetView>
  </sheetViews>
  <sheetFormatPr defaultColWidth="9.1796875" defaultRowHeight="14.5" x14ac:dyDescent="0.35"/>
  <cols>
    <col min="1" max="1" width="9.1796875" customWidth="1"/>
    <col min="2" max="2" width="12.1796875" customWidth="1"/>
    <col min="3" max="3" width="10.26953125" customWidth="1"/>
    <col min="4" max="4" width="10.81640625" customWidth="1"/>
    <col min="5" max="5" width="9.54296875" customWidth="1"/>
    <col min="6" max="7" width="11.453125" customWidth="1"/>
    <col min="8" max="8" width="12.54296875" customWidth="1"/>
  </cols>
  <sheetData>
    <row r="1" spans="1:8" ht="18.5" x14ac:dyDescent="0.45">
      <c r="A1" s="131" t="s">
        <v>0</v>
      </c>
      <c r="B1" s="131"/>
      <c r="C1" s="131"/>
      <c r="D1" s="131"/>
      <c r="E1" s="131"/>
      <c r="F1" s="131"/>
      <c r="G1" s="131"/>
      <c r="H1" s="131"/>
    </row>
    <row r="2" spans="1:8" ht="15" thickBot="1" x14ac:dyDescent="0.4">
      <c r="A2" s="132" t="s">
        <v>1</v>
      </c>
      <c r="B2" s="132"/>
      <c r="C2" s="132"/>
      <c r="D2" s="132"/>
      <c r="E2" s="132"/>
      <c r="F2" s="132"/>
      <c r="G2" s="132"/>
      <c r="H2" s="132"/>
    </row>
    <row r="3" spans="1:8" ht="11.25" customHeight="1" x14ac:dyDescent="0.35">
      <c r="A3" s="1"/>
      <c r="B3" s="1"/>
      <c r="C3" s="1"/>
      <c r="D3" s="1"/>
      <c r="E3" s="1"/>
      <c r="F3" s="1"/>
      <c r="G3" s="1"/>
      <c r="H3" s="1"/>
    </row>
    <row r="4" spans="1:8" x14ac:dyDescent="0.35">
      <c r="A4" t="s">
        <v>275</v>
      </c>
      <c r="D4" s="91"/>
    </row>
    <row r="6" spans="1:8" ht="20.149999999999999" customHeight="1" thickBot="1" x14ac:dyDescent="0.4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94</v>
      </c>
      <c r="G6" s="3" t="s">
        <v>8</v>
      </c>
      <c r="H6" s="3" t="s">
        <v>9</v>
      </c>
    </row>
    <row r="7" spans="1:8" ht="20.149999999999999" customHeight="1" x14ac:dyDescent="0.35">
      <c r="A7" s="26">
        <v>43770</v>
      </c>
      <c r="B7" s="19"/>
      <c r="C7" s="19"/>
      <c r="D7" s="19"/>
      <c r="E7" s="4"/>
      <c r="F7" s="4"/>
      <c r="G7" s="4"/>
      <c r="H7" s="4">
        <f>SUM(B7:G7)</f>
        <v>0</v>
      </c>
    </row>
    <row r="8" spans="1:8" s="15" customFormat="1" ht="20.149999999999999" customHeight="1" x14ac:dyDescent="0.35">
      <c r="A8" s="25">
        <v>43771</v>
      </c>
      <c r="B8" s="20"/>
      <c r="C8" s="20"/>
      <c r="D8" s="20"/>
      <c r="E8" s="5"/>
      <c r="F8" s="5"/>
      <c r="G8" s="5"/>
      <c r="H8" s="5">
        <f t="shared" ref="H8:H38" si="0">SUM(B8:G8)</f>
        <v>0</v>
      </c>
    </row>
    <row r="9" spans="1:8" s="15" customFormat="1" ht="20.149999999999999" customHeight="1" x14ac:dyDescent="0.35">
      <c r="A9" s="27">
        <v>43772</v>
      </c>
      <c r="B9" s="17" t="e">
        <f>#REF!</f>
        <v>#REF!</v>
      </c>
      <c r="C9" s="17" t="e">
        <f>#REF!</f>
        <v>#REF!</v>
      </c>
      <c r="D9" s="17" t="e">
        <f>#REF!</f>
        <v>#REF!</v>
      </c>
      <c r="E9" s="17" t="e">
        <f>#REF!</f>
        <v>#REF!</v>
      </c>
      <c r="F9" s="17" t="e">
        <f>#REF!</f>
        <v>#REF!</v>
      </c>
      <c r="G9" s="17"/>
      <c r="H9" s="14" t="e">
        <f t="shared" si="0"/>
        <v>#REF!</v>
      </c>
    </row>
    <row r="10" spans="1:8" ht="20.149999999999999" customHeight="1" x14ac:dyDescent="0.35">
      <c r="A10" s="28">
        <v>43773</v>
      </c>
      <c r="B10" s="18" t="e">
        <f>#REF!</f>
        <v>#REF!</v>
      </c>
      <c r="C10" s="18" t="e">
        <f>#REF!</f>
        <v>#REF!</v>
      </c>
      <c r="D10" s="18" t="e">
        <f>#REF!</f>
        <v>#REF!</v>
      </c>
      <c r="E10" s="18" t="e">
        <f>#REF!</f>
        <v>#REF!</v>
      </c>
      <c r="F10" s="18" t="e">
        <f>#REF!</f>
        <v>#REF!</v>
      </c>
      <c r="G10" s="16"/>
      <c r="H10" s="16" t="e">
        <f t="shared" si="0"/>
        <v>#REF!</v>
      </c>
    </row>
    <row r="11" spans="1:8" s="15" customFormat="1" ht="20.149999999999999" customHeight="1" x14ac:dyDescent="0.35">
      <c r="A11" s="27">
        <v>43774</v>
      </c>
      <c r="B11" s="17" t="e">
        <f>#REF!</f>
        <v>#REF!</v>
      </c>
      <c r="C11" s="17" t="e">
        <f>#REF!</f>
        <v>#REF!</v>
      </c>
      <c r="D11" s="17" t="e">
        <f>#REF!</f>
        <v>#REF!</v>
      </c>
      <c r="E11" s="17" t="e">
        <f>#REF!</f>
        <v>#REF!</v>
      </c>
      <c r="F11" s="17" t="e">
        <f>#REF!</f>
        <v>#REF!</v>
      </c>
      <c r="G11" s="14"/>
      <c r="H11" s="14" t="e">
        <f t="shared" si="0"/>
        <v>#REF!</v>
      </c>
    </row>
    <row r="12" spans="1:8" s="15" customFormat="1" ht="20.149999999999999" customHeight="1" x14ac:dyDescent="0.35">
      <c r="A12" s="28">
        <v>43775</v>
      </c>
      <c r="B12" s="18" t="e">
        <f>#REF!</f>
        <v>#REF!</v>
      </c>
      <c r="C12" s="18" t="e">
        <f>#REF!</f>
        <v>#REF!</v>
      </c>
      <c r="D12" s="18" t="e">
        <f>#REF!</f>
        <v>#REF!</v>
      </c>
      <c r="E12" s="18" t="e">
        <f>#REF!</f>
        <v>#REF!</v>
      </c>
      <c r="F12" s="18" t="e">
        <f>#REF!</f>
        <v>#REF!</v>
      </c>
      <c r="G12" s="16"/>
      <c r="H12" s="16" t="e">
        <f t="shared" si="0"/>
        <v>#REF!</v>
      </c>
    </row>
    <row r="13" spans="1:8" ht="20.149999999999999" customHeight="1" x14ac:dyDescent="0.35">
      <c r="A13" s="27">
        <v>43776</v>
      </c>
      <c r="B13" s="17" t="e">
        <f>#REF!</f>
        <v>#REF!</v>
      </c>
      <c r="C13" s="17" t="e">
        <f>#REF!</f>
        <v>#REF!</v>
      </c>
      <c r="D13" s="17" t="e">
        <f>#REF!</f>
        <v>#REF!</v>
      </c>
      <c r="E13" s="17" t="e">
        <f>#REF!</f>
        <v>#REF!</v>
      </c>
      <c r="F13" s="17" t="e">
        <f>#REF!</f>
        <v>#REF!</v>
      </c>
      <c r="G13" s="14"/>
      <c r="H13" s="14" t="e">
        <f t="shared" si="0"/>
        <v>#REF!</v>
      </c>
    </row>
    <row r="14" spans="1:8" ht="20.149999999999999" customHeight="1" x14ac:dyDescent="0.35">
      <c r="A14" s="25">
        <v>43777</v>
      </c>
      <c r="B14" s="20"/>
      <c r="C14" s="20"/>
      <c r="D14" s="20"/>
      <c r="E14" s="5"/>
      <c r="F14" s="5"/>
      <c r="G14" s="5"/>
      <c r="H14" s="5">
        <f t="shared" si="0"/>
        <v>0</v>
      </c>
    </row>
    <row r="15" spans="1:8" ht="20.149999999999999" customHeight="1" x14ac:dyDescent="0.35">
      <c r="A15" s="26">
        <v>43778</v>
      </c>
      <c r="B15" s="19"/>
      <c r="C15" s="19"/>
      <c r="D15" s="19"/>
      <c r="E15" s="4"/>
      <c r="F15" s="4"/>
      <c r="G15" s="4"/>
      <c r="H15" s="4">
        <f t="shared" si="0"/>
        <v>0</v>
      </c>
    </row>
    <row r="16" spans="1:8" ht="20.149999999999999" customHeight="1" x14ac:dyDescent="0.35">
      <c r="A16" s="25">
        <v>43779</v>
      </c>
      <c r="B16" s="20"/>
      <c r="C16" s="20"/>
      <c r="D16" s="20"/>
      <c r="E16" s="5"/>
      <c r="F16" s="5"/>
      <c r="G16" s="5"/>
      <c r="H16" s="5">
        <f t="shared" si="0"/>
        <v>0</v>
      </c>
    </row>
    <row r="17" spans="1:8" ht="20.149999999999999" customHeight="1" x14ac:dyDescent="0.35">
      <c r="A17" s="27">
        <v>43780</v>
      </c>
      <c r="B17" s="17" t="e">
        <f>#REF!</f>
        <v>#REF!</v>
      </c>
      <c r="C17" s="17" t="e">
        <f>#REF!</f>
        <v>#REF!</v>
      </c>
      <c r="D17" s="17" t="e">
        <f>#REF!</f>
        <v>#REF!</v>
      </c>
      <c r="E17" s="17" t="e">
        <f>#REF!</f>
        <v>#REF!</v>
      </c>
      <c r="F17" s="17" t="e">
        <f>#REF!</f>
        <v>#REF!</v>
      </c>
      <c r="G17" s="14"/>
      <c r="H17" s="14" t="e">
        <f t="shared" si="0"/>
        <v>#REF!</v>
      </c>
    </row>
    <row r="18" spans="1:8" ht="20.149999999999999" customHeight="1" x14ac:dyDescent="0.35">
      <c r="A18" s="28">
        <v>43781</v>
      </c>
      <c r="B18" s="18" t="e">
        <f>#REF!</f>
        <v>#REF!</v>
      </c>
      <c r="C18" s="18" t="e">
        <f>#REF!</f>
        <v>#REF!</v>
      </c>
      <c r="D18" s="18" t="e">
        <f>#REF!</f>
        <v>#REF!</v>
      </c>
      <c r="E18" s="18" t="e">
        <f>#REF!</f>
        <v>#REF!</v>
      </c>
      <c r="F18" s="18" t="e">
        <f>#REF!</f>
        <v>#REF!</v>
      </c>
      <c r="G18" s="16"/>
      <c r="H18" s="16" t="e">
        <f t="shared" si="0"/>
        <v>#REF!</v>
      </c>
    </row>
    <row r="19" spans="1:8" ht="20.149999999999999" customHeight="1" x14ac:dyDescent="0.35">
      <c r="A19" s="27">
        <v>43782</v>
      </c>
      <c r="B19" s="14" t="e">
        <f>#REF!</f>
        <v>#REF!</v>
      </c>
      <c r="C19" s="14" t="e">
        <f>#REF!</f>
        <v>#REF!</v>
      </c>
      <c r="D19" s="14" t="e">
        <f>#REF!</f>
        <v>#REF!</v>
      </c>
      <c r="E19" s="14" t="e">
        <f>#REF!</f>
        <v>#REF!</v>
      </c>
      <c r="F19" s="14" t="e">
        <f>#REF!</f>
        <v>#REF!</v>
      </c>
      <c r="G19" s="14"/>
      <c r="H19" s="14" t="e">
        <f t="shared" si="0"/>
        <v>#REF!</v>
      </c>
    </row>
    <row r="20" spans="1:8" ht="20.149999999999999" customHeight="1" x14ac:dyDescent="0.35">
      <c r="A20" s="28">
        <v>43783</v>
      </c>
      <c r="B20" s="18" t="e">
        <f>#REF!</f>
        <v>#REF!</v>
      </c>
      <c r="C20" s="18" t="e">
        <f>#REF!</f>
        <v>#REF!</v>
      </c>
      <c r="D20" s="18" t="e">
        <f>#REF!</f>
        <v>#REF!</v>
      </c>
      <c r="E20" s="18" t="e">
        <f>#REF!</f>
        <v>#REF!</v>
      </c>
      <c r="F20" s="18" t="e">
        <f>#REF!</f>
        <v>#REF!</v>
      </c>
      <c r="G20" s="16"/>
      <c r="H20" s="16" t="e">
        <f t="shared" si="0"/>
        <v>#REF!</v>
      </c>
    </row>
    <row r="21" spans="1:8" ht="20.149999999999999" customHeight="1" x14ac:dyDescent="0.35">
      <c r="A21" s="26">
        <v>43784</v>
      </c>
      <c r="B21" s="19"/>
      <c r="C21" s="19"/>
      <c r="D21" s="19"/>
      <c r="E21" s="4"/>
      <c r="F21" s="4"/>
      <c r="G21" s="4"/>
      <c r="H21" s="4">
        <f t="shared" si="0"/>
        <v>0</v>
      </c>
    </row>
    <row r="22" spans="1:8" ht="20.149999999999999" customHeight="1" x14ac:dyDescent="0.35">
      <c r="A22" s="25">
        <v>43785</v>
      </c>
      <c r="B22" s="20"/>
      <c r="C22" s="20"/>
      <c r="D22" s="20"/>
      <c r="E22" s="5"/>
      <c r="F22" s="5"/>
      <c r="G22" s="5"/>
      <c r="H22" s="5">
        <f t="shared" si="0"/>
        <v>0</v>
      </c>
    </row>
    <row r="23" spans="1:8" ht="20.149999999999999" customHeight="1" x14ac:dyDescent="0.35">
      <c r="A23" s="27">
        <v>43786</v>
      </c>
      <c r="B23" s="17" t="e">
        <f>#REF!</f>
        <v>#REF!</v>
      </c>
      <c r="C23" s="17" t="e">
        <f>#REF!</f>
        <v>#REF!</v>
      </c>
      <c r="D23" s="17" t="e">
        <f>#REF!</f>
        <v>#REF!</v>
      </c>
      <c r="E23" s="17" t="e">
        <f>#REF!</f>
        <v>#REF!</v>
      </c>
      <c r="F23" s="17" t="e">
        <f>#REF!</f>
        <v>#REF!</v>
      </c>
      <c r="G23" s="14"/>
      <c r="H23" s="14" t="e">
        <f t="shared" si="0"/>
        <v>#REF!</v>
      </c>
    </row>
    <row r="24" spans="1:8" ht="20.149999999999999" customHeight="1" x14ac:dyDescent="0.35">
      <c r="A24" s="28">
        <v>43787</v>
      </c>
      <c r="B24" s="18" t="e">
        <f>#REF!</f>
        <v>#REF!</v>
      </c>
      <c r="C24" s="18" t="e">
        <f>#REF!</f>
        <v>#REF!</v>
      </c>
      <c r="D24" s="18" t="e">
        <f>#REF!</f>
        <v>#REF!</v>
      </c>
      <c r="E24" s="18" t="e">
        <f>#REF!</f>
        <v>#REF!</v>
      </c>
      <c r="F24" s="18" t="e">
        <f>#REF!</f>
        <v>#REF!</v>
      </c>
      <c r="G24" s="16"/>
      <c r="H24" s="16" t="e">
        <f t="shared" si="0"/>
        <v>#REF!</v>
      </c>
    </row>
    <row r="25" spans="1:8" ht="20.149999999999999" customHeight="1" x14ac:dyDescent="0.35">
      <c r="A25" s="27">
        <v>43788</v>
      </c>
      <c r="B25" s="17" t="e">
        <f>#REF!</f>
        <v>#REF!</v>
      </c>
      <c r="C25" s="17" t="e">
        <f>#REF!</f>
        <v>#REF!</v>
      </c>
      <c r="D25" s="17" t="e">
        <f>#REF!</f>
        <v>#REF!</v>
      </c>
      <c r="E25" s="17" t="e">
        <f>#REF!</f>
        <v>#REF!</v>
      </c>
      <c r="F25" s="17" t="e">
        <f>#REF!</f>
        <v>#REF!</v>
      </c>
      <c r="G25" s="14"/>
      <c r="H25" s="14" t="e">
        <f t="shared" si="0"/>
        <v>#REF!</v>
      </c>
    </row>
    <row r="26" spans="1:8" ht="20.149999999999999" customHeight="1" x14ac:dyDescent="0.35">
      <c r="A26" s="28">
        <v>43789</v>
      </c>
      <c r="B26" s="18" t="e">
        <f>#REF!</f>
        <v>#REF!</v>
      </c>
      <c r="C26" s="18" t="e">
        <f>#REF!</f>
        <v>#REF!</v>
      </c>
      <c r="D26" s="18" t="e">
        <f>#REF!</f>
        <v>#REF!</v>
      </c>
      <c r="E26" s="18" t="e">
        <f>#REF!</f>
        <v>#REF!</v>
      </c>
      <c r="F26" s="18" t="e">
        <f>#REF!</f>
        <v>#REF!</v>
      </c>
      <c r="G26" s="16"/>
      <c r="H26" s="16" t="e">
        <f t="shared" si="0"/>
        <v>#REF!</v>
      </c>
    </row>
    <row r="27" spans="1:8" ht="20.149999999999999" customHeight="1" x14ac:dyDescent="0.35">
      <c r="A27" s="27">
        <v>43790</v>
      </c>
      <c r="B27" s="17" t="e">
        <f>#REF!</f>
        <v>#REF!</v>
      </c>
      <c r="C27" s="17" t="e">
        <f>#REF!</f>
        <v>#REF!</v>
      </c>
      <c r="D27" s="17" t="e">
        <f>#REF!</f>
        <v>#REF!</v>
      </c>
      <c r="E27" s="17" t="e">
        <f>#REF!</f>
        <v>#REF!</v>
      </c>
      <c r="F27" s="17" t="e">
        <f>#REF!</f>
        <v>#REF!</v>
      </c>
      <c r="G27" s="14"/>
      <c r="H27" s="14" t="e">
        <f t="shared" si="0"/>
        <v>#REF!</v>
      </c>
    </row>
    <row r="28" spans="1:8" ht="20.149999999999999" customHeight="1" x14ac:dyDescent="0.35">
      <c r="A28" s="25">
        <v>43791</v>
      </c>
      <c r="B28" s="20"/>
      <c r="C28" s="20"/>
      <c r="D28" s="20"/>
      <c r="E28" s="5"/>
      <c r="F28" s="5"/>
      <c r="G28" s="5"/>
      <c r="H28" s="5">
        <f t="shared" si="0"/>
        <v>0</v>
      </c>
    </row>
    <row r="29" spans="1:8" ht="20.149999999999999" customHeight="1" x14ac:dyDescent="0.35">
      <c r="A29" s="26">
        <v>43792</v>
      </c>
      <c r="B29" s="19"/>
      <c r="C29" s="19"/>
      <c r="D29" s="19"/>
      <c r="E29" s="4"/>
      <c r="F29" s="4"/>
      <c r="G29" s="4"/>
      <c r="H29" s="4">
        <f t="shared" si="0"/>
        <v>0</v>
      </c>
    </row>
    <row r="30" spans="1:8" ht="20.149999999999999" customHeight="1" x14ac:dyDescent="0.35">
      <c r="A30" s="28">
        <v>43793</v>
      </c>
      <c r="B30" s="18" t="e">
        <f>#REF!</f>
        <v>#REF!</v>
      </c>
      <c r="C30" s="18" t="e">
        <f>#REF!</f>
        <v>#REF!</v>
      </c>
      <c r="D30" s="18" t="e">
        <f>#REF!</f>
        <v>#REF!</v>
      </c>
      <c r="E30" s="18" t="e">
        <f>#REF!</f>
        <v>#REF!</v>
      </c>
      <c r="F30" s="18" t="e">
        <f>#REF!</f>
        <v>#REF!</v>
      </c>
      <c r="G30" s="18"/>
      <c r="H30" s="16" t="e">
        <f t="shared" si="0"/>
        <v>#REF!</v>
      </c>
    </row>
    <row r="31" spans="1:8" ht="20.149999999999999" customHeight="1" x14ac:dyDescent="0.35">
      <c r="A31" s="27">
        <v>43794</v>
      </c>
      <c r="B31" s="17" t="e">
        <f>#REF!</f>
        <v>#REF!</v>
      </c>
      <c r="C31" s="17" t="e">
        <f>#REF!</f>
        <v>#REF!</v>
      </c>
      <c r="D31" s="17" t="e">
        <f>#REF!</f>
        <v>#REF!</v>
      </c>
      <c r="E31" s="17" t="e">
        <f>#REF!</f>
        <v>#REF!</v>
      </c>
      <c r="F31" s="17" t="e">
        <f>#REF!</f>
        <v>#REF!</v>
      </c>
      <c r="G31" s="17"/>
      <c r="H31" s="14" t="e">
        <f t="shared" si="0"/>
        <v>#REF!</v>
      </c>
    </row>
    <row r="32" spans="1:8" ht="20.149999999999999" customHeight="1" x14ac:dyDescent="0.35">
      <c r="A32" s="28">
        <v>43795</v>
      </c>
      <c r="B32" s="18" t="e">
        <f>#REF!</f>
        <v>#REF!</v>
      </c>
      <c r="C32" s="18" t="e">
        <f>#REF!</f>
        <v>#REF!</v>
      </c>
      <c r="D32" s="18" t="e">
        <f>#REF!</f>
        <v>#REF!</v>
      </c>
      <c r="E32" s="18" t="e">
        <f>#REF!</f>
        <v>#REF!</v>
      </c>
      <c r="F32" s="18" t="e">
        <f>#REF!</f>
        <v>#REF!</v>
      </c>
      <c r="G32" s="16"/>
      <c r="H32" s="16" t="e">
        <f t="shared" si="0"/>
        <v>#REF!</v>
      </c>
    </row>
    <row r="33" spans="1:8" ht="20.149999999999999" customHeight="1" x14ac:dyDescent="0.35">
      <c r="A33" s="27">
        <v>43796</v>
      </c>
      <c r="B33" s="17" t="e">
        <f>#REF!</f>
        <v>#REF!</v>
      </c>
      <c r="C33" s="17" t="e">
        <f>#REF!</f>
        <v>#REF!</v>
      </c>
      <c r="D33" s="17" t="e">
        <f>#REF!</f>
        <v>#REF!</v>
      </c>
      <c r="E33" s="17" t="e">
        <f>#REF!</f>
        <v>#REF!</v>
      </c>
      <c r="F33" s="17" t="e">
        <f>#REF!</f>
        <v>#REF!</v>
      </c>
      <c r="G33" s="14"/>
      <c r="H33" s="14" t="e">
        <f t="shared" si="0"/>
        <v>#REF!</v>
      </c>
    </row>
    <row r="34" spans="1:8" ht="20.149999999999999" customHeight="1" x14ac:dyDescent="0.35">
      <c r="A34" s="28">
        <v>43797</v>
      </c>
      <c r="B34" s="18" t="e">
        <f>#REF!</f>
        <v>#REF!</v>
      </c>
      <c r="C34" s="18" t="e">
        <f>#REF!</f>
        <v>#REF!</v>
      </c>
      <c r="D34" s="18" t="e">
        <f>#REF!</f>
        <v>#REF!</v>
      </c>
      <c r="E34" s="18" t="e">
        <f>#REF!</f>
        <v>#REF!</v>
      </c>
      <c r="F34" s="18" t="e">
        <f>#REF!</f>
        <v>#REF!</v>
      </c>
      <c r="G34" s="16"/>
      <c r="H34" s="16" t="e">
        <f t="shared" si="0"/>
        <v>#REF!</v>
      </c>
    </row>
    <row r="35" spans="1:8" ht="20.149999999999999" customHeight="1" x14ac:dyDescent="0.35">
      <c r="A35" s="26">
        <v>43798</v>
      </c>
      <c r="B35" s="19"/>
      <c r="C35" s="19"/>
      <c r="D35" s="19"/>
      <c r="E35" s="4"/>
      <c r="F35" s="4"/>
      <c r="G35" s="4"/>
      <c r="H35" s="4">
        <f t="shared" si="0"/>
        <v>0</v>
      </c>
    </row>
    <row r="36" spans="1:8" ht="20.149999999999999" customHeight="1" x14ac:dyDescent="0.35">
      <c r="A36" s="25">
        <v>43799</v>
      </c>
      <c r="B36" s="20"/>
      <c r="C36" s="20"/>
      <c r="D36" s="20"/>
      <c r="E36" s="5"/>
      <c r="F36" s="5"/>
      <c r="G36" s="5"/>
      <c r="H36" s="5">
        <f t="shared" si="0"/>
        <v>0</v>
      </c>
    </row>
    <row r="37" spans="1:8" ht="20.149999999999999" customHeight="1" x14ac:dyDescent="0.35">
      <c r="A37" s="27"/>
      <c r="B37" s="29"/>
      <c r="C37" s="29"/>
      <c r="D37" s="29"/>
      <c r="E37" s="14"/>
      <c r="F37" s="14"/>
      <c r="G37" s="14"/>
      <c r="H37" s="14">
        <f t="shared" si="0"/>
        <v>0</v>
      </c>
    </row>
    <row r="38" spans="1:8" ht="27.75" customHeight="1" thickBot="1" x14ac:dyDescent="0.4">
      <c r="A38" s="6" t="s">
        <v>9</v>
      </c>
      <c r="B38" s="21" t="e">
        <f t="shared" ref="B38:G38" si="1">SUM(B7:B37)</f>
        <v>#REF!</v>
      </c>
      <c r="C38" s="21" t="e">
        <f t="shared" si="1"/>
        <v>#REF!</v>
      </c>
      <c r="D38" s="21" t="e">
        <f t="shared" si="1"/>
        <v>#REF!</v>
      </c>
      <c r="E38" s="23" t="e">
        <f t="shared" si="1"/>
        <v>#REF!</v>
      </c>
      <c r="F38" s="22" t="e">
        <f t="shared" si="1"/>
        <v>#REF!</v>
      </c>
      <c r="G38" s="22">
        <f t="shared" si="1"/>
        <v>0</v>
      </c>
      <c r="H38" s="22" t="e">
        <f t="shared" si="0"/>
        <v>#REF!</v>
      </c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zoomScale="85" zoomScaleNormal="85" zoomScaleSheetLayoutView="85" zoomScalePageLayoutView="115" workbookViewId="0">
      <selection activeCell="F77" sqref="F77"/>
    </sheetView>
  </sheetViews>
  <sheetFormatPr defaultColWidth="9.1796875" defaultRowHeight="14.5" x14ac:dyDescent="0.35"/>
  <cols>
    <col min="1" max="1" width="5.54296875" style="55" customWidth="1"/>
    <col min="2" max="2" width="20" style="55" bestFit="1" customWidth="1"/>
    <col min="3" max="3" width="20.453125" style="55" customWidth="1"/>
    <col min="4" max="4" width="20.1796875" style="55" bestFit="1" customWidth="1"/>
    <col min="5" max="5" width="15.1796875" style="55" bestFit="1" customWidth="1"/>
    <col min="6" max="6" width="11.7265625" style="55" customWidth="1"/>
    <col min="7" max="7" width="15.1796875" style="59" bestFit="1" customWidth="1"/>
    <col min="8" max="8" width="10.26953125" style="55" bestFit="1" customWidth="1"/>
    <col min="9" max="9" width="10.453125" style="55" customWidth="1"/>
    <col min="10" max="10" width="11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3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4" x14ac:dyDescent="0.3">
      <c r="A3" s="32" t="s">
        <v>37</v>
      </c>
      <c r="B3" s="135" t="s">
        <v>38</v>
      </c>
      <c r="C3" s="135"/>
      <c r="D3" s="127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56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 x14ac:dyDescent="0.35">
      <c r="A5" s="7">
        <v>1</v>
      </c>
      <c r="B5" s="7" t="s">
        <v>719</v>
      </c>
      <c r="C5" s="38">
        <v>1910950171739</v>
      </c>
      <c r="D5" s="7" t="s">
        <v>136</v>
      </c>
      <c r="E5" s="7" t="s">
        <v>19</v>
      </c>
      <c r="F5" s="39" t="s">
        <v>900</v>
      </c>
      <c r="G5" s="84">
        <v>18304</v>
      </c>
      <c r="H5" s="7" t="s">
        <v>52</v>
      </c>
      <c r="I5" s="13">
        <f>TRUNC((G5*0.02),2)</f>
        <v>366.08</v>
      </c>
      <c r="J5" s="39" t="s">
        <v>993</v>
      </c>
      <c r="K5" s="7"/>
      <c r="L5" s="58">
        <f>G5+I5</f>
        <v>18670.080000000002</v>
      </c>
      <c r="M5" s="15"/>
    </row>
    <row r="6" spans="1:13" customFormat="1" x14ac:dyDescent="0.35">
      <c r="A6" s="7">
        <v>2</v>
      </c>
      <c r="B6" s="7" t="s">
        <v>719</v>
      </c>
      <c r="C6" s="38">
        <v>1910950171739</v>
      </c>
      <c r="D6" s="7" t="s">
        <v>994</v>
      </c>
      <c r="E6" s="7" t="s">
        <v>19</v>
      </c>
      <c r="F6" s="39" t="s">
        <v>900</v>
      </c>
      <c r="G6" s="84">
        <v>30000</v>
      </c>
      <c r="H6" s="7" t="s">
        <v>52</v>
      </c>
      <c r="I6" s="13">
        <f t="shared" ref="I6:I72" si="0">TRUNC((G6*0.02),2)</f>
        <v>600</v>
      </c>
      <c r="J6" s="39" t="str">
        <f>J5</f>
        <v>17/12/2019</v>
      </c>
      <c r="K6" s="7"/>
      <c r="L6" s="58">
        <f t="shared" ref="L6:L72" si="1">G6+I6</f>
        <v>30600</v>
      </c>
      <c r="M6" s="15"/>
    </row>
    <row r="7" spans="1:13" customFormat="1" x14ac:dyDescent="0.35">
      <c r="A7" s="7">
        <v>3</v>
      </c>
      <c r="B7" s="7" t="s">
        <v>995</v>
      </c>
      <c r="C7" s="38">
        <v>1912723932266</v>
      </c>
      <c r="D7" s="7" t="s">
        <v>996</v>
      </c>
      <c r="E7" s="7" t="s">
        <v>21</v>
      </c>
      <c r="F7" s="39">
        <v>43811</v>
      </c>
      <c r="G7" s="84">
        <v>20709</v>
      </c>
      <c r="H7" s="7" t="s">
        <v>52</v>
      </c>
      <c r="I7" s="13">
        <f t="shared" si="0"/>
        <v>414.18</v>
      </c>
      <c r="J7" s="39" t="str">
        <f t="shared" ref="J7:J70" si="2">J6</f>
        <v>17/12/2019</v>
      </c>
      <c r="K7" s="7"/>
      <c r="L7" s="58">
        <f t="shared" si="1"/>
        <v>21123.18</v>
      </c>
      <c r="M7" s="15"/>
    </row>
    <row r="8" spans="1:13" customFormat="1" x14ac:dyDescent="0.35">
      <c r="A8" s="7">
        <v>4</v>
      </c>
      <c r="B8" s="7" t="s">
        <v>997</v>
      </c>
      <c r="C8" s="38">
        <v>1910950830754</v>
      </c>
      <c r="D8" s="7" t="s">
        <v>998</v>
      </c>
      <c r="E8" s="7" t="s">
        <v>112</v>
      </c>
      <c r="F8" s="39" t="s">
        <v>999</v>
      </c>
      <c r="G8" s="84">
        <v>49111.26</v>
      </c>
      <c r="H8" s="7" t="s">
        <v>52</v>
      </c>
      <c r="I8" s="13">
        <f t="shared" si="0"/>
        <v>982.22</v>
      </c>
      <c r="J8" s="39" t="str">
        <f t="shared" si="2"/>
        <v>17/12/2019</v>
      </c>
      <c r="K8" s="7"/>
      <c r="L8" s="58">
        <f t="shared" si="1"/>
        <v>50093.48</v>
      </c>
      <c r="M8" s="15"/>
    </row>
    <row r="9" spans="1:13" customFormat="1" x14ac:dyDescent="0.35">
      <c r="A9" s="7">
        <v>5</v>
      </c>
      <c r="B9" s="7" t="s">
        <v>1000</v>
      </c>
      <c r="C9" s="38">
        <v>1910950171551</v>
      </c>
      <c r="D9" s="7" t="s">
        <v>1001</v>
      </c>
      <c r="E9" s="7" t="s">
        <v>35</v>
      </c>
      <c r="F9" s="39" t="s">
        <v>999</v>
      </c>
      <c r="G9" s="84">
        <v>30664.2</v>
      </c>
      <c r="H9" s="7" t="s">
        <v>52</v>
      </c>
      <c r="I9" s="13">
        <f t="shared" si="0"/>
        <v>613.28</v>
      </c>
      <c r="J9" s="39" t="str">
        <f t="shared" si="2"/>
        <v>17/12/2019</v>
      </c>
      <c r="K9" s="7"/>
      <c r="L9" s="58">
        <f t="shared" si="1"/>
        <v>31277.48</v>
      </c>
      <c r="M9" s="15"/>
    </row>
    <row r="10" spans="1:13" customFormat="1" x14ac:dyDescent="0.35">
      <c r="A10" s="7">
        <v>6</v>
      </c>
      <c r="B10" s="7" t="s">
        <v>1004</v>
      </c>
      <c r="C10" s="38">
        <v>1910950169129</v>
      </c>
      <c r="D10" s="7" t="s">
        <v>994</v>
      </c>
      <c r="E10" s="7" t="s">
        <v>34</v>
      </c>
      <c r="F10" s="39" t="s">
        <v>999</v>
      </c>
      <c r="G10" s="84">
        <v>10006</v>
      </c>
      <c r="H10" s="7" t="s">
        <v>52</v>
      </c>
      <c r="I10" s="13">
        <f t="shared" si="0"/>
        <v>200.12</v>
      </c>
      <c r="J10" s="39" t="str">
        <f t="shared" si="2"/>
        <v>17/12/2019</v>
      </c>
      <c r="K10" s="7"/>
      <c r="L10" s="58">
        <f t="shared" si="1"/>
        <v>10206.120000000001</v>
      </c>
      <c r="M10" s="15"/>
    </row>
    <row r="11" spans="1:13" customFormat="1" x14ac:dyDescent="0.35">
      <c r="A11" s="7">
        <v>7</v>
      </c>
      <c r="B11" s="7" t="s">
        <v>273</v>
      </c>
      <c r="C11" s="38">
        <v>1912731973996</v>
      </c>
      <c r="D11" s="7" t="s">
        <v>321</v>
      </c>
      <c r="E11" s="7" t="s">
        <v>34</v>
      </c>
      <c r="F11" s="39" t="s">
        <v>999</v>
      </c>
      <c r="G11" s="84">
        <v>12818</v>
      </c>
      <c r="H11" s="7" t="s">
        <v>52</v>
      </c>
      <c r="I11" s="13">
        <f t="shared" si="0"/>
        <v>256.36</v>
      </c>
      <c r="J11" s="39" t="str">
        <f t="shared" si="2"/>
        <v>17/12/2019</v>
      </c>
      <c r="K11" s="7"/>
      <c r="L11" s="58">
        <f t="shared" si="1"/>
        <v>13074.36</v>
      </c>
      <c r="M11" s="15"/>
    </row>
    <row r="12" spans="1:13" customFormat="1" x14ac:dyDescent="0.35">
      <c r="A12" s="7">
        <v>8</v>
      </c>
      <c r="B12" s="43" t="s">
        <v>1005</v>
      </c>
      <c r="C12" s="44">
        <v>6864901860</v>
      </c>
      <c r="D12" s="43" t="s">
        <v>1006</v>
      </c>
      <c r="E12" s="43" t="s">
        <v>112</v>
      </c>
      <c r="F12" s="45" t="s">
        <v>999</v>
      </c>
      <c r="G12" s="74">
        <v>30001.02</v>
      </c>
      <c r="H12" s="7" t="s">
        <v>52</v>
      </c>
      <c r="I12" s="13">
        <f t="shared" si="0"/>
        <v>600.02</v>
      </c>
      <c r="J12" s="39" t="str">
        <f t="shared" si="2"/>
        <v>17/12/2019</v>
      </c>
      <c r="K12" s="7"/>
      <c r="L12" s="58">
        <f t="shared" si="1"/>
        <v>30601.040000000001</v>
      </c>
      <c r="M12" s="15"/>
    </row>
    <row r="13" spans="1:13" customFormat="1" x14ac:dyDescent="0.35">
      <c r="A13" s="7">
        <v>9</v>
      </c>
      <c r="B13" s="43" t="s">
        <v>913</v>
      </c>
      <c r="C13" s="44">
        <v>1912723035923</v>
      </c>
      <c r="D13" s="43" t="s">
        <v>1007</v>
      </c>
      <c r="E13" s="43" t="s">
        <v>31</v>
      </c>
      <c r="F13" s="45" t="s">
        <v>900</v>
      </c>
      <c r="G13" s="74">
        <v>46006.2</v>
      </c>
      <c r="H13" s="7" t="s">
        <v>52</v>
      </c>
      <c r="I13" s="13">
        <f>TRUNC((G13*0.02),2)</f>
        <v>920.12</v>
      </c>
      <c r="J13" s="39" t="str">
        <f t="shared" si="2"/>
        <v>17/12/2019</v>
      </c>
      <c r="K13" s="7"/>
      <c r="L13" s="58">
        <f t="shared" si="1"/>
        <v>46926.32</v>
      </c>
      <c r="M13" s="15"/>
    </row>
    <row r="14" spans="1:13" customFormat="1" x14ac:dyDescent="0.35">
      <c r="A14" s="7">
        <v>10</v>
      </c>
      <c r="B14" s="43" t="s">
        <v>1008</v>
      </c>
      <c r="C14" s="47" t="s">
        <v>1009</v>
      </c>
      <c r="D14" s="43" t="s">
        <v>1010</v>
      </c>
      <c r="E14" s="43" t="s">
        <v>24</v>
      </c>
      <c r="F14" s="45" t="s">
        <v>999</v>
      </c>
      <c r="G14" s="74">
        <v>110108.05</v>
      </c>
      <c r="H14" s="7" t="s">
        <v>52</v>
      </c>
      <c r="I14" s="13">
        <f t="shared" si="0"/>
        <v>2202.16</v>
      </c>
      <c r="J14" s="39" t="str">
        <f t="shared" si="2"/>
        <v>17/12/2019</v>
      </c>
      <c r="K14" s="7"/>
      <c r="L14" s="58">
        <f t="shared" si="1"/>
        <v>112310.21</v>
      </c>
      <c r="M14" s="15"/>
    </row>
    <row r="15" spans="1:13" customFormat="1" x14ac:dyDescent="0.35">
      <c r="A15" s="7">
        <v>11</v>
      </c>
      <c r="B15" s="43" t="s">
        <v>1011</v>
      </c>
      <c r="C15" s="47">
        <v>1910956210468</v>
      </c>
      <c r="D15" s="43" t="s">
        <v>1002</v>
      </c>
      <c r="E15" s="43" t="s">
        <v>16</v>
      </c>
      <c r="F15" s="45" t="s">
        <v>900</v>
      </c>
      <c r="G15" s="74">
        <v>38007</v>
      </c>
      <c r="H15" s="7" t="s">
        <v>52</v>
      </c>
      <c r="I15" s="13">
        <f t="shared" si="0"/>
        <v>760.14</v>
      </c>
      <c r="J15" s="39" t="str">
        <f t="shared" si="2"/>
        <v>17/12/2019</v>
      </c>
      <c r="K15" s="7"/>
      <c r="L15" s="58">
        <f t="shared" si="1"/>
        <v>38767.14</v>
      </c>
      <c r="M15" s="15"/>
    </row>
    <row r="16" spans="1:13" customFormat="1" x14ac:dyDescent="0.35">
      <c r="A16" s="7">
        <v>12</v>
      </c>
      <c r="B16" s="43" t="s">
        <v>348</v>
      </c>
      <c r="C16" s="44">
        <v>1910950171532</v>
      </c>
      <c r="D16" s="43" t="s">
        <v>1012</v>
      </c>
      <c r="E16" s="43" t="s">
        <v>112</v>
      </c>
      <c r="F16" s="45" t="s">
        <v>900</v>
      </c>
      <c r="G16" s="74">
        <v>21186</v>
      </c>
      <c r="H16" s="7" t="s">
        <v>52</v>
      </c>
      <c r="I16" s="13">
        <f t="shared" si="0"/>
        <v>423.72</v>
      </c>
      <c r="J16" s="39" t="str">
        <f t="shared" si="2"/>
        <v>17/12/2019</v>
      </c>
      <c r="K16" s="7"/>
      <c r="L16" s="58">
        <f t="shared" si="1"/>
        <v>21609.72</v>
      </c>
      <c r="M16" s="15"/>
    </row>
    <row r="17" spans="1:13" customFormat="1" x14ac:dyDescent="0.35">
      <c r="A17" s="7">
        <v>13</v>
      </c>
      <c r="B17" s="43" t="s">
        <v>1014</v>
      </c>
      <c r="C17" s="47">
        <v>1910956217656</v>
      </c>
      <c r="D17" s="43" t="s">
        <v>180</v>
      </c>
      <c r="E17" s="43" t="s">
        <v>34</v>
      </c>
      <c r="F17" s="45" t="s">
        <v>900</v>
      </c>
      <c r="G17" s="74">
        <v>27790</v>
      </c>
      <c r="H17" s="7" t="s">
        <v>52</v>
      </c>
      <c r="I17" s="13">
        <f t="shared" si="0"/>
        <v>555.79999999999995</v>
      </c>
      <c r="J17" s="39" t="str">
        <f t="shared" si="2"/>
        <v>17/12/2019</v>
      </c>
      <c r="K17" s="7"/>
      <c r="L17" s="58">
        <f t="shared" si="1"/>
        <v>28345.8</v>
      </c>
      <c r="M17" s="15"/>
    </row>
    <row r="18" spans="1:13" customFormat="1" x14ac:dyDescent="0.35">
      <c r="A18" s="7">
        <v>14</v>
      </c>
      <c r="B18" s="43" t="s">
        <v>1015</v>
      </c>
      <c r="C18" s="44">
        <v>7756495383</v>
      </c>
      <c r="D18" s="43" t="s">
        <v>577</v>
      </c>
      <c r="E18" s="43" t="s">
        <v>24</v>
      </c>
      <c r="F18" s="45" t="s">
        <v>900</v>
      </c>
      <c r="G18" s="74">
        <v>10000</v>
      </c>
      <c r="H18" s="7" t="s">
        <v>52</v>
      </c>
      <c r="I18" s="13">
        <f t="shared" si="0"/>
        <v>200</v>
      </c>
      <c r="J18" s="39" t="str">
        <f t="shared" si="2"/>
        <v>17/12/2019</v>
      </c>
      <c r="K18" s="7"/>
      <c r="L18" s="41">
        <f t="shared" si="1"/>
        <v>10200</v>
      </c>
    </row>
    <row r="19" spans="1:13" customFormat="1" x14ac:dyDescent="0.35">
      <c r="A19" s="7">
        <v>15</v>
      </c>
      <c r="B19" s="43" t="s">
        <v>281</v>
      </c>
      <c r="C19" s="47">
        <v>1912731975608</v>
      </c>
      <c r="D19" s="43" t="s">
        <v>1016</v>
      </c>
      <c r="E19" s="43" t="s">
        <v>21</v>
      </c>
      <c r="F19" s="45" t="s">
        <v>900</v>
      </c>
      <c r="G19" s="74">
        <v>15000</v>
      </c>
      <c r="H19" s="7" t="s">
        <v>52</v>
      </c>
      <c r="I19" s="13">
        <f t="shared" si="0"/>
        <v>300</v>
      </c>
      <c r="J19" s="39" t="str">
        <f t="shared" si="2"/>
        <v>17/12/2019</v>
      </c>
      <c r="K19" s="7"/>
      <c r="L19" s="41">
        <f t="shared" si="1"/>
        <v>15300</v>
      </c>
    </row>
    <row r="20" spans="1:13" customFormat="1" x14ac:dyDescent="0.35">
      <c r="A20" s="7">
        <v>16</v>
      </c>
      <c r="B20" s="43" t="s">
        <v>1001</v>
      </c>
      <c r="C20" s="47">
        <v>1912731971863</v>
      </c>
      <c r="D20" s="43" t="s">
        <v>1017</v>
      </c>
      <c r="E20" s="43" t="s">
        <v>19</v>
      </c>
      <c r="F20" s="45" t="s">
        <v>900</v>
      </c>
      <c r="G20" s="74">
        <v>20540</v>
      </c>
      <c r="H20" s="7" t="s">
        <v>52</v>
      </c>
      <c r="I20" s="13">
        <f t="shared" si="0"/>
        <v>410.8</v>
      </c>
      <c r="J20" s="39" t="str">
        <f t="shared" si="2"/>
        <v>17/12/2019</v>
      </c>
      <c r="K20" s="7"/>
      <c r="L20" s="41">
        <f t="shared" si="1"/>
        <v>20950.8</v>
      </c>
    </row>
    <row r="21" spans="1:13" customFormat="1" x14ac:dyDescent="0.35">
      <c r="A21" s="7">
        <v>17</v>
      </c>
      <c r="B21" s="43" t="s">
        <v>1018</v>
      </c>
      <c r="C21" s="47" t="s">
        <v>1019</v>
      </c>
      <c r="D21" s="43" t="s">
        <v>255</v>
      </c>
      <c r="E21" s="43" t="s">
        <v>11</v>
      </c>
      <c r="F21" s="45" t="s">
        <v>900</v>
      </c>
      <c r="G21" s="74">
        <v>52000</v>
      </c>
      <c r="H21" s="7" t="s">
        <v>52</v>
      </c>
      <c r="I21" s="13">
        <f t="shared" si="0"/>
        <v>1040</v>
      </c>
      <c r="J21" s="39" t="str">
        <f t="shared" si="2"/>
        <v>17/12/2019</v>
      </c>
      <c r="K21" s="7"/>
      <c r="L21" s="41">
        <f t="shared" si="1"/>
        <v>53040</v>
      </c>
    </row>
    <row r="22" spans="1:13" customFormat="1" x14ac:dyDescent="0.35">
      <c r="A22" s="7">
        <v>18</v>
      </c>
      <c r="B22" s="7" t="s">
        <v>1020</v>
      </c>
      <c r="C22" s="38" t="s">
        <v>1021</v>
      </c>
      <c r="D22" s="7" t="s">
        <v>757</v>
      </c>
      <c r="E22" s="7" t="s">
        <v>178</v>
      </c>
      <c r="F22" s="45" t="s">
        <v>900</v>
      </c>
      <c r="G22" s="84">
        <v>21000</v>
      </c>
      <c r="H22" s="7" t="s">
        <v>52</v>
      </c>
      <c r="I22" s="13">
        <f t="shared" si="0"/>
        <v>420</v>
      </c>
      <c r="J22" s="39" t="str">
        <f t="shared" si="2"/>
        <v>17/12/2019</v>
      </c>
      <c r="K22" s="7"/>
      <c r="L22" s="41">
        <f t="shared" si="1"/>
        <v>21420</v>
      </c>
    </row>
    <row r="23" spans="1:13" customFormat="1" x14ac:dyDescent="0.35">
      <c r="A23" s="7">
        <v>19</v>
      </c>
      <c r="B23" s="48" t="s">
        <v>672</v>
      </c>
      <c r="C23" s="49">
        <v>5959610246</v>
      </c>
      <c r="D23" s="48" t="s">
        <v>197</v>
      </c>
      <c r="E23" s="49" t="s">
        <v>35</v>
      </c>
      <c r="F23" s="45" t="s">
        <v>900</v>
      </c>
      <c r="G23" s="74">
        <v>15000</v>
      </c>
      <c r="H23" s="7" t="s">
        <v>52</v>
      </c>
      <c r="I23" s="13">
        <f t="shared" si="0"/>
        <v>300</v>
      </c>
      <c r="J23" s="39" t="str">
        <f t="shared" si="2"/>
        <v>17/12/2019</v>
      </c>
      <c r="K23" s="7"/>
      <c r="L23" s="41">
        <f t="shared" si="1"/>
        <v>15300</v>
      </c>
    </row>
    <row r="24" spans="1:13" customFormat="1" x14ac:dyDescent="0.35">
      <c r="A24" s="7">
        <v>20</v>
      </c>
      <c r="B24" s="48" t="s">
        <v>1022</v>
      </c>
      <c r="C24" s="51" t="s">
        <v>1023</v>
      </c>
      <c r="D24" s="48" t="s">
        <v>1024</v>
      </c>
      <c r="E24" s="48" t="s">
        <v>34</v>
      </c>
      <c r="F24" s="45" t="s">
        <v>900</v>
      </c>
      <c r="G24" s="84">
        <v>25345</v>
      </c>
      <c r="H24" s="7" t="s">
        <v>52</v>
      </c>
      <c r="I24" s="13">
        <f t="shared" si="0"/>
        <v>506.9</v>
      </c>
      <c r="J24" s="39" t="str">
        <f t="shared" si="2"/>
        <v>17/12/2019</v>
      </c>
      <c r="K24" s="7"/>
      <c r="L24" s="41">
        <f t="shared" si="1"/>
        <v>25851.9</v>
      </c>
    </row>
    <row r="25" spans="1:13" customFormat="1" x14ac:dyDescent="0.35">
      <c r="A25" s="7">
        <v>21</v>
      </c>
      <c r="B25" s="52" t="s">
        <v>1025</v>
      </c>
      <c r="C25" s="54">
        <v>1910950165300</v>
      </c>
      <c r="D25" s="52" t="s">
        <v>1026</v>
      </c>
      <c r="E25" s="52" t="s">
        <v>35</v>
      </c>
      <c r="F25" s="45" t="s">
        <v>900</v>
      </c>
      <c r="G25" s="74">
        <v>140000</v>
      </c>
      <c r="H25" s="7" t="s">
        <v>52</v>
      </c>
      <c r="I25" s="13">
        <f t="shared" si="0"/>
        <v>2800</v>
      </c>
      <c r="J25" s="39" t="str">
        <f t="shared" si="2"/>
        <v>17/12/2019</v>
      </c>
      <c r="K25" s="7"/>
      <c r="L25" s="58">
        <f t="shared" si="1"/>
        <v>142800</v>
      </c>
    </row>
    <row r="26" spans="1:13" customFormat="1" x14ac:dyDescent="0.35">
      <c r="A26" s="7">
        <v>22</v>
      </c>
      <c r="B26" s="52" t="s">
        <v>1027</v>
      </c>
      <c r="C26" s="54">
        <v>1910950169004</v>
      </c>
      <c r="D26" s="52" t="s">
        <v>1028</v>
      </c>
      <c r="E26" s="52" t="s">
        <v>21</v>
      </c>
      <c r="F26" s="45" t="s">
        <v>900</v>
      </c>
      <c r="G26" s="74">
        <v>5150</v>
      </c>
      <c r="H26" s="7" t="s">
        <v>52</v>
      </c>
      <c r="I26" s="13">
        <f t="shared" si="0"/>
        <v>103</v>
      </c>
      <c r="J26" s="39" t="str">
        <f t="shared" si="2"/>
        <v>17/12/2019</v>
      </c>
      <c r="K26" s="7"/>
      <c r="L26" s="58">
        <f t="shared" si="1"/>
        <v>5253</v>
      </c>
    </row>
    <row r="27" spans="1:13" customFormat="1" x14ac:dyDescent="0.35">
      <c r="A27" s="7">
        <v>23</v>
      </c>
      <c r="B27" s="52" t="s">
        <v>1029</v>
      </c>
      <c r="C27" s="54">
        <v>1910950166021</v>
      </c>
      <c r="D27" s="52" t="s">
        <v>1030</v>
      </c>
      <c r="E27" s="52" t="s">
        <v>24</v>
      </c>
      <c r="F27" s="45" t="s">
        <v>900</v>
      </c>
      <c r="G27" s="74">
        <v>51417.08</v>
      </c>
      <c r="H27" s="7" t="s">
        <v>52</v>
      </c>
      <c r="I27" s="13">
        <f t="shared" si="0"/>
        <v>1028.3399999999999</v>
      </c>
      <c r="J27" s="39" t="str">
        <f t="shared" si="2"/>
        <v>17/12/2019</v>
      </c>
      <c r="K27" s="7"/>
      <c r="L27" s="58">
        <f t="shared" si="1"/>
        <v>52445.42</v>
      </c>
    </row>
    <row r="28" spans="1:13" customFormat="1" x14ac:dyDescent="0.35">
      <c r="A28" s="7">
        <v>24</v>
      </c>
      <c r="B28" s="52" t="s">
        <v>650</v>
      </c>
      <c r="C28" s="54">
        <v>1910956208192</v>
      </c>
      <c r="D28" s="52" t="s">
        <v>261</v>
      </c>
      <c r="E28" s="52" t="s">
        <v>35</v>
      </c>
      <c r="F28" s="45" t="s">
        <v>900</v>
      </c>
      <c r="G28" s="74">
        <v>13725</v>
      </c>
      <c r="H28" s="7" t="s">
        <v>52</v>
      </c>
      <c r="I28" s="13">
        <f t="shared" si="0"/>
        <v>274.5</v>
      </c>
      <c r="J28" s="39" t="str">
        <f t="shared" si="2"/>
        <v>17/12/2019</v>
      </c>
      <c r="K28" s="7"/>
      <c r="L28" s="58">
        <f t="shared" si="1"/>
        <v>13999.5</v>
      </c>
    </row>
    <row r="29" spans="1:13" customFormat="1" x14ac:dyDescent="0.35">
      <c r="A29" s="7">
        <v>25</v>
      </c>
      <c r="B29" s="52" t="s">
        <v>1031</v>
      </c>
      <c r="C29" s="54">
        <v>1910956214012</v>
      </c>
      <c r="D29" s="52" t="s">
        <v>667</v>
      </c>
      <c r="E29" s="52" t="s">
        <v>24</v>
      </c>
      <c r="F29" s="45" t="s">
        <v>900</v>
      </c>
      <c r="G29" s="74">
        <v>50027.040000000001</v>
      </c>
      <c r="H29" s="7" t="s">
        <v>52</v>
      </c>
      <c r="I29" s="13">
        <f t="shared" si="0"/>
        <v>1000.54</v>
      </c>
      <c r="J29" s="39" t="str">
        <f t="shared" si="2"/>
        <v>17/12/2019</v>
      </c>
      <c r="K29" s="7"/>
      <c r="L29" s="58">
        <f t="shared" si="1"/>
        <v>51027.58</v>
      </c>
    </row>
    <row r="30" spans="1:13" customFormat="1" x14ac:dyDescent="0.35">
      <c r="A30" s="7">
        <v>26</v>
      </c>
      <c r="B30" s="52" t="s">
        <v>980</v>
      </c>
      <c r="C30" s="54" t="s">
        <v>1032</v>
      </c>
      <c r="D30" s="52" t="s">
        <v>344</v>
      </c>
      <c r="E30" s="52" t="s">
        <v>112</v>
      </c>
      <c r="F30" s="45" t="s">
        <v>900</v>
      </c>
      <c r="G30" s="74">
        <v>50000</v>
      </c>
      <c r="H30" s="7" t="s">
        <v>52</v>
      </c>
      <c r="I30" s="13">
        <f t="shared" si="0"/>
        <v>1000</v>
      </c>
      <c r="J30" s="39" t="str">
        <f t="shared" si="2"/>
        <v>17/12/2019</v>
      </c>
      <c r="K30" s="7"/>
      <c r="L30" s="58">
        <f t="shared" si="1"/>
        <v>51000</v>
      </c>
    </row>
    <row r="31" spans="1:13" customFormat="1" x14ac:dyDescent="0.35">
      <c r="A31" s="7">
        <v>27</v>
      </c>
      <c r="B31" s="52" t="s">
        <v>1033</v>
      </c>
      <c r="C31" s="54" t="s">
        <v>345</v>
      </c>
      <c r="D31" s="52" t="s">
        <v>107</v>
      </c>
      <c r="E31" s="52" t="s">
        <v>24</v>
      </c>
      <c r="F31" s="45" t="s">
        <v>900</v>
      </c>
      <c r="G31" s="74">
        <v>124291.1</v>
      </c>
      <c r="H31" s="7" t="s">
        <v>52</v>
      </c>
      <c r="I31" s="13">
        <f t="shared" si="0"/>
        <v>2485.8200000000002</v>
      </c>
      <c r="J31" s="39" t="str">
        <f t="shared" si="2"/>
        <v>17/12/2019</v>
      </c>
      <c r="K31" s="7"/>
      <c r="L31" s="58">
        <f t="shared" si="1"/>
        <v>126776.92000000001</v>
      </c>
    </row>
    <row r="32" spans="1:13" customFormat="1" x14ac:dyDescent="0.35">
      <c r="A32" s="7">
        <v>28</v>
      </c>
      <c r="B32" s="52" t="s">
        <v>1034</v>
      </c>
      <c r="C32" s="54" t="s">
        <v>1035</v>
      </c>
      <c r="D32" s="52" t="s">
        <v>1036</v>
      </c>
      <c r="E32" s="52" t="s">
        <v>34</v>
      </c>
      <c r="F32" s="45" t="s">
        <v>900</v>
      </c>
      <c r="G32" s="74">
        <v>20003.759999999998</v>
      </c>
      <c r="H32" s="7" t="s">
        <v>52</v>
      </c>
      <c r="I32" s="13">
        <f t="shared" si="0"/>
        <v>400.07</v>
      </c>
      <c r="J32" s="39" t="str">
        <f t="shared" si="2"/>
        <v>17/12/2019</v>
      </c>
      <c r="K32" s="7"/>
      <c r="L32" s="58">
        <f t="shared" si="1"/>
        <v>20403.829999999998</v>
      </c>
    </row>
    <row r="33" spans="1:12" customFormat="1" x14ac:dyDescent="0.35">
      <c r="A33" s="7">
        <v>29</v>
      </c>
      <c r="B33" s="52" t="s">
        <v>1037</v>
      </c>
      <c r="C33" s="54">
        <v>1910950166679</v>
      </c>
      <c r="D33" s="52" t="s">
        <v>113</v>
      </c>
      <c r="E33" s="52" t="s">
        <v>34</v>
      </c>
      <c r="F33" s="45" t="s">
        <v>900</v>
      </c>
      <c r="G33" s="74">
        <v>33573</v>
      </c>
      <c r="H33" s="7" t="s">
        <v>52</v>
      </c>
      <c r="I33" s="13">
        <f t="shared" si="0"/>
        <v>671.46</v>
      </c>
      <c r="J33" s="39" t="str">
        <f t="shared" si="2"/>
        <v>17/12/2019</v>
      </c>
      <c r="K33" s="7"/>
      <c r="L33" s="58">
        <f t="shared" si="1"/>
        <v>34244.46</v>
      </c>
    </row>
    <row r="34" spans="1:12" customFormat="1" x14ac:dyDescent="0.35">
      <c r="A34" s="7">
        <v>30</v>
      </c>
      <c r="B34" s="52" t="s">
        <v>1015</v>
      </c>
      <c r="C34" s="54">
        <v>1910950164847</v>
      </c>
      <c r="D34" s="52" t="s">
        <v>1038</v>
      </c>
      <c r="E34" s="52" t="s">
        <v>112</v>
      </c>
      <c r="F34" s="45" t="s">
        <v>900</v>
      </c>
      <c r="G34" s="74">
        <v>21747.91</v>
      </c>
      <c r="H34" s="7" t="s">
        <v>52</v>
      </c>
      <c r="I34" s="13">
        <f t="shared" si="0"/>
        <v>434.95</v>
      </c>
      <c r="J34" s="39" t="str">
        <f t="shared" si="2"/>
        <v>17/12/2019</v>
      </c>
      <c r="K34" s="7"/>
      <c r="L34" s="58">
        <f t="shared" si="1"/>
        <v>22182.86</v>
      </c>
    </row>
    <row r="35" spans="1:12" customFormat="1" x14ac:dyDescent="0.35">
      <c r="A35" s="7">
        <v>31</v>
      </c>
      <c r="B35" s="52" t="s">
        <v>1015</v>
      </c>
      <c r="C35" s="54">
        <v>1910956207713</v>
      </c>
      <c r="D35" s="52" t="s">
        <v>1039</v>
      </c>
      <c r="E35" s="52" t="s">
        <v>35</v>
      </c>
      <c r="F35" s="45" t="s">
        <v>900</v>
      </c>
      <c r="G35" s="74">
        <v>15000</v>
      </c>
      <c r="H35" s="7" t="s">
        <v>52</v>
      </c>
      <c r="I35" s="13">
        <f t="shared" si="0"/>
        <v>300</v>
      </c>
      <c r="J35" s="39" t="str">
        <f t="shared" si="2"/>
        <v>17/12/2019</v>
      </c>
      <c r="K35" s="7"/>
      <c r="L35" s="58">
        <f t="shared" si="1"/>
        <v>15300</v>
      </c>
    </row>
    <row r="36" spans="1:12" customFormat="1" x14ac:dyDescent="0.35">
      <c r="A36" s="7">
        <v>32</v>
      </c>
      <c r="B36" s="52" t="s">
        <v>183</v>
      </c>
      <c r="C36" s="54">
        <v>1910950167255</v>
      </c>
      <c r="D36" s="52" t="s">
        <v>417</v>
      </c>
      <c r="E36" s="52" t="s">
        <v>35</v>
      </c>
      <c r="F36" s="45" t="s">
        <v>900</v>
      </c>
      <c r="G36" s="74">
        <v>32000</v>
      </c>
      <c r="H36" s="7" t="s">
        <v>52</v>
      </c>
      <c r="I36" s="13">
        <f t="shared" si="0"/>
        <v>640</v>
      </c>
      <c r="J36" s="39" t="str">
        <f t="shared" si="2"/>
        <v>17/12/2019</v>
      </c>
      <c r="K36" s="7"/>
      <c r="L36" s="58">
        <f t="shared" si="1"/>
        <v>32640</v>
      </c>
    </row>
    <row r="37" spans="1:12" customFormat="1" x14ac:dyDescent="0.35">
      <c r="A37" s="7">
        <v>33</v>
      </c>
      <c r="B37" s="52" t="s">
        <v>1040</v>
      </c>
      <c r="C37" s="54">
        <v>1912731969676</v>
      </c>
      <c r="D37" s="52" t="s">
        <v>1041</v>
      </c>
      <c r="E37" s="52" t="s">
        <v>112</v>
      </c>
      <c r="F37" s="45" t="s">
        <v>900</v>
      </c>
      <c r="G37" s="74">
        <v>42002.62</v>
      </c>
      <c r="H37" s="7" t="s">
        <v>52</v>
      </c>
      <c r="I37" s="13">
        <f t="shared" si="0"/>
        <v>840.05</v>
      </c>
      <c r="J37" s="39" t="str">
        <f t="shared" si="2"/>
        <v>17/12/2019</v>
      </c>
      <c r="K37" s="7"/>
      <c r="L37" s="58">
        <f t="shared" si="1"/>
        <v>42842.670000000006</v>
      </c>
    </row>
    <row r="38" spans="1:12" customFormat="1" x14ac:dyDescent="0.35">
      <c r="A38" s="7">
        <v>34</v>
      </c>
      <c r="B38" s="52" t="s">
        <v>1042</v>
      </c>
      <c r="C38" s="54">
        <v>1910956212536</v>
      </c>
      <c r="D38" s="52" t="s">
        <v>411</v>
      </c>
      <c r="E38" s="52" t="s">
        <v>34</v>
      </c>
      <c r="F38" s="45" t="s">
        <v>900</v>
      </c>
      <c r="G38" s="74">
        <v>16586</v>
      </c>
      <c r="H38" s="7" t="s">
        <v>52</v>
      </c>
      <c r="I38" s="13">
        <f t="shared" si="0"/>
        <v>331.72</v>
      </c>
      <c r="J38" s="39" t="str">
        <f t="shared" si="2"/>
        <v>17/12/2019</v>
      </c>
      <c r="K38" s="7"/>
      <c r="L38" s="58">
        <f t="shared" si="1"/>
        <v>16917.72</v>
      </c>
    </row>
    <row r="39" spans="1:12" customFormat="1" x14ac:dyDescent="0.35">
      <c r="A39" s="7">
        <v>35</v>
      </c>
      <c r="B39" s="52" t="s">
        <v>1043</v>
      </c>
      <c r="C39" s="54">
        <v>1912779959429</v>
      </c>
      <c r="D39" s="52" t="s">
        <v>1044</v>
      </c>
      <c r="E39" s="52" t="s">
        <v>19</v>
      </c>
      <c r="F39" s="45" t="s">
        <v>900</v>
      </c>
      <c r="G39" s="74">
        <v>7011</v>
      </c>
      <c r="H39" s="7" t="s">
        <v>52</v>
      </c>
      <c r="I39" s="13">
        <f t="shared" si="0"/>
        <v>140.22</v>
      </c>
      <c r="J39" s="39" t="str">
        <f t="shared" si="2"/>
        <v>17/12/2019</v>
      </c>
      <c r="K39" s="7"/>
      <c r="L39" s="58">
        <f t="shared" si="1"/>
        <v>7151.22</v>
      </c>
    </row>
    <row r="40" spans="1:12" customFormat="1" x14ac:dyDescent="0.35">
      <c r="A40" s="7">
        <v>36</v>
      </c>
      <c r="B40" s="52" t="s">
        <v>1045</v>
      </c>
      <c r="C40" s="54">
        <v>191095207730</v>
      </c>
      <c r="D40" s="52" t="s">
        <v>1046</v>
      </c>
      <c r="E40" s="52" t="s">
        <v>24</v>
      </c>
      <c r="F40" s="45" t="s">
        <v>900</v>
      </c>
      <c r="G40" s="74">
        <v>10916.1</v>
      </c>
      <c r="H40" s="7" t="s">
        <v>52</v>
      </c>
      <c r="I40" s="13">
        <f t="shared" si="0"/>
        <v>218.32</v>
      </c>
      <c r="J40" s="39" t="str">
        <f t="shared" si="2"/>
        <v>17/12/2019</v>
      </c>
      <c r="K40" s="7"/>
      <c r="L40" s="58">
        <f t="shared" si="1"/>
        <v>11134.42</v>
      </c>
    </row>
    <row r="41" spans="1:12" customFormat="1" x14ac:dyDescent="0.35">
      <c r="A41" s="7">
        <v>37</v>
      </c>
      <c r="B41" s="52" t="s">
        <v>1020</v>
      </c>
      <c r="C41" s="54" t="s">
        <v>1047</v>
      </c>
      <c r="D41" s="52" t="s">
        <v>1048</v>
      </c>
      <c r="E41" s="52" t="s">
        <v>21</v>
      </c>
      <c r="F41" s="45" t="s">
        <v>900</v>
      </c>
      <c r="G41" s="74">
        <v>50016.800000000003</v>
      </c>
      <c r="H41" s="7" t="s">
        <v>52</v>
      </c>
      <c r="I41" s="13">
        <f t="shared" si="0"/>
        <v>1000.33</v>
      </c>
      <c r="J41" s="39" t="str">
        <f t="shared" si="2"/>
        <v>17/12/2019</v>
      </c>
      <c r="K41" s="7"/>
      <c r="L41" s="58">
        <f t="shared" si="1"/>
        <v>51017.130000000005</v>
      </c>
    </row>
    <row r="42" spans="1:12" customFormat="1" x14ac:dyDescent="0.35">
      <c r="A42" s="7">
        <v>38</v>
      </c>
      <c r="B42" s="52" t="s">
        <v>1049</v>
      </c>
      <c r="C42" s="54"/>
      <c r="D42" s="52"/>
      <c r="E42" s="52" t="s">
        <v>112</v>
      </c>
      <c r="F42" s="45" t="s">
        <v>900</v>
      </c>
      <c r="G42" s="74"/>
      <c r="H42" s="7" t="s">
        <v>52</v>
      </c>
      <c r="I42" s="13">
        <f t="shared" si="0"/>
        <v>0</v>
      </c>
      <c r="J42" s="39" t="str">
        <f t="shared" si="2"/>
        <v>17/12/2019</v>
      </c>
      <c r="K42" s="7"/>
      <c r="L42" s="58">
        <f t="shared" si="1"/>
        <v>0</v>
      </c>
    </row>
    <row r="43" spans="1:12" customFormat="1" x14ac:dyDescent="0.35">
      <c r="A43" s="7">
        <v>39</v>
      </c>
      <c r="B43" s="52"/>
      <c r="C43" s="54"/>
      <c r="D43" s="52"/>
      <c r="E43" s="52" t="s">
        <v>34</v>
      </c>
      <c r="F43" s="45" t="s">
        <v>900</v>
      </c>
      <c r="G43" s="74"/>
      <c r="H43" s="7" t="s">
        <v>52</v>
      </c>
      <c r="I43" s="13">
        <f t="shared" si="0"/>
        <v>0</v>
      </c>
      <c r="J43" s="39" t="str">
        <f t="shared" si="2"/>
        <v>17/12/2019</v>
      </c>
      <c r="K43" s="7"/>
      <c r="L43" s="58">
        <f t="shared" si="1"/>
        <v>0</v>
      </c>
    </row>
    <row r="44" spans="1:12" customFormat="1" x14ac:dyDescent="0.35">
      <c r="A44" s="7">
        <v>40</v>
      </c>
      <c r="B44" s="52"/>
      <c r="C44" s="54"/>
      <c r="D44" s="52"/>
      <c r="E44" s="52" t="s">
        <v>112</v>
      </c>
      <c r="F44" s="45" t="s">
        <v>900</v>
      </c>
      <c r="G44" s="74"/>
      <c r="H44" s="7" t="s">
        <v>52</v>
      </c>
      <c r="I44" s="13">
        <f t="shared" si="0"/>
        <v>0</v>
      </c>
      <c r="J44" s="39" t="str">
        <f t="shared" si="2"/>
        <v>17/12/2019</v>
      </c>
      <c r="K44" s="7"/>
      <c r="L44" s="58">
        <f t="shared" si="1"/>
        <v>0</v>
      </c>
    </row>
    <row r="45" spans="1:12" customFormat="1" x14ac:dyDescent="0.35">
      <c r="A45" s="7">
        <v>41</v>
      </c>
      <c r="B45" s="52"/>
      <c r="C45" s="54"/>
      <c r="D45" s="52"/>
      <c r="E45" s="52" t="s">
        <v>16</v>
      </c>
      <c r="F45" s="45" t="s">
        <v>900</v>
      </c>
      <c r="G45" s="74"/>
      <c r="H45" s="7" t="s">
        <v>52</v>
      </c>
      <c r="I45" s="13">
        <f t="shared" si="0"/>
        <v>0</v>
      </c>
      <c r="J45" s="39" t="str">
        <f t="shared" si="2"/>
        <v>17/12/2019</v>
      </c>
      <c r="K45" s="7"/>
      <c r="L45" s="58">
        <f t="shared" si="1"/>
        <v>0</v>
      </c>
    </row>
    <row r="46" spans="1:12" customFormat="1" x14ac:dyDescent="0.35">
      <c r="A46" s="7">
        <v>42</v>
      </c>
      <c r="B46" s="52"/>
      <c r="C46" s="54"/>
      <c r="D46" s="52"/>
      <c r="E46" s="52" t="s">
        <v>19</v>
      </c>
      <c r="F46" s="45" t="s">
        <v>900</v>
      </c>
      <c r="G46" s="74"/>
      <c r="H46" s="7" t="s">
        <v>52</v>
      </c>
      <c r="I46" s="13">
        <f t="shared" si="0"/>
        <v>0</v>
      </c>
      <c r="J46" s="39" t="str">
        <f t="shared" si="2"/>
        <v>17/12/2019</v>
      </c>
      <c r="K46" s="7"/>
      <c r="L46" s="58">
        <f t="shared" si="1"/>
        <v>0</v>
      </c>
    </row>
    <row r="47" spans="1:12" customFormat="1" x14ac:dyDescent="0.35">
      <c r="A47" s="7">
        <v>43</v>
      </c>
      <c r="B47" s="52"/>
      <c r="C47" s="54"/>
      <c r="D47" s="52"/>
      <c r="E47" s="52" t="s">
        <v>232</v>
      </c>
      <c r="F47" s="45" t="s">
        <v>900</v>
      </c>
      <c r="G47" s="74"/>
      <c r="H47" s="7" t="s">
        <v>52</v>
      </c>
      <c r="I47" s="13">
        <f t="shared" si="0"/>
        <v>0</v>
      </c>
      <c r="J47" s="39" t="str">
        <f t="shared" si="2"/>
        <v>17/12/2019</v>
      </c>
      <c r="K47" s="7"/>
      <c r="L47" s="58">
        <f t="shared" si="1"/>
        <v>0</v>
      </c>
    </row>
    <row r="48" spans="1:12" customFormat="1" x14ac:dyDescent="0.35">
      <c r="A48" s="7">
        <v>44</v>
      </c>
      <c r="B48" s="52"/>
      <c r="C48" s="54"/>
      <c r="D48" s="52"/>
      <c r="E48" s="52" t="s">
        <v>35</v>
      </c>
      <c r="F48" s="45" t="s">
        <v>900</v>
      </c>
      <c r="G48" s="74"/>
      <c r="H48" s="7" t="s">
        <v>52</v>
      </c>
      <c r="I48" s="13">
        <f t="shared" si="0"/>
        <v>0</v>
      </c>
      <c r="J48" s="39" t="str">
        <f t="shared" si="2"/>
        <v>17/12/2019</v>
      </c>
      <c r="K48" s="7"/>
      <c r="L48" s="58">
        <f t="shared" si="1"/>
        <v>0</v>
      </c>
    </row>
    <row r="49" spans="1:12" customFormat="1" x14ac:dyDescent="0.35">
      <c r="A49" s="7">
        <v>45</v>
      </c>
      <c r="B49" s="52"/>
      <c r="C49" s="54"/>
      <c r="D49" s="52"/>
      <c r="E49" s="52" t="s">
        <v>24</v>
      </c>
      <c r="F49" s="45" t="s">
        <v>900</v>
      </c>
      <c r="G49" s="74"/>
      <c r="H49" s="7" t="s">
        <v>52</v>
      </c>
      <c r="I49" s="13">
        <f t="shared" si="0"/>
        <v>0</v>
      </c>
      <c r="J49" s="39" t="str">
        <f t="shared" si="2"/>
        <v>17/12/2019</v>
      </c>
      <c r="K49" s="7"/>
      <c r="L49" s="58">
        <f t="shared" si="1"/>
        <v>0</v>
      </c>
    </row>
    <row r="50" spans="1:12" customFormat="1" x14ac:dyDescent="0.35">
      <c r="A50" s="7">
        <v>46</v>
      </c>
      <c r="B50" s="52"/>
      <c r="C50" s="53"/>
      <c r="D50" s="52"/>
      <c r="E50" s="52" t="s">
        <v>34</v>
      </c>
      <c r="F50" s="45"/>
      <c r="G50" s="74"/>
      <c r="H50" s="7" t="s">
        <v>52</v>
      </c>
      <c r="I50" s="13">
        <f t="shared" si="0"/>
        <v>0</v>
      </c>
      <c r="J50" s="39" t="str">
        <f t="shared" si="2"/>
        <v>17/12/2019</v>
      </c>
      <c r="K50" s="7"/>
      <c r="L50" s="58">
        <f t="shared" si="1"/>
        <v>0</v>
      </c>
    </row>
    <row r="51" spans="1:12" customFormat="1" x14ac:dyDescent="0.35">
      <c r="A51" s="7">
        <v>47</v>
      </c>
      <c r="B51" s="52"/>
      <c r="C51" s="54"/>
      <c r="D51" s="52"/>
      <c r="E51" s="52"/>
      <c r="F51" s="45"/>
      <c r="G51" s="74"/>
      <c r="H51" s="7" t="s">
        <v>52</v>
      </c>
      <c r="I51" s="13">
        <f t="shared" si="0"/>
        <v>0</v>
      </c>
      <c r="J51" s="39" t="str">
        <f t="shared" si="2"/>
        <v>17/12/2019</v>
      </c>
      <c r="K51" s="7"/>
      <c r="L51" s="58">
        <f t="shared" si="1"/>
        <v>0</v>
      </c>
    </row>
    <row r="52" spans="1:12" customFormat="1" x14ac:dyDescent="0.35">
      <c r="A52" s="7">
        <v>48</v>
      </c>
      <c r="B52" s="52"/>
      <c r="C52" s="54"/>
      <c r="D52" s="52"/>
      <c r="E52" s="52" t="s">
        <v>16</v>
      </c>
      <c r="F52" s="45"/>
      <c r="G52" s="74"/>
      <c r="H52" s="7" t="s">
        <v>52</v>
      </c>
      <c r="I52" s="13">
        <f t="shared" si="0"/>
        <v>0</v>
      </c>
      <c r="J52" s="39" t="str">
        <f t="shared" si="2"/>
        <v>17/12/2019</v>
      </c>
      <c r="K52" s="7"/>
      <c r="L52" s="58">
        <f t="shared" si="1"/>
        <v>0</v>
      </c>
    </row>
    <row r="53" spans="1:12" customFormat="1" x14ac:dyDescent="0.35">
      <c r="A53" s="7">
        <v>49</v>
      </c>
      <c r="B53" s="52"/>
      <c r="C53" s="54"/>
      <c r="D53" s="52"/>
      <c r="E53" s="52" t="s">
        <v>232</v>
      </c>
      <c r="F53" s="45"/>
      <c r="G53" s="74"/>
      <c r="H53" s="7" t="s">
        <v>52</v>
      </c>
      <c r="I53" s="13">
        <f t="shared" si="0"/>
        <v>0</v>
      </c>
      <c r="J53" s="39" t="str">
        <f t="shared" si="2"/>
        <v>17/12/2019</v>
      </c>
      <c r="K53" s="7"/>
      <c r="L53" s="58">
        <f t="shared" si="1"/>
        <v>0</v>
      </c>
    </row>
    <row r="54" spans="1:12" customFormat="1" x14ac:dyDescent="0.35">
      <c r="A54" s="7">
        <v>50</v>
      </c>
      <c r="B54" s="52"/>
      <c r="C54" s="54"/>
      <c r="D54" s="52"/>
      <c r="E54" s="52">
        <v>7010246</v>
      </c>
      <c r="F54" s="45" t="s">
        <v>903</v>
      </c>
      <c r="G54" s="114"/>
      <c r="H54" s="43" t="s">
        <v>7</v>
      </c>
      <c r="I54" s="13">
        <f t="shared" si="0"/>
        <v>0</v>
      </c>
      <c r="J54" s="39" t="str">
        <f t="shared" si="2"/>
        <v>17/12/2019</v>
      </c>
      <c r="K54" s="7"/>
      <c r="L54" s="58">
        <f t="shared" si="1"/>
        <v>0</v>
      </c>
    </row>
    <row r="55" spans="1:12" customFormat="1" x14ac:dyDescent="0.35">
      <c r="A55" s="7">
        <v>51</v>
      </c>
      <c r="B55" s="43"/>
      <c r="C55" s="47"/>
      <c r="D55" s="43"/>
      <c r="E55" s="52">
        <v>7010246</v>
      </c>
      <c r="F55" s="45" t="s">
        <v>907</v>
      </c>
      <c r="G55" s="114"/>
      <c r="H55" s="43" t="s">
        <v>7</v>
      </c>
      <c r="I55" s="13">
        <f t="shared" si="0"/>
        <v>0</v>
      </c>
      <c r="J55" s="39" t="str">
        <f t="shared" si="2"/>
        <v>17/12/2019</v>
      </c>
      <c r="K55" s="7"/>
      <c r="L55" s="58">
        <f t="shared" si="1"/>
        <v>0</v>
      </c>
    </row>
    <row r="56" spans="1:12" customFormat="1" x14ac:dyDescent="0.35">
      <c r="A56" s="7">
        <v>52</v>
      </c>
      <c r="B56" s="43"/>
      <c r="C56" s="47"/>
      <c r="D56" s="43"/>
      <c r="E56" s="52">
        <v>7010246</v>
      </c>
      <c r="F56" s="45">
        <v>43750</v>
      </c>
      <c r="G56" s="114"/>
      <c r="H56" s="43" t="s">
        <v>7</v>
      </c>
      <c r="I56" s="13">
        <f t="shared" si="0"/>
        <v>0</v>
      </c>
      <c r="J56" s="39" t="str">
        <f t="shared" si="2"/>
        <v>17/12/2019</v>
      </c>
      <c r="K56" s="7"/>
      <c r="L56" s="58">
        <f t="shared" si="1"/>
        <v>0</v>
      </c>
    </row>
    <row r="57" spans="1:12" customFormat="1" x14ac:dyDescent="0.35">
      <c r="A57" s="7">
        <v>53</v>
      </c>
      <c r="B57" s="43"/>
      <c r="C57" s="47"/>
      <c r="D57" s="43"/>
      <c r="E57" s="52">
        <v>7010246</v>
      </c>
      <c r="F57" s="45" t="s">
        <v>900</v>
      </c>
      <c r="G57" s="114"/>
      <c r="H57" s="43" t="s">
        <v>7</v>
      </c>
      <c r="I57" s="13">
        <f t="shared" si="0"/>
        <v>0</v>
      </c>
      <c r="J57" s="39" t="str">
        <f t="shared" si="2"/>
        <v>17/12/2019</v>
      </c>
      <c r="K57" s="7"/>
      <c r="L57" s="58">
        <f t="shared" si="1"/>
        <v>0</v>
      </c>
    </row>
    <row r="58" spans="1:12" customFormat="1" x14ac:dyDescent="0.35">
      <c r="A58" s="7">
        <v>54</v>
      </c>
      <c r="B58" s="43"/>
      <c r="C58" s="47"/>
      <c r="D58" s="43"/>
      <c r="E58" s="52"/>
      <c r="F58" s="45"/>
      <c r="G58" s="114"/>
      <c r="H58" s="43" t="s">
        <v>7</v>
      </c>
      <c r="I58" s="13">
        <f t="shared" si="0"/>
        <v>0</v>
      </c>
      <c r="J58" s="39" t="str">
        <f t="shared" si="2"/>
        <v>17/12/2019</v>
      </c>
      <c r="K58" s="7"/>
      <c r="L58" s="58">
        <f t="shared" si="1"/>
        <v>0</v>
      </c>
    </row>
    <row r="59" spans="1:12" customFormat="1" x14ac:dyDescent="0.35">
      <c r="A59" s="7">
        <v>55</v>
      </c>
      <c r="B59" s="43"/>
      <c r="C59" s="47"/>
      <c r="D59" s="43"/>
      <c r="E59" s="52"/>
      <c r="F59" s="45"/>
      <c r="G59" s="114"/>
      <c r="H59" s="43" t="s">
        <v>7</v>
      </c>
      <c r="I59" s="13">
        <f t="shared" si="0"/>
        <v>0</v>
      </c>
      <c r="J59" s="39" t="str">
        <f t="shared" si="2"/>
        <v>17/12/2019</v>
      </c>
      <c r="K59" s="7"/>
      <c r="L59" s="58">
        <f t="shared" si="1"/>
        <v>0</v>
      </c>
    </row>
    <row r="60" spans="1:12" customFormat="1" x14ac:dyDescent="0.35">
      <c r="A60" s="7">
        <v>56</v>
      </c>
      <c r="B60" s="43" t="s">
        <v>1013</v>
      </c>
      <c r="C60" s="47">
        <v>6883459445</v>
      </c>
      <c r="D60" s="43" t="s">
        <v>188</v>
      </c>
      <c r="E60" s="52" t="s">
        <v>112</v>
      </c>
      <c r="F60" s="45" t="s">
        <v>900</v>
      </c>
      <c r="G60" s="113">
        <v>25680</v>
      </c>
      <c r="H60" s="43" t="s">
        <v>89</v>
      </c>
      <c r="I60" s="13">
        <f t="shared" si="0"/>
        <v>513.6</v>
      </c>
      <c r="J60" s="39" t="str">
        <f t="shared" si="2"/>
        <v>17/12/2019</v>
      </c>
      <c r="K60" s="7"/>
      <c r="L60" s="58">
        <f t="shared" si="1"/>
        <v>26193.599999999999</v>
      </c>
    </row>
    <row r="61" spans="1:12" customFormat="1" x14ac:dyDescent="0.35">
      <c r="A61" s="7">
        <v>57</v>
      </c>
      <c r="B61" s="43"/>
      <c r="C61" s="44"/>
      <c r="D61" s="43"/>
      <c r="E61" s="52" t="s">
        <v>24</v>
      </c>
      <c r="F61" s="45">
        <v>43720</v>
      </c>
      <c r="G61" s="113"/>
      <c r="H61" s="43" t="s">
        <v>89</v>
      </c>
      <c r="I61" s="13">
        <f t="shared" si="0"/>
        <v>0</v>
      </c>
      <c r="J61" s="39" t="str">
        <f t="shared" si="2"/>
        <v>17/12/2019</v>
      </c>
      <c r="K61" s="7"/>
      <c r="L61" s="58">
        <f t="shared" si="1"/>
        <v>0</v>
      </c>
    </row>
    <row r="62" spans="1:12" customFormat="1" x14ac:dyDescent="0.35">
      <c r="A62" s="7">
        <v>58</v>
      </c>
      <c r="B62" s="43"/>
      <c r="C62" s="44"/>
      <c r="D62" s="43"/>
      <c r="E62" s="52" t="s">
        <v>34</v>
      </c>
      <c r="F62" s="45">
        <v>43811</v>
      </c>
      <c r="G62" s="113"/>
      <c r="H62" s="43" t="s">
        <v>89</v>
      </c>
      <c r="I62" s="13">
        <f t="shared" si="0"/>
        <v>0</v>
      </c>
      <c r="J62" s="39" t="str">
        <f t="shared" si="2"/>
        <v>17/12/2019</v>
      </c>
      <c r="K62" s="7"/>
      <c r="L62" s="58">
        <f t="shared" si="1"/>
        <v>0</v>
      </c>
    </row>
    <row r="63" spans="1:12" customFormat="1" x14ac:dyDescent="0.35">
      <c r="A63" s="7">
        <v>59</v>
      </c>
      <c r="B63" s="43"/>
      <c r="C63" s="87"/>
      <c r="D63" s="43"/>
      <c r="E63" s="52" t="s">
        <v>34</v>
      </c>
      <c r="F63" s="45">
        <v>43811</v>
      </c>
      <c r="G63" s="113"/>
      <c r="H63" s="43" t="s">
        <v>89</v>
      </c>
      <c r="I63" s="13">
        <f t="shared" si="0"/>
        <v>0</v>
      </c>
      <c r="J63" s="39" t="str">
        <f t="shared" si="2"/>
        <v>17/12/2019</v>
      </c>
      <c r="K63" s="7"/>
      <c r="L63" s="58">
        <f t="shared" si="1"/>
        <v>0</v>
      </c>
    </row>
    <row r="64" spans="1:12" customFormat="1" x14ac:dyDescent="0.35">
      <c r="A64" s="7">
        <v>60</v>
      </c>
      <c r="B64" s="43"/>
      <c r="C64" s="44"/>
      <c r="D64" s="43"/>
      <c r="E64" s="52" t="s">
        <v>34</v>
      </c>
      <c r="F64" s="45" t="s">
        <v>981</v>
      </c>
      <c r="G64" s="113"/>
      <c r="H64" s="43" t="s">
        <v>89</v>
      </c>
      <c r="I64" s="13">
        <f t="shared" si="0"/>
        <v>0</v>
      </c>
      <c r="J64" s="39" t="str">
        <f t="shared" si="2"/>
        <v>17/12/2019</v>
      </c>
      <c r="K64" s="7"/>
      <c r="L64" s="58">
        <f t="shared" si="1"/>
        <v>0</v>
      </c>
    </row>
    <row r="65" spans="1:12" customFormat="1" x14ac:dyDescent="0.35">
      <c r="A65" s="7">
        <v>61</v>
      </c>
      <c r="B65" s="43"/>
      <c r="C65" s="47"/>
      <c r="D65" s="43"/>
      <c r="E65" s="52" t="s">
        <v>21</v>
      </c>
      <c r="F65" s="45" t="s">
        <v>900</v>
      </c>
      <c r="G65" s="113"/>
      <c r="H65" s="43" t="s">
        <v>89</v>
      </c>
      <c r="I65" s="13">
        <f t="shared" si="0"/>
        <v>0</v>
      </c>
      <c r="J65" s="39" t="str">
        <f t="shared" si="2"/>
        <v>17/12/2019</v>
      </c>
      <c r="K65" s="7"/>
      <c r="L65" s="58">
        <f t="shared" si="1"/>
        <v>0</v>
      </c>
    </row>
    <row r="66" spans="1:12" customFormat="1" x14ac:dyDescent="0.35">
      <c r="A66" s="7">
        <v>62</v>
      </c>
      <c r="B66" s="43"/>
      <c r="C66" s="44"/>
      <c r="D66" s="43"/>
      <c r="E66" s="52" t="s">
        <v>112</v>
      </c>
      <c r="F66" s="45" t="s">
        <v>900</v>
      </c>
      <c r="G66" s="113"/>
      <c r="H66" s="43" t="s">
        <v>89</v>
      </c>
      <c r="I66" s="13">
        <f t="shared" si="0"/>
        <v>0</v>
      </c>
      <c r="J66" s="39" t="str">
        <f t="shared" si="2"/>
        <v>17/12/2019</v>
      </c>
      <c r="K66" s="7"/>
      <c r="L66" s="58">
        <f t="shared" si="1"/>
        <v>0</v>
      </c>
    </row>
    <row r="67" spans="1:12" customFormat="1" x14ac:dyDescent="0.35">
      <c r="A67" s="7">
        <v>63</v>
      </c>
      <c r="B67" s="43"/>
      <c r="C67" s="47"/>
      <c r="D67" s="43"/>
      <c r="E67" s="52"/>
      <c r="F67" s="45"/>
      <c r="G67" s="113"/>
      <c r="H67" s="43" t="s">
        <v>89</v>
      </c>
      <c r="I67" s="13">
        <f t="shared" si="0"/>
        <v>0</v>
      </c>
      <c r="J67" s="39" t="str">
        <f t="shared" si="2"/>
        <v>17/12/2019</v>
      </c>
      <c r="K67" s="7"/>
      <c r="L67" s="58">
        <f t="shared" si="1"/>
        <v>0</v>
      </c>
    </row>
    <row r="68" spans="1:12" customFormat="1" x14ac:dyDescent="0.35">
      <c r="A68" s="7">
        <v>64</v>
      </c>
      <c r="B68" s="43"/>
      <c r="C68" s="47"/>
      <c r="D68" s="43"/>
      <c r="E68" s="43"/>
      <c r="F68" s="45"/>
      <c r="G68" s="115"/>
      <c r="H68" s="43" t="s">
        <v>94</v>
      </c>
      <c r="I68" s="13">
        <f t="shared" si="0"/>
        <v>0</v>
      </c>
      <c r="J68" s="39" t="str">
        <f t="shared" si="2"/>
        <v>17/12/2019</v>
      </c>
      <c r="K68" s="7"/>
      <c r="L68" s="58">
        <f t="shared" si="1"/>
        <v>0</v>
      </c>
    </row>
    <row r="69" spans="1:12" customFormat="1" x14ac:dyDescent="0.35">
      <c r="A69" s="7">
        <v>65</v>
      </c>
      <c r="B69" s="43"/>
      <c r="C69" s="47"/>
      <c r="D69" s="43"/>
      <c r="E69" s="43"/>
      <c r="F69" s="45"/>
      <c r="G69" s="115"/>
      <c r="H69" s="43" t="s">
        <v>94</v>
      </c>
      <c r="I69" s="13">
        <f t="shared" si="0"/>
        <v>0</v>
      </c>
      <c r="J69" s="39" t="str">
        <f t="shared" si="2"/>
        <v>17/12/2019</v>
      </c>
      <c r="K69" s="7"/>
      <c r="L69" s="58">
        <f t="shared" si="1"/>
        <v>0</v>
      </c>
    </row>
    <row r="70" spans="1:12" customFormat="1" x14ac:dyDescent="0.35">
      <c r="A70" s="7">
        <v>66</v>
      </c>
      <c r="B70" s="43"/>
      <c r="C70" s="47"/>
      <c r="D70" s="43"/>
      <c r="E70" s="43"/>
      <c r="F70" s="45"/>
      <c r="G70" s="115"/>
      <c r="H70" s="43" t="s">
        <v>94</v>
      </c>
      <c r="I70" s="13">
        <f t="shared" si="0"/>
        <v>0</v>
      </c>
      <c r="J70" s="39" t="str">
        <f t="shared" si="2"/>
        <v>17/12/2019</v>
      </c>
      <c r="K70" s="7"/>
      <c r="L70" s="58">
        <f t="shared" si="1"/>
        <v>0</v>
      </c>
    </row>
    <row r="71" spans="1:12" customFormat="1" x14ac:dyDescent="0.35">
      <c r="A71" s="7">
        <v>67</v>
      </c>
      <c r="B71" s="43" t="s">
        <v>1003</v>
      </c>
      <c r="C71" s="47">
        <v>11624</v>
      </c>
      <c r="D71" s="43" t="s">
        <v>127</v>
      </c>
      <c r="E71" s="43" t="s">
        <v>675</v>
      </c>
      <c r="F71" s="45" t="s">
        <v>999</v>
      </c>
      <c r="G71" s="115">
        <v>20080</v>
      </c>
      <c r="H71" s="43" t="s">
        <v>96</v>
      </c>
      <c r="I71" s="13">
        <f t="shared" si="0"/>
        <v>401.6</v>
      </c>
      <c r="J71" s="39" t="str">
        <f t="shared" ref="J71:J72" si="3">J70</f>
        <v>17/12/2019</v>
      </c>
      <c r="K71" s="7"/>
      <c r="L71" s="58" t="s">
        <v>33</v>
      </c>
    </row>
    <row r="72" spans="1:12" customFormat="1" x14ac:dyDescent="0.35">
      <c r="A72" s="7">
        <v>68</v>
      </c>
      <c r="B72" s="43" t="s">
        <v>1002</v>
      </c>
      <c r="C72" s="44">
        <v>200011948101</v>
      </c>
      <c r="D72" s="43" t="s">
        <v>1002</v>
      </c>
      <c r="E72" s="43" t="s">
        <v>675</v>
      </c>
      <c r="F72" s="50" t="s">
        <v>900</v>
      </c>
      <c r="G72" s="46">
        <v>20049.150000000001</v>
      </c>
      <c r="H72" s="43" t="s">
        <v>96</v>
      </c>
      <c r="I72" s="13">
        <f t="shared" si="0"/>
        <v>400.98</v>
      </c>
      <c r="J72" s="39" t="str">
        <f t="shared" si="3"/>
        <v>17/12/2019</v>
      </c>
      <c r="K72" s="7"/>
      <c r="L72" s="58">
        <f t="shared" si="1"/>
        <v>20450.13</v>
      </c>
    </row>
    <row r="73" spans="1:12" customFormat="1" x14ac:dyDescent="0.35">
      <c r="A73" s="55"/>
      <c r="B73" s="56" t="s">
        <v>4</v>
      </c>
      <c r="C73" s="57" t="s">
        <v>91</v>
      </c>
      <c r="D73" s="56" t="s">
        <v>89</v>
      </c>
      <c r="E73" s="56" t="s">
        <v>7</v>
      </c>
      <c r="F73" s="56" t="s">
        <v>94</v>
      </c>
      <c r="G73" s="64" t="s">
        <v>9</v>
      </c>
      <c r="H73" s="55"/>
      <c r="I73" s="41"/>
      <c r="J73" s="55"/>
      <c r="K73" s="55"/>
      <c r="L73" s="41"/>
    </row>
    <row r="74" spans="1:12" customFormat="1" x14ac:dyDescent="0.35">
      <c r="A74" s="63" t="s">
        <v>92</v>
      </c>
      <c r="B74" s="65">
        <f>SUM(G5:G53)</f>
        <v>1287063.1400000001</v>
      </c>
      <c r="C74" s="65">
        <f>SUM(G71:G72)</f>
        <v>40129.15</v>
      </c>
      <c r="D74" s="65">
        <f>SUM(G60:G67)</f>
        <v>25680</v>
      </c>
      <c r="E74" s="65">
        <f>SUM(G54:G59)</f>
        <v>0</v>
      </c>
      <c r="F74" s="65">
        <f>SUM(G68:G70)</f>
        <v>0</v>
      </c>
      <c r="G74" s="73">
        <f>SUM(B74:F74)</f>
        <v>1352872.29</v>
      </c>
      <c r="H74" s="55" t="s">
        <v>33</v>
      </c>
      <c r="I74" s="41"/>
      <c r="J74" s="55"/>
      <c r="K74" s="55"/>
      <c r="L74" s="41"/>
    </row>
    <row r="75" spans="1:12" customFormat="1" x14ac:dyDescent="0.35">
      <c r="A75" s="63" t="s">
        <v>93</v>
      </c>
      <c r="B75" s="65">
        <f>SUM(I5:I53)</f>
        <v>25741.22</v>
      </c>
      <c r="C75" s="65">
        <f>SUM(I71:I72)</f>
        <v>802.58</v>
      </c>
      <c r="D75" s="65">
        <f>SUM(I60:I67)</f>
        <v>513.6</v>
      </c>
      <c r="E75" s="65">
        <f>SUM(I54:I59)</f>
        <v>0</v>
      </c>
      <c r="F75" s="65">
        <f>SUM(I68:I70)</f>
        <v>0</v>
      </c>
      <c r="G75" s="65" t="s">
        <v>33</v>
      </c>
      <c r="H75" s="55"/>
      <c r="I75" s="41"/>
      <c r="J75" s="55"/>
      <c r="K75" s="55"/>
      <c r="L75" s="41"/>
    </row>
    <row r="76" spans="1:12" customFormat="1" x14ac:dyDescent="0.35">
      <c r="A76" s="63" t="s">
        <v>9</v>
      </c>
      <c r="B76" s="65">
        <f>SUM(B74:B75)</f>
        <v>1312804.3600000001</v>
      </c>
      <c r="C76" s="65">
        <f>SUM(C74:C75)</f>
        <v>40931.730000000003</v>
      </c>
      <c r="D76" s="65">
        <f>SUM(D74:D75)</f>
        <v>26193.599999999999</v>
      </c>
      <c r="E76" s="65">
        <f>SUM(E74:E75)</f>
        <v>0</v>
      </c>
      <c r="F76" s="65">
        <f>SUM(F74:F75)</f>
        <v>0</v>
      </c>
      <c r="G76" s="65">
        <f>SUM(B76:F76)</f>
        <v>1379929.6900000002</v>
      </c>
      <c r="H76" s="55" t="s">
        <v>33</v>
      </c>
      <c r="I76" s="41"/>
      <c r="J76" s="55"/>
      <c r="K76" s="55"/>
      <c r="L76" s="41"/>
    </row>
    <row r="77" spans="1:12" customFormat="1" x14ac:dyDescent="0.35">
      <c r="A77" s="55"/>
      <c r="B77" s="59"/>
      <c r="C77" s="60"/>
      <c r="D77" s="60"/>
      <c r="E77" s="61"/>
      <c r="F77" s="55"/>
      <c r="G77" s="58"/>
      <c r="H77" s="55"/>
      <c r="I77" s="41"/>
      <c r="J77" s="55"/>
      <c r="K77" s="55"/>
      <c r="L77" s="41"/>
    </row>
    <row r="78" spans="1:12" x14ac:dyDescent="0.35">
      <c r="A78" s="82" t="s">
        <v>300</v>
      </c>
      <c r="C78" s="62"/>
      <c r="D78" s="61">
        <f>B74+C74+D74</f>
        <v>1352872.29</v>
      </c>
      <c r="E78" s="61">
        <f>E74+F74</f>
        <v>0</v>
      </c>
      <c r="G78" s="65">
        <f>D78+E78</f>
        <v>1352872.29</v>
      </c>
      <c r="I78" s="41"/>
      <c r="L78" s="41"/>
    </row>
    <row r="79" spans="1:12" ht="23.5" x14ac:dyDescent="0.55000000000000004">
      <c r="C79" s="62"/>
      <c r="G79" s="58"/>
      <c r="H79" s="128"/>
      <c r="I79" s="41"/>
      <c r="L79" s="41"/>
    </row>
    <row r="80" spans="1:12" ht="23.5" x14ac:dyDescent="0.55000000000000004">
      <c r="A80" s="136" t="s">
        <v>0</v>
      </c>
      <c r="B80" s="136"/>
      <c r="C80" s="136"/>
      <c r="D80" s="136"/>
      <c r="E80" s="136"/>
      <c r="F80" s="136"/>
      <c r="G80" s="128"/>
      <c r="H80" s="116"/>
      <c r="I80" s="41"/>
      <c r="L80" s="41"/>
    </row>
    <row r="81" spans="1:12" ht="16" thickBot="1" x14ac:dyDescent="0.4">
      <c r="A81" s="133" t="s">
        <v>1</v>
      </c>
      <c r="B81" s="133"/>
      <c r="C81" s="133"/>
      <c r="D81" s="133"/>
      <c r="E81" s="133"/>
      <c r="F81" s="133"/>
      <c r="G81" s="126"/>
      <c r="I81" s="41"/>
      <c r="L81" s="41"/>
    </row>
    <row r="82" spans="1:12" x14ac:dyDescent="0.35">
      <c r="C82" s="62"/>
      <c r="G82" s="58"/>
      <c r="I82" s="41"/>
      <c r="L82" s="41"/>
    </row>
    <row r="83" spans="1:12" ht="18.5" x14ac:dyDescent="0.45">
      <c r="B83" s="66" t="s">
        <v>101</v>
      </c>
      <c r="C83" s="67"/>
      <c r="D83" s="66"/>
      <c r="E83" s="66"/>
      <c r="F83" s="66"/>
      <c r="G83" s="68" t="str">
        <f>J5</f>
        <v>17/12/2019</v>
      </c>
      <c r="I83" s="41"/>
      <c r="L83" s="41"/>
    </row>
    <row r="84" spans="1:12" ht="18.5" x14ac:dyDescent="0.45">
      <c r="B84" s="66"/>
      <c r="C84" s="67"/>
      <c r="D84" s="66"/>
      <c r="E84" s="66"/>
      <c r="F84" s="66"/>
      <c r="G84" s="69"/>
      <c r="I84" s="41"/>
      <c r="L84" s="41"/>
    </row>
    <row r="85" spans="1:12" ht="18.5" x14ac:dyDescent="0.45">
      <c r="B85" s="66" t="s">
        <v>97</v>
      </c>
      <c r="C85" s="67"/>
      <c r="D85" s="70">
        <f>B74</f>
        <v>1287063.1400000001</v>
      </c>
      <c r="E85" s="66"/>
      <c r="F85" s="66"/>
      <c r="G85" s="69"/>
      <c r="I85" s="41"/>
      <c r="L85" s="41"/>
    </row>
    <row r="86" spans="1:12" ht="18.5" x14ac:dyDescent="0.45">
      <c r="B86" s="66" t="s">
        <v>98</v>
      </c>
      <c r="C86" s="67"/>
      <c r="D86" s="70">
        <f>E74</f>
        <v>0</v>
      </c>
      <c r="E86" s="66"/>
      <c r="F86" s="66"/>
      <c r="G86" s="69"/>
      <c r="I86" s="41"/>
      <c r="L86" s="41"/>
    </row>
    <row r="87" spans="1:12" ht="18.5" x14ac:dyDescent="0.45">
      <c r="B87" s="71" t="s">
        <v>99</v>
      </c>
      <c r="C87" s="67"/>
      <c r="D87" s="70">
        <f>B75</f>
        <v>25741.22</v>
      </c>
      <c r="E87" s="66"/>
      <c r="F87" s="66"/>
      <c r="G87" s="69"/>
      <c r="I87" s="41"/>
      <c r="L87" s="41"/>
    </row>
    <row r="88" spans="1:12" ht="18.5" x14ac:dyDescent="0.45">
      <c r="B88" s="71" t="s">
        <v>100</v>
      </c>
      <c r="C88" s="67"/>
      <c r="D88" s="70">
        <f>E75</f>
        <v>0</v>
      </c>
      <c r="E88" s="66"/>
      <c r="F88" s="66"/>
      <c r="G88" s="69"/>
      <c r="I88" s="41"/>
      <c r="L88" s="41"/>
    </row>
    <row r="89" spans="1:12" ht="18.5" x14ac:dyDescent="0.45">
      <c r="B89" s="66"/>
      <c r="C89" s="67"/>
      <c r="D89" s="66"/>
      <c r="E89" s="66"/>
      <c r="F89" s="66"/>
      <c r="G89" s="69"/>
      <c r="I89" s="41"/>
      <c r="L89" s="41"/>
    </row>
    <row r="90" spans="1:12" ht="18.5" x14ac:dyDescent="0.45">
      <c r="B90" s="66"/>
      <c r="C90" s="67"/>
      <c r="D90" s="72">
        <f>SUM(D85:D88)</f>
        <v>1312804.3600000001</v>
      </c>
      <c r="E90" s="66"/>
      <c r="F90" s="66"/>
      <c r="G90" s="69"/>
      <c r="I90" s="41"/>
      <c r="L90" s="41"/>
    </row>
    <row r="91" spans="1:12" x14ac:dyDescent="0.35">
      <c r="C91" s="62"/>
      <c r="G91" s="58"/>
      <c r="I91" s="41"/>
      <c r="L91" s="41"/>
    </row>
    <row r="92" spans="1:12" x14ac:dyDescent="0.35">
      <c r="C92" s="62"/>
      <c r="G92" s="58"/>
      <c r="I92" s="41"/>
      <c r="L92" s="41"/>
    </row>
    <row r="93" spans="1:12" x14ac:dyDescent="0.35">
      <c r="C93" s="62"/>
      <c r="G93" s="58"/>
      <c r="I93" s="41"/>
      <c r="L93" s="41"/>
    </row>
    <row r="94" spans="1:12" x14ac:dyDescent="0.35">
      <c r="C94" s="62"/>
      <c r="G94" s="58"/>
      <c r="I94" s="41"/>
      <c r="L94" s="41"/>
    </row>
    <row r="95" spans="1:12" x14ac:dyDescent="0.35">
      <c r="C95" s="62"/>
      <c r="G95" s="58"/>
      <c r="I95" s="41"/>
      <c r="L95" s="41"/>
    </row>
    <row r="96" spans="1:12" x14ac:dyDescent="0.35">
      <c r="C96" s="62"/>
      <c r="G96" s="58"/>
      <c r="I96" s="41"/>
      <c r="L96" s="41"/>
    </row>
    <row r="97" spans="3:12" x14ac:dyDescent="0.35">
      <c r="C97" s="62"/>
      <c r="G97" s="58"/>
      <c r="I97" s="41"/>
      <c r="L97" s="41"/>
    </row>
    <row r="98" spans="3:12" x14ac:dyDescent="0.35">
      <c r="C98" s="62"/>
      <c r="G98" s="58"/>
      <c r="I98" s="41"/>
      <c r="L98" s="41"/>
    </row>
    <row r="99" spans="3:12" x14ac:dyDescent="0.35">
      <c r="C99" s="62"/>
      <c r="G99" s="58"/>
      <c r="I99" s="41"/>
      <c r="L99" s="41"/>
    </row>
    <row r="100" spans="3:12" x14ac:dyDescent="0.35">
      <c r="C100" s="62"/>
      <c r="G100" s="58"/>
      <c r="I100" s="41"/>
      <c r="L100" s="41"/>
    </row>
    <row r="101" spans="3:12" x14ac:dyDescent="0.35">
      <c r="C101" s="62"/>
      <c r="G101" s="58"/>
      <c r="I101" s="41"/>
    </row>
    <row r="102" spans="3:12" x14ac:dyDescent="0.35">
      <c r="C102" s="62"/>
      <c r="G102" s="58"/>
      <c r="I102" s="41"/>
    </row>
    <row r="103" spans="3:12" x14ac:dyDescent="0.35">
      <c r="C103" s="62"/>
      <c r="G103" s="58"/>
      <c r="I103" s="41"/>
    </row>
    <row r="104" spans="3:12" x14ac:dyDescent="0.35">
      <c r="C104" s="62"/>
      <c r="G104" s="58"/>
      <c r="I104" s="41"/>
    </row>
    <row r="105" spans="3:12" x14ac:dyDescent="0.35">
      <c r="C105" s="62"/>
      <c r="G105" s="58"/>
      <c r="I105" s="41"/>
    </row>
    <row r="106" spans="3:12" x14ac:dyDescent="0.35">
      <c r="C106" s="62"/>
      <c r="G106" s="58"/>
      <c r="I106" s="41"/>
    </row>
    <row r="107" spans="3:12" x14ac:dyDescent="0.35">
      <c r="C107" s="62"/>
      <c r="G107" s="58"/>
      <c r="I107" s="41"/>
    </row>
    <row r="108" spans="3:12" x14ac:dyDescent="0.35">
      <c r="C108" s="62"/>
      <c r="G108" s="58"/>
      <c r="I108" s="41"/>
    </row>
    <row r="109" spans="3:12" x14ac:dyDescent="0.35">
      <c r="C109" s="62"/>
      <c r="G109" s="58"/>
      <c r="I109" s="41"/>
    </row>
    <row r="110" spans="3:12" x14ac:dyDescent="0.35">
      <c r="C110" s="62"/>
      <c r="G110" s="58"/>
      <c r="I110" s="41"/>
    </row>
    <row r="111" spans="3:12" x14ac:dyDescent="0.35">
      <c r="C111" s="62"/>
      <c r="G111" s="58"/>
      <c r="I111" s="41"/>
    </row>
    <row r="112" spans="3:12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  <c r="I174" s="41"/>
    </row>
    <row r="175" spans="3:9" x14ac:dyDescent="0.35">
      <c r="C175" s="62"/>
      <c r="G175" s="58"/>
      <c r="I175" s="41"/>
    </row>
    <row r="176" spans="3:9" x14ac:dyDescent="0.35">
      <c r="C176" s="62"/>
      <c r="G176" s="58"/>
      <c r="I176" s="41"/>
    </row>
    <row r="177" spans="3:9" x14ac:dyDescent="0.35">
      <c r="C177" s="62"/>
      <c r="G177" s="58"/>
      <c r="I177" s="41"/>
    </row>
    <row r="178" spans="3:9" x14ac:dyDescent="0.35">
      <c r="C178" s="62"/>
      <c r="G178" s="58"/>
      <c r="I178" s="41"/>
    </row>
    <row r="179" spans="3:9" x14ac:dyDescent="0.35">
      <c r="C179" s="62"/>
      <c r="G179" s="58"/>
      <c r="I179" s="41"/>
    </row>
    <row r="180" spans="3:9" x14ac:dyDescent="0.35">
      <c r="C180" s="62"/>
      <c r="G180" s="58"/>
      <c r="I180" s="41"/>
    </row>
    <row r="181" spans="3:9" x14ac:dyDescent="0.35">
      <c r="C181" s="62"/>
      <c r="G181" s="58"/>
      <c r="I181" s="41"/>
    </row>
    <row r="182" spans="3:9" x14ac:dyDescent="0.35">
      <c r="C182" s="62"/>
      <c r="G182" s="58"/>
      <c r="I182" s="41"/>
    </row>
    <row r="183" spans="3:9" x14ac:dyDescent="0.35">
      <c r="C183" s="62"/>
      <c r="G183" s="58"/>
      <c r="I183" s="41"/>
    </row>
    <row r="184" spans="3:9" x14ac:dyDescent="0.35">
      <c r="C184" s="62"/>
      <c r="G184" s="58"/>
      <c r="I184" s="41"/>
    </row>
    <row r="185" spans="3:9" x14ac:dyDescent="0.35">
      <c r="C185" s="62"/>
      <c r="G185" s="58"/>
      <c r="I185" s="41"/>
    </row>
    <row r="186" spans="3:9" x14ac:dyDescent="0.35">
      <c r="C186" s="62"/>
      <c r="G186" s="58"/>
      <c r="I186" s="41"/>
    </row>
    <row r="187" spans="3:9" x14ac:dyDescent="0.35">
      <c r="C187" s="62"/>
      <c r="G187" s="58"/>
      <c r="I187" s="41"/>
    </row>
    <row r="188" spans="3:9" x14ac:dyDescent="0.35">
      <c r="C188" s="62"/>
      <c r="G188" s="58"/>
      <c r="I188" s="41"/>
    </row>
    <row r="189" spans="3:9" x14ac:dyDescent="0.35">
      <c r="C189" s="62"/>
      <c r="G189" s="58"/>
      <c r="I189" s="41"/>
    </row>
    <row r="190" spans="3:9" x14ac:dyDescent="0.35">
      <c r="C190" s="62"/>
      <c r="G190" s="58"/>
      <c r="I190" s="41"/>
    </row>
    <row r="191" spans="3:9" x14ac:dyDescent="0.35">
      <c r="C191" s="62"/>
      <c r="G191" s="58"/>
      <c r="I191" s="41"/>
    </row>
    <row r="192" spans="3:9" x14ac:dyDescent="0.35">
      <c r="C192" s="62"/>
      <c r="G192" s="58"/>
      <c r="I192" s="41"/>
    </row>
    <row r="193" spans="3:9" x14ac:dyDescent="0.35">
      <c r="C193" s="62"/>
      <c r="G193" s="58"/>
      <c r="I193" s="41"/>
    </row>
    <row r="194" spans="3:9" x14ac:dyDescent="0.35">
      <c r="C194" s="62"/>
      <c r="G194" s="58"/>
      <c r="I194" s="41"/>
    </row>
    <row r="195" spans="3:9" x14ac:dyDescent="0.35">
      <c r="C195" s="62"/>
      <c r="G195" s="58"/>
      <c r="I195" s="41"/>
    </row>
    <row r="196" spans="3:9" x14ac:dyDescent="0.35">
      <c r="C196" s="62"/>
      <c r="G196" s="58"/>
    </row>
    <row r="197" spans="3:9" x14ac:dyDescent="0.35">
      <c r="C197" s="62"/>
      <c r="G197" s="58"/>
    </row>
    <row r="198" spans="3:9" x14ac:dyDescent="0.35">
      <c r="C198" s="62"/>
      <c r="G198" s="58"/>
    </row>
    <row r="199" spans="3:9" x14ac:dyDescent="0.35">
      <c r="C199" s="62"/>
      <c r="G199" s="58"/>
    </row>
    <row r="200" spans="3:9" x14ac:dyDescent="0.35">
      <c r="C200" s="62"/>
      <c r="G200" s="58"/>
    </row>
    <row r="201" spans="3:9" x14ac:dyDescent="0.35">
      <c r="C201" s="62"/>
      <c r="G201" s="58"/>
    </row>
    <row r="202" spans="3:9" x14ac:dyDescent="0.35">
      <c r="C202" s="62"/>
      <c r="G202" s="58"/>
    </row>
    <row r="203" spans="3:9" x14ac:dyDescent="0.35">
      <c r="G203" s="58"/>
    </row>
  </sheetData>
  <mergeCells count="7">
    <mergeCell ref="A81:F81"/>
    <mergeCell ref="A1:K1"/>
    <mergeCell ref="A2:K2"/>
    <mergeCell ref="B3:C3"/>
    <mergeCell ref="E3:H3"/>
    <mergeCell ref="I3:J3"/>
    <mergeCell ref="A80:F80"/>
  </mergeCells>
  <pageMargins left="1.43" right="0.7" top="0.79" bottom="0.28999999999999998" header="0.7" footer="0.3"/>
  <pageSetup paperSize="9" scale="71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51" zoomScale="85" zoomScaleNormal="85" zoomScaleSheetLayoutView="85" zoomScalePageLayoutView="115" workbookViewId="0">
      <selection activeCell="K79" sqref="K79"/>
    </sheetView>
  </sheetViews>
  <sheetFormatPr defaultColWidth="9.1796875" defaultRowHeight="14.5" x14ac:dyDescent="0.35"/>
  <cols>
    <col min="1" max="1" width="5.54296875" style="55" customWidth="1"/>
    <col min="2" max="2" width="20" style="55" bestFit="1" customWidth="1"/>
    <col min="3" max="3" width="20.453125" style="55" customWidth="1"/>
    <col min="4" max="4" width="20.1796875" style="55" bestFit="1" customWidth="1"/>
    <col min="5" max="5" width="15.1796875" style="55" bestFit="1" customWidth="1"/>
    <col min="6" max="6" width="11.7265625" style="55" customWidth="1"/>
    <col min="7" max="7" width="15.1796875" style="59" bestFit="1" customWidth="1"/>
    <col min="8" max="8" width="10.26953125" style="55" bestFit="1" customWidth="1"/>
    <col min="9" max="9" width="10.453125" style="55" customWidth="1"/>
    <col min="10" max="10" width="11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3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4" x14ac:dyDescent="0.3">
      <c r="A3" s="32" t="s">
        <v>37</v>
      </c>
      <c r="B3" s="135" t="s">
        <v>38</v>
      </c>
      <c r="C3" s="135"/>
      <c r="D3" s="124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56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 x14ac:dyDescent="0.35">
      <c r="A5" s="7">
        <v>1</v>
      </c>
      <c r="B5" s="7" t="s">
        <v>901</v>
      </c>
      <c r="C5" s="38">
        <v>1910956207518</v>
      </c>
      <c r="D5" s="7" t="s">
        <v>902</v>
      </c>
      <c r="E5" s="7" t="s">
        <v>21</v>
      </c>
      <c r="F5" s="39" t="s">
        <v>903</v>
      </c>
      <c r="G5" s="84">
        <v>56922</v>
      </c>
      <c r="H5" s="7" t="s">
        <v>52</v>
      </c>
      <c r="I5" s="13">
        <f>TRUNC((G5*0.02),2)</f>
        <v>1138.44</v>
      </c>
      <c r="J5" s="39" t="s">
        <v>900</v>
      </c>
      <c r="K5" s="7"/>
      <c r="L5" s="58">
        <f>G5+I5</f>
        <v>58060.44</v>
      </c>
      <c r="M5" s="15"/>
    </row>
    <row r="6" spans="1:13" customFormat="1" x14ac:dyDescent="0.35">
      <c r="A6" s="7">
        <v>2</v>
      </c>
      <c r="B6" s="7" t="s">
        <v>163</v>
      </c>
      <c r="C6" s="42">
        <v>1910950169518</v>
      </c>
      <c r="D6" s="7" t="s">
        <v>904</v>
      </c>
      <c r="E6" s="7" t="s">
        <v>34</v>
      </c>
      <c r="F6" s="39">
        <v>43810</v>
      </c>
      <c r="G6" s="84">
        <v>50000</v>
      </c>
      <c r="H6" s="7" t="s">
        <v>52</v>
      </c>
      <c r="I6" s="13">
        <f t="shared" ref="I6:I72" si="0">TRUNC((G6*0.02),2)</f>
        <v>1000</v>
      </c>
      <c r="J6" s="39" t="str">
        <f>J5</f>
        <v>15/12/2019</v>
      </c>
      <c r="K6" s="7"/>
      <c r="L6" s="58">
        <f t="shared" ref="L6:L72" si="1">G6+I6</f>
        <v>51000</v>
      </c>
      <c r="M6" s="15"/>
    </row>
    <row r="7" spans="1:13" customFormat="1" x14ac:dyDescent="0.35">
      <c r="A7" s="7">
        <v>3</v>
      </c>
      <c r="B7" s="7" t="s">
        <v>905</v>
      </c>
      <c r="C7" s="38">
        <v>1910956208497</v>
      </c>
      <c r="D7" s="7" t="s">
        <v>115</v>
      </c>
      <c r="E7" s="7" t="s">
        <v>34</v>
      </c>
      <c r="F7" s="39" t="s">
        <v>906</v>
      </c>
      <c r="G7" s="84">
        <v>24018</v>
      </c>
      <c r="H7" s="7" t="s">
        <v>52</v>
      </c>
      <c r="I7" s="13">
        <f t="shared" si="0"/>
        <v>480.36</v>
      </c>
      <c r="J7" s="39" t="str">
        <f t="shared" ref="J7:J72" si="2">J6</f>
        <v>15/12/2019</v>
      </c>
      <c r="K7" s="7"/>
      <c r="L7" s="58">
        <f t="shared" si="1"/>
        <v>24498.36</v>
      </c>
      <c r="M7" s="15"/>
    </row>
    <row r="8" spans="1:13" customFormat="1" x14ac:dyDescent="0.35">
      <c r="A8" s="7">
        <v>4</v>
      </c>
      <c r="B8" s="7" t="s">
        <v>168</v>
      </c>
      <c r="C8" s="38">
        <v>1910956206721</v>
      </c>
      <c r="D8" s="7" t="s">
        <v>149</v>
      </c>
      <c r="E8" s="7" t="s">
        <v>26</v>
      </c>
      <c r="F8" s="39" t="s">
        <v>907</v>
      </c>
      <c r="G8" s="84">
        <v>30012</v>
      </c>
      <c r="H8" s="7" t="s">
        <v>52</v>
      </c>
      <c r="I8" s="13">
        <f t="shared" si="0"/>
        <v>600.24</v>
      </c>
      <c r="J8" s="39" t="str">
        <f t="shared" si="2"/>
        <v>15/12/2019</v>
      </c>
      <c r="K8" s="7"/>
      <c r="L8" s="58">
        <f t="shared" si="1"/>
        <v>30612.240000000002</v>
      </c>
      <c r="M8" s="15"/>
    </row>
    <row r="9" spans="1:13" customFormat="1" x14ac:dyDescent="0.35">
      <c r="A9" s="7">
        <v>5</v>
      </c>
      <c r="B9" s="7" t="s">
        <v>908</v>
      </c>
      <c r="C9" s="38">
        <v>1910950171838</v>
      </c>
      <c r="D9" s="7" t="s">
        <v>104</v>
      </c>
      <c r="E9" s="7" t="s">
        <v>19</v>
      </c>
      <c r="F9" s="39" t="s">
        <v>909</v>
      </c>
      <c r="G9" s="84">
        <v>23108</v>
      </c>
      <c r="H9" s="7" t="s">
        <v>52</v>
      </c>
      <c r="I9" s="13">
        <f t="shared" si="0"/>
        <v>462.16</v>
      </c>
      <c r="J9" s="39" t="str">
        <f t="shared" si="2"/>
        <v>15/12/2019</v>
      </c>
      <c r="K9" s="7"/>
      <c r="L9" s="58">
        <f t="shared" si="1"/>
        <v>23570.16</v>
      </c>
      <c r="M9" s="15"/>
    </row>
    <row r="10" spans="1:13" customFormat="1" x14ac:dyDescent="0.35">
      <c r="A10" s="7">
        <v>6</v>
      </c>
      <c r="B10" s="7" t="s">
        <v>910</v>
      </c>
      <c r="C10" s="38">
        <v>9578678303</v>
      </c>
      <c r="D10" s="7" t="s">
        <v>911</v>
      </c>
      <c r="E10" s="7" t="s">
        <v>35</v>
      </c>
      <c r="F10" s="39" t="s">
        <v>909</v>
      </c>
      <c r="G10" s="84">
        <v>50000</v>
      </c>
      <c r="H10" s="7" t="s">
        <v>52</v>
      </c>
      <c r="I10" s="13">
        <f t="shared" si="0"/>
        <v>1000</v>
      </c>
      <c r="J10" s="39" t="str">
        <f t="shared" si="2"/>
        <v>15/12/2019</v>
      </c>
      <c r="K10" s="7"/>
      <c r="L10" s="58">
        <f t="shared" si="1"/>
        <v>51000</v>
      </c>
      <c r="M10" s="15"/>
    </row>
    <row r="11" spans="1:13" customFormat="1" x14ac:dyDescent="0.35">
      <c r="A11" s="7">
        <v>7</v>
      </c>
      <c r="B11" s="7" t="s">
        <v>86</v>
      </c>
      <c r="C11" s="38">
        <v>1910956205558</v>
      </c>
      <c r="D11" s="7" t="s">
        <v>912</v>
      </c>
      <c r="E11" s="7" t="s">
        <v>24</v>
      </c>
      <c r="F11" s="39" t="s">
        <v>909</v>
      </c>
      <c r="G11" s="84">
        <v>12359.16</v>
      </c>
      <c r="H11" s="7" t="s">
        <v>52</v>
      </c>
      <c r="I11" s="13">
        <f t="shared" si="0"/>
        <v>247.18</v>
      </c>
      <c r="J11" s="39" t="str">
        <f t="shared" si="2"/>
        <v>15/12/2019</v>
      </c>
      <c r="K11" s="7"/>
      <c r="L11" s="58">
        <f t="shared" si="1"/>
        <v>12606.34</v>
      </c>
      <c r="M11" s="15"/>
    </row>
    <row r="12" spans="1:13" customFormat="1" x14ac:dyDescent="0.35">
      <c r="A12" s="7">
        <v>8</v>
      </c>
      <c r="B12" s="43" t="s">
        <v>913</v>
      </c>
      <c r="C12" s="44">
        <v>1912731975288</v>
      </c>
      <c r="D12" s="43" t="s">
        <v>914</v>
      </c>
      <c r="E12" s="43" t="s">
        <v>112</v>
      </c>
      <c r="F12" s="45">
        <v>43781</v>
      </c>
      <c r="G12" s="74">
        <v>123306.05</v>
      </c>
      <c r="H12" s="7" t="s">
        <v>52</v>
      </c>
      <c r="I12" s="13">
        <f t="shared" si="0"/>
        <v>2466.12</v>
      </c>
      <c r="J12" s="39" t="str">
        <f t="shared" si="2"/>
        <v>15/12/2019</v>
      </c>
      <c r="K12" s="7"/>
      <c r="L12" s="58">
        <f t="shared" si="1"/>
        <v>125772.17</v>
      </c>
      <c r="M12" s="15"/>
    </row>
    <row r="13" spans="1:13" customFormat="1" x14ac:dyDescent="0.35">
      <c r="A13" s="7">
        <v>9</v>
      </c>
      <c r="B13" s="43" t="s">
        <v>915</v>
      </c>
      <c r="C13" s="44" t="s">
        <v>916</v>
      </c>
      <c r="D13" s="43" t="s">
        <v>917</v>
      </c>
      <c r="E13" s="43" t="s">
        <v>112</v>
      </c>
      <c r="F13" s="45" t="s">
        <v>909</v>
      </c>
      <c r="G13" s="74">
        <v>130002.44</v>
      </c>
      <c r="H13" s="7" t="s">
        <v>52</v>
      </c>
      <c r="I13" s="13">
        <f>TRUNC((G13*0.02),2)</f>
        <v>2600.04</v>
      </c>
      <c r="J13" s="39" t="str">
        <f t="shared" si="2"/>
        <v>15/12/2019</v>
      </c>
      <c r="K13" s="7"/>
      <c r="L13" s="58">
        <f t="shared" si="1"/>
        <v>132602.48000000001</v>
      </c>
      <c r="M13" s="15"/>
    </row>
    <row r="14" spans="1:13" customFormat="1" x14ac:dyDescent="0.35">
      <c r="A14" s="7">
        <v>10</v>
      </c>
      <c r="B14" s="43" t="s">
        <v>918</v>
      </c>
      <c r="C14" s="44">
        <v>1910956204876</v>
      </c>
      <c r="D14" s="43" t="s">
        <v>215</v>
      </c>
      <c r="E14" s="43" t="s">
        <v>112</v>
      </c>
      <c r="F14" s="45" t="s">
        <v>907</v>
      </c>
      <c r="G14" s="74">
        <v>10001.42</v>
      </c>
      <c r="H14" s="7" t="s">
        <v>52</v>
      </c>
      <c r="I14" s="13">
        <f t="shared" si="0"/>
        <v>200.02</v>
      </c>
      <c r="J14" s="39" t="str">
        <f t="shared" si="2"/>
        <v>15/12/2019</v>
      </c>
      <c r="K14" s="7"/>
      <c r="L14" s="58">
        <f t="shared" si="1"/>
        <v>10201.44</v>
      </c>
      <c r="M14" s="15"/>
    </row>
    <row r="15" spans="1:13" customFormat="1" x14ac:dyDescent="0.35">
      <c r="A15" s="7">
        <v>11</v>
      </c>
      <c r="B15" s="43" t="s">
        <v>919</v>
      </c>
      <c r="C15" s="47">
        <v>1910950166791</v>
      </c>
      <c r="D15" s="43" t="s">
        <v>920</v>
      </c>
      <c r="E15" s="43" t="s">
        <v>16</v>
      </c>
      <c r="F15" s="45" t="s">
        <v>900</v>
      </c>
      <c r="G15" s="74">
        <v>116997.3</v>
      </c>
      <c r="H15" s="7" t="s">
        <v>52</v>
      </c>
      <c r="I15" s="13">
        <f t="shared" si="0"/>
        <v>2339.94</v>
      </c>
      <c r="J15" s="39" t="str">
        <f t="shared" si="2"/>
        <v>15/12/2019</v>
      </c>
      <c r="K15" s="7"/>
      <c r="L15" s="58">
        <f t="shared" si="1"/>
        <v>119337.24</v>
      </c>
      <c r="M15" s="15"/>
    </row>
    <row r="16" spans="1:13" customFormat="1" x14ac:dyDescent="0.35">
      <c r="A16" s="7">
        <v>12</v>
      </c>
      <c r="B16" s="43" t="s">
        <v>921</v>
      </c>
      <c r="C16" s="44">
        <v>1910956207769</v>
      </c>
      <c r="D16" s="43" t="s">
        <v>922</v>
      </c>
      <c r="E16" s="43" t="s">
        <v>112</v>
      </c>
      <c r="F16" s="45">
        <v>43749</v>
      </c>
      <c r="G16" s="74">
        <v>30814.76</v>
      </c>
      <c r="H16" s="7" t="s">
        <v>52</v>
      </c>
      <c r="I16" s="13">
        <f t="shared" si="0"/>
        <v>616.29</v>
      </c>
      <c r="J16" s="39" t="str">
        <f t="shared" si="2"/>
        <v>15/12/2019</v>
      </c>
      <c r="K16" s="7"/>
      <c r="L16" s="58">
        <f t="shared" si="1"/>
        <v>31431.05</v>
      </c>
      <c r="M16" s="15"/>
    </row>
    <row r="17" spans="1:13" customFormat="1" x14ac:dyDescent="0.35">
      <c r="A17" s="7">
        <v>13</v>
      </c>
      <c r="B17" s="43" t="s">
        <v>923</v>
      </c>
      <c r="C17" s="47">
        <v>3754841876</v>
      </c>
      <c r="D17" s="43" t="s">
        <v>924</v>
      </c>
      <c r="E17" s="43" t="s">
        <v>35</v>
      </c>
      <c r="F17" s="45" t="s">
        <v>903</v>
      </c>
      <c r="G17" s="74">
        <v>5000</v>
      </c>
      <c r="H17" s="7" t="s">
        <v>52</v>
      </c>
      <c r="I17" s="13">
        <f t="shared" si="0"/>
        <v>100</v>
      </c>
      <c r="J17" s="39" t="str">
        <f t="shared" si="2"/>
        <v>15/12/2019</v>
      </c>
      <c r="K17" s="7"/>
      <c r="L17" s="58">
        <f t="shared" si="1"/>
        <v>5100</v>
      </c>
      <c r="M17" s="15"/>
    </row>
    <row r="18" spans="1:13" customFormat="1" x14ac:dyDescent="0.35">
      <c r="A18" s="7">
        <v>14</v>
      </c>
      <c r="B18" s="43" t="s">
        <v>925</v>
      </c>
      <c r="C18" s="44">
        <v>1910950170997</v>
      </c>
      <c r="D18" s="43" t="s">
        <v>670</v>
      </c>
      <c r="E18" s="43" t="s">
        <v>112</v>
      </c>
      <c r="F18" s="45" t="s">
        <v>903</v>
      </c>
      <c r="G18" s="74">
        <v>25680</v>
      </c>
      <c r="H18" s="7" t="s">
        <v>52</v>
      </c>
      <c r="I18" s="13">
        <f t="shared" si="0"/>
        <v>513.6</v>
      </c>
      <c r="J18" s="39" t="str">
        <f t="shared" si="2"/>
        <v>15/12/2019</v>
      </c>
      <c r="K18" s="7"/>
      <c r="L18" s="41">
        <f t="shared" si="1"/>
        <v>26193.599999999999</v>
      </c>
    </row>
    <row r="19" spans="1:13" customFormat="1" x14ac:dyDescent="0.35">
      <c r="A19" s="7">
        <v>15</v>
      </c>
      <c r="B19" s="43" t="s">
        <v>143</v>
      </c>
      <c r="C19" s="47">
        <v>1910950171134</v>
      </c>
      <c r="D19" s="43" t="s">
        <v>926</v>
      </c>
      <c r="E19" s="43" t="s">
        <v>34</v>
      </c>
      <c r="F19" s="45">
        <v>43811</v>
      </c>
      <c r="G19" s="74">
        <v>57100</v>
      </c>
      <c r="H19" s="7" t="s">
        <v>52</v>
      </c>
      <c r="I19" s="13">
        <f t="shared" si="0"/>
        <v>1142</v>
      </c>
      <c r="J19" s="39" t="str">
        <f t="shared" si="2"/>
        <v>15/12/2019</v>
      </c>
      <c r="K19" s="7"/>
      <c r="L19" s="41">
        <f t="shared" si="1"/>
        <v>58242</v>
      </c>
    </row>
    <row r="20" spans="1:13" customFormat="1" x14ac:dyDescent="0.35">
      <c r="A20" s="7">
        <v>16</v>
      </c>
      <c r="B20" s="43" t="s">
        <v>927</v>
      </c>
      <c r="C20" s="47">
        <v>6001653846</v>
      </c>
      <c r="D20" s="43" t="s">
        <v>928</v>
      </c>
      <c r="E20" s="43" t="s">
        <v>34</v>
      </c>
      <c r="F20" s="45">
        <v>43811</v>
      </c>
      <c r="G20" s="74">
        <v>10000</v>
      </c>
      <c r="H20" s="7" t="s">
        <v>52</v>
      </c>
      <c r="I20" s="13">
        <f t="shared" si="0"/>
        <v>200</v>
      </c>
      <c r="J20" s="39" t="str">
        <f t="shared" si="2"/>
        <v>15/12/2019</v>
      </c>
      <c r="K20" s="7"/>
      <c r="L20" s="41">
        <f t="shared" si="1"/>
        <v>10200</v>
      </c>
    </row>
    <row r="21" spans="1:13" customFormat="1" x14ac:dyDescent="0.35">
      <c r="A21" s="7">
        <v>17</v>
      </c>
      <c r="B21" s="43" t="s">
        <v>929</v>
      </c>
      <c r="C21" s="44">
        <v>1910956208024</v>
      </c>
      <c r="D21" s="43" t="s">
        <v>930</v>
      </c>
      <c r="E21" s="43" t="s">
        <v>34</v>
      </c>
      <c r="F21" s="45" t="s">
        <v>903</v>
      </c>
      <c r="G21" s="74">
        <v>50000</v>
      </c>
      <c r="H21" s="7" t="s">
        <v>52</v>
      </c>
      <c r="I21" s="13">
        <f t="shared" si="0"/>
        <v>1000</v>
      </c>
      <c r="J21" s="39" t="str">
        <f t="shared" si="2"/>
        <v>15/12/2019</v>
      </c>
      <c r="K21" s="7"/>
      <c r="L21" s="41">
        <f t="shared" si="1"/>
        <v>51000</v>
      </c>
    </row>
    <row r="22" spans="1:13" customFormat="1" x14ac:dyDescent="0.35">
      <c r="A22" s="7">
        <v>18</v>
      </c>
      <c r="B22" s="7" t="s">
        <v>931</v>
      </c>
      <c r="C22" s="38">
        <v>1910956204261</v>
      </c>
      <c r="D22" s="7" t="s">
        <v>932</v>
      </c>
      <c r="E22" s="7" t="s">
        <v>21</v>
      </c>
      <c r="F22" s="45" t="s">
        <v>907</v>
      </c>
      <c r="G22" s="84">
        <v>20000</v>
      </c>
      <c r="H22" s="7" t="s">
        <v>52</v>
      </c>
      <c r="I22" s="13">
        <f t="shared" si="0"/>
        <v>400</v>
      </c>
      <c r="J22" s="39" t="str">
        <f t="shared" si="2"/>
        <v>15/12/2019</v>
      </c>
      <c r="K22" s="7"/>
      <c r="L22" s="41">
        <f t="shared" si="1"/>
        <v>20400</v>
      </c>
    </row>
    <row r="23" spans="1:13" customFormat="1" x14ac:dyDescent="0.35">
      <c r="A23" s="7">
        <v>19</v>
      </c>
      <c r="B23" s="48" t="s">
        <v>933</v>
      </c>
      <c r="C23" s="49">
        <v>1910956203824</v>
      </c>
      <c r="D23" s="48" t="s">
        <v>284</v>
      </c>
      <c r="E23" s="49" t="s">
        <v>16</v>
      </c>
      <c r="F23" s="45">
        <v>43811</v>
      </c>
      <c r="G23" s="74">
        <v>30722.25</v>
      </c>
      <c r="H23" s="7" t="s">
        <v>52</v>
      </c>
      <c r="I23" s="13">
        <f t="shared" si="0"/>
        <v>614.44000000000005</v>
      </c>
      <c r="J23" s="39" t="str">
        <f t="shared" si="2"/>
        <v>15/12/2019</v>
      </c>
      <c r="K23" s="7"/>
      <c r="L23" s="41">
        <f t="shared" si="1"/>
        <v>31336.69</v>
      </c>
    </row>
    <row r="24" spans="1:13" customFormat="1" x14ac:dyDescent="0.35">
      <c r="A24" s="7">
        <v>20</v>
      </c>
      <c r="B24" s="48" t="s">
        <v>934</v>
      </c>
      <c r="C24" s="51">
        <v>1920909830181</v>
      </c>
      <c r="D24" s="48" t="s">
        <v>104</v>
      </c>
      <c r="E24" s="48" t="s">
        <v>21</v>
      </c>
      <c r="F24" s="45">
        <v>43781</v>
      </c>
      <c r="G24" s="84">
        <v>28000</v>
      </c>
      <c r="H24" s="7" t="s">
        <v>52</v>
      </c>
      <c r="I24" s="13">
        <f t="shared" si="0"/>
        <v>560</v>
      </c>
      <c r="J24" s="39" t="str">
        <f t="shared" si="2"/>
        <v>15/12/2019</v>
      </c>
      <c r="K24" s="7"/>
      <c r="L24" s="41">
        <f t="shared" si="1"/>
        <v>28560</v>
      </c>
    </row>
    <row r="25" spans="1:13" customFormat="1" x14ac:dyDescent="0.35">
      <c r="A25" s="7">
        <v>21</v>
      </c>
      <c r="B25" s="52" t="s">
        <v>935</v>
      </c>
      <c r="C25" s="54">
        <v>1910956205390</v>
      </c>
      <c r="D25" s="52" t="s">
        <v>216</v>
      </c>
      <c r="E25" s="52" t="s">
        <v>112</v>
      </c>
      <c r="F25" s="45">
        <v>43811</v>
      </c>
      <c r="G25" s="74">
        <v>148038.09</v>
      </c>
      <c r="H25" s="7" t="s">
        <v>52</v>
      </c>
      <c r="I25" s="13">
        <f t="shared" si="0"/>
        <v>2960.76</v>
      </c>
      <c r="J25" s="39" t="str">
        <f t="shared" si="2"/>
        <v>15/12/2019</v>
      </c>
      <c r="K25" s="7"/>
      <c r="L25" s="58">
        <f t="shared" si="1"/>
        <v>150998.85</v>
      </c>
    </row>
    <row r="26" spans="1:13" customFormat="1" x14ac:dyDescent="0.35">
      <c r="A26" s="7">
        <v>22</v>
      </c>
      <c r="B26" s="52" t="s">
        <v>936</v>
      </c>
      <c r="C26" s="54">
        <v>1910956207323</v>
      </c>
      <c r="D26" s="52" t="s">
        <v>937</v>
      </c>
      <c r="E26" s="52" t="s">
        <v>232</v>
      </c>
      <c r="F26" s="45" t="s">
        <v>903</v>
      </c>
      <c r="G26" s="74">
        <v>23575</v>
      </c>
      <c r="H26" s="7" t="s">
        <v>52</v>
      </c>
      <c r="I26" s="13">
        <f t="shared" si="0"/>
        <v>471.5</v>
      </c>
      <c r="J26" s="39" t="str">
        <f t="shared" si="2"/>
        <v>15/12/2019</v>
      </c>
      <c r="K26" s="7"/>
      <c r="L26" s="58">
        <f t="shared" si="1"/>
        <v>24046.5</v>
      </c>
    </row>
    <row r="27" spans="1:13" customFormat="1" x14ac:dyDescent="0.35">
      <c r="A27" s="7">
        <v>23</v>
      </c>
      <c r="B27" s="52" t="s">
        <v>938</v>
      </c>
      <c r="C27" s="54">
        <v>9564700418</v>
      </c>
      <c r="D27" s="52" t="s">
        <v>246</v>
      </c>
      <c r="E27" s="52" t="s">
        <v>939</v>
      </c>
      <c r="F27" s="45">
        <v>43811</v>
      </c>
      <c r="G27" s="74">
        <v>10000</v>
      </c>
      <c r="H27" s="7" t="s">
        <v>52</v>
      </c>
      <c r="I27" s="13">
        <f t="shared" si="0"/>
        <v>200</v>
      </c>
      <c r="J27" s="39" t="str">
        <f t="shared" si="2"/>
        <v>15/12/2019</v>
      </c>
      <c r="K27" s="7"/>
      <c r="L27" s="58">
        <f t="shared" si="1"/>
        <v>10200</v>
      </c>
    </row>
    <row r="28" spans="1:13" customFormat="1" x14ac:dyDescent="0.35">
      <c r="A28" s="7">
        <v>24</v>
      </c>
      <c r="B28" s="52" t="s">
        <v>121</v>
      </c>
      <c r="C28" s="54">
        <v>1910950164399</v>
      </c>
      <c r="D28" s="52" t="s">
        <v>940</v>
      </c>
      <c r="E28" s="52" t="s">
        <v>34</v>
      </c>
      <c r="F28" s="45" t="s">
        <v>903</v>
      </c>
      <c r="G28" s="74">
        <v>55000</v>
      </c>
      <c r="H28" s="7" t="s">
        <v>52</v>
      </c>
      <c r="I28" s="13">
        <f t="shared" si="0"/>
        <v>1100</v>
      </c>
      <c r="J28" s="39" t="str">
        <f t="shared" si="2"/>
        <v>15/12/2019</v>
      </c>
      <c r="K28" s="7"/>
      <c r="L28" s="58">
        <f t="shared" si="1"/>
        <v>56100</v>
      </c>
    </row>
    <row r="29" spans="1:13" customFormat="1" x14ac:dyDescent="0.35">
      <c r="A29" s="7">
        <v>25</v>
      </c>
      <c r="B29" s="52" t="s">
        <v>230</v>
      </c>
      <c r="C29" s="54">
        <v>8250117697</v>
      </c>
      <c r="D29" s="52" t="s">
        <v>941</v>
      </c>
      <c r="E29" s="52" t="s">
        <v>34</v>
      </c>
      <c r="F29" s="45" t="s">
        <v>900</v>
      </c>
      <c r="G29" s="74">
        <v>80000</v>
      </c>
      <c r="H29" s="7" t="s">
        <v>52</v>
      </c>
      <c r="I29" s="13">
        <f t="shared" si="0"/>
        <v>1600</v>
      </c>
      <c r="J29" s="39" t="str">
        <f t="shared" si="2"/>
        <v>15/12/2019</v>
      </c>
      <c r="K29" s="7"/>
      <c r="L29" s="58">
        <f t="shared" si="1"/>
        <v>81600</v>
      </c>
    </row>
    <row r="30" spans="1:13" customFormat="1" x14ac:dyDescent="0.35">
      <c r="A30" s="7">
        <v>26</v>
      </c>
      <c r="B30" s="52" t="s">
        <v>366</v>
      </c>
      <c r="C30" s="54">
        <v>1910956204157</v>
      </c>
      <c r="D30" s="52" t="s">
        <v>942</v>
      </c>
      <c r="E30" s="52" t="s">
        <v>112</v>
      </c>
      <c r="F30" s="45">
        <v>43811</v>
      </c>
      <c r="G30" s="74">
        <v>114242.95</v>
      </c>
      <c r="H30" s="7" t="s">
        <v>52</v>
      </c>
      <c r="I30" s="13">
        <f t="shared" si="0"/>
        <v>2284.85</v>
      </c>
      <c r="J30" s="39" t="str">
        <f t="shared" si="2"/>
        <v>15/12/2019</v>
      </c>
      <c r="K30" s="7"/>
      <c r="L30" s="58">
        <f t="shared" si="1"/>
        <v>116527.8</v>
      </c>
    </row>
    <row r="31" spans="1:13" customFormat="1" x14ac:dyDescent="0.35">
      <c r="A31" s="7">
        <v>27</v>
      </c>
      <c r="B31" s="52" t="s">
        <v>944</v>
      </c>
      <c r="C31" s="54">
        <v>1910956213724</v>
      </c>
      <c r="D31" s="52" t="s">
        <v>282</v>
      </c>
      <c r="E31" s="52" t="s">
        <v>14</v>
      </c>
      <c r="F31" s="45" t="s">
        <v>903</v>
      </c>
      <c r="G31" s="74">
        <v>20344</v>
      </c>
      <c r="H31" s="7" t="s">
        <v>52</v>
      </c>
      <c r="I31" s="13">
        <f t="shared" si="0"/>
        <v>406.88</v>
      </c>
      <c r="J31" s="39" t="str">
        <f t="shared" si="2"/>
        <v>15/12/2019</v>
      </c>
      <c r="K31" s="7"/>
      <c r="L31" s="58">
        <f t="shared" si="1"/>
        <v>20750.88</v>
      </c>
    </row>
    <row r="32" spans="1:13" customFormat="1" x14ac:dyDescent="0.35">
      <c r="A32" s="7">
        <v>28</v>
      </c>
      <c r="B32" s="52" t="s">
        <v>945</v>
      </c>
      <c r="C32" s="54">
        <v>1910956212037</v>
      </c>
      <c r="D32" s="52" t="s">
        <v>946</v>
      </c>
      <c r="E32" s="52" t="s">
        <v>34</v>
      </c>
      <c r="F32" s="45" t="s">
        <v>903</v>
      </c>
      <c r="G32" s="74">
        <v>12909</v>
      </c>
      <c r="H32" s="7" t="s">
        <v>52</v>
      </c>
      <c r="I32" s="13">
        <f t="shared" si="0"/>
        <v>258.18</v>
      </c>
      <c r="J32" s="39" t="str">
        <f t="shared" si="2"/>
        <v>15/12/2019</v>
      </c>
      <c r="K32" s="7"/>
      <c r="L32" s="58">
        <f t="shared" si="1"/>
        <v>13167.18</v>
      </c>
    </row>
    <row r="33" spans="1:12" customFormat="1" x14ac:dyDescent="0.35">
      <c r="A33" s="7">
        <v>29</v>
      </c>
      <c r="B33" s="52" t="s">
        <v>947</v>
      </c>
      <c r="C33" s="54">
        <v>1910956214224</v>
      </c>
      <c r="D33" s="52" t="s">
        <v>948</v>
      </c>
      <c r="E33" s="52" t="s">
        <v>24</v>
      </c>
      <c r="F33" s="45">
        <v>43811</v>
      </c>
      <c r="G33" s="74">
        <v>35000</v>
      </c>
      <c r="H33" s="7" t="s">
        <v>52</v>
      </c>
      <c r="I33" s="13">
        <f t="shared" si="0"/>
        <v>700</v>
      </c>
      <c r="J33" s="39" t="str">
        <f t="shared" si="2"/>
        <v>15/12/2019</v>
      </c>
      <c r="K33" s="7"/>
      <c r="L33" s="58">
        <f t="shared" si="1"/>
        <v>35700</v>
      </c>
    </row>
    <row r="34" spans="1:12" customFormat="1" x14ac:dyDescent="0.35">
      <c r="A34" s="7">
        <v>30</v>
      </c>
      <c r="B34" s="52" t="s">
        <v>293</v>
      </c>
      <c r="C34" s="54">
        <v>1910956205902</v>
      </c>
      <c r="D34" s="52" t="s">
        <v>949</v>
      </c>
      <c r="E34" s="52" t="s">
        <v>112</v>
      </c>
      <c r="F34" s="45" t="s">
        <v>907</v>
      </c>
      <c r="G34" s="74">
        <v>224488.54</v>
      </c>
      <c r="H34" s="7" t="s">
        <v>52</v>
      </c>
      <c r="I34" s="13">
        <f t="shared" si="0"/>
        <v>4489.7700000000004</v>
      </c>
      <c r="J34" s="39" t="str">
        <f t="shared" si="2"/>
        <v>15/12/2019</v>
      </c>
      <c r="K34" s="7"/>
      <c r="L34" s="58">
        <f t="shared" si="1"/>
        <v>228978.31</v>
      </c>
    </row>
    <row r="35" spans="1:12" customFormat="1" x14ac:dyDescent="0.35">
      <c r="A35" s="7">
        <v>31</v>
      </c>
      <c r="B35" s="52" t="s">
        <v>82</v>
      </c>
      <c r="C35" s="54">
        <v>1910950164410</v>
      </c>
      <c r="D35" s="52" t="s">
        <v>950</v>
      </c>
      <c r="E35" s="52" t="s">
        <v>24</v>
      </c>
      <c r="F35" s="45">
        <v>43811</v>
      </c>
      <c r="G35" s="74">
        <v>84652.75</v>
      </c>
      <c r="H35" s="7" t="s">
        <v>52</v>
      </c>
      <c r="I35" s="13">
        <f t="shared" si="0"/>
        <v>1693.05</v>
      </c>
      <c r="J35" s="39" t="str">
        <f t="shared" si="2"/>
        <v>15/12/2019</v>
      </c>
      <c r="K35" s="7"/>
      <c r="L35" s="58">
        <f t="shared" si="1"/>
        <v>86345.8</v>
      </c>
    </row>
    <row r="36" spans="1:12" customFormat="1" x14ac:dyDescent="0.35">
      <c r="A36" s="7">
        <v>32</v>
      </c>
      <c r="B36" s="52" t="s">
        <v>951</v>
      </c>
      <c r="C36" s="54">
        <v>1001220407</v>
      </c>
      <c r="D36" s="52" t="s">
        <v>344</v>
      </c>
      <c r="E36" s="52" t="s">
        <v>35</v>
      </c>
      <c r="F36" s="45" t="s">
        <v>907</v>
      </c>
      <c r="G36" s="74">
        <v>20015</v>
      </c>
      <c r="H36" s="7" t="s">
        <v>52</v>
      </c>
      <c r="I36" s="13">
        <f t="shared" si="0"/>
        <v>400.3</v>
      </c>
      <c r="J36" s="39" t="str">
        <f t="shared" si="2"/>
        <v>15/12/2019</v>
      </c>
      <c r="K36" s="7"/>
      <c r="L36" s="58">
        <f t="shared" si="1"/>
        <v>20415.3</v>
      </c>
    </row>
    <row r="37" spans="1:12" customFormat="1" x14ac:dyDescent="0.35">
      <c r="A37" s="7">
        <v>33</v>
      </c>
      <c r="B37" s="52" t="s">
        <v>804</v>
      </c>
      <c r="C37" s="54">
        <v>1910950170086</v>
      </c>
      <c r="D37" s="52" t="s">
        <v>952</v>
      </c>
      <c r="E37" s="52" t="s">
        <v>16</v>
      </c>
      <c r="F37" s="45" t="s">
        <v>900</v>
      </c>
      <c r="G37" s="74">
        <v>33599.25</v>
      </c>
      <c r="H37" s="7" t="s">
        <v>52</v>
      </c>
      <c r="I37" s="13">
        <f t="shared" si="0"/>
        <v>671.98</v>
      </c>
      <c r="J37" s="39" t="str">
        <f t="shared" si="2"/>
        <v>15/12/2019</v>
      </c>
      <c r="K37" s="7"/>
      <c r="L37" s="58">
        <f t="shared" si="1"/>
        <v>34271.230000000003</v>
      </c>
    </row>
    <row r="38" spans="1:12" customFormat="1" x14ac:dyDescent="0.35">
      <c r="A38" s="7">
        <v>34</v>
      </c>
      <c r="B38" s="52" t="s">
        <v>953</v>
      </c>
      <c r="C38" s="54">
        <v>1910956217432</v>
      </c>
      <c r="D38" s="52" t="s">
        <v>954</v>
      </c>
      <c r="E38" s="52" t="s">
        <v>112</v>
      </c>
      <c r="F38" s="45" t="s">
        <v>907</v>
      </c>
      <c r="G38" s="74">
        <v>123999.83</v>
      </c>
      <c r="H38" s="7" t="s">
        <v>52</v>
      </c>
      <c r="I38" s="13">
        <f t="shared" si="0"/>
        <v>2479.9899999999998</v>
      </c>
      <c r="J38" s="39" t="str">
        <f t="shared" si="2"/>
        <v>15/12/2019</v>
      </c>
      <c r="K38" s="7"/>
      <c r="L38" s="58">
        <f t="shared" si="1"/>
        <v>126479.82</v>
      </c>
    </row>
    <row r="39" spans="1:12" customFormat="1" x14ac:dyDescent="0.35">
      <c r="A39" s="7">
        <v>35</v>
      </c>
      <c r="B39" s="52" t="s">
        <v>955</v>
      </c>
      <c r="C39" s="54">
        <v>1910950163729</v>
      </c>
      <c r="D39" s="52" t="s">
        <v>956</v>
      </c>
      <c r="E39" s="52" t="s">
        <v>21</v>
      </c>
      <c r="F39" s="45" t="s">
        <v>907</v>
      </c>
      <c r="G39" s="74">
        <v>28020</v>
      </c>
      <c r="H39" s="7" t="s">
        <v>52</v>
      </c>
      <c r="I39" s="13">
        <f t="shared" si="0"/>
        <v>560.4</v>
      </c>
      <c r="J39" s="39" t="str">
        <f t="shared" si="2"/>
        <v>15/12/2019</v>
      </c>
      <c r="K39" s="7"/>
      <c r="L39" s="58">
        <f t="shared" si="1"/>
        <v>28580.400000000001</v>
      </c>
    </row>
    <row r="40" spans="1:12" customFormat="1" x14ac:dyDescent="0.35">
      <c r="A40" s="7">
        <v>36</v>
      </c>
      <c r="B40" s="52" t="s">
        <v>336</v>
      </c>
      <c r="C40" s="54">
        <v>1910956203670</v>
      </c>
      <c r="D40" s="52" t="s">
        <v>957</v>
      </c>
      <c r="E40" s="52" t="s">
        <v>112</v>
      </c>
      <c r="F40" s="45" t="s">
        <v>900</v>
      </c>
      <c r="G40" s="74">
        <v>55000.11</v>
      </c>
      <c r="H40" s="7" t="s">
        <v>52</v>
      </c>
      <c r="I40" s="13">
        <f t="shared" si="0"/>
        <v>1100</v>
      </c>
      <c r="J40" s="39" t="str">
        <f t="shared" si="2"/>
        <v>15/12/2019</v>
      </c>
      <c r="K40" s="7"/>
      <c r="L40" s="58">
        <f t="shared" si="1"/>
        <v>56100.11</v>
      </c>
    </row>
    <row r="41" spans="1:12" customFormat="1" x14ac:dyDescent="0.35">
      <c r="A41" s="7">
        <v>37</v>
      </c>
      <c r="B41" s="52" t="s">
        <v>511</v>
      </c>
      <c r="C41" s="54">
        <v>1910956204342</v>
      </c>
      <c r="D41" s="52" t="s">
        <v>109</v>
      </c>
      <c r="E41" s="52" t="s">
        <v>35</v>
      </c>
      <c r="F41" s="45" t="s">
        <v>907</v>
      </c>
      <c r="G41" s="74">
        <v>20000</v>
      </c>
      <c r="H41" s="7" t="s">
        <v>52</v>
      </c>
      <c r="I41" s="13">
        <f t="shared" si="0"/>
        <v>400</v>
      </c>
      <c r="J41" s="39" t="str">
        <f t="shared" si="2"/>
        <v>15/12/2019</v>
      </c>
      <c r="K41" s="7"/>
      <c r="L41" s="58">
        <f t="shared" si="1"/>
        <v>20400</v>
      </c>
    </row>
    <row r="42" spans="1:12" customFormat="1" x14ac:dyDescent="0.35">
      <c r="A42" s="7">
        <v>38</v>
      </c>
      <c r="B42" s="52" t="s">
        <v>958</v>
      </c>
      <c r="C42" s="54" t="s">
        <v>959</v>
      </c>
      <c r="D42" s="52" t="s">
        <v>133</v>
      </c>
      <c r="E42" s="52" t="s">
        <v>112</v>
      </c>
      <c r="F42" s="45">
        <v>43811</v>
      </c>
      <c r="G42" s="74">
        <v>125000.83</v>
      </c>
      <c r="H42" s="7" t="s">
        <v>52</v>
      </c>
      <c r="I42" s="13">
        <f t="shared" si="0"/>
        <v>2500.0100000000002</v>
      </c>
      <c r="J42" s="39" t="str">
        <f t="shared" si="2"/>
        <v>15/12/2019</v>
      </c>
      <c r="K42" s="7"/>
      <c r="L42" s="58">
        <f t="shared" si="1"/>
        <v>127500.84</v>
      </c>
    </row>
    <row r="43" spans="1:12" customFormat="1" x14ac:dyDescent="0.35">
      <c r="A43" s="7">
        <v>39</v>
      </c>
      <c r="B43" s="52" t="s">
        <v>960</v>
      </c>
      <c r="C43" s="54">
        <v>1910956209539</v>
      </c>
      <c r="D43" s="52" t="s">
        <v>961</v>
      </c>
      <c r="E43" s="52" t="s">
        <v>34</v>
      </c>
      <c r="F43" s="45" t="s">
        <v>900</v>
      </c>
      <c r="G43" s="74">
        <v>17017</v>
      </c>
      <c r="H43" s="7" t="s">
        <v>52</v>
      </c>
      <c r="I43" s="13">
        <f t="shared" si="0"/>
        <v>340.34</v>
      </c>
      <c r="J43" s="39" t="str">
        <f t="shared" si="2"/>
        <v>15/12/2019</v>
      </c>
      <c r="K43" s="7"/>
      <c r="L43" s="58">
        <f t="shared" si="1"/>
        <v>17357.34</v>
      </c>
    </row>
    <row r="44" spans="1:12" customFormat="1" x14ac:dyDescent="0.35">
      <c r="A44" s="7">
        <v>40</v>
      </c>
      <c r="B44" s="52" t="s">
        <v>963</v>
      </c>
      <c r="C44" s="54" t="s">
        <v>964</v>
      </c>
      <c r="D44" s="52" t="s">
        <v>965</v>
      </c>
      <c r="E44" s="52" t="s">
        <v>112</v>
      </c>
      <c r="F44" s="45" t="s">
        <v>903</v>
      </c>
      <c r="G44" s="74">
        <v>80000.039999999994</v>
      </c>
      <c r="H44" s="7" t="s">
        <v>52</v>
      </c>
      <c r="I44" s="13">
        <f t="shared" si="0"/>
        <v>1600</v>
      </c>
      <c r="J44" s="39" t="str">
        <f t="shared" si="2"/>
        <v>15/12/2019</v>
      </c>
      <c r="K44" s="7"/>
      <c r="L44" s="58">
        <f t="shared" si="1"/>
        <v>81600.039999999994</v>
      </c>
    </row>
    <row r="45" spans="1:12" customFormat="1" x14ac:dyDescent="0.35">
      <c r="A45" s="7">
        <v>41</v>
      </c>
      <c r="B45" s="52" t="s">
        <v>211</v>
      </c>
      <c r="C45" s="54">
        <v>1910925829440</v>
      </c>
      <c r="D45" s="52" t="s">
        <v>966</v>
      </c>
      <c r="E45" s="52" t="s">
        <v>16</v>
      </c>
      <c r="F45" s="45" t="s">
        <v>900</v>
      </c>
      <c r="G45" s="74">
        <v>18522</v>
      </c>
      <c r="H45" s="7" t="s">
        <v>52</v>
      </c>
      <c r="I45" s="13">
        <f t="shared" si="0"/>
        <v>370.44</v>
      </c>
      <c r="J45" s="39" t="str">
        <f t="shared" si="2"/>
        <v>15/12/2019</v>
      </c>
      <c r="K45" s="7"/>
      <c r="L45" s="58">
        <f t="shared" si="1"/>
        <v>18892.439999999999</v>
      </c>
    </row>
    <row r="46" spans="1:12" customFormat="1" x14ac:dyDescent="0.35">
      <c r="A46" s="7">
        <v>42</v>
      </c>
      <c r="B46" s="52" t="s">
        <v>129</v>
      </c>
      <c r="C46" s="54">
        <v>1910950162994</v>
      </c>
      <c r="D46" s="52" t="s">
        <v>967</v>
      </c>
      <c r="E46" s="52" t="s">
        <v>19</v>
      </c>
      <c r="F46" s="45" t="s">
        <v>907</v>
      </c>
      <c r="G46" s="74">
        <v>16050</v>
      </c>
      <c r="H46" s="7" t="s">
        <v>52</v>
      </c>
      <c r="I46" s="13">
        <f t="shared" si="0"/>
        <v>321</v>
      </c>
      <c r="J46" s="39" t="str">
        <f t="shared" si="2"/>
        <v>15/12/2019</v>
      </c>
      <c r="K46" s="7"/>
      <c r="L46" s="58">
        <f t="shared" si="1"/>
        <v>16371</v>
      </c>
    </row>
    <row r="47" spans="1:12" customFormat="1" x14ac:dyDescent="0.35">
      <c r="A47" s="7">
        <v>43</v>
      </c>
      <c r="B47" s="52" t="s">
        <v>968</v>
      </c>
      <c r="C47" s="54">
        <v>1315847455790</v>
      </c>
      <c r="D47" s="52" t="s">
        <v>969</v>
      </c>
      <c r="E47" s="52" t="s">
        <v>232</v>
      </c>
      <c r="F47" s="45" t="s">
        <v>900</v>
      </c>
      <c r="G47" s="74">
        <v>55279.5</v>
      </c>
      <c r="H47" s="7" t="s">
        <v>52</v>
      </c>
      <c r="I47" s="13">
        <f t="shared" si="0"/>
        <v>1105.5899999999999</v>
      </c>
      <c r="J47" s="39" t="str">
        <f t="shared" si="2"/>
        <v>15/12/2019</v>
      </c>
      <c r="K47" s="7"/>
      <c r="L47" s="58">
        <f t="shared" si="1"/>
        <v>56385.09</v>
      </c>
    </row>
    <row r="48" spans="1:12" customFormat="1" x14ac:dyDescent="0.35">
      <c r="A48" s="7">
        <v>44</v>
      </c>
      <c r="B48" s="52" t="s">
        <v>975</v>
      </c>
      <c r="C48" s="54">
        <v>1910956206778</v>
      </c>
      <c r="D48" s="52" t="s">
        <v>189</v>
      </c>
      <c r="E48" s="52" t="s">
        <v>35</v>
      </c>
      <c r="F48" s="45" t="s">
        <v>900</v>
      </c>
      <c r="G48" s="74">
        <v>20000</v>
      </c>
      <c r="H48" s="7" t="s">
        <v>52</v>
      </c>
      <c r="I48" s="13">
        <f t="shared" si="0"/>
        <v>400</v>
      </c>
      <c r="J48" s="39" t="str">
        <f t="shared" si="2"/>
        <v>15/12/2019</v>
      </c>
      <c r="K48" s="7"/>
      <c r="L48" s="58">
        <f t="shared" si="1"/>
        <v>20400</v>
      </c>
    </row>
    <row r="49" spans="1:12" customFormat="1" x14ac:dyDescent="0.35">
      <c r="A49" s="7">
        <v>45</v>
      </c>
      <c r="B49" s="52" t="s">
        <v>978</v>
      </c>
      <c r="C49" s="54">
        <v>1910950166194</v>
      </c>
      <c r="D49" s="52" t="s">
        <v>979</v>
      </c>
      <c r="E49" s="52" t="s">
        <v>24</v>
      </c>
      <c r="F49" s="45" t="s">
        <v>900</v>
      </c>
      <c r="G49" s="74">
        <v>101184.24</v>
      </c>
      <c r="H49" s="7" t="s">
        <v>52</v>
      </c>
      <c r="I49" s="13">
        <f t="shared" si="0"/>
        <v>2023.68</v>
      </c>
      <c r="J49" s="39" t="str">
        <f t="shared" si="2"/>
        <v>15/12/2019</v>
      </c>
      <c r="K49" s="7"/>
      <c r="L49" s="58">
        <f t="shared" si="1"/>
        <v>103207.92</v>
      </c>
    </row>
    <row r="50" spans="1:12" customFormat="1" x14ac:dyDescent="0.35">
      <c r="A50" s="7">
        <v>46</v>
      </c>
      <c r="B50" s="52" t="s">
        <v>988</v>
      </c>
      <c r="C50" s="53" t="s">
        <v>989</v>
      </c>
      <c r="D50" s="52" t="s">
        <v>990</v>
      </c>
      <c r="E50" s="52" t="s">
        <v>34</v>
      </c>
      <c r="F50" s="45"/>
      <c r="G50" s="74"/>
      <c r="H50" s="7" t="s">
        <v>52</v>
      </c>
      <c r="I50" s="13">
        <v>7000</v>
      </c>
      <c r="J50" s="39" t="str">
        <f t="shared" si="2"/>
        <v>15/12/2019</v>
      </c>
      <c r="K50" s="7"/>
      <c r="L50" s="58">
        <f t="shared" si="1"/>
        <v>7000</v>
      </c>
    </row>
    <row r="51" spans="1:12" customFormat="1" x14ac:dyDescent="0.35">
      <c r="A51" s="7">
        <v>47</v>
      </c>
      <c r="B51" s="52" t="s">
        <v>991</v>
      </c>
      <c r="C51" s="54" t="s">
        <v>612</v>
      </c>
      <c r="D51" s="52"/>
      <c r="E51" s="52"/>
      <c r="F51" s="45"/>
      <c r="G51" s="74"/>
      <c r="H51" s="7" t="s">
        <v>52</v>
      </c>
      <c r="I51" s="13">
        <v>2422.31</v>
      </c>
      <c r="J51" s="39" t="str">
        <f t="shared" si="2"/>
        <v>15/12/2019</v>
      </c>
      <c r="K51" s="7"/>
      <c r="L51" s="58">
        <f t="shared" si="1"/>
        <v>2422.31</v>
      </c>
    </row>
    <row r="52" spans="1:12" customFormat="1" x14ac:dyDescent="0.35">
      <c r="A52" s="7">
        <v>48</v>
      </c>
      <c r="B52" s="52" t="s">
        <v>218</v>
      </c>
      <c r="C52" s="54" t="s">
        <v>274</v>
      </c>
      <c r="D52" s="52" t="s">
        <v>113</v>
      </c>
      <c r="E52" s="52" t="s">
        <v>16</v>
      </c>
      <c r="F52" s="45"/>
      <c r="G52" s="74"/>
      <c r="H52" s="7" t="s">
        <v>52</v>
      </c>
      <c r="I52" s="13">
        <v>1967.74</v>
      </c>
      <c r="J52" s="39" t="str">
        <f t="shared" si="2"/>
        <v>15/12/2019</v>
      </c>
      <c r="K52" s="7"/>
      <c r="L52" s="58">
        <f t="shared" si="1"/>
        <v>1967.74</v>
      </c>
    </row>
    <row r="53" spans="1:12" customFormat="1" x14ac:dyDescent="0.35">
      <c r="A53" s="7">
        <v>49</v>
      </c>
      <c r="B53" s="52" t="s">
        <v>936</v>
      </c>
      <c r="C53" s="54">
        <v>1910956207323</v>
      </c>
      <c r="D53" s="52"/>
      <c r="E53" s="52" t="s">
        <v>232</v>
      </c>
      <c r="F53" s="45"/>
      <c r="G53" s="74"/>
      <c r="H53" s="7" t="s">
        <v>52</v>
      </c>
      <c r="I53" s="13">
        <v>1375.28</v>
      </c>
      <c r="J53" s="39" t="str">
        <f t="shared" si="2"/>
        <v>15/12/2019</v>
      </c>
      <c r="K53" s="7"/>
      <c r="L53" s="58">
        <f t="shared" si="1"/>
        <v>1375.28</v>
      </c>
    </row>
    <row r="54" spans="1:12" customFormat="1" x14ac:dyDescent="0.35">
      <c r="A54" s="7">
        <v>50</v>
      </c>
      <c r="B54" s="52" t="s">
        <v>136</v>
      </c>
      <c r="C54" s="54">
        <v>1910950165726</v>
      </c>
      <c r="D54" s="52" t="s">
        <v>68</v>
      </c>
      <c r="E54" s="52">
        <v>7010246</v>
      </c>
      <c r="F54" s="45" t="s">
        <v>903</v>
      </c>
      <c r="G54" s="114">
        <v>50000</v>
      </c>
      <c r="H54" s="43" t="s">
        <v>7</v>
      </c>
      <c r="I54" s="13">
        <f t="shared" si="0"/>
        <v>1000</v>
      </c>
      <c r="J54" s="39" t="str">
        <f t="shared" si="2"/>
        <v>15/12/2019</v>
      </c>
      <c r="K54" s="7"/>
      <c r="L54" s="58">
        <f t="shared" si="1"/>
        <v>51000</v>
      </c>
    </row>
    <row r="55" spans="1:12" customFormat="1" x14ac:dyDescent="0.35">
      <c r="A55" s="7">
        <v>51</v>
      </c>
      <c r="B55" s="43" t="s">
        <v>943</v>
      </c>
      <c r="C55" s="47">
        <v>8707320084</v>
      </c>
      <c r="D55" s="43" t="s">
        <v>902</v>
      </c>
      <c r="E55" s="52">
        <v>7010246</v>
      </c>
      <c r="F55" s="45" t="s">
        <v>907</v>
      </c>
      <c r="G55" s="114">
        <v>15010</v>
      </c>
      <c r="H55" s="43" t="s">
        <v>7</v>
      </c>
      <c r="I55" s="13">
        <f t="shared" si="0"/>
        <v>300.2</v>
      </c>
      <c r="J55" s="39" t="str">
        <f t="shared" si="2"/>
        <v>15/12/2019</v>
      </c>
      <c r="K55" s="7"/>
      <c r="L55" s="58">
        <f t="shared" si="1"/>
        <v>15310.2</v>
      </c>
    </row>
    <row r="56" spans="1:12" customFormat="1" x14ac:dyDescent="0.35">
      <c r="A56" s="7">
        <v>52</v>
      </c>
      <c r="B56" s="43" t="s">
        <v>259</v>
      </c>
      <c r="C56" s="47">
        <v>1910956211247</v>
      </c>
      <c r="D56" s="43" t="s">
        <v>962</v>
      </c>
      <c r="E56" s="52">
        <v>7010246</v>
      </c>
      <c r="F56" s="45">
        <v>43750</v>
      </c>
      <c r="G56" s="114">
        <v>21727</v>
      </c>
      <c r="H56" s="43" t="s">
        <v>7</v>
      </c>
      <c r="I56" s="13">
        <f t="shared" si="0"/>
        <v>434.54</v>
      </c>
      <c r="J56" s="39" t="str">
        <f t="shared" si="2"/>
        <v>15/12/2019</v>
      </c>
      <c r="K56" s="7"/>
      <c r="L56" s="58">
        <f t="shared" si="1"/>
        <v>22161.54</v>
      </c>
    </row>
    <row r="57" spans="1:12" customFormat="1" x14ac:dyDescent="0.35">
      <c r="A57" s="7">
        <v>53</v>
      </c>
      <c r="B57" s="43" t="s">
        <v>131</v>
      </c>
      <c r="C57" s="47" t="s">
        <v>976</v>
      </c>
      <c r="D57" s="43" t="s">
        <v>977</v>
      </c>
      <c r="E57" s="52">
        <v>7010246</v>
      </c>
      <c r="F57" s="45" t="s">
        <v>900</v>
      </c>
      <c r="G57" s="114">
        <v>100009</v>
      </c>
      <c r="H57" s="43" t="s">
        <v>7</v>
      </c>
      <c r="I57" s="13">
        <f t="shared" si="0"/>
        <v>2000.18</v>
      </c>
      <c r="J57" s="39" t="str">
        <f t="shared" si="2"/>
        <v>15/12/2019</v>
      </c>
      <c r="K57" s="7"/>
      <c r="L57" s="58">
        <f t="shared" si="1"/>
        <v>102009.18</v>
      </c>
    </row>
    <row r="58" spans="1:12" customFormat="1" x14ac:dyDescent="0.35">
      <c r="A58" s="7">
        <v>54</v>
      </c>
      <c r="B58" s="43" t="s">
        <v>985</v>
      </c>
      <c r="C58" s="47">
        <v>1910956210843</v>
      </c>
      <c r="D58" s="43"/>
      <c r="E58" s="52"/>
      <c r="F58" s="45"/>
      <c r="G58" s="114"/>
      <c r="H58" s="43" t="s">
        <v>7</v>
      </c>
      <c r="I58" s="13">
        <v>2440</v>
      </c>
      <c r="J58" s="39" t="str">
        <f t="shared" si="2"/>
        <v>15/12/2019</v>
      </c>
      <c r="K58" s="7"/>
      <c r="L58" s="58">
        <f t="shared" si="1"/>
        <v>2440</v>
      </c>
    </row>
    <row r="59" spans="1:12" customFormat="1" hidden="1" x14ac:dyDescent="0.35">
      <c r="A59" s="7">
        <v>55</v>
      </c>
      <c r="B59" s="43"/>
      <c r="C59" s="47"/>
      <c r="D59" s="43"/>
      <c r="E59" s="52"/>
      <c r="F59" s="45"/>
      <c r="G59" s="114"/>
      <c r="H59" s="43" t="s">
        <v>7</v>
      </c>
      <c r="I59" s="13">
        <f t="shared" si="0"/>
        <v>0</v>
      </c>
      <c r="J59" s="39" t="str">
        <f t="shared" si="2"/>
        <v>15/12/2019</v>
      </c>
      <c r="K59" s="7"/>
      <c r="L59" s="58">
        <f t="shared" si="1"/>
        <v>0</v>
      </c>
    </row>
    <row r="60" spans="1:12" customFormat="1" x14ac:dyDescent="0.35">
      <c r="A60" s="7">
        <v>56</v>
      </c>
      <c r="B60" s="43" t="s">
        <v>970</v>
      </c>
      <c r="C60" s="47">
        <v>1912723035660</v>
      </c>
      <c r="D60" s="43" t="s">
        <v>971</v>
      </c>
      <c r="E60" s="52" t="s">
        <v>21</v>
      </c>
      <c r="F60" s="45" t="s">
        <v>903</v>
      </c>
      <c r="G60" s="113">
        <v>25625</v>
      </c>
      <c r="H60" s="43" t="s">
        <v>89</v>
      </c>
      <c r="I60" s="13">
        <f t="shared" si="0"/>
        <v>512.5</v>
      </c>
      <c r="J60" s="39" t="str">
        <f t="shared" si="2"/>
        <v>15/12/2019</v>
      </c>
      <c r="K60" s="7"/>
      <c r="L60" s="58">
        <f t="shared" si="1"/>
        <v>26137.5</v>
      </c>
    </row>
    <row r="61" spans="1:12" customFormat="1" x14ac:dyDescent="0.35">
      <c r="A61" s="7">
        <v>57</v>
      </c>
      <c r="B61" s="43" t="s">
        <v>973</v>
      </c>
      <c r="C61" s="44">
        <v>2611038767595</v>
      </c>
      <c r="D61" s="43" t="s">
        <v>972</v>
      </c>
      <c r="E61" s="52" t="s">
        <v>24</v>
      </c>
      <c r="F61" s="45">
        <v>43720</v>
      </c>
      <c r="G61" s="113">
        <v>45821.67</v>
      </c>
      <c r="H61" s="43" t="s">
        <v>89</v>
      </c>
      <c r="I61" s="13">
        <f t="shared" si="0"/>
        <v>916.43</v>
      </c>
      <c r="J61" s="39" t="str">
        <f t="shared" si="2"/>
        <v>15/12/2019</v>
      </c>
      <c r="K61" s="7"/>
      <c r="L61" s="58">
        <f t="shared" si="1"/>
        <v>46738.1</v>
      </c>
    </row>
    <row r="62" spans="1:12" customFormat="1" x14ac:dyDescent="0.35">
      <c r="A62" s="7">
        <v>58</v>
      </c>
      <c r="B62" s="43" t="s">
        <v>220</v>
      </c>
      <c r="C62" s="44">
        <v>1912779945651</v>
      </c>
      <c r="D62" s="43" t="s">
        <v>88</v>
      </c>
      <c r="E62" s="52" t="s">
        <v>34</v>
      </c>
      <c r="F62" s="45">
        <v>43811</v>
      </c>
      <c r="G62" s="113">
        <v>125018</v>
      </c>
      <c r="H62" s="43" t="s">
        <v>89</v>
      </c>
      <c r="I62" s="13">
        <f t="shared" si="0"/>
        <v>2500.36</v>
      </c>
      <c r="J62" s="39" t="str">
        <f t="shared" si="2"/>
        <v>15/12/2019</v>
      </c>
      <c r="K62" s="7"/>
      <c r="L62" s="58">
        <f t="shared" si="1"/>
        <v>127518.36</v>
      </c>
    </row>
    <row r="63" spans="1:12" customFormat="1" x14ac:dyDescent="0.35">
      <c r="A63" s="7">
        <v>59</v>
      </c>
      <c r="B63" s="43" t="s">
        <v>974</v>
      </c>
      <c r="C63" s="87">
        <v>1912723931027</v>
      </c>
      <c r="D63" s="43" t="s">
        <v>80</v>
      </c>
      <c r="E63" s="52" t="s">
        <v>34</v>
      </c>
      <c r="F63" s="45">
        <v>43811</v>
      </c>
      <c r="G63" s="113">
        <v>22007</v>
      </c>
      <c r="H63" s="43" t="s">
        <v>89</v>
      </c>
      <c r="I63" s="13">
        <f t="shared" si="0"/>
        <v>440.14</v>
      </c>
      <c r="J63" s="39" t="str">
        <f t="shared" si="2"/>
        <v>15/12/2019</v>
      </c>
      <c r="K63" s="7"/>
      <c r="L63" s="58">
        <f t="shared" si="1"/>
        <v>22447.14</v>
      </c>
    </row>
    <row r="64" spans="1:12" customFormat="1" x14ac:dyDescent="0.35">
      <c r="A64" s="7">
        <v>60</v>
      </c>
      <c r="B64" s="43" t="s">
        <v>980</v>
      </c>
      <c r="C64" s="44">
        <v>1464908720</v>
      </c>
      <c r="D64" s="43" t="s">
        <v>409</v>
      </c>
      <c r="E64" s="52" t="s">
        <v>34</v>
      </c>
      <c r="F64" s="45" t="s">
        <v>981</v>
      </c>
      <c r="G64" s="113">
        <v>30000</v>
      </c>
      <c r="H64" s="43" t="s">
        <v>89</v>
      </c>
      <c r="I64" s="13">
        <f t="shared" si="0"/>
        <v>600</v>
      </c>
      <c r="J64" s="39" t="str">
        <f t="shared" si="2"/>
        <v>15/12/2019</v>
      </c>
      <c r="K64" s="7"/>
      <c r="L64" s="58">
        <f t="shared" si="1"/>
        <v>30600</v>
      </c>
    </row>
    <row r="65" spans="1:12" customFormat="1" x14ac:dyDescent="0.35">
      <c r="A65" s="7">
        <v>61</v>
      </c>
      <c r="B65" s="43" t="s">
        <v>982</v>
      </c>
      <c r="C65" s="47" t="s">
        <v>983</v>
      </c>
      <c r="D65" s="43" t="s">
        <v>984</v>
      </c>
      <c r="E65" s="52" t="s">
        <v>21</v>
      </c>
      <c r="F65" s="45" t="s">
        <v>900</v>
      </c>
      <c r="G65" s="113">
        <v>55794</v>
      </c>
      <c r="H65" s="43" t="s">
        <v>89</v>
      </c>
      <c r="I65" s="13">
        <f t="shared" si="0"/>
        <v>1115.8800000000001</v>
      </c>
      <c r="J65" s="39" t="str">
        <f t="shared" si="2"/>
        <v>15/12/2019</v>
      </c>
      <c r="K65" s="7"/>
      <c r="L65" s="58">
        <f t="shared" si="1"/>
        <v>56909.88</v>
      </c>
    </row>
    <row r="66" spans="1:12" customFormat="1" x14ac:dyDescent="0.35">
      <c r="A66" s="7">
        <v>62</v>
      </c>
      <c r="B66" s="43" t="s">
        <v>986</v>
      </c>
      <c r="C66" s="44">
        <v>1912779959712</v>
      </c>
      <c r="D66" s="43" t="s">
        <v>987</v>
      </c>
      <c r="E66" s="52" t="s">
        <v>112</v>
      </c>
      <c r="F66" s="45" t="s">
        <v>900</v>
      </c>
      <c r="G66" s="113">
        <v>46568.91</v>
      </c>
      <c r="H66" s="43" t="s">
        <v>89</v>
      </c>
      <c r="I66" s="13">
        <f t="shared" si="0"/>
        <v>931.37</v>
      </c>
      <c r="J66" s="39" t="str">
        <f t="shared" si="2"/>
        <v>15/12/2019</v>
      </c>
      <c r="K66" s="7"/>
      <c r="L66" s="58">
        <f t="shared" si="1"/>
        <v>47500.280000000006</v>
      </c>
    </row>
    <row r="67" spans="1:12" customFormat="1" hidden="1" x14ac:dyDescent="0.35">
      <c r="A67" s="7">
        <v>63</v>
      </c>
      <c r="B67" s="43"/>
      <c r="C67" s="47"/>
      <c r="D67" s="43"/>
      <c r="E67" s="52"/>
      <c r="F67" s="45"/>
      <c r="G67" s="113"/>
      <c r="H67" s="43" t="s">
        <v>89</v>
      </c>
      <c r="I67" s="13">
        <f t="shared" si="0"/>
        <v>0</v>
      </c>
      <c r="J67" s="39" t="str">
        <f t="shared" si="2"/>
        <v>15/12/2019</v>
      </c>
      <c r="K67" s="7"/>
      <c r="L67" s="58">
        <f t="shared" si="1"/>
        <v>0</v>
      </c>
    </row>
    <row r="68" spans="1:12" customFormat="1" hidden="1" x14ac:dyDescent="0.35">
      <c r="A68" s="7">
        <v>64</v>
      </c>
      <c r="B68" s="43"/>
      <c r="C68" s="47"/>
      <c r="D68" s="43"/>
      <c r="E68" s="43"/>
      <c r="F68" s="45"/>
      <c r="G68" s="115"/>
      <c r="H68" s="43" t="s">
        <v>94</v>
      </c>
      <c r="I68" s="13">
        <f t="shared" si="0"/>
        <v>0</v>
      </c>
      <c r="J68" s="39" t="str">
        <f t="shared" si="2"/>
        <v>15/12/2019</v>
      </c>
      <c r="K68" s="7"/>
      <c r="L68" s="58">
        <f t="shared" si="1"/>
        <v>0</v>
      </c>
    </row>
    <row r="69" spans="1:12" customFormat="1" hidden="1" x14ac:dyDescent="0.35">
      <c r="A69" s="7">
        <v>65</v>
      </c>
      <c r="B69" s="43"/>
      <c r="C69" s="47"/>
      <c r="D69" s="43"/>
      <c r="E69" s="43"/>
      <c r="F69" s="45"/>
      <c r="G69" s="115"/>
      <c r="H69" s="43" t="s">
        <v>94</v>
      </c>
      <c r="I69" s="13">
        <f t="shared" si="0"/>
        <v>0</v>
      </c>
      <c r="J69" s="39" t="str">
        <f t="shared" si="2"/>
        <v>15/12/2019</v>
      </c>
      <c r="K69" s="7"/>
      <c r="L69" s="58">
        <f t="shared" si="1"/>
        <v>0</v>
      </c>
    </row>
    <row r="70" spans="1:12" customFormat="1" hidden="1" x14ac:dyDescent="0.35">
      <c r="A70" s="7">
        <v>66</v>
      </c>
      <c r="B70" s="43"/>
      <c r="C70" s="47"/>
      <c r="D70" s="43"/>
      <c r="E70" s="43"/>
      <c r="F70" s="45"/>
      <c r="G70" s="115"/>
      <c r="H70" s="43" t="s">
        <v>94</v>
      </c>
      <c r="I70" s="13">
        <f t="shared" si="0"/>
        <v>0</v>
      </c>
      <c r="J70" s="39" t="str">
        <f t="shared" si="2"/>
        <v>15/12/2019</v>
      </c>
      <c r="K70" s="7"/>
      <c r="L70" s="58">
        <f t="shared" si="1"/>
        <v>0</v>
      </c>
    </row>
    <row r="71" spans="1:12" customFormat="1" hidden="1" x14ac:dyDescent="0.35">
      <c r="A71" s="7">
        <v>67</v>
      </c>
      <c r="B71" s="43"/>
      <c r="C71" s="47"/>
      <c r="D71" s="43"/>
      <c r="E71" s="43"/>
      <c r="F71" s="45"/>
      <c r="G71" s="115"/>
      <c r="H71" s="43" t="s">
        <v>96</v>
      </c>
      <c r="I71" s="13">
        <f t="shared" si="0"/>
        <v>0</v>
      </c>
      <c r="J71" s="39" t="str">
        <f t="shared" si="2"/>
        <v>15/12/2019</v>
      </c>
      <c r="K71" s="7"/>
      <c r="L71" s="58">
        <f t="shared" si="1"/>
        <v>0</v>
      </c>
    </row>
    <row r="72" spans="1:12" customFormat="1" x14ac:dyDescent="0.35">
      <c r="A72" s="7">
        <v>68</v>
      </c>
      <c r="B72" s="43" t="s">
        <v>992</v>
      </c>
      <c r="C72" s="44">
        <v>200014373178</v>
      </c>
      <c r="D72" s="43" t="s">
        <v>992</v>
      </c>
      <c r="E72" s="43" t="s">
        <v>675</v>
      </c>
      <c r="F72" s="50" t="s">
        <v>903</v>
      </c>
      <c r="G72" s="46">
        <v>125086.5</v>
      </c>
      <c r="H72" s="43" t="s">
        <v>96</v>
      </c>
      <c r="I72" s="13">
        <f t="shared" si="0"/>
        <v>2501.73</v>
      </c>
      <c r="J72" s="39" t="str">
        <f t="shared" si="2"/>
        <v>15/12/2019</v>
      </c>
      <c r="K72" s="7"/>
      <c r="L72" s="58">
        <f t="shared" si="1"/>
        <v>127588.23</v>
      </c>
    </row>
    <row r="73" spans="1:12" customFormat="1" x14ac:dyDescent="0.35">
      <c r="A73" s="55"/>
      <c r="B73" s="56" t="s">
        <v>4</v>
      </c>
      <c r="C73" s="57" t="s">
        <v>91</v>
      </c>
      <c r="D73" s="56" t="s">
        <v>89</v>
      </c>
      <c r="E73" s="56" t="s">
        <v>7</v>
      </c>
      <c r="F73" s="56" t="s">
        <v>94</v>
      </c>
      <c r="G73" s="64" t="s">
        <v>9</v>
      </c>
      <c r="H73" s="55"/>
      <c r="I73" s="41"/>
      <c r="J73" s="55"/>
      <c r="K73" s="55"/>
      <c r="L73" s="41"/>
    </row>
    <row r="74" spans="1:12" customFormat="1" x14ac:dyDescent="0.35">
      <c r="A74" s="63" t="s">
        <v>92</v>
      </c>
      <c r="B74" s="65">
        <f>SUM(G5:G53)</f>
        <v>2405981.5100000002</v>
      </c>
      <c r="C74" s="65">
        <f>SUM(G71:G72)</f>
        <v>125086.5</v>
      </c>
      <c r="D74" s="65">
        <f>SUM(G60:G67)</f>
        <v>350834.57999999996</v>
      </c>
      <c r="E74" s="65">
        <f>SUM(G54:G59)</f>
        <v>186746</v>
      </c>
      <c r="F74" s="65">
        <f>SUM(G68:G70)</f>
        <v>0</v>
      </c>
      <c r="G74" s="73">
        <f>SUM(B74:F74)</f>
        <v>3068648.5900000003</v>
      </c>
      <c r="H74" s="55" t="s">
        <v>33</v>
      </c>
      <c r="I74" s="41"/>
      <c r="J74" s="55"/>
      <c r="K74" s="55"/>
      <c r="L74" s="41"/>
    </row>
    <row r="75" spans="1:12" customFormat="1" x14ac:dyDescent="0.35">
      <c r="A75" s="63" t="s">
        <v>93</v>
      </c>
      <c r="B75" s="65">
        <f>SUM(I5:I53)</f>
        <v>60884.88</v>
      </c>
      <c r="C75" s="65">
        <f>SUM(I71:I72)</f>
        <v>2501.73</v>
      </c>
      <c r="D75" s="65">
        <f>SUM(I60:I67)</f>
        <v>7016.68</v>
      </c>
      <c r="E75" s="65">
        <f>SUM(I54:I59)</f>
        <v>6174.92</v>
      </c>
      <c r="F75" s="65">
        <f>SUM(I68:I70)</f>
        <v>0</v>
      </c>
      <c r="G75" s="65" t="s">
        <v>33</v>
      </c>
      <c r="H75" s="55"/>
      <c r="I75" s="41"/>
      <c r="J75" s="55"/>
      <c r="K75" s="55"/>
      <c r="L75" s="41"/>
    </row>
    <row r="76" spans="1:12" customFormat="1" x14ac:dyDescent="0.35">
      <c r="A76" s="63" t="s">
        <v>9</v>
      </c>
      <c r="B76" s="65">
        <f>SUM(B74:B75)</f>
        <v>2466866.39</v>
      </c>
      <c r="C76" s="65">
        <f>SUM(C74:C75)</f>
        <v>127588.23</v>
      </c>
      <c r="D76" s="65">
        <f>SUM(D74:D75)</f>
        <v>357851.25999999995</v>
      </c>
      <c r="E76" s="65">
        <f>SUM(E74:E75)</f>
        <v>192920.92</v>
      </c>
      <c r="F76" s="65">
        <f>SUM(F74:F75)</f>
        <v>0</v>
      </c>
      <c r="G76" s="65">
        <f>SUM(B76:F76)</f>
        <v>3145226.8</v>
      </c>
      <c r="H76" s="55" t="s">
        <v>33</v>
      </c>
      <c r="I76" s="41"/>
      <c r="J76" s="55"/>
      <c r="K76" s="55"/>
      <c r="L76" s="41"/>
    </row>
    <row r="77" spans="1:12" customFormat="1" x14ac:dyDescent="0.35">
      <c r="A77" s="55"/>
      <c r="B77" s="59"/>
      <c r="C77" s="60"/>
      <c r="D77" s="60"/>
      <c r="E77" s="61"/>
      <c r="F77" s="55"/>
      <c r="G77" s="58"/>
      <c r="H77" s="55"/>
      <c r="I77" s="41"/>
      <c r="J77" s="55"/>
      <c r="K77" s="55"/>
      <c r="L77" s="41"/>
    </row>
    <row r="78" spans="1:12" x14ac:dyDescent="0.35">
      <c r="A78" s="82" t="s">
        <v>300</v>
      </c>
      <c r="C78" s="62"/>
      <c r="D78" s="61">
        <f>B74+C74+D74</f>
        <v>2881902.5900000003</v>
      </c>
      <c r="E78" s="61">
        <f>E74+F74</f>
        <v>186746</v>
      </c>
      <c r="G78" s="65">
        <f>D78+E78</f>
        <v>3068648.5900000003</v>
      </c>
      <c r="I78" s="41"/>
      <c r="L78" s="41"/>
    </row>
    <row r="79" spans="1:12" ht="23.5" x14ac:dyDescent="0.55000000000000004">
      <c r="C79" s="62"/>
      <c r="G79" s="58"/>
      <c r="H79" s="125"/>
      <c r="I79" s="41"/>
      <c r="L79" s="41"/>
    </row>
    <row r="80" spans="1:12" ht="23.5" x14ac:dyDescent="0.55000000000000004">
      <c r="A80" s="136" t="s">
        <v>0</v>
      </c>
      <c r="B80" s="136"/>
      <c r="C80" s="136"/>
      <c r="D80" s="136"/>
      <c r="E80" s="136"/>
      <c r="F80" s="136"/>
      <c r="G80" s="125"/>
      <c r="H80" s="116"/>
      <c r="I80" s="41"/>
      <c r="L80" s="41"/>
    </row>
    <row r="81" spans="1:12" ht="16" thickBot="1" x14ac:dyDescent="0.4">
      <c r="A81" s="133" t="s">
        <v>1</v>
      </c>
      <c r="B81" s="133"/>
      <c r="C81" s="133"/>
      <c r="D81" s="133"/>
      <c r="E81" s="133"/>
      <c r="F81" s="133"/>
      <c r="G81" s="123"/>
      <c r="I81" s="41"/>
      <c r="L81" s="41"/>
    </row>
    <row r="82" spans="1:12" x14ac:dyDescent="0.35">
      <c r="C82" s="62"/>
      <c r="G82" s="58"/>
      <c r="I82" s="41"/>
      <c r="L82" s="41"/>
    </row>
    <row r="83" spans="1:12" ht="18.5" x14ac:dyDescent="0.45">
      <c r="B83" s="66" t="s">
        <v>101</v>
      </c>
      <c r="C83" s="67"/>
      <c r="D83" s="66"/>
      <c r="E83" s="66"/>
      <c r="F83" s="66"/>
      <c r="G83" s="68" t="str">
        <f>J5</f>
        <v>15/12/2019</v>
      </c>
      <c r="I83" s="41"/>
      <c r="L83" s="41"/>
    </row>
    <row r="84" spans="1:12" ht="18.5" x14ac:dyDescent="0.45">
      <c r="B84" s="66"/>
      <c r="C84" s="67"/>
      <c r="D84" s="66"/>
      <c r="E84" s="66"/>
      <c r="F84" s="66"/>
      <c r="G84" s="69"/>
      <c r="I84" s="41"/>
      <c r="L84" s="41"/>
    </row>
    <row r="85" spans="1:12" ht="18.5" x14ac:dyDescent="0.45">
      <c r="B85" s="66" t="s">
        <v>97</v>
      </c>
      <c r="C85" s="67"/>
      <c r="D85" s="70">
        <f>B74</f>
        <v>2405981.5100000002</v>
      </c>
      <c r="E85" s="66"/>
      <c r="F85" s="66"/>
      <c r="G85" s="69"/>
      <c r="I85" s="41"/>
      <c r="L85" s="41"/>
    </row>
    <row r="86" spans="1:12" ht="18.5" x14ac:dyDescent="0.45">
      <c r="B86" s="66" t="s">
        <v>98</v>
      </c>
      <c r="C86" s="67"/>
      <c r="D86" s="70">
        <f>E74</f>
        <v>186746</v>
      </c>
      <c r="E86" s="66"/>
      <c r="F86" s="66"/>
      <c r="G86" s="69"/>
      <c r="I86" s="41"/>
      <c r="L86" s="41"/>
    </row>
    <row r="87" spans="1:12" ht="18.5" x14ac:dyDescent="0.45">
      <c r="B87" s="71" t="s">
        <v>99</v>
      </c>
      <c r="C87" s="67"/>
      <c r="D87" s="70">
        <f>B75</f>
        <v>60884.88</v>
      </c>
      <c r="E87" s="66"/>
      <c r="F87" s="66"/>
      <c r="G87" s="69"/>
      <c r="I87" s="41"/>
      <c r="L87" s="41"/>
    </row>
    <row r="88" spans="1:12" ht="18.5" x14ac:dyDescent="0.45">
      <c r="B88" s="71" t="s">
        <v>100</v>
      </c>
      <c r="C88" s="67"/>
      <c r="D88" s="70">
        <f>E75</f>
        <v>6174.92</v>
      </c>
      <c r="E88" s="66"/>
      <c r="F88" s="66"/>
      <c r="G88" s="69"/>
      <c r="I88" s="41"/>
      <c r="L88" s="41"/>
    </row>
    <row r="89" spans="1:12" ht="18.5" x14ac:dyDescent="0.45">
      <c r="B89" s="66"/>
      <c r="C89" s="67"/>
      <c r="D89" s="66"/>
      <c r="E89" s="66"/>
      <c r="F89" s="66"/>
      <c r="G89" s="69"/>
      <c r="I89" s="41"/>
      <c r="L89" s="41"/>
    </row>
    <row r="90" spans="1:12" ht="18.5" x14ac:dyDescent="0.45">
      <c r="B90" s="66"/>
      <c r="C90" s="67"/>
      <c r="D90" s="72">
        <f>SUM(D85:D88)</f>
        <v>2659787.31</v>
      </c>
      <c r="E90" s="66"/>
      <c r="F90" s="66"/>
      <c r="G90" s="69"/>
      <c r="I90" s="41"/>
      <c r="L90" s="41"/>
    </row>
    <row r="91" spans="1:12" x14ac:dyDescent="0.35">
      <c r="C91" s="62"/>
      <c r="G91" s="58"/>
      <c r="I91" s="41"/>
      <c r="L91" s="41"/>
    </row>
    <row r="92" spans="1:12" x14ac:dyDescent="0.35">
      <c r="C92" s="62"/>
      <c r="G92" s="58"/>
      <c r="I92" s="41"/>
      <c r="L92" s="41"/>
    </row>
    <row r="93" spans="1:12" x14ac:dyDescent="0.35">
      <c r="C93" s="62"/>
      <c r="G93" s="58"/>
      <c r="I93" s="41"/>
      <c r="L93" s="41"/>
    </row>
    <row r="94" spans="1:12" x14ac:dyDescent="0.35">
      <c r="C94" s="62"/>
      <c r="G94" s="58"/>
      <c r="I94" s="41"/>
      <c r="L94" s="41"/>
    </row>
    <row r="95" spans="1:12" x14ac:dyDescent="0.35">
      <c r="C95" s="62"/>
      <c r="G95" s="58"/>
      <c r="I95" s="41"/>
      <c r="L95" s="41"/>
    </row>
    <row r="96" spans="1:12" x14ac:dyDescent="0.35">
      <c r="C96" s="62"/>
      <c r="G96" s="58"/>
      <c r="I96" s="41"/>
      <c r="L96" s="41"/>
    </row>
    <row r="97" spans="3:12" x14ac:dyDescent="0.35">
      <c r="C97" s="62"/>
      <c r="G97" s="58"/>
      <c r="I97" s="41"/>
      <c r="L97" s="41"/>
    </row>
    <row r="98" spans="3:12" x14ac:dyDescent="0.35">
      <c r="C98" s="62"/>
      <c r="G98" s="58"/>
      <c r="I98" s="41"/>
      <c r="L98" s="41"/>
    </row>
    <row r="99" spans="3:12" x14ac:dyDescent="0.35">
      <c r="C99" s="62"/>
      <c r="G99" s="58"/>
      <c r="I99" s="41"/>
      <c r="L99" s="41"/>
    </row>
    <row r="100" spans="3:12" x14ac:dyDescent="0.35">
      <c r="C100" s="62"/>
      <c r="G100" s="58"/>
      <c r="I100" s="41"/>
      <c r="L100" s="41"/>
    </row>
    <row r="101" spans="3:12" x14ac:dyDescent="0.35">
      <c r="C101" s="62"/>
      <c r="G101" s="58"/>
      <c r="I101" s="41"/>
    </row>
    <row r="102" spans="3:12" x14ac:dyDescent="0.35">
      <c r="C102" s="62"/>
      <c r="G102" s="58"/>
      <c r="I102" s="41"/>
    </row>
    <row r="103" spans="3:12" x14ac:dyDescent="0.35">
      <c r="C103" s="62"/>
      <c r="G103" s="58"/>
      <c r="I103" s="41"/>
    </row>
    <row r="104" spans="3:12" x14ac:dyDescent="0.35">
      <c r="C104" s="62"/>
      <c r="G104" s="58"/>
      <c r="I104" s="41"/>
    </row>
    <row r="105" spans="3:12" x14ac:dyDescent="0.35">
      <c r="C105" s="62"/>
      <c r="G105" s="58"/>
      <c r="I105" s="41"/>
    </row>
    <row r="106" spans="3:12" x14ac:dyDescent="0.35">
      <c r="C106" s="62"/>
      <c r="G106" s="58"/>
      <c r="I106" s="41"/>
    </row>
    <row r="107" spans="3:12" x14ac:dyDescent="0.35">
      <c r="C107" s="62"/>
      <c r="G107" s="58"/>
      <c r="I107" s="41"/>
    </row>
    <row r="108" spans="3:12" x14ac:dyDescent="0.35">
      <c r="C108" s="62"/>
      <c r="G108" s="58"/>
      <c r="I108" s="41"/>
    </row>
    <row r="109" spans="3:12" x14ac:dyDescent="0.35">
      <c r="C109" s="62"/>
      <c r="G109" s="58"/>
      <c r="I109" s="41"/>
    </row>
    <row r="110" spans="3:12" x14ac:dyDescent="0.35">
      <c r="C110" s="62"/>
      <c r="G110" s="58"/>
      <c r="I110" s="41"/>
    </row>
    <row r="111" spans="3:12" x14ac:dyDescent="0.35">
      <c r="C111" s="62"/>
      <c r="G111" s="58"/>
      <c r="I111" s="41"/>
    </row>
    <row r="112" spans="3:12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  <c r="I174" s="41"/>
    </row>
    <row r="175" spans="3:9" x14ac:dyDescent="0.35">
      <c r="C175" s="62"/>
      <c r="G175" s="58"/>
      <c r="I175" s="41"/>
    </row>
    <row r="176" spans="3:9" x14ac:dyDescent="0.35">
      <c r="C176" s="62"/>
      <c r="G176" s="58"/>
      <c r="I176" s="41"/>
    </row>
    <row r="177" spans="3:9" x14ac:dyDescent="0.35">
      <c r="C177" s="62"/>
      <c r="G177" s="58"/>
      <c r="I177" s="41"/>
    </row>
    <row r="178" spans="3:9" x14ac:dyDescent="0.35">
      <c r="C178" s="62"/>
      <c r="G178" s="58"/>
      <c r="I178" s="41"/>
    </row>
    <row r="179" spans="3:9" x14ac:dyDescent="0.35">
      <c r="C179" s="62"/>
      <c r="G179" s="58"/>
      <c r="I179" s="41"/>
    </row>
    <row r="180" spans="3:9" x14ac:dyDescent="0.35">
      <c r="C180" s="62"/>
      <c r="G180" s="58"/>
      <c r="I180" s="41"/>
    </row>
    <row r="181" spans="3:9" x14ac:dyDescent="0.35">
      <c r="C181" s="62"/>
      <c r="G181" s="58"/>
      <c r="I181" s="41"/>
    </row>
    <row r="182" spans="3:9" x14ac:dyDescent="0.35">
      <c r="C182" s="62"/>
      <c r="G182" s="58"/>
      <c r="I182" s="41"/>
    </row>
    <row r="183" spans="3:9" x14ac:dyDescent="0.35">
      <c r="C183" s="62"/>
      <c r="G183" s="58"/>
      <c r="I183" s="41"/>
    </row>
    <row r="184" spans="3:9" x14ac:dyDescent="0.35">
      <c r="C184" s="62"/>
      <c r="G184" s="58"/>
      <c r="I184" s="41"/>
    </row>
    <row r="185" spans="3:9" x14ac:dyDescent="0.35">
      <c r="C185" s="62"/>
      <c r="G185" s="58"/>
      <c r="I185" s="41"/>
    </row>
    <row r="186" spans="3:9" x14ac:dyDescent="0.35">
      <c r="C186" s="62"/>
      <c r="G186" s="58"/>
      <c r="I186" s="41"/>
    </row>
    <row r="187" spans="3:9" x14ac:dyDescent="0.35">
      <c r="C187" s="62"/>
      <c r="G187" s="58"/>
      <c r="I187" s="41"/>
    </row>
    <row r="188" spans="3:9" x14ac:dyDescent="0.35">
      <c r="C188" s="62"/>
      <c r="G188" s="58"/>
      <c r="I188" s="41"/>
    </row>
    <row r="189" spans="3:9" x14ac:dyDescent="0.35">
      <c r="C189" s="62"/>
      <c r="G189" s="58"/>
      <c r="I189" s="41"/>
    </row>
    <row r="190" spans="3:9" x14ac:dyDescent="0.35">
      <c r="C190" s="62"/>
      <c r="G190" s="58"/>
      <c r="I190" s="41"/>
    </row>
    <row r="191" spans="3:9" x14ac:dyDescent="0.35">
      <c r="C191" s="62"/>
      <c r="G191" s="58"/>
      <c r="I191" s="41"/>
    </row>
    <row r="192" spans="3:9" x14ac:dyDescent="0.35">
      <c r="C192" s="62"/>
      <c r="G192" s="58"/>
      <c r="I192" s="41"/>
    </row>
    <row r="193" spans="3:9" x14ac:dyDescent="0.35">
      <c r="C193" s="62"/>
      <c r="G193" s="58"/>
      <c r="I193" s="41"/>
    </row>
    <row r="194" spans="3:9" x14ac:dyDescent="0.35">
      <c r="C194" s="62"/>
      <c r="G194" s="58"/>
      <c r="I194" s="41"/>
    </row>
    <row r="195" spans="3:9" x14ac:dyDescent="0.35">
      <c r="C195" s="62"/>
      <c r="G195" s="58"/>
      <c r="I195" s="41"/>
    </row>
    <row r="196" spans="3:9" x14ac:dyDescent="0.35">
      <c r="C196" s="62"/>
      <c r="G196" s="58"/>
    </row>
    <row r="197" spans="3:9" x14ac:dyDescent="0.35">
      <c r="C197" s="62"/>
      <c r="G197" s="58"/>
    </row>
    <row r="198" spans="3:9" x14ac:dyDescent="0.35">
      <c r="C198" s="62"/>
      <c r="G198" s="58"/>
    </row>
    <row r="199" spans="3:9" x14ac:dyDescent="0.35">
      <c r="C199" s="62"/>
      <c r="G199" s="58"/>
    </row>
    <row r="200" spans="3:9" x14ac:dyDescent="0.35">
      <c r="C200" s="62"/>
      <c r="G200" s="58"/>
    </row>
    <row r="201" spans="3:9" x14ac:dyDescent="0.35">
      <c r="C201" s="62"/>
      <c r="G201" s="58"/>
    </row>
    <row r="202" spans="3:9" x14ac:dyDescent="0.35">
      <c r="C202" s="62"/>
      <c r="G202" s="58"/>
    </row>
    <row r="203" spans="3:9" x14ac:dyDescent="0.35">
      <c r="G203" s="58"/>
    </row>
  </sheetData>
  <mergeCells count="7">
    <mergeCell ref="A81:F81"/>
    <mergeCell ref="A1:K1"/>
    <mergeCell ref="A2:K2"/>
    <mergeCell ref="B3:C3"/>
    <mergeCell ref="E3:H3"/>
    <mergeCell ref="I3:J3"/>
    <mergeCell ref="A80:F80"/>
  </mergeCells>
  <pageMargins left="1.43" right="0.7" top="0.79" bottom="0.28999999999999998" header="0.7" footer="0.3"/>
  <pageSetup paperSize="9" scale="71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topLeftCell="A46" zoomScale="85" zoomScaleNormal="85" zoomScaleSheetLayoutView="85" zoomScalePageLayoutView="115" workbookViewId="0">
      <selection activeCell="E54" sqref="E54"/>
    </sheetView>
  </sheetViews>
  <sheetFormatPr defaultColWidth="9.1796875" defaultRowHeight="14.5" x14ac:dyDescent="0.35"/>
  <cols>
    <col min="1" max="1" width="5.54296875" style="55" customWidth="1"/>
    <col min="2" max="2" width="20" style="55" bestFit="1" customWidth="1"/>
    <col min="3" max="3" width="20.453125" style="55" customWidth="1"/>
    <col min="4" max="4" width="20.1796875" style="55" bestFit="1" customWidth="1"/>
    <col min="5" max="5" width="15.1796875" style="55" bestFit="1" customWidth="1"/>
    <col min="6" max="6" width="11.7265625" style="55" customWidth="1"/>
    <col min="7" max="7" width="15.1796875" style="59" bestFit="1" customWidth="1"/>
    <col min="8" max="8" width="10.26953125" style="55" bestFit="1" customWidth="1"/>
    <col min="9" max="9" width="10.453125" style="55" customWidth="1"/>
    <col min="10" max="10" width="11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3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4" x14ac:dyDescent="0.3">
      <c r="A3" s="32" t="s">
        <v>37</v>
      </c>
      <c r="B3" s="135" t="s">
        <v>38</v>
      </c>
      <c r="C3" s="135"/>
      <c r="D3" s="121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56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 x14ac:dyDescent="0.35">
      <c r="A5" s="7">
        <v>1</v>
      </c>
      <c r="B5" s="7" t="s">
        <v>56</v>
      </c>
      <c r="C5" s="38">
        <v>1910950169633</v>
      </c>
      <c r="D5" s="7" t="s">
        <v>868</v>
      </c>
      <c r="E5" s="7" t="s">
        <v>24</v>
      </c>
      <c r="F5" s="39">
        <v>43780</v>
      </c>
      <c r="G5" s="84">
        <v>11000</v>
      </c>
      <c r="H5" s="7" t="s">
        <v>52</v>
      </c>
      <c r="I5" s="13">
        <f>TRUNC((G5*0.02),2)</f>
        <v>220</v>
      </c>
      <c r="J5" s="39">
        <v>43811</v>
      </c>
      <c r="K5" s="7"/>
      <c r="L5" s="58">
        <f>G5+I5</f>
        <v>11220</v>
      </c>
      <c r="M5" s="15"/>
    </row>
    <row r="6" spans="1:13" customFormat="1" x14ac:dyDescent="0.35">
      <c r="A6" s="7">
        <v>2</v>
      </c>
      <c r="B6" s="7" t="s">
        <v>240</v>
      </c>
      <c r="C6" s="42">
        <v>1910950170839</v>
      </c>
      <c r="D6" s="7" t="s">
        <v>869</v>
      </c>
      <c r="E6" s="7" t="s">
        <v>35</v>
      </c>
      <c r="F6" s="39">
        <v>43781</v>
      </c>
      <c r="G6" s="84">
        <v>20527.5</v>
      </c>
      <c r="H6" s="7" t="s">
        <v>52</v>
      </c>
      <c r="I6" s="13">
        <f t="shared" ref="I6:I48" si="0">TRUNC((G6*0.02),2)</f>
        <v>410.55</v>
      </c>
      <c r="J6" s="39">
        <f>J5</f>
        <v>43811</v>
      </c>
      <c r="K6" s="7"/>
      <c r="L6" s="58">
        <f t="shared" ref="L6:L48" si="1">G6+I6</f>
        <v>20938.05</v>
      </c>
      <c r="M6" s="15"/>
    </row>
    <row r="7" spans="1:13" customFormat="1" x14ac:dyDescent="0.35">
      <c r="A7" s="7">
        <v>3</v>
      </c>
      <c r="B7" s="7" t="s">
        <v>164</v>
      </c>
      <c r="C7" s="38">
        <v>1910956211606</v>
      </c>
      <c r="D7" s="7" t="s">
        <v>870</v>
      </c>
      <c r="E7" s="7" t="s">
        <v>24</v>
      </c>
      <c r="F7" s="39">
        <v>43781</v>
      </c>
      <c r="G7" s="84">
        <v>100000</v>
      </c>
      <c r="H7" s="7" t="s">
        <v>52</v>
      </c>
      <c r="I7" s="13">
        <f t="shared" si="0"/>
        <v>2000</v>
      </c>
      <c r="J7" s="39">
        <f t="shared" ref="J7:J48" si="2">J6</f>
        <v>43811</v>
      </c>
      <c r="K7" s="7"/>
      <c r="L7" s="58">
        <f t="shared" si="1"/>
        <v>102000</v>
      </c>
      <c r="M7" s="15"/>
    </row>
    <row r="8" spans="1:13" customFormat="1" x14ac:dyDescent="0.35">
      <c r="A8" s="7">
        <v>4</v>
      </c>
      <c r="B8" s="7" t="s">
        <v>164</v>
      </c>
      <c r="C8" s="38">
        <v>1910956211606</v>
      </c>
      <c r="D8" s="7" t="s">
        <v>67</v>
      </c>
      <c r="E8" s="7" t="s">
        <v>24</v>
      </c>
      <c r="F8" s="39">
        <v>43781</v>
      </c>
      <c r="G8" s="84">
        <v>100000</v>
      </c>
      <c r="H8" s="7" t="s">
        <v>52</v>
      </c>
      <c r="I8" s="13">
        <f t="shared" si="0"/>
        <v>2000</v>
      </c>
      <c r="J8" s="39">
        <f t="shared" si="2"/>
        <v>43811</v>
      </c>
      <c r="K8" s="7"/>
      <c r="L8" s="58">
        <f t="shared" si="1"/>
        <v>102000</v>
      </c>
      <c r="M8" s="15"/>
    </row>
    <row r="9" spans="1:13" customFormat="1" x14ac:dyDescent="0.35">
      <c r="A9" s="7">
        <v>5</v>
      </c>
      <c r="B9" s="7" t="s">
        <v>871</v>
      </c>
      <c r="C9" s="38">
        <v>1912731974051</v>
      </c>
      <c r="D9" s="7" t="s">
        <v>872</v>
      </c>
      <c r="E9" s="7" t="s">
        <v>305</v>
      </c>
      <c r="F9" s="39">
        <v>43781</v>
      </c>
      <c r="G9" s="84">
        <v>93595</v>
      </c>
      <c r="H9" s="7" t="s">
        <v>52</v>
      </c>
      <c r="I9" s="13">
        <f t="shared" si="0"/>
        <v>1871.9</v>
      </c>
      <c r="J9" s="39">
        <f t="shared" si="2"/>
        <v>43811</v>
      </c>
      <c r="K9" s="7"/>
      <c r="L9" s="58">
        <f t="shared" si="1"/>
        <v>95466.9</v>
      </c>
      <c r="M9" s="15"/>
    </row>
    <row r="10" spans="1:13" customFormat="1" x14ac:dyDescent="0.35">
      <c r="A10" s="7">
        <v>6</v>
      </c>
      <c r="B10" s="7" t="s">
        <v>873</v>
      </c>
      <c r="C10" s="38">
        <v>1910950171139</v>
      </c>
      <c r="D10" s="7" t="s">
        <v>874</v>
      </c>
      <c r="E10" s="7" t="s">
        <v>35</v>
      </c>
      <c r="F10" s="39">
        <v>43781</v>
      </c>
      <c r="G10" s="84">
        <v>60256</v>
      </c>
      <c r="H10" s="7" t="s">
        <v>52</v>
      </c>
      <c r="I10" s="13">
        <f t="shared" si="0"/>
        <v>1205.1199999999999</v>
      </c>
      <c r="J10" s="39">
        <f t="shared" si="2"/>
        <v>43811</v>
      </c>
      <c r="K10" s="7"/>
      <c r="L10" s="58">
        <f t="shared" si="1"/>
        <v>61461.120000000003</v>
      </c>
      <c r="M10" s="15"/>
    </row>
    <row r="11" spans="1:13" customFormat="1" x14ac:dyDescent="0.35">
      <c r="A11" s="7">
        <v>7</v>
      </c>
      <c r="B11" s="7" t="s">
        <v>211</v>
      </c>
      <c r="C11" s="38">
        <v>1910956212491</v>
      </c>
      <c r="D11" s="7" t="s">
        <v>294</v>
      </c>
      <c r="E11" s="7" t="s">
        <v>35</v>
      </c>
      <c r="F11" s="39">
        <v>43781</v>
      </c>
      <c r="G11" s="84">
        <v>32000</v>
      </c>
      <c r="H11" s="7" t="s">
        <v>52</v>
      </c>
      <c r="I11" s="13">
        <f t="shared" si="0"/>
        <v>640</v>
      </c>
      <c r="J11" s="39">
        <f t="shared" si="2"/>
        <v>43811</v>
      </c>
      <c r="K11" s="7"/>
      <c r="L11" s="58">
        <f t="shared" si="1"/>
        <v>32640</v>
      </c>
      <c r="M11" s="15"/>
    </row>
    <row r="12" spans="1:13" customFormat="1" x14ac:dyDescent="0.35">
      <c r="A12" s="7">
        <v>8</v>
      </c>
      <c r="B12" s="43" t="s">
        <v>361</v>
      </c>
      <c r="C12" s="44">
        <v>1910950168063</v>
      </c>
      <c r="D12" s="43" t="s">
        <v>875</v>
      </c>
      <c r="E12" s="43" t="s">
        <v>34</v>
      </c>
      <c r="F12" s="45">
        <v>43781</v>
      </c>
      <c r="G12" s="74">
        <v>29319</v>
      </c>
      <c r="H12" s="7" t="s">
        <v>52</v>
      </c>
      <c r="I12" s="13">
        <f t="shared" si="0"/>
        <v>586.38</v>
      </c>
      <c r="J12" s="39">
        <f t="shared" si="2"/>
        <v>43811</v>
      </c>
      <c r="K12" s="7"/>
      <c r="L12" s="58">
        <f t="shared" si="1"/>
        <v>29905.38</v>
      </c>
      <c r="M12" s="15"/>
    </row>
    <row r="13" spans="1:13" customFormat="1" x14ac:dyDescent="0.35">
      <c r="A13" s="7">
        <v>9</v>
      </c>
      <c r="B13" s="43" t="s">
        <v>876</v>
      </c>
      <c r="C13" s="47">
        <v>2404890911</v>
      </c>
      <c r="D13" s="43" t="s">
        <v>478</v>
      </c>
      <c r="E13" s="43" t="s">
        <v>24</v>
      </c>
      <c r="F13" s="45">
        <v>43750</v>
      </c>
      <c r="G13" s="74">
        <v>5004.8599999999997</v>
      </c>
      <c r="H13" s="7" t="s">
        <v>52</v>
      </c>
      <c r="I13" s="13">
        <f t="shared" si="0"/>
        <v>100.09</v>
      </c>
      <c r="J13" s="39">
        <f t="shared" si="2"/>
        <v>43811</v>
      </c>
      <c r="K13" s="7"/>
      <c r="L13" s="58">
        <f t="shared" si="1"/>
        <v>5104.95</v>
      </c>
      <c r="M13" s="15"/>
    </row>
    <row r="14" spans="1:13" customFormat="1" x14ac:dyDescent="0.35">
      <c r="A14" s="7">
        <v>10</v>
      </c>
      <c r="B14" s="43" t="s">
        <v>111</v>
      </c>
      <c r="C14" s="44">
        <v>1910956218311</v>
      </c>
      <c r="D14" s="43" t="s">
        <v>90</v>
      </c>
      <c r="E14" s="43" t="s">
        <v>18</v>
      </c>
      <c r="F14" s="45">
        <v>43781</v>
      </c>
      <c r="G14" s="74">
        <v>93701</v>
      </c>
      <c r="H14" s="7" t="s">
        <v>52</v>
      </c>
      <c r="I14" s="13">
        <f t="shared" si="0"/>
        <v>1874.02</v>
      </c>
      <c r="J14" s="39">
        <f t="shared" si="2"/>
        <v>43811</v>
      </c>
      <c r="K14" s="7"/>
      <c r="L14" s="58">
        <f t="shared" si="1"/>
        <v>95575.02</v>
      </c>
      <c r="M14" s="15"/>
    </row>
    <row r="15" spans="1:13" customFormat="1" x14ac:dyDescent="0.35">
      <c r="A15" s="7">
        <v>11</v>
      </c>
      <c r="B15" s="43" t="s">
        <v>283</v>
      </c>
      <c r="C15" s="47">
        <v>1910950169823</v>
      </c>
      <c r="D15" s="43" t="s">
        <v>284</v>
      </c>
      <c r="E15" s="43" t="s">
        <v>178</v>
      </c>
      <c r="F15" s="45">
        <v>43781</v>
      </c>
      <c r="G15" s="74">
        <v>32000</v>
      </c>
      <c r="H15" s="7" t="s">
        <v>52</v>
      </c>
      <c r="I15" s="13">
        <f t="shared" si="0"/>
        <v>640</v>
      </c>
      <c r="J15" s="39">
        <f t="shared" si="2"/>
        <v>43811</v>
      </c>
      <c r="K15" s="7"/>
      <c r="L15" s="58">
        <f t="shared" si="1"/>
        <v>32640</v>
      </c>
      <c r="M15" s="15"/>
    </row>
    <row r="16" spans="1:13" customFormat="1" x14ac:dyDescent="0.35">
      <c r="A16" s="7">
        <v>12</v>
      </c>
      <c r="B16" s="43" t="s">
        <v>272</v>
      </c>
      <c r="C16" s="44">
        <v>1912731971863</v>
      </c>
      <c r="D16" s="43" t="s">
        <v>260</v>
      </c>
      <c r="E16" s="43" t="s">
        <v>112</v>
      </c>
      <c r="F16" s="45">
        <v>43749</v>
      </c>
      <c r="G16" s="74">
        <v>45834</v>
      </c>
      <c r="H16" s="7" t="s">
        <v>52</v>
      </c>
      <c r="I16" s="13">
        <f t="shared" si="0"/>
        <v>916.68</v>
      </c>
      <c r="J16" s="39">
        <f t="shared" si="2"/>
        <v>43811</v>
      </c>
      <c r="K16" s="7"/>
      <c r="L16" s="58">
        <f t="shared" si="1"/>
        <v>46750.68</v>
      </c>
      <c r="M16" s="15"/>
    </row>
    <row r="17" spans="1:13" customFormat="1" x14ac:dyDescent="0.35">
      <c r="A17" s="7">
        <v>13</v>
      </c>
      <c r="B17" s="43" t="s">
        <v>877</v>
      </c>
      <c r="C17" s="47">
        <v>1954971345</v>
      </c>
      <c r="D17" s="43" t="s">
        <v>63</v>
      </c>
      <c r="E17" s="43" t="s">
        <v>34</v>
      </c>
      <c r="F17" s="45">
        <v>43750</v>
      </c>
      <c r="G17" s="74">
        <v>10640</v>
      </c>
      <c r="H17" s="7" t="s">
        <v>52</v>
      </c>
      <c r="I17" s="13">
        <f t="shared" si="0"/>
        <v>212.8</v>
      </c>
      <c r="J17" s="39">
        <f t="shared" si="2"/>
        <v>43811</v>
      </c>
      <c r="K17" s="7"/>
      <c r="L17" s="58">
        <f t="shared" si="1"/>
        <v>10852.8</v>
      </c>
      <c r="M17" s="15"/>
    </row>
    <row r="18" spans="1:13" customFormat="1" x14ac:dyDescent="0.35">
      <c r="A18" s="7">
        <v>14</v>
      </c>
      <c r="B18" s="43" t="s">
        <v>878</v>
      </c>
      <c r="C18" s="44">
        <v>1918194490756</v>
      </c>
      <c r="D18" s="43" t="s">
        <v>879</v>
      </c>
      <c r="E18" s="43" t="s">
        <v>34</v>
      </c>
      <c r="F18" s="45">
        <v>43781</v>
      </c>
      <c r="G18" s="74">
        <v>25000</v>
      </c>
      <c r="H18" s="7" t="s">
        <v>52</v>
      </c>
      <c r="I18" s="13">
        <f t="shared" si="0"/>
        <v>500</v>
      </c>
      <c r="J18" s="39">
        <f t="shared" si="2"/>
        <v>43811</v>
      </c>
      <c r="K18" s="7"/>
      <c r="L18" s="41">
        <f t="shared" si="1"/>
        <v>25500</v>
      </c>
    </row>
    <row r="19" spans="1:13" customFormat="1" x14ac:dyDescent="0.35">
      <c r="A19" s="7">
        <v>15</v>
      </c>
      <c r="B19" s="43" t="s">
        <v>140</v>
      </c>
      <c r="C19" s="47">
        <v>1910956206260</v>
      </c>
      <c r="D19" s="43" t="s">
        <v>63</v>
      </c>
      <c r="E19" s="43" t="s">
        <v>24</v>
      </c>
      <c r="F19" s="45">
        <v>43811</v>
      </c>
      <c r="G19" s="74">
        <v>30000</v>
      </c>
      <c r="H19" s="7" t="s">
        <v>52</v>
      </c>
      <c r="I19" s="13">
        <f t="shared" si="0"/>
        <v>600</v>
      </c>
      <c r="J19" s="39">
        <f t="shared" si="2"/>
        <v>43811</v>
      </c>
      <c r="K19" s="7"/>
      <c r="L19" s="41">
        <f t="shared" si="1"/>
        <v>30600</v>
      </c>
    </row>
    <row r="20" spans="1:13" customFormat="1" x14ac:dyDescent="0.35">
      <c r="A20" s="7">
        <v>16</v>
      </c>
      <c r="B20" s="43" t="s">
        <v>340</v>
      </c>
      <c r="C20" s="47">
        <v>1910956205207</v>
      </c>
      <c r="D20" s="43" t="s">
        <v>80</v>
      </c>
      <c r="E20" s="43" t="s">
        <v>35</v>
      </c>
      <c r="F20" s="45">
        <v>43811</v>
      </c>
      <c r="G20" s="74">
        <v>20000</v>
      </c>
      <c r="H20" s="7" t="s">
        <v>52</v>
      </c>
      <c r="I20" s="13">
        <f t="shared" si="0"/>
        <v>400</v>
      </c>
      <c r="J20" s="39">
        <f t="shared" si="2"/>
        <v>43811</v>
      </c>
      <c r="K20" s="7"/>
      <c r="L20" s="41">
        <f t="shared" si="1"/>
        <v>20400</v>
      </c>
    </row>
    <row r="21" spans="1:13" customFormat="1" x14ac:dyDescent="0.35">
      <c r="A21" s="7">
        <v>17</v>
      </c>
      <c r="B21" s="43" t="s">
        <v>880</v>
      </c>
      <c r="C21" s="44">
        <v>1910950165284</v>
      </c>
      <c r="D21" s="43" t="s">
        <v>83</v>
      </c>
      <c r="E21" s="43" t="s">
        <v>112</v>
      </c>
      <c r="F21" s="45">
        <v>43689</v>
      </c>
      <c r="G21" s="74">
        <v>12077.5</v>
      </c>
      <c r="H21" s="7" t="s">
        <v>52</v>
      </c>
      <c r="I21" s="13">
        <f t="shared" si="0"/>
        <v>241.55</v>
      </c>
      <c r="J21" s="39">
        <f t="shared" si="2"/>
        <v>43811</v>
      </c>
      <c r="K21" s="7"/>
      <c r="L21" s="41">
        <f t="shared" si="1"/>
        <v>12319.05</v>
      </c>
    </row>
    <row r="22" spans="1:13" customFormat="1" x14ac:dyDescent="0.35">
      <c r="A22" s="7">
        <v>18</v>
      </c>
      <c r="B22" s="7" t="s">
        <v>268</v>
      </c>
      <c r="C22" s="38">
        <v>1910956214626</v>
      </c>
      <c r="D22" s="7" t="s">
        <v>881</v>
      </c>
      <c r="E22" s="7" t="s">
        <v>19</v>
      </c>
      <c r="F22" s="45">
        <v>43750</v>
      </c>
      <c r="G22" s="84">
        <v>21000</v>
      </c>
      <c r="H22" s="7" t="s">
        <v>52</v>
      </c>
      <c r="I22" s="13">
        <f t="shared" si="0"/>
        <v>420</v>
      </c>
      <c r="J22" s="39">
        <f t="shared" si="2"/>
        <v>43811</v>
      </c>
      <c r="K22" s="7"/>
      <c r="L22" s="41">
        <f t="shared" si="1"/>
        <v>21420</v>
      </c>
    </row>
    <row r="23" spans="1:13" customFormat="1" x14ac:dyDescent="0.35">
      <c r="A23" s="7">
        <v>19</v>
      </c>
      <c r="B23" s="48" t="s">
        <v>882</v>
      </c>
      <c r="C23" s="49">
        <v>1910950172225</v>
      </c>
      <c r="D23" s="48" t="s">
        <v>246</v>
      </c>
      <c r="E23" s="49" t="s">
        <v>34</v>
      </c>
      <c r="F23" s="45">
        <v>43811</v>
      </c>
      <c r="G23" s="74">
        <v>34400</v>
      </c>
      <c r="H23" s="7" t="s">
        <v>52</v>
      </c>
      <c r="I23" s="13">
        <f t="shared" si="0"/>
        <v>688</v>
      </c>
      <c r="J23" s="39">
        <f t="shared" si="2"/>
        <v>43811</v>
      </c>
      <c r="K23" s="7"/>
      <c r="L23" s="41">
        <f t="shared" si="1"/>
        <v>35088</v>
      </c>
    </row>
    <row r="24" spans="1:13" customFormat="1" x14ac:dyDescent="0.35">
      <c r="A24" s="7">
        <v>20</v>
      </c>
      <c r="B24" s="48" t="s">
        <v>106</v>
      </c>
      <c r="C24" s="51" t="s">
        <v>142</v>
      </c>
      <c r="D24" s="48" t="s">
        <v>883</v>
      </c>
      <c r="E24" s="48" t="s">
        <v>21</v>
      </c>
      <c r="F24" s="45">
        <v>43781</v>
      </c>
      <c r="G24" s="84">
        <v>101993.1</v>
      </c>
      <c r="H24" s="7" t="s">
        <v>52</v>
      </c>
      <c r="I24" s="13">
        <f t="shared" si="0"/>
        <v>2039.86</v>
      </c>
      <c r="J24" s="39">
        <f t="shared" si="2"/>
        <v>43811</v>
      </c>
      <c r="K24" s="7"/>
      <c r="L24" s="41">
        <f t="shared" si="1"/>
        <v>104032.96000000001</v>
      </c>
    </row>
    <row r="25" spans="1:13" customFormat="1" x14ac:dyDescent="0.35">
      <c r="A25" s="7">
        <v>21</v>
      </c>
      <c r="B25" s="52" t="s">
        <v>884</v>
      </c>
      <c r="C25" s="54" t="s">
        <v>360</v>
      </c>
      <c r="D25" s="52" t="s">
        <v>885</v>
      </c>
      <c r="E25" s="52" t="s">
        <v>112</v>
      </c>
      <c r="F25" s="45">
        <v>43811</v>
      </c>
      <c r="G25" s="74">
        <v>10881.08</v>
      </c>
      <c r="H25" s="7" t="s">
        <v>52</v>
      </c>
      <c r="I25" s="13">
        <f t="shared" si="0"/>
        <v>217.62</v>
      </c>
      <c r="J25" s="39">
        <f t="shared" si="2"/>
        <v>43811</v>
      </c>
      <c r="K25" s="7"/>
      <c r="L25" s="58">
        <f t="shared" si="1"/>
        <v>11098.7</v>
      </c>
    </row>
    <row r="26" spans="1:13" customFormat="1" x14ac:dyDescent="0.35">
      <c r="A26" s="7">
        <v>22</v>
      </c>
      <c r="B26" s="52" t="s">
        <v>893</v>
      </c>
      <c r="C26" s="54" t="s">
        <v>764</v>
      </c>
      <c r="D26" s="52"/>
      <c r="E26" s="52"/>
      <c r="F26" s="45"/>
      <c r="G26" s="74"/>
      <c r="H26" s="7" t="s">
        <v>52</v>
      </c>
      <c r="I26" s="13">
        <v>8000</v>
      </c>
      <c r="J26" s="39">
        <f t="shared" si="2"/>
        <v>43811</v>
      </c>
      <c r="K26" s="7"/>
      <c r="L26" s="58">
        <f t="shared" si="1"/>
        <v>8000</v>
      </c>
    </row>
    <row r="27" spans="1:13" customFormat="1" x14ac:dyDescent="0.35">
      <c r="A27" s="7">
        <v>23</v>
      </c>
      <c r="B27" s="52" t="s">
        <v>894</v>
      </c>
      <c r="C27" s="54" t="s">
        <v>245</v>
      </c>
      <c r="D27" s="52"/>
      <c r="E27" s="52"/>
      <c r="F27" s="45"/>
      <c r="G27" s="74"/>
      <c r="H27" s="7" t="s">
        <v>52</v>
      </c>
      <c r="I27" s="13">
        <v>9519.83</v>
      </c>
      <c r="J27" s="39">
        <f t="shared" si="2"/>
        <v>43811</v>
      </c>
      <c r="K27" s="7"/>
      <c r="L27" s="58">
        <f t="shared" si="1"/>
        <v>9519.83</v>
      </c>
    </row>
    <row r="28" spans="1:13" customFormat="1" x14ac:dyDescent="0.35">
      <c r="A28" s="7">
        <v>24</v>
      </c>
      <c r="B28" s="52" t="s">
        <v>895</v>
      </c>
      <c r="C28" s="54" t="s">
        <v>896</v>
      </c>
      <c r="D28" s="52"/>
      <c r="E28" s="52"/>
      <c r="F28" s="45"/>
      <c r="G28" s="74"/>
      <c r="H28" s="7" t="s">
        <v>52</v>
      </c>
      <c r="I28" s="13">
        <v>1550.1</v>
      </c>
      <c r="J28" s="39">
        <f t="shared" si="2"/>
        <v>43811</v>
      </c>
      <c r="K28" s="7"/>
      <c r="L28" s="58">
        <f t="shared" si="1"/>
        <v>1550.1</v>
      </c>
    </row>
    <row r="29" spans="1:13" customFormat="1" x14ac:dyDescent="0.35">
      <c r="A29" s="7">
        <v>25</v>
      </c>
      <c r="B29" s="52" t="s">
        <v>897</v>
      </c>
      <c r="C29" s="54">
        <v>1910956214626</v>
      </c>
      <c r="D29" s="52"/>
      <c r="E29" s="52"/>
      <c r="F29" s="45"/>
      <c r="G29" s="74"/>
      <c r="H29" s="7" t="s">
        <v>52</v>
      </c>
      <c r="I29" s="13">
        <v>1420.2</v>
      </c>
      <c r="J29" s="39">
        <f t="shared" si="2"/>
        <v>43811</v>
      </c>
      <c r="K29" s="7"/>
      <c r="L29" s="58">
        <f t="shared" si="1"/>
        <v>1420.2</v>
      </c>
    </row>
    <row r="30" spans="1:13" customFormat="1" x14ac:dyDescent="0.35">
      <c r="A30" s="7">
        <v>26</v>
      </c>
      <c r="B30" s="52" t="s">
        <v>754</v>
      </c>
      <c r="C30" s="54">
        <v>1910956210711</v>
      </c>
      <c r="D30" s="52" t="s">
        <v>869</v>
      </c>
      <c r="E30" s="52">
        <v>7010206</v>
      </c>
      <c r="F30" s="45">
        <v>43720</v>
      </c>
      <c r="G30" s="114">
        <v>19501</v>
      </c>
      <c r="H30" s="43" t="s">
        <v>7</v>
      </c>
      <c r="I30" s="13">
        <f t="shared" si="0"/>
        <v>390.02</v>
      </c>
      <c r="J30" s="39">
        <f t="shared" si="2"/>
        <v>43811</v>
      </c>
      <c r="K30" s="7"/>
      <c r="L30" s="58">
        <f t="shared" si="1"/>
        <v>19891.02</v>
      </c>
    </row>
    <row r="31" spans="1:13" customFormat="1" x14ac:dyDescent="0.35">
      <c r="A31" s="7">
        <v>27</v>
      </c>
      <c r="B31" s="43" t="s">
        <v>287</v>
      </c>
      <c r="C31" s="47">
        <v>1026384675</v>
      </c>
      <c r="D31" s="43" t="s">
        <v>81</v>
      </c>
      <c r="E31" s="52">
        <v>7010241</v>
      </c>
      <c r="F31" s="45">
        <v>43720</v>
      </c>
      <c r="G31" s="114">
        <v>268461.90000000002</v>
      </c>
      <c r="H31" s="43" t="s">
        <v>7</v>
      </c>
      <c r="I31" s="13">
        <f t="shared" si="0"/>
        <v>5369.23</v>
      </c>
      <c r="J31" s="39">
        <f t="shared" si="2"/>
        <v>43811</v>
      </c>
      <c r="K31" s="7"/>
      <c r="L31" s="58">
        <f t="shared" si="1"/>
        <v>273831.13</v>
      </c>
    </row>
    <row r="32" spans="1:13" customFormat="1" x14ac:dyDescent="0.35">
      <c r="A32" s="7">
        <v>28</v>
      </c>
      <c r="B32" s="43" t="s">
        <v>337</v>
      </c>
      <c r="C32" s="47">
        <v>1910911264873</v>
      </c>
      <c r="D32" s="43" t="s">
        <v>210</v>
      </c>
      <c r="E32" s="52">
        <v>7010246</v>
      </c>
      <c r="F32" s="45">
        <v>43750</v>
      </c>
      <c r="G32" s="114">
        <v>24010</v>
      </c>
      <c r="H32" s="43" t="s">
        <v>7</v>
      </c>
      <c r="I32" s="13">
        <f t="shared" si="0"/>
        <v>480.2</v>
      </c>
      <c r="J32" s="39">
        <f t="shared" si="2"/>
        <v>43811</v>
      </c>
      <c r="K32" s="7"/>
      <c r="L32" s="58">
        <f t="shared" si="1"/>
        <v>24490.2</v>
      </c>
    </row>
    <row r="33" spans="1:12" customFormat="1" x14ac:dyDescent="0.35">
      <c r="A33" s="7">
        <v>29</v>
      </c>
      <c r="B33" s="43" t="s">
        <v>890</v>
      </c>
      <c r="C33" s="47">
        <v>1910956218259</v>
      </c>
      <c r="D33" s="43"/>
      <c r="E33" s="52"/>
      <c r="F33" s="45"/>
      <c r="G33" s="114"/>
      <c r="H33" s="43" t="s">
        <v>7</v>
      </c>
      <c r="I33" s="13">
        <v>1929.14</v>
      </c>
      <c r="J33" s="39">
        <f t="shared" si="2"/>
        <v>43811</v>
      </c>
      <c r="K33" s="7"/>
      <c r="L33" s="58">
        <f t="shared" si="1"/>
        <v>1929.14</v>
      </c>
    </row>
    <row r="34" spans="1:12" customFormat="1" x14ac:dyDescent="0.35">
      <c r="A34" s="7">
        <v>30</v>
      </c>
      <c r="B34" s="43" t="s">
        <v>891</v>
      </c>
      <c r="C34" s="47">
        <v>1910956207364</v>
      </c>
      <c r="D34" s="43"/>
      <c r="E34" s="52"/>
      <c r="F34" s="45"/>
      <c r="G34" s="114"/>
      <c r="H34" s="43" t="s">
        <v>7</v>
      </c>
      <c r="I34" s="13">
        <v>1202.3699999999999</v>
      </c>
      <c r="J34" s="39">
        <f t="shared" si="2"/>
        <v>43811</v>
      </c>
      <c r="K34" s="7"/>
      <c r="L34" s="58">
        <f t="shared" si="1"/>
        <v>1202.3699999999999</v>
      </c>
    </row>
    <row r="35" spans="1:12" customFormat="1" x14ac:dyDescent="0.35">
      <c r="A35" s="7">
        <v>31</v>
      </c>
      <c r="B35" s="43" t="s">
        <v>892</v>
      </c>
      <c r="C35" s="47">
        <v>1912731973584</v>
      </c>
      <c r="D35" s="43"/>
      <c r="E35" s="52"/>
      <c r="F35" s="45"/>
      <c r="G35" s="114"/>
      <c r="H35" s="43" t="s">
        <v>7</v>
      </c>
      <c r="I35" s="13">
        <v>1729.24</v>
      </c>
      <c r="J35" s="39">
        <f t="shared" si="2"/>
        <v>43811</v>
      </c>
      <c r="K35" s="7"/>
      <c r="L35" s="58">
        <f t="shared" si="1"/>
        <v>1729.24</v>
      </c>
    </row>
    <row r="36" spans="1:12" customFormat="1" x14ac:dyDescent="0.35">
      <c r="A36" s="7">
        <v>32</v>
      </c>
      <c r="B36" s="43" t="s">
        <v>285</v>
      </c>
      <c r="C36" s="47">
        <v>1910950163097</v>
      </c>
      <c r="D36" s="43" t="s">
        <v>286</v>
      </c>
      <c r="E36" s="52" t="s">
        <v>19</v>
      </c>
      <c r="F36" s="45">
        <v>43781</v>
      </c>
      <c r="G36" s="113">
        <v>35764</v>
      </c>
      <c r="H36" s="43" t="s">
        <v>89</v>
      </c>
      <c r="I36" s="13">
        <f t="shared" si="0"/>
        <v>715.28</v>
      </c>
      <c r="J36" s="39">
        <f t="shared" si="2"/>
        <v>43811</v>
      </c>
      <c r="K36" s="7"/>
      <c r="L36" s="58">
        <f t="shared" si="1"/>
        <v>36479.279999999999</v>
      </c>
    </row>
    <row r="37" spans="1:12" customFormat="1" x14ac:dyDescent="0.35">
      <c r="A37" s="7">
        <v>33</v>
      </c>
      <c r="B37" s="43" t="s">
        <v>252</v>
      </c>
      <c r="C37" s="44">
        <v>4657709251</v>
      </c>
      <c r="D37" s="43" t="s">
        <v>253</v>
      </c>
      <c r="E37" s="52" t="s">
        <v>34</v>
      </c>
      <c r="F37" s="45">
        <v>43720</v>
      </c>
      <c r="G37" s="113">
        <v>32500</v>
      </c>
      <c r="H37" s="43" t="s">
        <v>89</v>
      </c>
      <c r="I37" s="13">
        <f t="shared" si="0"/>
        <v>650</v>
      </c>
      <c r="J37" s="39">
        <f t="shared" si="2"/>
        <v>43811</v>
      </c>
      <c r="K37" s="7"/>
      <c r="L37" s="58">
        <f t="shared" si="1"/>
        <v>33150</v>
      </c>
    </row>
    <row r="38" spans="1:12" customFormat="1" x14ac:dyDescent="0.35">
      <c r="A38" s="7">
        <v>34</v>
      </c>
      <c r="B38" s="43" t="s">
        <v>886</v>
      </c>
      <c r="C38" s="44">
        <v>1912723932501</v>
      </c>
      <c r="D38" s="43" t="s">
        <v>887</v>
      </c>
      <c r="E38" s="52" t="s">
        <v>16</v>
      </c>
      <c r="F38" s="45"/>
      <c r="G38" s="113">
        <v>25370.400000000001</v>
      </c>
      <c r="H38" s="43" t="s">
        <v>89</v>
      </c>
      <c r="I38" s="13">
        <f t="shared" si="0"/>
        <v>507.4</v>
      </c>
      <c r="J38" s="39">
        <f t="shared" si="2"/>
        <v>43811</v>
      </c>
      <c r="K38" s="7"/>
      <c r="L38" s="58">
        <f t="shared" si="1"/>
        <v>25877.800000000003</v>
      </c>
    </row>
    <row r="39" spans="1:12" customFormat="1" x14ac:dyDescent="0.35">
      <c r="A39" s="7">
        <v>35</v>
      </c>
      <c r="B39" s="43" t="s">
        <v>548</v>
      </c>
      <c r="C39" s="87" t="s">
        <v>375</v>
      </c>
      <c r="D39" s="43" t="s">
        <v>319</v>
      </c>
      <c r="E39" s="52" t="s">
        <v>21</v>
      </c>
      <c r="F39" s="45">
        <v>43811</v>
      </c>
      <c r="G39" s="113">
        <v>52430</v>
      </c>
      <c r="H39" s="43" t="s">
        <v>89</v>
      </c>
      <c r="I39" s="13">
        <f t="shared" si="0"/>
        <v>1048.5999999999999</v>
      </c>
      <c r="J39" s="39">
        <f t="shared" si="2"/>
        <v>43811</v>
      </c>
      <c r="K39" s="7"/>
      <c r="L39" s="58">
        <f t="shared" si="1"/>
        <v>53478.6</v>
      </c>
    </row>
    <row r="40" spans="1:12" customFormat="1" x14ac:dyDescent="0.35">
      <c r="A40" s="7">
        <v>36</v>
      </c>
      <c r="B40" s="43" t="s">
        <v>220</v>
      </c>
      <c r="C40" s="44">
        <v>1912779945651</v>
      </c>
      <c r="D40" s="43" t="s">
        <v>88</v>
      </c>
      <c r="E40" s="52" t="s">
        <v>21</v>
      </c>
      <c r="F40" s="45">
        <v>43720</v>
      </c>
      <c r="G40" s="113">
        <v>125000</v>
      </c>
      <c r="H40" s="43" t="s">
        <v>89</v>
      </c>
      <c r="I40" s="13">
        <f t="shared" si="0"/>
        <v>2500</v>
      </c>
      <c r="J40" s="39">
        <f t="shared" si="2"/>
        <v>43811</v>
      </c>
      <c r="K40" s="7"/>
      <c r="L40" s="58">
        <f t="shared" si="1"/>
        <v>127500</v>
      </c>
    </row>
    <row r="41" spans="1:12" customFormat="1" x14ac:dyDescent="0.35">
      <c r="A41" s="7">
        <v>37</v>
      </c>
      <c r="B41" s="43" t="s">
        <v>170</v>
      </c>
      <c r="C41" s="44">
        <v>6451620766</v>
      </c>
      <c r="D41" s="43" t="s">
        <v>888</v>
      </c>
      <c r="E41" s="52" t="s">
        <v>24</v>
      </c>
      <c r="F41" s="45"/>
      <c r="G41" s="113">
        <v>87907.42</v>
      </c>
      <c r="H41" s="43" t="s">
        <v>89</v>
      </c>
      <c r="I41" s="13">
        <f t="shared" si="0"/>
        <v>1758.14</v>
      </c>
      <c r="J41" s="39">
        <f t="shared" si="2"/>
        <v>43811</v>
      </c>
      <c r="K41" s="7"/>
      <c r="L41" s="58">
        <f t="shared" si="1"/>
        <v>89665.56</v>
      </c>
    </row>
    <row r="42" spans="1:12" customFormat="1" x14ac:dyDescent="0.35">
      <c r="A42" s="7">
        <v>38</v>
      </c>
      <c r="B42" s="43" t="s">
        <v>125</v>
      </c>
      <c r="C42" s="44">
        <v>1912723930346</v>
      </c>
      <c r="D42" s="43" t="s">
        <v>288</v>
      </c>
      <c r="E42" s="52" t="s">
        <v>889</v>
      </c>
      <c r="F42" s="45"/>
      <c r="G42" s="113">
        <v>12000</v>
      </c>
      <c r="H42" s="43" t="s">
        <v>89</v>
      </c>
      <c r="I42" s="13">
        <f t="shared" si="0"/>
        <v>240</v>
      </c>
      <c r="J42" s="39">
        <f t="shared" si="2"/>
        <v>43811</v>
      </c>
      <c r="K42" s="7"/>
      <c r="L42" s="58">
        <f t="shared" si="1"/>
        <v>12240</v>
      </c>
    </row>
    <row r="43" spans="1:12" customFormat="1" x14ac:dyDescent="0.35">
      <c r="A43" s="7">
        <v>39</v>
      </c>
      <c r="B43" s="43"/>
      <c r="C43" s="47"/>
      <c r="D43" s="43"/>
      <c r="E43" s="52"/>
      <c r="F43" s="45"/>
      <c r="G43" s="113"/>
      <c r="H43" s="43" t="s">
        <v>89</v>
      </c>
      <c r="I43" s="13">
        <v>4775.2299999999996</v>
      </c>
      <c r="J43" s="39">
        <f t="shared" si="2"/>
        <v>43811</v>
      </c>
      <c r="K43" s="7"/>
      <c r="L43" s="58">
        <f t="shared" si="1"/>
        <v>4775.2299999999996</v>
      </c>
    </row>
    <row r="44" spans="1:12" customFormat="1" x14ac:dyDescent="0.35">
      <c r="A44" s="7">
        <v>40</v>
      </c>
      <c r="B44" s="43" t="s">
        <v>898</v>
      </c>
      <c r="C44" s="47">
        <v>200006994741</v>
      </c>
      <c r="D44" s="43"/>
      <c r="E44" s="43"/>
      <c r="F44" s="45"/>
      <c r="G44" s="115"/>
      <c r="H44" s="43" t="s">
        <v>94</v>
      </c>
      <c r="I44" s="13">
        <v>5418.8</v>
      </c>
      <c r="J44" s="39">
        <f t="shared" si="2"/>
        <v>43811</v>
      </c>
      <c r="K44" s="7"/>
      <c r="L44" s="58">
        <f t="shared" si="1"/>
        <v>5418.8</v>
      </c>
    </row>
    <row r="45" spans="1:12" customFormat="1" x14ac:dyDescent="0.35">
      <c r="A45" s="7">
        <v>41</v>
      </c>
      <c r="B45" s="43" t="s">
        <v>899</v>
      </c>
      <c r="C45" s="47">
        <v>200007112049</v>
      </c>
      <c r="D45" s="43"/>
      <c r="E45" s="43"/>
      <c r="F45" s="45"/>
      <c r="G45" s="115"/>
      <c r="H45" s="43" t="s">
        <v>94</v>
      </c>
      <c r="I45" s="13">
        <v>4048.22</v>
      </c>
      <c r="J45" s="39">
        <f t="shared" si="2"/>
        <v>43811</v>
      </c>
      <c r="K45" s="7"/>
      <c r="L45" s="58">
        <f t="shared" si="1"/>
        <v>4048.22</v>
      </c>
    </row>
    <row r="46" spans="1:12" customFormat="1" x14ac:dyDescent="0.35">
      <c r="A46" s="7">
        <v>42</v>
      </c>
      <c r="B46" s="43"/>
      <c r="C46" s="47"/>
      <c r="D46" s="43"/>
      <c r="E46" s="43"/>
      <c r="F46" s="45"/>
      <c r="G46" s="115">
        <v>225148.31</v>
      </c>
      <c r="H46" s="43" t="s">
        <v>94</v>
      </c>
      <c r="I46" s="13">
        <v>4502.97</v>
      </c>
      <c r="J46" s="39">
        <f t="shared" si="2"/>
        <v>43811</v>
      </c>
      <c r="K46" s="7"/>
      <c r="L46" s="58">
        <f t="shared" si="1"/>
        <v>229651.28</v>
      </c>
    </row>
    <row r="47" spans="1:12" customFormat="1" x14ac:dyDescent="0.35">
      <c r="A47" s="7">
        <v>43</v>
      </c>
      <c r="B47" s="43" t="s">
        <v>260</v>
      </c>
      <c r="C47" s="47">
        <v>200010289469</v>
      </c>
      <c r="D47" s="43"/>
      <c r="E47" s="43"/>
      <c r="F47" s="45"/>
      <c r="G47" s="115">
        <v>9000</v>
      </c>
      <c r="H47" s="43" t="s">
        <v>96</v>
      </c>
      <c r="I47" s="13">
        <f t="shared" si="0"/>
        <v>180</v>
      </c>
      <c r="J47" s="39">
        <f t="shared" si="2"/>
        <v>43811</v>
      </c>
      <c r="K47" s="7"/>
      <c r="L47" s="58">
        <f t="shared" si="1"/>
        <v>9180</v>
      </c>
    </row>
    <row r="48" spans="1:12" customFormat="1" x14ac:dyDescent="0.35">
      <c r="A48" s="7">
        <v>44</v>
      </c>
      <c r="B48" s="43"/>
      <c r="C48" s="44">
        <v>200006999651</v>
      </c>
      <c r="D48" s="43"/>
      <c r="E48" s="43" t="s">
        <v>675</v>
      </c>
      <c r="F48" s="50">
        <v>43689</v>
      </c>
      <c r="G48" s="46">
        <v>25370</v>
      </c>
      <c r="H48" s="43" t="s">
        <v>96</v>
      </c>
      <c r="I48" s="13">
        <f t="shared" si="0"/>
        <v>507.4</v>
      </c>
      <c r="J48" s="39">
        <f t="shared" si="2"/>
        <v>43811</v>
      </c>
      <c r="K48" s="7"/>
      <c r="L48" s="58">
        <f t="shared" si="1"/>
        <v>25877.4</v>
      </c>
    </row>
    <row r="49" spans="1:12" customFormat="1" x14ac:dyDescent="0.35">
      <c r="A49" s="55"/>
      <c r="B49" s="56" t="s">
        <v>4</v>
      </c>
      <c r="C49" s="57" t="s">
        <v>91</v>
      </c>
      <c r="D49" s="56" t="s">
        <v>89</v>
      </c>
      <c r="E49" s="56" t="s">
        <v>7</v>
      </c>
      <c r="F49" s="56" t="s">
        <v>94</v>
      </c>
      <c r="G49" s="64" t="s">
        <v>9</v>
      </c>
      <c r="H49" s="55"/>
      <c r="I49" s="41"/>
      <c r="J49" s="55"/>
      <c r="K49" s="55"/>
      <c r="L49" s="41"/>
    </row>
    <row r="50" spans="1:12" customFormat="1" x14ac:dyDescent="0.35">
      <c r="A50" s="63" t="s">
        <v>92</v>
      </c>
      <c r="B50" s="65">
        <f>SUM(G5:G29)</f>
        <v>889229.03999999992</v>
      </c>
      <c r="C50" s="65">
        <f>SUM(G47:G48)</f>
        <v>34370</v>
      </c>
      <c r="D50" s="65">
        <f>SUM(G36:G43)</f>
        <v>370971.82</v>
      </c>
      <c r="E50" s="65">
        <f>SUM(G30:G35)</f>
        <v>311972.90000000002</v>
      </c>
      <c r="F50" s="65">
        <f>SUM(G44:G46)</f>
        <v>225148.31</v>
      </c>
      <c r="G50" s="73">
        <f>SUM(B50:F50)</f>
        <v>1831692.0699999998</v>
      </c>
      <c r="H50" s="55"/>
      <c r="I50" s="41"/>
      <c r="J50" s="55"/>
      <c r="K50" s="55"/>
      <c r="L50" s="41"/>
    </row>
    <row r="51" spans="1:12" customFormat="1" x14ac:dyDescent="0.35">
      <c r="A51" s="63" t="s">
        <v>93</v>
      </c>
      <c r="B51" s="65">
        <f>SUM(I5:I29)</f>
        <v>38274.69999999999</v>
      </c>
      <c r="C51" s="65">
        <f>SUM(I47:I48)</f>
        <v>687.4</v>
      </c>
      <c r="D51" s="65">
        <f>SUM(I36:I43)</f>
        <v>12194.65</v>
      </c>
      <c r="E51" s="65">
        <f>SUM(I30:I35)</f>
        <v>11100.199999999999</v>
      </c>
      <c r="F51" s="65">
        <f>SUM(I44:I46)</f>
        <v>13969.990000000002</v>
      </c>
      <c r="G51" s="65">
        <f>SUM(B51:F51)</f>
        <v>76226.939999999988</v>
      </c>
      <c r="H51" s="55"/>
      <c r="I51" s="41"/>
      <c r="J51" s="55"/>
      <c r="K51" s="55"/>
      <c r="L51" s="41"/>
    </row>
    <row r="52" spans="1:12" customFormat="1" x14ac:dyDescent="0.35">
      <c r="A52" s="63" t="s">
        <v>9</v>
      </c>
      <c r="B52" s="65">
        <f>SUM(B50:B51)</f>
        <v>927503.73999999987</v>
      </c>
      <c r="C52" s="65">
        <f>SUM(C50:C51)</f>
        <v>35057.4</v>
      </c>
      <c r="D52" s="65">
        <f>SUM(D50:D51)</f>
        <v>383166.47000000003</v>
      </c>
      <c r="E52" s="65">
        <f>SUM(E50:E51)</f>
        <v>323073.10000000003</v>
      </c>
      <c r="F52" s="65">
        <f>SUM(F50:F51)</f>
        <v>239118.3</v>
      </c>
      <c r="G52" s="65">
        <f>SUM(B52:F52)</f>
        <v>1907919.01</v>
      </c>
      <c r="H52" s="55" t="s">
        <v>33</v>
      </c>
      <c r="I52" s="41"/>
      <c r="J52" s="55"/>
      <c r="K52" s="55"/>
      <c r="L52" s="41"/>
    </row>
    <row r="53" spans="1:12" customFormat="1" x14ac:dyDescent="0.35">
      <c r="A53" s="55"/>
      <c r="B53" s="59"/>
      <c r="C53" s="60"/>
      <c r="D53" s="60"/>
      <c r="E53" s="61"/>
      <c r="F53" s="55"/>
      <c r="G53" s="58"/>
      <c r="H53" s="55"/>
      <c r="I53" s="41"/>
      <c r="J53" s="55"/>
      <c r="K53" s="55"/>
      <c r="L53" s="41"/>
    </row>
    <row r="54" spans="1:12" x14ac:dyDescent="0.35">
      <c r="A54" s="82" t="s">
        <v>300</v>
      </c>
      <c r="C54" s="62"/>
      <c r="D54" s="61">
        <f>B50+C50+D50</f>
        <v>1294570.8599999999</v>
      </c>
      <c r="E54" s="61">
        <f>E50+F50</f>
        <v>537121.21</v>
      </c>
      <c r="G54" s="65">
        <f>D54+E54</f>
        <v>1831692.0699999998</v>
      </c>
      <c r="I54" s="41"/>
      <c r="L54" s="41"/>
    </row>
    <row r="55" spans="1:12" ht="23.5" x14ac:dyDescent="0.55000000000000004">
      <c r="C55" s="62"/>
      <c r="G55" s="58"/>
      <c r="H55" s="122"/>
      <c r="I55" s="41"/>
      <c r="L55" s="41"/>
    </row>
    <row r="56" spans="1:12" ht="23.5" x14ac:dyDescent="0.55000000000000004">
      <c r="A56" s="136" t="s">
        <v>0</v>
      </c>
      <c r="B56" s="136"/>
      <c r="C56" s="136"/>
      <c r="D56" s="136"/>
      <c r="E56" s="136"/>
      <c r="F56" s="136"/>
      <c r="G56" s="122"/>
      <c r="H56" s="116"/>
      <c r="I56" s="41"/>
      <c r="L56" s="41"/>
    </row>
    <row r="57" spans="1:12" ht="16" thickBot="1" x14ac:dyDescent="0.4">
      <c r="A57" s="133" t="s">
        <v>1</v>
      </c>
      <c r="B57" s="133"/>
      <c r="C57" s="133"/>
      <c r="D57" s="133"/>
      <c r="E57" s="133"/>
      <c r="F57" s="133"/>
      <c r="G57" s="120"/>
      <c r="I57" s="41"/>
      <c r="L57" s="41"/>
    </row>
    <row r="58" spans="1:12" x14ac:dyDescent="0.35">
      <c r="C58" s="62"/>
      <c r="G58" s="58"/>
      <c r="I58" s="41"/>
      <c r="L58" s="41"/>
    </row>
    <row r="59" spans="1:12" ht="18.5" x14ac:dyDescent="0.45">
      <c r="B59" s="66" t="s">
        <v>101</v>
      </c>
      <c r="C59" s="67"/>
      <c r="D59" s="66"/>
      <c r="E59" s="66"/>
      <c r="F59" s="66"/>
      <c r="G59" s="68">
        <f>J5</f>
        <v>43811</v>
      </c>
      <c r="I59" s="41"/>
      <c r="L59" s="41"/>
    </row>
    <row r="60" spans="1:12" ht="18.5" x14ac:dyDescent="0.45">
      <c r="B60" s="66"/>
      <c r="C60" s="67"/>
      <c r="D60" s="66"/>
      <c r="E60" s="66"/>
      <c r="F60" s="66"/>
      <c r="G60" s="69"/>
      <c r="I60" s="41"/>
      <c r="L60" s="41"/>
    </row>
    <row r="61" spans="1:12" ht="18.5" x14ac:dyDescent="0.45">
      <c r="B61" s="66" t="s">
        <v>97</v>
      </c>
      <c r="C61" s="67"/>
      <c r="D61" s="70">
        <f>B50</f>
        <v>889229.03999999992</v>
      </c>
      <c r="E61" s="66"/>
      <c r="F61" s="66"/>
      <c r="G61" s="69"/>
      <c r="I61" s="41"/>
      <c r="L61" s="41"/>
    </row>
    <row r="62" spans="1:12" ht="18.5" x14ac:dyDescent="0.45">
      <c r="B62" s="66" t="s">
        <v>98</v>
      </c>
      <c r="C62" s="67"/>
      <c r="D62" s="70">
        <f>E50</f>
        <v>311972.90000000002</v>
      </c>
      <c r="E62" s="66"/>
      <c r="F62" s="66"/>
      <c r="G62" s="69"/>
      <c r="I62" s="41"/>
      <c r="L62" s="41"/>
    </row>
    <row r="63" spans="1:12" ht="18.5" x14ac:dyDescent="0.45">
      <c r="B63" s="71" t="s">
        <v>99</v>
      </c>
      <c r="C63" s="67"/>
      <c r="D63" s="70">
        <f>B51</f>
        <v>38274.69999999999</v>
      </c>
      <c r="E63" s="66"/>
      <c r="F63" s="66"/>
      <c r="G63" s="69"/>
      <c r="I63" s="41"/>
      <c r="L63" s="41"/>
    </row>
    <row r="64" spans="1:12" ht="18.5" x14ac:dyDescent="0.45">
      <c r="B64" s="71" t="s">
        <v>100</v>
      </c>
      <c r="C64" s="67"/>
      <c r="D64" s="70">
        <f>E51</f>
        <v>11100.199999999999</v>
      </c>
      <c r="E64" s="66"/>
      <c r="F64" s="66"/>
      <c r="G64" s="69"/>
      <c r="I64" s="41"/>
      <c r="L64" s="41"/>
    </row>
    <row r="65" spans="2:12" ht="18.5" x14ac:dyDescent="0.45">
      <c r="B65" s="66"/>
      <c r="C65" s="67"/>
      <c r="D65" s="66"/>
      <c r="E65" s="66"/>
      <c r="F65" s="66"/>
      <c r="G65" s="69"/>
      <c r="I65" s="41"/>
      <c r="L65" s="41"/>
    </row>
    <row r="66" spans="2:12" ht="18.5" x14ac:dyDescent="0.45">
      <c r="B66" s="66"/>
      <c r="C66" s="67"/>
      <c r="D66" s="72">
        <f>SUM(D61:D64)</f>
        <v>1250576.8399999999</v>
      </c>
      <c r="E66" s="66"/>
      <c r="F66" s="66"/>
      <c r="G66" s="69"/>
      <c r="I66" s="41"/>
      <c r="L66" s="41"/>
    </row>
    <row r="67" spans="2:12" x14ac:dyDescent="0.35">
      <c r="C67" s="62"/>
      <c r="G67" s="58"/>
      <c r="I67" s="41"/>
      <c r="L67" s="41"/>
    </row>
    <row r="68" spans="2:12" x14ac:dyDescent="0.35">
      <c r="C68" s="62"/>
      <c r="G68" s="58"/>
      <c r="I68" s="41"/>
      <c r="L68" s="41"/>
    </row>
    <row r="69" spans="2:12" x14ac:dyDescent="0.35">
      <c r="C69" s="62"/>
      <c r="G69" s="58"/>
      <c r="I69" s="41"/>
      <c r="L69" s="41"/>
    </row>
    <row r="70" spans="2:12" x14ac:dyDescent="0.35">
      <c r="C70" s="62"/>
      <c r="G70" s="58"/>
      <c r="I70" s="41"/>
      <c r="L70" s="41"/>
    </row>
    <row r="71" spans="2:12" x14ac:dyDescent="0.35">
      <c r="C71" s="62"/>
      <c r="G71" s="58"/>
      <c r="I71" s="41"/>
      <c r="L71" s="41"/>
    </row>
    <row r="72" spans="2:12" x14ac:dyDescent="0.35">
      <c r="C72" s="62"/>
      <c r="G72" s="58"/>
      <c r="I72" s="41"/>
      <c r="L72" s="41"/>
    </row>
    <row r="73" spans="2:12" x14ac:dyDescent="0.35">
      <c r="C73" s="62"/>
      <c r="G73" s="58"/>
      <c r="I73" s="41"/>
      <c r="L73" s="41"/>
    </row>
    <row r="74" spans="2:12" x14ac:dyDescent="0.35">
      <c r="C74" s="62"/>
      <c r="G74" s="58"/>
      <c r="I74" s="41"/>
      <c r="L74" s="41"/>
    </row>
    <row r="75" spans="2:12" x14ac:dyDescent="0.35">
      <c r="C75" s="62"/>
      <c r="G75" s="58"/>
      <c r="I75" s="41"/>
      <c r="L75" s="41"/>
    </row>
    <row r="76" spans="2:12" x14ac:dyDescent="0.35">
      <c r="C76" s="62"/>
      <c r="G76" s="58"/>
      <c r="I76" s="41"/>
      <c r="L76" s="41"/>
    </row>
    <row r="77" spans="2:12" x14ac:dyDescent="0.35">
      <c r="C77" s="62"/>
      <c r="G77" s="58"/>
      <c r="I77" s="41"/>
    </row>
    <row r="78" spans="2:12" x14ac:dyDescent="0.35">
      <c r="C78" s="62"/>
      <c r="G78" s="58"/>
      <c r="I78" s="41"/>
    </row>
    <row r="79" spans="2:12" x14ac:dyDescent="0.35">
      <c r="C79" s="62"/>
      <c r="G79" s="58"/>
      <c r="I79" s="41"/>
    </row>
    <row r="80" spans="2:12" x14ac:dyDescent="0.35">
      <c r="C80" s="62"/>
      <c r="G80" s="58"/>
      <c r="I80" s="41"/>
    </row>
    <row r="81" spans="3:9" x14ac:dyDescent="0.35">
      <c r="C81" s="62"/>
      <c r="G81" s="58"/>
      <c r="I81" s="41"/>
    </row>
    <row r="82" spans="3:9" x14ac:dyDescent="0.35">
      <c r="C82" s="62"/>
      <c r="G82" s="58"/>
      <c r="I82" s="41"/>
    </row>
    <row r="83" spans="3:9" x14ac:dyDescent="0.35">
      <c r="C83" s="62"/>
      <c r="G83" s="58"/>
      <c r="I83" s="41"/>
    </row>
    <row r="84" spans="3:9" x14ac:dyDescent="0.35">
      <c r="C84" s="62"/>
      <c r="G84" s="58"/>
      <c r="I84" s="41"/>
    </row>
    <row r="85" spans="3:9" x14ac:dyDescent="0.35">
      <c r="C85" s="62"/>
      <c r="G85" s="58"/>
      <c r="I85" s="41"/>
    </row>
    <row r="86" spans="3:9" x14ac:dyDescent="0.35">
      <c r="C86" s="62"/>
      <c r="G86" s="58"/>
      <c r="I86" s="41"/>
    </row>
    <row r="87" spans="3:9" x14ac:dyDescent="0.35">
      <c r="C87" s="62"/>
      <c r="G87" s="58"/>
      <c r="I87" s="41"/>
    </row>
    <row r="88" spans="3:9" x14ac:dyDescent="0.35">
      <c r="C88" s="62"/>
      <c r="G88" s="58"/>
      <c r="I88" s="41"/>
    </row>
    <row r="89" spans="3:9" x14ac:dyDescent="0.35">
      <c r="C89" s="62"/>
      <c r="G89" s="58"/>
      <c r="I89" s="41"/>
    </row>
    <row r="90" spans="3:9" x14ac:dyDescent="0.35">
      <c r="C90" s="62"/>
      <c r="G90" s="58"/>
      <c r="I90" s="41"/>
    </row>
    <row r="91" spans="3:9" x14ac:dyDescent="0.35">
      <c r="C91" s="62"/>
      <c r="G91" s="58"/>
      <c r="I91" s="41"/>
    </row>
    <row r="92" spans="3:9" x14ac:dyDescent="0.35">
      <c r="C92" s="62"/>
      <c r="G92" s="58"/>
      <c r="I92" s="41"/>
    </row>
    <row r="93" spans="3:9" x14ac:dyDescent="0.35">
      <c r="C93" s="62"/>
      <c r="G93" s="58"/>
      <c r="I93" s="41"/>
    </row>
    <row r="94" spans="3:9" x14ac:dyDescent="0.35">
      <c r="C94" s="62"/>
      <c r="G94" s="58"/>
      <c r="I94" s="41"/>
    </row>
    <row r="95" spans="3:9" x14ac:dyDescent="0.35">
      <c r="C95" s="62"/>
      <c r="G95" s="58"/>
      <c r="I95" s="41"/>
    </row>
    <row r="96" spans="3:9" x14ac:dyDescent="0.35">
      <c r="C96" s="62"/>
      <c r="G96" s="58"/>
      <c r="I96" s="41"/>
    </row>
    <row r="97" spans="3:9" x14ac:dyDescent="0.35">
      <c r="C97" s="62"/>
      <c r="G97" s="58"/>
      <c r="I97" s="41"/>
    </row>
    <row r="98" spans="3:9" x14ac:dyDescent="0.35">
      <c r="C98" s="62"/>
      <c r="G98" s="58"/>
      <c r="I98" s="41"/>
    </row>
    <row r="99" spans="3:9" x14ac:dyDescent="0.35">
      <c r="C99" s="62"/>
      <c r="G99" s="58"/>
      <c r="I99" s="41"/>
    </row>
    <row r="100" spans="3:9" x14ac:dyDescent="0.35">
      <c r="C100" s="62"/>
      <c r="G100" s="58"/>
      <c r="I100" s="41"/>
    </row>
    <row r="101" spans="3:9" x14ac:dyDescent="0.35">
      <c r="C101" s="62"/>
      <c r="G101" s="58"/>
      <c r="I101" s="41"/>
    </row>
    <row r="102" spans="3:9" x14ac:dyDescent="0.35">
      <c r="C102" s="62"/>
      <c r="G102" s="58"/>
      <c r="I102" s="41"/>
    </row>
    <row r="103" spans="3:9" x14ac:dyDescent="0.35">
      <c r="C103" s="62"/>
      <c r="G103" s="58"/>
      <c r="I103" s="41"/>
    </row>
    <row r="104" spans="3:9" x14ac:dyDescent="0.35">
      <c r="C104" s="62"/>
      <c r="G104" s="58"/>
      <c r="I104" s="41"/>
    </row>
    <row r="105" spans="3:9" x14ac:dyDescent="0.35">
      <c r="C105" s="62"/>
      <c r="G105" s="58"/>
      <c r="I105" s="41"/>
    </row>
    <row r="106" spans="3:9" x14ac:dyDescent="0.35">
      <c r="C106" s="62"/>
      <c r="G106" s="58"/>
      <c r="I106" s="41"/>
    </row>
    <row r="107" spans="3:9" x14ac:dyDescent="0.35">
      <c r="C107" s="62"/>
      <c r="G107" s="58"/>
      <c r="I107" s="41"/>
    </row>
    <row r="108" spans="3:9" x14ac:dyDescent="0.35">
      <c r="C108" s="62"/>
      <c r="G108" s="58"/>
      <c r="I108" s="41"/>
    </row>
    <row r="109" spans="3:9" x14ac:dyDescent="0.35">
      <c r="C109" s="62"/>
      <c r="G109" s="58"/>
      <c r="I109" s="41"/>
    </row>
    <row r="110" spans="3:9" x14ac:dyDescent="0.35">
      <c r="C110" s="62"/>
      <c r="G110" s="58"/>
      <c r="I110" s="41"/>
    </row>
    <row r="111" spans="3:9" x14ac:dyDescent="0.35">
      <c r="C111" s="62"/>
      <c r="G111" s="58"/>
      <c r="I111" s="41"/>
    </row>
    <row r="112" spans="3:9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</row>
    <row r="173" spans="3:9" x14ac:dyDescent="0.35">
      <c r="C173" s="62"/>
      <c r="G173" s="58"/>
    </row>
    <row r="174" spans="3:9" x14ac:dyDescent="0.35">
      <c r="C174" s="62"/>
      <c r="G174" s="58"/>
    </row>
    <row r="175" spans="3:9" x14ac:dyDescent="0.35">
      <c r="C175" s="62"/>
      <c r="G175" s="58"/>
    </row>
    <row r="176" spans="3:9" x14ac:dyDescent="0.35">
      <c r="C176" s="62"/>
      <c r="G176" s="58"/>
    </row>
    <row r="177" spans="3:7" x14ac:dyDescent="0.35">
      <c r="C177" s="62"/>
      <c r="G177" s="58"/>
    </row>
    <row r="178" spans="3:7" x14ac:dyDescent="0.35">
      <c r="C178" s="62"/>
      <c r="G178" s="58"/>
    </row>
    <row r="179" spans="3:7" x14ac:dyDescent="0.35">
      <c r="G179" s="58"/>
    </row>
  </sheetData>
  <mergeCells count="7">
    <mergeCell ref="A57:F57"/>
    <mergeCell ref="A1:K1"/>
    <mergeCell ref="A2:K2"/>
    <mergeCell ref="B3:C3"/>
    <mergeCell ref="E3:H3"/>
    <mergeCell ref="I3:J3"/>
    <mergeCell ref="A56:F56"/>
  </mergeCells>
  <pageMargins left="1.43" right="0.7" top="0.79" bottom="0.28999999999999998" header="0.7" footer="0.3"/>
  <pageSetup paperSize="9" scale="7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topLeftCell="A31" zoomScale="85" zoomScaleNormal="85" zoomScaleSheetLayoutView="85" zoomScalePageLayoutView="115" workbookViewId="0">
      <selection activeCell="G44" sqref="G44"/>
    </sheetView>
  </sheetViews>
  <sheetFormatPr defaultColWidth="9.1796875" defaultRowHeight="14.5" x14ac:dyDescent="0.35"/>
  <cols>
    <col min="1" max="1" width="5.54296875" style="55" customWidth="1"/>
    <col min="2" max="2" width="20" style="55" bestFit="1" customWidth="1"/>
    <col min="3" max="3" width="20.453125" style="55" customWidth="1"/>
    <col min="4" max="4" width="20.1796875" style="55" bestFit="1" customWidth="1"/>
    <col min="5" max="5" width="15.1796875" style="55" bestFit="1" customWidth="1"/>
    <col min="6" max="6" width="11.7265625" style="55" customWidth="1"/>
    <col min="7" max="7" width="15.1796875" style="59" bestFit="1" customWidth="1"/>
    <col min="8" max="8" width="10.26953125" style="55" bestFit="1" customWidth="1"/>
    <col min="9" max="9" width="10.453125" style="55" customWidth="1"/>
    <col min="10" max="10" width="11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3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4" x14ac:dyDescent="0.3">
      <c r="A3" s="32" t="s">
        <v>37</v>
      </c>
      <c r="B3" s="135" t="s">
        <v>38</v>
      </c>
      <c r="C3" s="135"/>
      <c r="D3" s="119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56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 x14ac:dyDescent="0.35">
      <c r="A5" s="7">
        <v>1</v>
      </c>
      <c r="B5" s="7" t="s">
        <v>823</v>
      </c>
      <c r="C5" s="38" t="s">
        <v>824</v>
      </c>
      <c r="D5" s="7" t="s">
        <v>825</v>
      </c>
      <c r="E5" s="7" t="s">
        <v>112</v>
      </c>
      <c r="F5" s="39">
        <v>43749</v>
      </c>
      <c r="G5" s="84">
        <v>25414.63</v>
      </c>
      <c r="H5" s="7" t="s">
        <v>52</v>
      </c>
      <c r="I5" s="13">
        <f>TRUNC((G5*0.02),2)</f>
        <v>508.29</v>
      </c>
      <c r="J5" s="39">
        <v>43781</v>
      </c>
      <c r="K5" s="7"/>
      <c r="L5" s="58">
        <f>G5+I5</f>
        <v>25922.920000000002</v>
      </c>
      <c r="M5" s="15"/>
    </row>
    <row r="6" spans="1:13" customFormat="1" x14ac:dyDescent="0.35">
      <c r="A6" s="7">
        <v>2</v>
      </c>
      <c r="B6" s="7" t="s">
        <v>164</v>
      </c>
      <c r="C6" s="42">
        <v>1910956211606</v>
      </c>
      <c r="D6" s="7" t="s">
        <v>70</v>
      </c>
      <c r="E6" s="7" t="s">
        <v>178</v>
      </c>
      <c r="F6" s="39">
        <v>43749</v>
      </c>
      <c r="G6" s="84">
        <v>25000</v>
      </c>
      <c r="H6" s="7" t="s">
        <v>52</v>
      </c>
      <c r="I6" s="13">
        <f t="shared" ref="I6:I47" si="0">TRUNC((G6*0.02),2)</f>
        <v>500</v>
      </c>
      <c r="J6" s="39">
        <f>J5</f>
        <v>43781</v>
      </c>
      <c r="K6" s="7"/>
      <c r="L6" s="58">
        <f t="shared" ref="L6:L47" si="1">G6+I6</f>
        <v>25500</v>
      </c>
      <c r="M6" s="15"/>
    </row>
    <row r="7" spans="1:13" customFormat="1" x14ac:dyDescent="0.35">
      <c r="A7" s="7">
        <v>3</v>
      </c>
      <c r="B7" s="7" t="s">
        <v>308</v>
      </c>
      <c r="C7" s="38">
        <v>1910950167274</v>
      </c>
      <c r="D7" s="7" t="s">
        <v>826</v>
      </c>
      <c r="E7" s="7" t="s">
        <v>24</v>
      </c>
      <c r="F7" s="39">
        <v>43781</v>
      </c>
      <c r="G7" s="84">
        <v>50000</v>
      </c>
      <c r="H7" s="7" t="s">
        <v>52</v>
      </c>
      <c r="I7" s="13">
        <f t="shared" si="0"/>
        <v>1000</v>
      </c>
      <c r="J7" s="39">
        <f t="shared" ref="J7:J47" si="2">J6</f>
        <v>43781</v>
      </c>
      <c r="K7" s="7"/>
      <c r="L7" s="58">
        <f t="shared" si="1"/>
        <v>51000</v>
      </c>
      <c r="M7" s="15"/>
    </row>
    <row r="8" spans="1:13" customFormat="1" x14ac:dyDescent="0.35">
      <c r="A8" s="7">
        <v>4</v>
      </c>
      <c r="B8" s="7" t="s">
        <v>346</v>
      </c>
      <c r="C8" s="42">
        <v>1910956207659</v>
      </c>
      <c r="D8" s="7" t="s">
        <v>827</v>
      </c>
      <c r="E8" s="7" t="s">
        <v>35</v>
      </c>
      <c r="F8" s="39">
        <v>43781</v>
      </c>
      <c r="G8" s="84">
        <v>55400</v>
      </c>
      <c r="H8" s="7" t="s">
        <v>52</v>
      </c>
      <c r="I8" s="13">
        <f t="shared" si="0"/>
        <v>1108</v>
      </c>
      <c r="J8" s="39">
        <f t="shared" si="2"/>
        <v>43781</v>
      </c>
      <c r="K8" s="7"/>
      <c r="L8" s="58">
        <f t="shared" si="1"/>
        <v>56508</v>
      </c>
      <c r="M8" s="15"/>
    </row>
    <row r="9" spans="1:13" customFormat="1" x14ac:dyDescent="0.35">
      <c r="A9" s="7">
        <v>5</v>
      </c>
      <c r="B9" s="7" t="s">
        <v>168</v>
      </c>
      <c r="C9" s="38" t="s">
        <v>463</v>
      </c>
      <c r="D9" s="7" t="s">
        <v>828</v>
      </c>
      <c r="E9" s="7" t="s">
        <v>35</v>
      </c>
      <c r="F9" s="39">
        <v>43781</v>
      </c>
      <c r="G9" s="84">
        <v>22160</v>
      </c>
      <c r="H9" s="7" t="s">
        <v>52</v>
      </c>
      <c r="I9" s="13">
        <f t="shared" si="0"/>
        <v>443.2</v>
      </c>
      <c r="J9" s="39">
        <f t="shared" si="2"/>
        <v>43781</v>
      </c>
      <c r="K9" s="7"/>
      <c r="L9" s="58">
        <f t="shared" si="1"/>
        <v>22603.200000000001</v>
      </c>
      <c r="M9" s="15"/>
    </row>
    <row r="10" spans="1:13" customFormat="1" x14ac:dyDescent="0.35">
      <c r="A10" s="7">
        <v>6</v>
      </c>
      <c r="B10" s="7" t="s">
        <v>348</v>
      </c>
      <c r="C10" s="38">
        <v>1910950172029</v>
      </c>
      <c r="D10" s="7" t="s">
        <v>829</v>
      </c>
      <c r="E10" s="7" t="s">
        <v>24</v>
      </c>
      <c r="F10" s="39">
        <v>43781</v>
      </c>
      <c r="G10" s="84">
        <v>100000</v>
      </c>
      <c r="H10" s="7" t="s">
        <v>52</v>
      </c>
      <c r="I10" s="13">
        <f t="shared" si="0"/>
        <v>2000</v>
      </c>
      <c r="J10" s="39">
        <f t="shared" si="2"/>
        <v>43781</v>
      </c>
      <c r="K10" s="7"/>
      <c r="L10" s="58">
        <f t="shared" si="1"/>
        <v>102000</v>
      </c>
      <c r="M10" s="15"/>
    </row>
    <row r="11" spans="1:13" customFormat="1" x14ac:dyDescent="0.35">
      <c r="A11" s="7">
        <v>7</v>
      </c>
      <c r="B11" s="7" t="s">
        <v>348</v>
      </c>
      <c r="C11" s="38">
        <v>1910950172029</v>
      </c>
      <c r="D11" s="7" t="s">
        <v>829</v>
      </c>
      <c r="E11" s="7" t="s">
        <v>24</v>
      </c>
      <c r="F11" s="39">
        <v>43781</v>
      </c>
      <c r="G11" s="84">
        <v>100000</v>
      </c>
      <c r="H11" s="7" t="s">
        <v>52</v>
      </c>
      <c r="I11" s="13">
        <f t="shared" si="0"/>
        <v>2000</v>
      </c>
      <c r="J11" s="39">
        <f t="shared" si="2"/>
        <v>43781</v>
      </c>
      <c r="K11" s="7"/>
      <c r="L11" s="58">
        <f t="shared" si="1"/>
        <v>102000</v>
      </c>
      <c r="M11" s="15"/>
    </row>
    <row r="12" spans="1:13" customFormat="1" x14ac:dyDescent="0.35">
      <c r="A12" s="7">
        <v>8</v>
      </c>
      <c r="B12" s="43" t="s">
        <v>830</v>
      </c>
      <c r="C12" s="44">
        <v>8702773923</v>
      </c>
      <c r="D12" s="43" t="s">
        <v>115</v>
      </c>
      <c r="E12" s="43" t="s">
        <v>112</v>
      </c>
      <c r="F12" s="45">
        <v>43781</v>
      </c>
      <c r="G12" s="74">
        <v>42595.07</v>
      </c>
      <c r="H12" s="7" t="s">
        <v>52</v>
      </c>
      <c r="I12" s="13">
        <f t="shared" si="0"/>
        <v>851.9</v>
      </c>
      <c r="J12" s="39">
        <f t="shared" si="2"/>
        <v>43781</v>
      </c>
      <c r="K12" s="7"/>
      <c r="L12" s="58">
        <f t="shared" si="1"/>
        <v>43446.97</v>
      </c>
      <c r="M12" s="15"/>
    </row>
    <row r="13" spans="1:13" customFormat="1" x14ac:dyDescent="0.35">
      <c r="A13" s="7">
        <v>9</v>
      </c>
      <c r="B13" s="43" t="s">
        <v>848</v>
      </c>
      <c r="C13" s="47">
        <v>1910956206880</v>
      </c>
      <c r="D13" s="43" t="s">
        <v>565</v>
      </c>
      <c r="E13" s="43" t="s">
        <v>35</v>
      </c>
      <c r="F13" s="45">
        <v>43750</v>
      </c>
      <c r="G13" s="74">
        <v>82000</v>
      </c>
      <c r="H13" s="7" t="s">
        <v>52</v>
      </c>
      <c r="I13" s="13">
        <f t="shared" si="0"/>
        <v>1640</v>
      </c>
      <c r="J13" s="39">
        <f t="shared" si="2"/>
        <v>43781</v>
      </c>
      <c r="K13" s="7"/>
      <c r="L13" s="58">
        <f t="shared" si="1"/>
        <v>83640</v>
      </c>
      <c r="M13" s="15"/>
    </row>
    <row r="14" spans="1:13" customFormat="1" x14ac:dyDescent="0.35">
      <c r="A14" s="7">
        <v>10</v>
      </c>
      <c r="B14" s="43" t="s">
        <v>832</v>
      </c>
      <c r="C14" s="44">
        <v>1910950172378</v>
      </c>
      <c r="D14" s="43" t="s">
        <v>833</v>
      </c>
      <c r="E14" s="43" t="s">
        <v>35</v>
      </c>
      <c r="F14" s="45">
        <v>43781</v>
      </c>
      <c r="G14" s="74">
        <v>2088.7600000000002</v>
      </c>
      <c r="H14" s="7" t="s">
        <v>52</v>
      </c>
      <c r="I14" s="13">
        <f t="shared" si="0"/>
        <v>41.77</v>
      </c>
      <c r="J14" s="39">
        <f t="shared" si="2"/>
        <v>43781</v>
      </c>
      <c r="K14" s="7"/>
      <c r="L14" s="58">
        <f t="shared" si="1"/>
        <v>2130.5300000000002</v>
      </c>
      <c r="M14" s="15"/>
    </row>
    <row r="15" spans="1:13" customFormat="1" x14ac:dyDescent="0.35">
      <c r="A15" s="7">
        <v>11</v>
      </c>
      <c r="B15" s="43" t="s">
        <v>836</v>
      </c>
      <c r="C15" s="47">
        <v>1910950164410</v>
      </c>
      <c r="D15" s="43" t="s">
        <v>837</v>
      </c>
      <c r="E15" s="43" t="s">
        <v>35</v>
      </c>
      <c r="F15" s="45">
        <v>43781</v>
      </c>
      <c r="G15" s="74">
        <v>55000</v>
      </c>
      <c r="H15" s="7" t="s">
        <v>52</v>
      </c>
      <c r="I15" s="13">
        <f t="shared" si="0"/>
        <v>1100</v>
      </c>
      <c r="J15" s="39">
        <f t="shared" si="2"/>
        <v>43781</v>
      </c>
      <c r="K15" s="7"/>
      <c r="L15" s="58">
        <f t="shared" si="1"/>
        <v>56100</v>
      </c>
      <c r="M15" s="15"/>
    </row>
    <row r="16" spans="1:13" customFormat="1" x14ac:dyDescent="0.35">
      <c r="A16" s="7">
        <v>12</v>
      </c>
      <c r="B16" s="43" t="s">
        <v>838</v>
      </c>
      <c r="C16" s="44">
        <v>5552880139</v>
      </c>
      <c r="D16" s="43" t="s">
        <v>839</v>
      </c>
      <c r="E16" s="43" t="s">
        <v>112</v>
      </c>
      <c r="F16" s="45">
        <v>43749</v>
      </c>
      <c r="G16" s="74">
        <v>11399.3</v>
      </c>
      <c r="H16" s="7" t="s">
        <v>52</v>
      </c>
      <c r="I16" s="13">
        <f t="shared" si="0"/>
        <v>227.98</v>
      </c>
      <c r="J16" s="39">
        <f t="shared" si="2"/>
        <v>43781</v>
      </c>
      <c r="K16" s="7"/>
      <c r="L16" s="58">
        <f t="shared" si="1"/>
        <v>11627.279999999999</v>
      </c>
      <c r="M16" s="15"/>
    </row>
    <row r="17" spans="1:13" customFormat="1" x14ac:dyDescent="0.35">
      <c r="A17" s="7">
        <v>13</v>
      </c>
      <c r="B17" s="43" t="s">
        <v>842</v>
      </c>
      <c r="C17" s="47">
        <v>9553727687</v>
      </c>
      <c r="D17" s="43" t="s">
        <v>843</v>
      </c>
      <c r="E17" s="43" t="s">
        <v>19</v>
      </c>
      <c r="F17" s="45">
        <v>43750</v>
      </c>
      <c r="G17" s="74">
        <v>32040</v>
      </c>
      <c r="H17" s="7" t="s">
        <v>52</v>
      </c>
      <c r="I17" s="13">
        <f t="shared" si="0"/>
        <v>640.79999999999995</v>
      </c>
      <c r="J17" s="39">
        <f t="shared" si="2"/>
        <v>43781</v>
      </c>
      <c r="K17" s="7"/>
      <c r="L17" s="58">
        <f t="shared" si="1"/>
        <v>32680.799999999999</v>
      </c>
      <c r="M17" s="15"/>
    </row>
    <row r="18" spans="1:13" customFormat="1" x14ac:dyDescent="0.35">
      <c r="A18" s="7">
        <v>14</v>
      </c>
      <c r="B18" s="43" t="s">
        <v>176</v>
      </c>
      <c r="C18" s="44">
        <v>1910950170975</v>
      </c>
      <c r="D18" s="43" t="s">
        <v>58</v>
      </c>
      <c r="E18" s="43" t="s">
        <v>206</v>
      </c>
      <c r="F18" s="45">
        <v>43750</v>
      </c>
      <c r="G18" s="74">
        <v>26149</v>
      </c>
      <c r="H18" s="7" t="s">
        <v>52</v>
      </c>
      <c r="I18" s="13">
        <f t="shared" si="0"/>
        <v>522.98</v>
      </c>
      <c r="J18" s="39">
        <f t="shared" si="2"/>
        <v>43781</v>
      </c>
      <c r="K18" s="7"/>
      <c r="L18" s="41">
        <f t="shared" si="1"/>
        <v>26671.98</v>
      </c>
    </row>
    <row r="19" spans="1:13" customFormat="1" x14ac:dyDescent="0.35">
      <c r="A19" s="7">
        <v>15</v>
      </c>
      <c r="B19" s="43" t="s">
        <v>228</v>
      </c>
      <c r="C19" s="47">
        <v>1910956216525</v>
      </c>
      <c r="D19" s="43" t="s">
        <v>229</v>
      </c>
      <c r="E19" s="43" t="s">
        <v>34</v>
      </c>
      <c r="F19" s="45">
        <v>43781</v>
      </c>
      <c r="G19" s="74">
        <v>28509</v>
      </c>
      <c r="H19" s="7" t="s">
        <v>52</v>
      </c>
      <c r="I19" s="13">
        <f t="shared" si="0"/>
        <v>570.17999999999995</v>
      </c>
      <c r="J19" s="39">
        <f t="shared" si="2"/>
        <v>43781</v>
      </c>
      <c r="K19" s="7"/>
      <c r="L19" s="41">
        <f t="shared" si="1"/>
        <v>29079.18</v>
      </c>
    </row>
    <row r="20" spans="1:13" customFormat="1" x14ac:dyDescent="0.35">
      <c r="A20" s="7">
        <v>16</v>
      </c>
      <c r="B20" s="43" t="s">
        <v>844</v>
      </c>
      <c r="C20" s="47">
        <v>1910950164887</v>
      </c>
      <c r="D20" s="43" t="s">
        <v>829</v>
      </c>
      <c r="E20" s="43" t="s">
        <v>34</v>
      </c>
      <c r="F20" s="45">
        <v>43658</v>
      </c>
      <c r="G20" s="74">
        <v>20101</v>
      </c>
      <c r="H20" s="7" t="s">
        <v>52</v>
      </c>
      <c r="I20" s="13">
        <f t="shared" si="0"/>
        <v>402.02</v>
      </c>
      <c r="J20" s="39">
        <f t="shared" si="2"/>
        <v>43781</v>
      </c>
      <c r="K20" s="7"/>
      <c r="L20" s="41">
        <f t="shared" si="1"/>
        <v>20503.02</v>
      </c>
    </row>
    <row r="21" spans="1:13" customFormat="1" x14ac:dyDescent="0.35">
      <c r="A21" s="7">
        <v>17</v>
      </c>
      <c r="B21" s="43" t="s">
        <v>845</v>
      </c>
      <c r="C21" s="44">
        <v>1910950162570</v>
      </c>
      <c r="D21" s="43" t="s">
        <v>144</v>
      </c>
      <c r="E21" s="43" t="s">
        <v>21</v>
      </c>
      <c r="F21" s="45">
        <v>43689</v>
      </c>
      <c r="G21" s="74">
        <v>10200</v>
      </c>
      <c r="H21" s="7" t="s">
        <v>52</v>
      </c>
      <c r="I21" s="13">
        <f t="shared" si="0"/>
        <v>204</v>
      </c>
      <c r="J21" s="39">
        <f t="shared" si="2"/>
        <v>43781</v>
      </c>
      <c r="K21" s="7"/>
      <c r="L21" s="41">
        <f t="shared" si="1"/>
        <v>10404</v>
      </c>
    </row>
    <row r="22" spans="1:13" customFormat="1" x14ac:dyDescent="0.35">
      <c r="A22" s="7">
        <v>18</v>
      </c>
      <c r="B22" s="7" t="s">
        <v>849</v>
      </c>
      <c r="C22" s="38">
        <v>1910956206305</v>
      </c>
      <c r="D22" s="7" t="s">
        <v>850</v>
      </c>
      <c r="E22" s="7" t="s">
        <v>35</v>
      </c>
      <c r="F22" s="45">
        <v>43750</v>
      </c>
      <c r="G22" s="84">
        <v>30003.85</v>
      </c>
      <c r="H22" s="7" t="s">
        <v>52</v>
      </c>
      <c r="I22" s="13">
        <f t="shared" si="0"/>
        <v>600.07000000000005</v>
      </c>
      <c r="J22" s="39">
        <f t="shared" si="2"/>
        <v>43781</v>
      </c>
      <c r="K22" s="7"/>
      <c r="L22" s="41">
        <f t="shared" si="1"/>
        <v>30603.919999999998</v>
      </c>
    </row>
    <row r="23" spans="1:13" customFormat="1" x14ac:dyDescent="0.35">
      <c r="A23" s="7">
        <v>19</v>
      </c>
      <c r="B23" s="48" t="s">
        <v>511</v>
      </c>
      <c r="C23" s="49">
        <v>9141598632</v>
      </c>
      <c r="D23" s="48" t="s">
        <v>851</v>
      </c>
      <c r="E23" s="49" t="s">
        <v>21</v>
      </c>
      <c r="F23" s="45">
        <v>43750</v>
      </c>
      <c r="G23" s="74">
        <v>96016.05</v>
      </c>
      <c r="H23" s="7" t="s">
        <v>52</v>
      </c>
      <c r="I23" s="13">
        <f t="shared" si="0"/>
        <v>1920.32</v>
      </c>
      <c r="J23" s="39">
        <f t="shared" si="2"/>
        <v>43781</v>
      </c>
      <c r="K23" s="7"/>
      <c r="L23" s="41">
        <f t="shared" si="1"/>
        <v>97936.37000000001</v>
      </c>
    </row>
    <row r="24" spans="1:13" customFormat="1" x14ac:dyDescent="0.35">
      <c r="A24" s="7">
        <v>20</v>
      </c>
      <c r="B24" s="48" t="s">
        <v>853</v>
      </c>
      <c r="C24" s="51">
        <v>1910956213282</v>
      </c>
      <c r="D24" s="48" t="s">
        <v>371</v>
      </c>
      <c r="E24" s="48" t="s">
        <v>21</v>
      </c>
      <c r="F24" s="45">
        <v>43781</v>
      </c>
      <c r="G24" s="84">
        <v>57036.800000000003</v>
      </c>
      <c r="H24" s="7" t="s">
        <v>52</v>
      </c>
      <c r="I24" s="13">
        <f t="shared" si="0"/>
        <v>1140.73</v>
      </c>
      <c r="J24" s="39">
        <f t="shared" si="2"/>
        <v>43781</v>
      </c>
      <c r="K24" s="7"/>
      <c r="L24" s="41">
        <f t="shared" si="1"/>
        <v>58177.530000000006</v>
      </c>
    </row>
    <row r="25" spans="1:13" customFormat="1" x14ac:dyDescent="0.35">
      <c r="A25" s="7">
        <v>21</v>
      </c>
      <c r="B25" s="52" t="s">
        <v>697</v>
      </c>
      <c r="C25" s="54">
        <v>6902794640</v>
      </c>
      <c r="D25" s="52" t="s">
        <v>854</v>
      </c>
      <c r="E25" s="52" t="s">
        <v>35</v>
      </c>
      <c r="F25" s="45">
        <v>43750</v>
      </c>
      <c r="G25" s="74">
        <v>2000</v>
      </c>
      <c r="H25" s="7" t="s">
        <v>52</v>
      </c>
      <c r="I25" s="13">
        <f t="shared" si="0"/>
        <v>40</v>
      </c>
      <c r="J25" s="39">
        <f t="shared" si="2"/>
        <v>43781</v>
      </c>
      <c r="K25" s="7"/>
      <c r="L25" s="58">
        <f t="shared" si="1"/>
        <v>2040</v>
      </c>
    </row>
    <row r="26" spans="1:13" customFormat="1" x14ac:dyDescent="0.35">
      <c r="A26" s="7">
        <v>22</v>
      </c>
      <c r="B26" s="52" t="s">
        <v>746</v>
      </c>
      <c r="C26" s="54">
        <v>1910956210770</v>
      </c>
      <c r="D26" s="52" t="s">
        <v>339</v>
      </c>
      <c r="E26" s="52" t="s">
        <v>24</v>
      </c>
      <c r="F26" s="45">
        <v>43689</v>
      </c>
      <c r="G26" s="74">
        <v>47151.32</v>
      </c>
      <c r="H26" s="7" t="s">
        <v>52</v>
      </c>
      <c r="I26" s="13">
        <f t="shared" si="0"/>
        <v>943.02</v>
      </c>
      <c r="J26" s="39">
        <f t="shared" si="2"/>
        <v>43781</v>
      </c>
      <c r="K26" s="7"/>
      <c r="L26" s="58">
        <f t="shared" si="1"/>
        <v>48094.34</v>
      </c>
    </row>
    <row r="27" spans="1:13" customFormat="1" x14ac:dyDescent="0.35">
      <c r="A27" s="7">
        <v>23</v>
      </c>
      <c r="B27" s="52" t="s">
        <v>855</v>
      </c>
      <c r="C27" s="53">
        <v>1910950164952</v>
      </c>
      <c r="D27" s="52" t="s">
        <v>856</v>
      </c>
      <c r="E27" s="52" t="s">
        <v>16</v>
      </c>
      <c r="F27" s="45">
        <v>43720</v>
      </c>
      <c r="G27" s="74">
        <v>56500</v>
      </c>
      <c r="H27" s="7" t="s">
        <v>52</v>
      </c>
      <c r="I27" s="13">
        <f t="shared" si="0"/>
        <v>1130</v>
      </c>
      <c r="J27" s="39">
        <f t="shared" si="2"/>
        <v>43781</v>
      </c>
      <c r="K27" s="7"/>
      <c r="L27" s="58">
        <f t="shared" si="1"/>
        <v>57630</v>
      </c>
    </row>
    <row r="28" spans="1:13" customFormat="1" x14ac:dyDescent="0.35">
      <c r="A28" s="7">
        <v>24</v>
      </c>
      <c r="B28" s="52" t="s">
        <v>857</v>
      </c>
      <c r="C28" s="54">
        <v>1910956216701</v>
      </c>
      <c r="D28" s="52" t="s">
        <v>317</v>
      </c>
      <c r="E28" s="52" t="s">
        <v>112</v>
      </c>
      <c r="F28" s="45">
        <v>43781</v>
      </c>
      <c r="G28" s="74">
        <v>20000.060000000001</v>
      </c>
      <c r="H28" s="7" t="s">
        <v>52</v>
      </c>
      <c r="I28" s="13">
        <f t="shared" si="0"/>
        <v>400</v>
      </c>
      <c r="J28" s="39">
        <f t="shared" si="2"/>
        <v>43781</v>
      </c>
      <c r="K28" s="7"/>
      <c r="L28" s="58">
        <f t="shared" si="1"/>
        <v>20400.060000000001</v>
      </c>
    </row>
    <row r="29" spans="1:13" customFormat="1" x14ac:dyDescent="0.35">
      <c r="A29" s="7">
        <v>25</v>
      </c>
      <c r="B29" s="52" t="s">
        <v>858</v>
      </c>
      <c r="C29" s="54" t="s">
        <v>859</v>
      </c>
      <c r="D29" s="52" t="s">
        <v>238</v>
      </c>
      <c r="E29" s="52" t="s">
        <v>19</v>
      </c>
      <c r="F29" s="45">
        <v>43720</v>
      </c>
      <c r="G29" s="74">
        <v>25000</v>
      </c>
      <c r="H29" s="7" t="s">
        <v>52</v>
      </c>
      <c r="I29" s="13">
        <f t="shared" si="0"/>
        <v>500</v>
      </c>
      <c r="J29" s="39">
        <f t="shared" si="2"/>
        <v>43781</v>
      </c>
      <c r="K29" s="7"/>
      <c r="L29" s="58">
        <f t="shared" si="1"/>
        <v>25500</v>
      </c>
    </row>
    <row r="30" spans="1:13" customFormat="1" x14ac:dyDescent="0.35">
      <c r="A30" s="7">
        <v>51</v>
      </c>
      <c r="B30" s="52" t="s">
        <v>71</v>
      </c>
      <c r="C30" s="54" t="s">
        <v>834</v>
      </c>
      <c r="D30" s="52" t="s">
        <v>835</v>
      </c>
      <c r="E30" s="52">
        <v>7010206</v>
      </c>
      <c r="F30" s="45">
        <v>43720</v>
      </c>
      <c r="G30" s="114">
        <v>58700</v>
      </c>
      <c r="H30" s="43" t="s">
        <v>7</v>
      </c>
      <c r="I30" s="13">
        <f t="shared" si="0"/>
        <v>1174</v>
      </c>
      <c r="J30" s="39">
        <f t="shared" si="2"/>
        <v>43781</v>
      </c>
      <c r="K30" s="7"/>
      <c r="L30" s="58">
        <f t="shared" si="1"/>
        <v>59874</v>
      </c>
    </row>
    <row r="31" spans="1:13" customFormat="1" x14ac:dyDescent="0.35">
      <c r="A31" s="7">
        <v>52</v>
      </c>
      <c r="B31" s="43" t="s">
        <v>840</v>
      </c>
      <c r="C31" s="47">
        <v>5102713079</v>
      </c>
      <c r="D31" s="43" t="s">
        <v>59</v>
      </c>
      <c r="E31" s="52">
        <v>7010246</v>
      </c>
      <c r="F31" s="45">
        <v>43720</v>
      </c>
      <c r="G31" s="114">
        <v>15000</v>
      </c>
      <c r="H31" s="43" t="s">
        <v>7</v>
      </c>
      <c r="I31" s="13">
        <f t="shared" si="0"/>
        <v>300</v>
      </c>
      <c r="J31" s="39">
        <f t="shared" si="2"/>
        <v>43781</v>
      </c>
      <c r="K31" s="7"/>
      <c r="L31" s="58">
        <f t="shared" si="1"/>
        <v>15300</v>
      </c>
    </row>
    <row r="32" spans="1:13" customFormat="1" x14ac:dyDescent="0.35">
      <c r="A32" s="7"/>
      <c r="B32" s="43" t="s">
        <v>226</v>
      </c>
      <c r="C32" s="47">
        <v>1910950164352</v>
      </c>
      <c r="D32" s="43" t="s">
        <v>852</v>
      </c>
      <c r="E32" s="52">
        <v>7010215</v>
      </c>
      <c r="F32" s="45">
        <v>43750</v>
      </c>
      <c r="G32" s="114">
        <v>20000</v>
      </c>
      <c r="H32" s="43" t="s">
        <v>7</v>
      </c>
      <c r="I32" s="13">
        <f t="shared" si="0"/>
        <v>400</v>
      </c>
      <c r="J32" s="39">
        <f t="shared" si="2"/>
        <v>43781</v>
      </c>
      <c r="K32" s="7"/>
      <c r="L32" s="58"/>
    </row>
    <row r="33" spans="1:12" customFormat="1" x14ac:dyDescent="0.35">
      <c r="A33" s="7"/>
      <c r="B33" s="43"/>
      <c r="C33" s="47"/>
      <c r="D33" s="43"/>
      <c r="E33" s="52"/>
      <c r="F33" s="45"/>
      <c r="G33" s="114"/>
      <c r="H33" s="43" t="s">
        <v>7</v>
      </c>
      <c r="I33" s="13">
        <v>1370.6</v>
      </c>
      <c r="J33" s="39">
        <f t="shared" si="2"/>
        <v>43781</v>
      </c>
      <c r="K33" s="7"/>
      <c r="L33" s="58"/>
    </row>
    <row r="34" spans="1:12" customFormat="1" x14ac:dyDescent="0.35">
      <c r="A34" s="7"/>
      <c r="B34" s="43" t="s">
        <v>831</v>
      </c>
      <c r="C34" s="47">
        <v>1912731975280</v>
      </c>
      <c r="D34" s="43" t="s">
        <v>322</v>
      </c>
      <c r="E34" s="52"/>
      <c r="F34" s="45">
        <v>43750</v>
      </c>
      <c r="G34" s="114">
        <v>15010</v>
      </c>
      <c r="H34" s="43" t="s">
        <v>7</v>
      </c>
      <c r="I34" s="13">
        <f t="shared" si="0"/>
        <v>300.2</v>
      </c>
      <c r="J34" s="39">
        <f t="shared" si="2"/>
        <v>43781</v>
      </c>
      <c r="K34" s="7"/>
      <c r="L34" s="58"/>
    </row>
    <row r="35" spans="1:12" customFormat="1" x14ac:dyDescent="0.35">
      <c r="A35" s="7">
        <v>53</v>
      </c>
      <c r="B35" s="43" t="s">
        <v>478</v>
      </c>
      <c r="C35" s="47" t="s">
        <v>841</v>
      </c>
      <c r="D35" s="43" t="s">
        <v>711</v>
      </c>
      <c r="E35" s="52">
        <v>7010206</v>
      </c>
      <c r="F35" s="45">
        <v>43720</v>
      </c>
      <c r="G35" s="114">
        <v>57000</v>
      </c>
      <c r="H35" s="43" t="s">
        <v>7</v>
      </c>
      <c r="I35" s="13">
        <f t="shared" si="0"/>
        <v>1140</v>
      </c>
      <c r="J35" s="39">
        <f t="shared" si="2"/>
        <v>43781</v>
      </c>
      <c r="K35" s="7"/>
      <c r="L35" s="58">
        <f t="shared" si="1"/>
        <v>58140</v>
      </c>
    </row>
    <row r="36" spans="1:12" customFormat="1" x14ac:dyDescent="0.35">
      <c r="A36" s="7">
        <v>58</v>
      </c>
      <c r="B36" s="43" t="s">
        <v>352</v>
      </c>
      <c r="C36" s="47">
        <v>1912723035530</v>
      </c>
      <c r="D36" s="43" t="s">
        <v>860</v>
      </c>
      <c r="E36" s="52" t="s">
        <v>18</v>
      </c>
      <c r="F36" s="45">
        <v>43720</v>
      </c>
      <c r="G36" s="113">
        <v>14131.2</v>
      </c>
      <c r="H36" s="43" t="s">
        <v>89</v>
      </c>
      <c r="I36" s="13">
        <f t="shared" si="0"/>
        <v>282.62</v>
      </c>
      <c r="J36" s="39">
        <f t="shared" si="2"/>
        <v>43781</v>
      </c>
      <c r="K36" s="7"/>
      <c r="L36" s="58">
        <f t="shared" si="1"/>
        <v>14413.820000000002</v>
      </c>
    </row>
    <row r="37" spans="1:12" customFormat="1" x14ac:dyDescent="0.35">
      <c r="A37" s="7">
        <v>59</v>
      </c>
      <c r="B37" s="43" t="s">
        <v>302</v>
      </c>
      <c r="C37" s="44">
        <v>1592827937077</v>
      </c>
      <c r="D37" s="43" t="s">
        <v>215</v>
      </c>
      <c r="E37" s="52" t="s">
        <v>34</v>
      </c>
      <c r="F37" s="45">
        <v>43720</v>
      </c>
      <c r="G37" s="113">
        <v>23068</v>
      </c>
      <c r="H37" s="43" t="s">
        <v>89</v>
      </c>
      <c r="I37" s="13">
        <f t="shared" si="0"/>
        <v>461.36</v>
      </c>
      <c r="J37" s="39">
        <f t="shared" si="2"/>
        <v>43781</v>
      </c>
      <c r="K37" s="7"/>
      <c r="L37" s="58">
        <f t="shared" si="1"/>
        <v>23529.360000000001</v>
      </c>
    </row>
    <row r="38" spans="1:12" customFormat="1" x14ac:dyDescent="0.35">
      <c r="A38" s="7"/>
      <c r="B38" s="43" t="s">
        <v>861</v>
      </c>
      <c r="C38" s="44">
        <v>1912723931804</v>
      </c>
      <c r="D38" s="43" t="s">
        <v>115</v>
      </c>
      <c r="E38" s="52"/>
      <c r="F38" s="45"/>
      <c r="G38" s="113">
        <v>12000</v>
      </c>
      <c r="H38" s="43" t="s">
        <v>89</v>
      </c>
      <c r="I38" s="13">
        <f t="shared" si="0"/>
        <v>240</v>
      </c>
      <c r="J38" s="39">
        <f t="shared" si="2"/>
        <v>43781</v>
      </c>
      <c r="K38" s="7"/>
      <c r="L38" s="58">
        <f t="shared" si="1"/>
        <v>12240</v>
      </c>
    </row>
    <row r="39" spans="1:12" customFormat="1" x14ac:dyDescent="0.35">
      <c r="A39" s="7"/>
      <c r="B39" s="43" t="s">
        <v>862</v>
      </c>
      <c r="C39" s="44">
        <v>1910950167466</v>
      </c>
      <c r="D39" s="43" t="s">
        <v>863</v>
      </c>
      <c r="E39" s="52"/>
      <c r="F39" s="45"/>
      <c r="G39" s="113">
        <v>22003</v>
      </c>
      <c r="H39" s="43" t="s">
        <v>89</v>
      </c>
      <c r="I39" s="13">
        <f t="shared" si="0"/>
        <v>440.06</v>
      </c>
      <c r="J39" s="39">
        <f t="shared" si="2"/>
        <v>43781</v>
      </c>
      <c r="K39" s="7"/>
      <c r="L39" s="58">
        <f t="shared" si="1"/>
        <v>22443.06</v>
      </c>
    </row>
    <row r="40" spans="1:12" customFormat="1" x14ac:dyDescent="0.35">
      <c r="A40" s="7"/>
      <c r="B40" s="43" t="s">
        <v>273</v>
      </c>
      <c r="C40" s="44">
        <v>1912723931031</v>
      </c>
      <c r="D40" s="43" t="s">
        <v>338</v>
      </c>
      <c r="E40" s="52"/>
      <c r="F40" s="45"/>
      <c r="G40" s="113">
        <v>55010</v>
      </c>
      <c r="H40" s="43" t="s">
        <v>89</v>
      </c>
      <c r="I40" s="13">
        <f t="shared" si="0"/>
        <v>1100.2</v>
      </c>
      <c r="J40" s="39">
        <f t="shared" si="2"/>
        <v>43781</v>
      </c>
      <c r="K40" s="7"/>
      <c r="L40" s="58">
        <f t="shared" si="1"/>
        <v>56110.2</v>
      </c>
    </row>
    <row r="41" spans="1:12" customFormat="1" x14ac:dyDescent="0.35">
      <c r="A41" s="7"/>
      <c r="B41" s="43" t="s">
        <v>413</v>
      </c>
      <c r="C41" s="44">
        <v>6894796215</v>
      </c>
      <c r="D41" s="43" t="s">
        <v>864</v>
      </c>
      <c r="E41" s="52" t="s">
        <v>21</v>
      </c>
      <c r="F41" s="45"/>
      <c r="G41" s="113">
        <v>18432</v>
      </c>
      <c r="H41" s="43" t="s">
        <v>89</v>
      </c>
      <c r="I41" s="13">
        <f t="shared" si="0"/>
        <v>368.64</v>
      </c>
      <c r="J41" s="39">
        <f t="shared" si="2"/>
        <v>43781</v>
      </c>
      <c r="K41" s="7"/>
      <c r="L41" s="58">
        <f t="shared" si="1"/>
        <v>18800.64</v>
      </c>
    </row>
    <row r="42" spans="1:12" customFormat="1" x14ac:dyDescent="0.35">
      <c r="A42" s="7"/>
      <c r="B42" s="43" t="s">
        <v>865</v>
      </c>
      <c r="C42" s="44">
        <v>1912723932310</v>
      </c>
      <c r="D42" s="43" t="s">
        <v>866</v>
      </c>
      <c r="E42" s="52"/>
      <c r="F42" s="45"/>
      <c r="G42" s="113">
        <v>45018</v>
      </c>
      <c r="H42" s="43" t="s">
        <v>89</v>
      </c>
      <c r="I42" s="13">
        <f t="shared" si="0"/>
        <v>900.36</v>
      </c>
      <c r="J42" s="39">
        <f t="shared" si="2"/>
        <v>43781</v>
      </c>
      <c r="K42" s="7"/>
      <c r="L42" s="58">
        <f t="shared" si="1"/>
        <v>45918.36</v>
      </c>
    </row>
    <row r="43" spans="1:12" customFormat="1" x14ac:dyDescent="0.35">
      <c r="A43" s="7"/>
      <c r="B43" s="43" t="s">
        <v>150</v>
      </c>
      <c r="C43" s="47" t="s">
        <v>867</v>
      </c>
      <c r="D43" s="43" t="s">
        <v>160</v>
      </c>
      <c r="E43" s="52"/>
      <c r="F43" s="45"/>
      <c r="G43" s="113">
        <v>23017.5</v>
      </c>
      <c r="H43" s="43" t="s">
        <v>89</v>
      </c>
      <c r="I43" s="13">
        <f t="shared" si="0"/>
        <v>460.35</v>
      </c>
      <c r="J43" s="39">
        <f t="shared" si="2"/>
        <v>43781</v>
      </c>
      <c r="K43" s="7"/>
      <c r="L43" s="58">
        <f t="shared" si="1"/>
        <v>23477.85</v>
      </c>
    </row>
    <row r="44" spans="1:12" customFormat="1" x14ac:dyDescent="0.35">
      <c r="A44" s="7">
        <v>60</v>
      </c>
      <c r="B44" s="43"/>
      <c r="C44" s="44"/>
      <c r="D44" s="43"/>
      <c r="E44" s="52"/>
      <c r="F44" s="45">
        <v>43750</v>
      </c>
      <c r="G44" s="113"/>
      <c r="H44" s="43" t="s">
        <v>89</v>
      </c>
      <c r="I44" s="13">
        <v>4344.51</v>
      </c>
      <c r="J44" s="39">
        <f t="shared" si="2"/>
        <v>43781</v>
      </c>
      <c r="K44" s="7"/>
      <c r="L44" s="58">
        <f t="shared" si="1"/>
        <v>4344.51</v>
      </c>
    </row>
    <row r="45" spans="1:12" customFormat="1" x14ac:dyDescent="0.35">
      <c r="A45" s="7"/>
      <c r="B45" s="43"/>
      <c r="C45" s="47"/>
      <c r="D45" s="43"/>
      <c r="E45" s="43"/>
      <c r="F45" s="45"/>
      <c r="G45" s="115"/>
      <c r="H45" s="43"/>
      <c r="I45" s="13"/>
      <c r="J45" s="39">
        <f t="shared" si="2"/>
        <v>43781</v>
      </c>
      <c r="K45" s="7"/>
      <c r="L45" s="58">
        <f t="shared" si="1"/>
        <v>0</v>
      </c>
    </row>
    <row r="46" spans="1:12" customFormat="1" x14ac:dyDescent="0.35">
      <c r="A46" s="7"/>
      <c r="B46" s="43"/>
      <c r="C46" s="47"/>
      <c r="D46" s="43"/>
      <c r="E46" s="43"/>
      <c r="F46" s="45"/>
      <c r="G46" s="115">
        <v>86881.8</v>
      </c>
      <c r="H46" s="43"/>
      <c r="I46" s="13">
        <v>1737.64</v>
      </c>
      <c r="J46" s="39">
        <f t="shared" si="2"/>
        <v>43781</v>
      </c>
      <c r="K46" s="7"/>
      <c r="L46" s="58">
        <f t="shared" si="1"/>
        <v>88619.44</v>
      </c>
    </row>
    <row r="47" spans="1:12" customFormat="1" x14ac:dyDescent="0.35">
      <c r="A47" s="7">
        <v>70</v>
      </c>
      <c r="B47" s="43" t="s">
        <v>846</v>
      </c>
      <c r="C47" s="44">
        <v>34035927</v>
      </c>
      <c r="D47" s="43" t="s">
        <v>847</v>
      </c>
      <c r="E47" s="43" t="s">
        <v>675</v>
      </c>
      <c r="F47" s="50">
        <v>43689</v>
      </c>
      <c r="G47" s="46">
        <v>10016</v>
      </c>
      <c r="H47" s="43" t="s">
        <v>96</v>
      </c>
      <c r="I47" s="13">
        <f t="shared" si="0"/>
        <v>200.32</v>
      </c>
      <c r="J47" s="39">
        <f t="shared" si="2"/>
        <v>43781</v>
      </c>
      <c r="K47" s="7"/>
      <c r="L47" s="41">
        <f t="shared" si="1"/>
        <v>10216.32</v>
      </c>
    </row>
    <row r="48" spans="1:12" customFormat="1" x14ac:dyDescent="0.35">
      <c r="A48" s="55"/>
      <c r="B48" s="56" t="s">
        <v>4</v>
      </c>
      <c r="C48" s="57" t="s">
        <v>91</v>
      </c>
      <c r="D48" s="56" t="s">
        <v>89</v>
      </c>
      <c r="E48" s="56" t="s">
        <v>7</v>
      </c>
      <c r="F48" s="56" t="s">
        <v>94</v>
      </c>
      <c r="G48" s="64" t="s">
        <v>9</v>
      </c>
      <c r="H48" s="55"/>
      <c r="I48" s="41"/>
      <c r="J48" s="55"/>
      <c r="K48" s="55"/>
      <c r="L48" s="41"/>
    </row>
    <row r="49" spans="1:12" customFormat="1" x14ac:dyDescent="0.35">
      <c r="A49" s="63" t="s">
        <v>92</v>
      </c>
      <c r="B49" s="65">
        <f>SUM(G5:G29)</f>
        <v>1021764.8400000001</v>
      </c>
      <c r="C49" s="65">
        <f>G47</f>
        <v>10016</v>
      </c>
      <c r="D49" s="65">
        <f>SUM(G36:G44)</f>
        <v>212679.7</v>
      </c>
      <c r="E49" s="65">
        <f>SUM(G30:G35)</f>
        <v>165710</v>
      </c>
      <c r="F49" s="65">
        <f>SUM(G45:G46)</f>
        <v>86881.8</v>
      </c>
      <c r="G49" s="73">
        <f>SUM(B49:F49)</f>
        <v>1497052.34</v>
      </c>
      <c r="H49" s="55"/>
      <c r="I49" s="41"/>
      <c r="J49" s="55"/>
      <c r="K49" s="55"/>
      <c r="L49" s="41"/>
    </row>
    <row r="50" spans="1:12" customFormat="1" x14ac:dyDescent="0.35">
      <c r="A50" s="63" t="s">
        <v>93</v>
      </c>
      <c r="B50" s="65">
        <f>SUM(I5:I29)</f>
        <v>20435.259999999998</v>
      </c>
      <c r="C50" s="65">
        <f>I47</f>
        <v>200.32</v>
      </c>
      <c r="D50" s="65">
        <f>SUM(I36:I44)</f>
        <v>8598.1</v>
      </c>
      <c r="E50" s="65">
        <f>SUM(I30:I35)</f>
        <v>4684.7999999999993</v>
      </c>
      <c r="F50" s="65">
        <f>SUM(I45:I46)</f>
        <v>1737.64</v>
      </c>
      <c r="G50" s="65">
        <f>SUM(B50:F50)</f>
        <v>35656.119999999995</v>
      </c>
      <c r="H50" s="55"/>
      <c r="I50" s="41"/>
      <c r="J50" s="55"/>
      <c r="K50" s="55"/>
      <c r="L50" s="41"/>
    </row>
    <row r="51" spans="1:12" customFormat="1" x14ac:dyDescent="0.35">
      <c r="A51" s="63" t="s">
        <v>9</v>
      </c>
      <c r="B51" s="65">
        <f>SUM(B49:B50)</f>
        <v>1042200.1000000001</v>
      </c>
      <c r="C51" s="65">
        <f>SUM(C49:C50)</f>
        <v>10216.32</v>
      </c>
      <c r="D51" s="65">
        <f>SUM(D49:D50)</f>
        <v>221277.80000000002</v>
      </c>
      <c r="E51" s="65">
        <f>SUM(E49:E50)</f>
        <v>170394.8</v>
      </c>
      <c r="F51" s="65">
        <f>SUM(F49:F50)</f>
        <v>88619.44</v>
      </c>
      <c r="G51" s="65">
        <f>SUM(B51:F51)</f>
        <v>1532708.4600000002</v>
      </c>
      <c r="H51" s="55" t="s">
        <v>33</v>
      </c>
      <c r="I51" s="41"/>
      <c r="J51" s="55"/>
      <c r="K51" s="55"/>
      <c r="L51" s="41"/>
    </row>
    <row r="52" spans="1:12" customFormat="1" x14ac:dyDescent="0.35">
      <c r="A52" s="55"/>
      <c r="B52" s="59"/>
      <c r="C52" s="60"/>
      <c r="D52" s="60"/>
      <c r="E52" s="61"/>
      <c r="F52" s="55"/>
      <c r="G52" s="58"/>
      <c r="H52" s="55"/>
      <c r="I52" s="41"/>
      <c r="J52" s="55"/>
      <c r="K52" s="55"/>
      <c r="L52" s="41"/>
    </row>
    <row r="53" spans="1:12" x14ac:dyDescent="0.35">
      <c r="A53" s="82" t="s">
        <v>300</v>
      </c>
      <c r="C53" s="62"/>
      <c r="D53" s="61">
        <f>B49+C49+D49</f>
        <v>1244460.54</v>
      </c>
      <c r="E53" s="61">
        <f>E49+F49</f>
        <v>252591.8</v>
      </c>
      <c r="G53" s="65">
        <f>D53+E53</f>
        <v>1497052.34</v>
      </c>
      <c r="I53" s="41"/>
      <c r="L53" s="41"/>
    </row>
    <row r="54" spans="1:12" ht="23.5" x14ac:dyDescent="0.55000000000000004">
      <c r="C54" s="62"/>
      <c r="G54" s="58"/>
      <c r="H54" s="117"/>
      <c r="I54" s="41"/>
      <c r="L54" s="41"/>
    </row>
    <row r="55" spans="1:12" ht="23.5" x14ac:dyDescent="0.55000000000000004">
      <c r="A55" s="136" t="s">
        <v>0</v>
      </c>
      <c r="B55" s="136"/>
      <c r="C55" s="136"/>
      <c r="D55" s="136"/>
      <c r="E55" s="136"/>
      <c r="F55" s="136"/>
      <c r="G55" s="117"/>
      <c r="H55" s="116"/>
      <c r="I55" s="41"/>
      <c r="L55" s="41"/>
    </row>
    <row r="56" spans="1:12" ht="16" thickBot="1" x14ac:dyDescent="0.4">
      <c r="A56" s="133" t="s">
        <v>1</v>
      </c>
      <c r="B56" s="133"/>
      <c r="C56" s="133"/>
      <c r="D56" s="133"/>
      <c r="E56" s="133"/>
      <c r="F56" s="133"/>
      <c r="G56" s="118"/>
      <c r="I56" s="41"/>
      <c r="L56" s="41"/>
    </row>
    <row r="57" spans="1:12" x14ac:dyDescent="0.35">
      <c r="C57" s="62"/>
      <c r="G57" s="58"/>
      <c r="I57" s="41"/>
      <c r="L57" s="41"/>
    </row>
    <row r="58" spans="1:12" ht="18.5" x14ac:dyDescent="0.45">
      <c r="B58" s="66" t="s">
        <v>101</v>
      </c>
      <c r="C58" s="67"/>
      <c r="D58" s="66"/>
      <c r="E58" s="66"/>
      <c r="F58" s="66"/>
      <c r="G58" s="68">
        <f>J5</f>
        <v>43781</v>
      </c>
      <c r="I58" s="41"/>
      <c r="L58" s="41"/>
    </row>
    <row r="59" spans="1:12" ht="18.5" x14ac:dyDescent="0.45">
      <c r="B59" s="66"/>
      <c r="C59" s="67"/>
      <c r="D59" s="66"/>
      <c r="E59" s="66"/>
      <c r="F59" s="66"/>
      <c r="G59" s="69"/>
      <c r="I59" s="41"/>
      <c r="L59" s="41"/>
    </row>
    <row r="60" spans="1:12" ht="18.5" x14ac:dyDescent="0.45">
      <c r="B60" s="66" t="s">
        <v>97</v>
      </c>
      <c r="C60" s="67"/>
      <c r="D60" s="70">
        <f>B49</f>
        <v>1021764.8400000001</v>
      </c>
      <c r="E60" s="66"/>
      <c r="F60" s="66"/>
      <c r="G60" s="69"/>
      <c r="I60" s="41"/>
      <c r="L60" s="41"/>
    </row>
    <row r="61" spans="1:12" ht="18.5" x14ac:dyDescent="0.45">
      <c r="B61" s="66" t="s">
        <v>98</v>
      </c>
      <c r="C61" s="67"/>
      <c r="D61" s="70">
        <f>E49</f>
        <v>165710</v>
      </c>
      <c r="E61" s="66"/>
      <c r="F61" s="66"/>
      <c r="G61" s="69"/>
      <c r="I61" s="41"/>
      <c r="L61" s="41"/>
    </row>
    <row r="62" spans="1:12" ht="18.5" x14ac:dyDescent="0.45">
      <c r="B62" s="71" t="s">
        <v>99</v>
      </c>
      <c r="C62" s="67"/>
      <c r="D62" s="70">
        <f>B50</f>
        <v>20435.259999999998</v>
      </c>
      <c r="E62" s="66"/>
      <c r="F62" s="66"/>
      <c r="G62" s="69"/>
      <c r="I62" s="41"/>
      <c r="L62" s="41"/>
    </row>
    <row r="63" spans="1:12" ht="18.5" x14ac:dyDescent="0.45">
      <c r="B63" s="71" t="s">
        <v>100</v>
      </c>
      <c r="C63" s="67"/>
      <c r="D63" s="70">
        <f>E50</f>
        <v>4684.7999999999993</v>
      </c>
      <c r="E63" s="66"/>
      <c r="F63" s="66"/>
      <c r="G63" s="69"/>
      <c r="I63" s="41"/>
      <c r="L63" s="41"/>
    </row>
    <row r="64" spans="1:12" ht="18.5" x14ac:dyDescent="0.45">
      <c r="B64" s="66"/>
      <c r="C64" s="67"/>
      <c r="D64" s="66"/>
      <c r="E64" s="66"/>
      <c r="F64" s="66"/>
      <c r="G64" s="69"/>
      <c r="I64" s="41"/>
      <c r="L64" s="41"/>
    </row>
    <row r="65" spans="2:12" ht="18.5" x14ac:dyDescent="0.45">
      <c r="B65" s="66"/>
      <c r="C65" s="67"/>
      <c r="D65" s="72">
        <f>SUM(D60:D63)</f>
        <v>1212594.9000000001</v>
      </c>
      <c r="E65" s="66"/>
      <c r="F65" s="66"/>
      <c r="G65" s="69"/>
      <c r="I65" s="41"/>
      <c r="L65" s="41"/>
    </row>
    <row r="66" spans="2:12" x14ac:dyDescent="0.35">
      <c r="C66" s="62"/>
      <c r="G66" s="58"/>
      <c r="I66" s="41"/>
      <c r="L66" s="41"/>
    </row>
    <row r="67" spans="2:12" x14ac:dyDescent="0.35">
      <c r="C67" s="62"/>
      <c r="G67" s="58"/>
      <c r="I67" s="41"/>
      <c r="L67" s="41"/>
    </row>
    <row r="68" spans="2:12" x14ac:dyDescent="0.35">
      <c r="C68" s="62"/>
      <c r="G68" s="58"/>
      <c r="I68" s="41"/>
      <c r="L68" s="41"/>
    </row>
    <row r="69" spans="2:12" x14ac:dyDescent="0.35">
      <c r="C69" s="62"/>
      <c r="G69" s="58"/>
      <c r="I69" s="41"/>
      <c r="L69" s="41"/>
    </row>
    <row r="70" spans="2:12" x14ac:dyDescent="0.35">
      <c r="C70" s="62"/>
      <c r="G70" s="58"/>
      <c r="I70" s="41"/>
      <c r="L70" s="41"/>
    </row>
    <row r="71" spans="2:12" x14ac:dyDescent="0.35">
      <c r="C71" s="62"/>
      <c r="G71" s="58"/>
      <c r="I71" s="41"/>
      <c r="L71" s="41"/>
    </row>
    <row r="72" spans="2:12" x14ac:dyDescent="0.35">
      <c r="C72" s="62"/>
      <c r="G72" s="58"/>
      <c r="I72" s="41"/>
      <c r="L72" s="41"/>
    </row>
    <row r="73" spans="2:12" x14ac:dyDescent="0.35">
      <c r="C73" s="62"/>
      <c r="G73" s="58"/>
      <c r="I73" s="41"/>
      <c r="L73" s="41"/>
    </row>
    <row r="74" spans="2:12" x14ac:dyDescent="0.35">
      <c r="C74" s="62"/>
      <c r="G74" s="58"/>
      <c r="I74" s="41"/>
      <c r="L74" s="41"/>
    </row>
    <row r="75" spans="2:12" x14ac:dyDescent="0.35">
      <c r="C75" s="62"/>
      <c r="G75" s="58"/>
      <c r="I75" s="41"/>
      <c r="L75" s="41"/>
    </row>
    <row r="76" spans="2:12" x14ac:dyDescent="0.35">
      <c r="C76" s="62"/>
      <c r="G76" s="58"/>
      <c r="I76" s="41"/>
    </row>
    <row r="77" spans="2:12" x14ac:dyDescent="0.35">
      <c r="C77" s="62"/>
      <c r="G77" s="58"/>
      <c r="I77" s="41"/>
    </row>
    <row r="78" spans="2:12" x14ac:dyDescent="0.35">
      <c r="C78" s="62"/>
      <c r="G78" s="58"/>
      <c r="I78" s="41"/>
    </row>
    <row r="79" spans="2:12" x14ac:dyDescent="0.35">
      <c r="C79" s="62"/>
      <c r="G79" s="58"/>
      <c r="I79" s="41"/>
    </row>
    <row r="80" spans="2:12" x14ac:dyDescent="0.35">
      <c r="C80" s="62"/>
      <c r="G80" s="58"/>
      <c r="I80" s="41"/>
    </row>
    <row r="81" spans="3:9" x14ac:dyDescent="0.35">
      <c r="C81" s="62"/>
      <c r="G81" s="58"/>
      <c r="I81" s="41"/>
    </row>
    <row r="82" spans="3:9" x14ac:dyDescent="0.35">
      <c r="C82" s="62"/>
      <c r="G82" s="58"/>
      <c r="I82" s="41"/>
    </row>
    <row r="83" spans="3:9" x14ac:dyDescent="0.35">
      <c r="C83" s="62"/>
      <c r="G83" s="58"/>
      <c r="I83" s="41"/>
    </row>
    <row r="84" spans="3:9" x14ac:dyDescent="0.35">
      <c r="C84" s="62"/>
      <c r="G84" s="58"/>
      <c r="I84" s="41"/>
    </row>
    <row r="85" spans="3:9" x14ac:dyDescent="0.35">
      <c r="C85" s="62"/>
      <c r="G85" s="58"/>
      <c r="I85" s="41"/>
    </row>
    <row r="86" spans="3:9" x14ac:dyDescent="0.35">
      <c r="C86" s="62"/>
      <c r="G86" s="58"/>
      <c r="I86" s="41"/>
    </row>
    <row r="87" spans="3:9" x14ac:dyDescent="0.35">
      <c r="C87" s="62"/>
      <c r="G87" s="58"/>
      <c r="I87" s="41"/>
    </row>
    <row r="88" spans="3:9" x14ac:dyDescent="0.35">
      <c r="C88" s="62"/>
      <c r="G88" s="58"/>
      <c r="I88" s="41"/>
    </row>
    <row r="89" spans="3:9" x14ac:dyDescent="0.35">
      <c r="C89" s="62"/>
      <c r="G89" s="58"/>
      <c r="I89" s="41"/>
    </row>
    <row r="90" spans="3:9" x14ac:dyDescent="0.35">
      <c r="C90" s="62"/>
      <c r="G90" s="58"/>
      <c r="I90" s="41"/>
    </row>
    <row r="91" spans="3:9" x14ac:dyDescent="0.35">
      <c r="C91" s="62"/>
      <c r="G91" s="58"/>
      <c r="I91" s="41"/>
    </row>
    <row r="92" spans="3:9" x14ac:dyDescent="0.35">
      <c r="C92" s="62"/>
      <c r="G92" s="58"/>
      <c r="I92" s="41"/>
    </row>
    <row r="93" spans="3:9" x14ac:dyDescent="0.35">
      <c r="C93" s="62"/>
      <c r="G93" s="58"/>
      <c r="I93" s="41"/>
    </row>
    <row r="94" spans="3:9" x14ac:dyDescent="0.35">
      <c r="C94" s="62"/>
      <c r="G94" s="58"/>
      <c r="I94" s="41"/>
    </row>
    <row r="95" spans="3:9" x14ac:dyDescent="0.35">
      <c r="C95" s="62"/>
      <c r="G95" s="58"/>
      <c r="I95" s="41"/>
    </row>
    <row r="96" spans="3:9" x14ac:dyDescent="0.35">
      <c r="C96" s="62"/>
      <c r="G96" s="58"/>
      <c r="I96" s="41"/>
    </row>
    <row r="97" spans="3:9" x14ac:dyDescent="0.35">
      <c r="C97" s="62"/>
      <c r="G97" s="58"/>
      <c r="I97" s="41"/>
    </row>
    <row r="98" spans="3:9" x14ac:dyDescent="0.35">
      <c r="C98" s="62"/>
      <c r="G98" s="58"/>
      <c r="I98" s="41"/>
    </row>
    <row r="99" spans="3:9" x14ac:dyDescent="0.35">
      <c r="C99" s="62"/>
      <c r="G99" s="58"/>
      <c r="I99" s="41"/>
    </row>
    <row r="100" spans="3:9" x14ac:dyDescent="0.35">
      <c r="C100" s="62"/>
      <c r="G100" s="58"/>
      <c r="I100" s="41"/>
    </row>
    <row r="101" spans="3:9" x14ac:dyDescent="0.35">
      <c r="C101" s="62"/>
      <c r="G101" s="58"/>
      <c r="I101" s="41"/>
    </row>
    <row r="102" spans="3:9" x14ac:dyDescent="0.35">
      <c r="C102" s="62"/>
      <c r="G102" s="58"/>
      <c r="I102" s="41"/>
    </row>
    <row r="103" spans="3:9" x14ac:dyDescent="0.35">
      <c r="C103" s="62"/>
      <c r="G103" s="58"/>
      <c r="I103" s="41"/>
    </row>
    <row r="104" spans="3:9" x14ac:dyDescent="0.35">
      <c r="C104" s="62"/>
      <c r="G104" s="58"/>
      <c r="I104" s="41"/>
    </row>
    <row r="105" spans="3:9" x14ac:dyDescent="0.35">
      <c r="C105" s="62"/>
      <c r="G105" s="58"/>
      <c r="I105" s="41"/>
    </row>
    <row r="106" spans="3:9" x14ac:dyDescent="0.35">
      <c r="C106" s="62"/>
      <c r="G106" s="58"/>
      <c r="I106" s="41"/>
    </row>
    <row r="107" spans="3:9" x14ac:dyDescent="0.35">
      <c r="C107" s="62"/>
      <c r="G107" s="58"/>
      <c r="I107" s="41"/>
    </row>
    <row r="108" spans="3:9" x14ac:dyDescent="0.35">
      <c r="C108" s="62"/>
      <c r="G108" s="58"/>
      <c r="I108" s="41"/>
    </row>
    <row r="109" spans="3:9" x14ac:dyDescent="0.35">
      <c r="C109" s="62"/>
      <c r="G109" s="58"/>
      <c r="I109" s="41"/>
    </row>
    <row r="110" spans="3:9" x14ac:dyDescent="0.35">
      <c r="C110" s="62"/>
      <c r="G110" s="58"/>
      <c r="I110" s="41"/>
    </row>
    <row r="111" spans="3:9" x14ac:dyDescent="0.35">
      <c r="C111" s="62"/>
      <c r="G111" s="58"/>
      <c r="I111" s="41"/>
    </row>
    <row r="112" spans="3:9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</row>
    <row r="172" spans="3:9" x14ac:dyDescent="0.35">
      <c r="C172" s="62"/>
      <c r="G172" s="58"/>
    </row>
    <row r="173" spans="3:9" x14ac:dyDescent="0.35">
      <c r="C173" s="62"/>
      <c r="G173" s="58"/>
    </row>
    <row r="174" spans="3:9" x14ac:dyDescent="0.35">
      <c r="C174" s="62"/>
      <c r="G174" s="58"/>
    </row>
    <row r="175" spans="3:9" x14ac:dyDescent="0.35">
      <c r="C175" s="62"/>
      <c r="G175" s="58"/>
    </row>
    <row r="176" spans="3:9" x14ac:dyDescent="0.35">
      <c r="C176" s="62"/>
      <c r="G176" s="58"/>
    </row>
    <row r="177" spans="3:7" x14ac:dyDescent="0.35">
      <c r="C177" s="62"/>
      <c r="G177" s="58"/>
    </row>
    <row r="178" spans="3:7" x14ac:dyDescent="0.35">
      <c r="G178" s="58"/>
    </row>
  </sheetData>
  <mergeCells count="7">
    <mergeCell ref="A56:F56"/>
    <mergeCell ref="A1:K1"/>
    <mergeCell ref="A2:K2"/>
    <mergeCell ref="B3:C3"/>
    <mergeCell ref="E3:H3"/>
    <mergeCell ref="I3:J3"/>
    <mergeCell ref="A55:F55"/>
  </mergeCells>
  <pageMargins left="1.43" right="0.7" top="0.79" bottom="0.28999999999999998" header="0.7" footer="0.3"/>
  <pageSetup paperSize="9" scale="71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opLeftCell="A40" zoomScale="85" zoomScaleNormal="85" zoomScaleSheetLayoutView="85" zoomScalePageLayoutView="115" workbookViewId="0">
      <selection activeCell="D46" sqref="D46"/>
    </sheetView>
  </sheetViews>
  <sheetFormatPr defaultColWidth="9.1796875" defaultRowHeight="14.5" x14ac:dyDescent="0.35"/>
  <cols>
    <col min="1" max="1" width="5.54296875" style="55" customWidth="1"/>
    <col min="2" max="2" width="20" style="55" bestFit="1" customWidth="1"/>
    <col min="3" max="3" width="20.453125" style="55" customWidth="1"/>
    <col min="4" max="4" width="20.1796875" style="55" bestFit="1" customWidth="1"/>
    <col min="5" max="5" width="15.1796875" style="55" bestFit="1" customWidth="1"/>
    <col min="6" max="6" width="11.7265625" style="55" customWidth="1"/>
    <col min="7" max="7" width="15.1796875" style="59" bestFit="1" customWidth="1"/>
    <col min="8" max="8" width="10.26953125" style="55" bestFit="1" customWidth="1"/>
    <col min="9" max="9" width="10.453125" style="55" customWidth="1"/>
    <col min="10" max="10" width="11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3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4" x14ac:dyDescent="0.3">
      <c r="A3" s="32" t="s">
        <v>37</v>
      </c>
      <c r="B3" s="135" t="s">
        <v>38</v>
      </c>
      <c r="C3" s="135"/>
      <c r="D3" s="105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56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 x14ac:dyDescent="0.35">
      <c r="A5" s="7">
        <v>1</v>
      </c>
      <c r="B5" s="7" t="s">
        <v>719</v>
      </c>
      <c r="C5" s="38">
        <v>1910950171739</v>
      </c>
      <c r="D5" s="7" t="s">
        <v>781</v>
      </c>
      <c r="E5" s="7" t="s">
        <v>34</v>
      </c>
      <c r="F5" s="39">
        <v>43720</v>
      </c>
      <c r="G5" s="84">
        <v>22352</v>
      </c>
      <c r="H5" s="7" t="s">
        <v>52</v>
      </c>
      <c r="I5" s="13">
        <f>TRUNC((G5*0.02),2)</f>
        <v>447.04</v>
      </c>
      <c r="J5" s="39">
        <v>43720</v>
      </c>
      <c r="K5" s="7"/>
      <c r="L5" s="58">
        <f>G5+I5</f>
        <v>22799.040000000001</v>
      </c>
      <c r="M5" s="15"/>
    </row>
    <row r="6" spans="1:13" customFormat="1" x14ac:dyDescent="0.35">
      <c r="A6" s="7">
        <v>2</v>
      </c>
      <c r="B6" s="7" t="s">
        <v>317</v>
      </c>
      <c r="C6" s="42">
        <v>1595511176554</v>
      </c>
      <c r="D6" s="7" t="s">
        <v>782</v>
      </c>
      <c r="E6" s="7" t="s">
        <v>21</v>
      </c>
      <c r="F6" s="39">
        <v>43720</v>
      </c>
      <c r="G6" s="84">
        <v>58364</v>
      </c>
      <c r="H6" s="7" t="s">
        <v>52</v>
      </c>
      <c r="I6" s="13">
        <f t="shared" ref="I6:I57" si="0">TRUNC((G6*0.02),2)</f>
        <v>1167.28</v>
      </c>
      <c r="J6" s="39">
        <f>J5</f>
        <v>43720</v>
      </c>
      <c r="K6" s="7"/>
      <c r="L6" s="58">
        <f t="shared" ref="L6:L57" si="1">G6+I6</f>
        <v>59531.28</v>
      </c>
      <c r="M6" s="15"/>
    </row>
    <row r="7" spans="1:13" customFormat="1" x14ac:dyDescent="0.35">
      <c r="A7" s="7">
        <v>3</v>
      </c>
      <c r="B7" s="7" t="s">
        <v>783</v>
      </c>
      <c r="C7" s="38">
        <v>1910956206496</v>
      </c>
      <c r="D7" s="7" t="s">
        <v>202</v>
      </c>
      <c r="E7" s="7" t="s">
        <v>34</v>
      </c>
      <c r="F7" s="39">
        <v>43689</v>
      </c>
      <c r="G7" s="84">
        <v>69292</v>
      </c>
      <c r="H7" s="7" t="s">
        <v>52</v>
      </c>
      <c r="I7" s="13">
        <f t="shared" si="0"/>
        <v>1385.84</v>
      </c>
      <c r="J7" s="39">
        <f t="shared" ref="J7:J57" si="2">J6</f>
        <v>43720</v>
      </c>
      <c r="K7" s="7"/>
      <c r="L7" s="58">
        <f t="shared" si="1"/>
        <v>70677.84</v>
      </c>
      <c r="M7" s="15"/>
    </row>
    <row r="8" spans="1:13" customFormat="1" x14ac:dyDescent="0.35">
      <c r="A8" s="7">
        <v>4</v>
      </c>
      <c r="B8" s="7" t="s">
        <v>250</v>
      </c>
      <c r="C8" s="42">
        <v>1912731971903</v>
      </c>
      <c r="D8" s="7" t="s">
        <v>784</v>
      </c>
      <c r="E8" s="7" t="s">
        <v>232</v>
      </c>
      <c r="F8" s="39">
        <v>43720</v>
      </c>
      <c r="G8" s="84">
        <v>30660</v>
      </c>
      <c r="H8" s="7" t="s">
        <v>52</v>
      </c>
      <c r="I8" s="13">
        <f t="shared" si="0"/>
        <v>613.20000000000005</v>
      </c>
      <c r="J8" s="39">
        <f t="shared" si="2"/>
        <v>43720</v>
      </c>
      <c r="K8" s="7"/>
      <c r="L8" s="58">
        <f t="shared" si="1"/>
        <v>31273.200000000001</v>
      </c>
      <c r="M8" s="15"/>
    </row>
    <row r="9" spans="1:13" customFormat="1" x14ac:dyDescent="0.35">
      <c r="A9" s="7">
        <v>5</v>
      </c>
      <c r="B9" s="7" t="s">
        <v>58</v>
      </c>
      <c r="C9" s="38">
        <v>1910956213397</v>
      </c>
      <c r="D9" s="7" t="s">
        <v>208</v>
      </c>
      <c r="E9" s="7" t="s">
        <v>35</v>
      </c>
      <c r="F9" s="39">
        <v>43689</v>
      </c>
      <c r="G9" s="84">
        <v>15010.36</v>
      </c>
      <c r="H9" s="7" t="s">
        <v>52</v>
      </c>
      <c r="I9" s="13">
        <f t="shared" si="0"/>
        <v>300.2</v>
      </c>
      <c r="J9" s="39">
        <f t="shared" si="2"/>
        <v>43720</v>
      </c>
      <c r="K9" s="7"/>
      <c r="L9" s="58">
        <f t="shared" si="1"/>
        <v>15310.560000000001</v>
      </c>
      <c r="M9" s="15"/>
    </row>
    <row r="10" spans="1:13" customFormat="1" x14ac:dyDescent="0.35">
      <c r="A10" s="7">
        <v>6</v>
      </c>
      <c r="B10" s="7" t="s">
        <v>106</v>
      </c>
      <c r="C10" s="38">
        <v>1910950165888</v>
      </c>
      <c r="D10" s="7" t="s">
        <v>785</v>
      </c>
      <c r="E10" s="7" t="s">
        <v>19</v>
      </c>
      <c r="F10" s="39">
        <v>43689</v>
      </c>
      <c r="G10" s="84">
        <v>15000</v>
      </c>
      <c r="H10" s="7" t="s">
        <v>52</v>
      </c>
      <c r="I10" s="13">
        <f t="shared" si="0"/>
        <v>300</v>
      </c>
      <c r="J10" s="39">
        <f t="shared" si="2"/>
        <v>43720</v>
      </c>
      <c r="K10" s="7"/>
      <c r="L10" s="58">
        <f t="shared" si="1"/>
        <v>15300</v>
      </c>
      <c r="M10" s="15"/>
    </row>
    <row r="11" spans="1:13" customFormat="1" x14ac:dyDescent="0.35">
      <c r="A11" s="7">
        <v>7</v>
      </c>
      <c r="B11" s="7" t="s">
        <v>396</v>
      </c>
      <c r="C11" s="38" t="s">
        <v>345</v>
      </c>
      <c r="D11" s="7" t="s">
        <v>786</v>
      </c>
      <c r="E11" s="7" t="s">
        <v>24</v>
      </c>
      <c r="F11" s="39">
        <v>43689</v>
      </c>
      <c r="G11" s="84">
        <v>115130.13</v>
      </c>
      <c r="H11" s="7" t="s">
        <v>52</v>
      </c>
      <c r="I11" s="13">
        <f t="shared" si="0"/>
        <v>2302.6</v>
      </c>
      <c r="J11" s="39">
        <f t="shared" si="2"/>
        <v>43720</v>
      </c>
      <c r="K11" s="7"/>
      <c r="L11" s="58">
        <f t="shared" si="1"/>
        <v>117432.73000000001</v>
      </c>
      <c r="M11" s="15"/>
    </row>
    <row r="12" spans="1:13" customFormat="1" x14ac:dyDescent="0.35">
      <c r="A12" s="7">
        <v>8</v>
      </c>
      <c r="B12" s="43" t="s">
        <v>269</v>
      </c>
      <c r="C12" s="44">
        <v>1029019633</v>
      </c>
      <c r="D12" s="43" t="s">
        <v>787</v>
      </c>
      <c r="E12" s="43" t="s">
        <v>35</v>
      </c>
      <c r="F12" s="45">
        <v>43658</v>
      </c>
      <c r="G12" s="74">
        <v>6000</v>
      </c>
      <c r="H12" s="7" t="s">
        <v>52</v>
      </c>
      <c r="I12" s="13">
        <f t="shared" si="0"/>
        <v>120</v>
      </c>
      <c r="J12" s="39">
        <f t="shared" si="2"/>
        <v>43720</v>
      </c>
      <c r="K12" s="7"/>
      <c r="L12" s="58">
        <f t="shared" si="1"/>
        <v>6120</v>
      </c>
      <c r="M12" s="15"/>
    </row>
    <row r="13" spans="1:13" customFormat="1" x14ac:dyDescent="0.35">
      <c r="A13" s="7">
        <v>9</v>
      </c>
      <c r="B13" s="43" t="s">
        <v>788</v>
      </c>
      <c r="C13" s="47">
        <v>1910956206476</v>
      </c>
      <c r="D13" s="43" t="s">
        <v>199</v>
      </c>
      <c r="E13" s="43" t="s">
        <v>35</v>
      </c>
      <c r="F13" s="45">
        <v>43720</v>
      </c>
      <c r="G13" s="74">
        <v>16500</v>
      </c>
      <c r="H13" s="7" t="s">
        <v>52</v>
      </c>
      <c r="I13" s="13">
        <f t="shared" si="0"/>
        <v>330</v>
      </c>
      <c r="J13" s="39">
        <f t="shared" si="2"/>
        <v>43720</v>
      </c>
      <c r="K13" s="7"/>
      <c r="L13" s="58">
        <f t="shared" si="1"/>
        <v>16830</v>
      </c>
      <c r="M13" s="15"/>
    </row>
    <row r="14" spans="1:13" customFormat="1" x14ac:dyDescent="0.35">
      <c r="A14" s="7">
        <v>10</v>
      </c>
      <c r="B14" s="43" t="s">
        <v>511</v>
      </c>
      <c r="C14" s="44">
        <v>1910950165745</v>
      </c>
      <c r="D14" s="43" t="s">
        <v>789</v>
      </c>
      <c r="E14" s="43" t="s">
        <v>178</v>
      </c>
      <c r="F14" s="45">
        <v>43750</v>
      </c>
      <c r="G14" s="74">
        <v>21000</v>
      </c>
      <c r="H14" s="7" t="s">
        <v>52</v>
      </c>
      <c r="I14" s="13">
        <f t="shared" si="0"/>
        <v>420</v>
      </c>
      <c r="J14" s="39">
        <f t="shared" si="2"/>
        <v>43720</v>
      </c>
      <c r="K14" s="7"/>
      <c r="L14" s="58">
        <f t="shared" si="1"/>
        <v>21420</v>
      </c>
      <c r="M14" s="15"/>
    </row>
    <row r="15" spans="1:13" customFormat="1" x14ac:dyDescent="0.35">
      <c r="A15" s="7">
        <v>11</v>
      </c>
      <c r="B15" s="43" t="s">
        <v>264</v>
      </c>
      <c r="C15" s="47">
        <v>1910956208214</v>
      </c>
      <c r="D15" s="43" t="s">
        <v>790</v>
      </c>
      <c r="E15" s="43" t="s">
        <v>35</v>
      </c>
      <c r="F15" s="45">
        <v>43689</v>
      </c>
      <c r="G15" s="74">
        <v>40000</v>
      </c>
      <c r="H15" s="7" t="s">
        <v>52</v>
      </c>
      <c r="I15" s="13">
        <f t="shared" si="0"/>
        <v>800</v>
      </c>
      <c r="J15" s="39">
        <f t="shared" si="2"/>
        <v>43720</v>
      </c>
      <c r="K15" s="7"/>
      <c r="L15" s="58">
        <f t="shared" si="1"/>
        <v>40800</v>
      </c>
      <c r="M15" s="15"/>
    </row>
    <row r="16" spans="1:13" customFormat="1" x14ac:dyDescent="0.35">
      <c r="A16" s="7">
        <v>12</v>
      </c>
      <c r="B16" s="43" t="s">
        <v>71</v>
      </c>
      <c r="C16" s="44">
        <v>1910950166557</v>
      </c>
      <c r="D16" s="43" t="s">
        <v>353</v>
      </c>
      <c r="E16" s="43" t="s">
        <v>35</v>
      </c>
      <c r="F16" s="45">
        <v>43720</v>
      </c>
      <c r="G16" s="74">
        <v>41050</v>
      </c>
      <c r="H16" s="7" t="s">
        <v>52</v>
      </c>
      <c r="I16" s="13">
        <f t="shared" si="0"/>
        <v>821</v>
      </c>
      <c r="J16" s="39">
        <f t="shared" si="2"/>
        <v>43720</v>
      </c>
      <c r="K16" s="7"/>
      <c r="L16" s="58">
        <f t="shared" si="1"/>
        <v>41871</v>
      </c>
      <c r="M16" s="15"/>
    </row>
    <row r="17" spans="1:13" customFormat="1" x14ac:dyDescent="0.35">
      <c r="A17" s="7">
        <v>13</v>
      </c>
      <c r="B17" s="43" t="s">
        <v>746</v>
      </c>
      <c r="C17" s="47" t="s">
        <v>792</v>
      </c>
      <c r="D17" s="43" t="s">
        <v>785</v>
      </c>
      <c r="E17" s="43" t="s">
        <v>24</v>
      </c>
      <c r="F17" s="45">
        <v>43720</v>
      </c>
      <c r="G17" s="74">
        <v>50000</v>
      </c>
      <c r="H17" s="7" t="s">
        <v>52</v>
      </c>
      <c r="I17" s="13">
        <f t="shared" si="0"/>
        <v>1000</v>
      </c>
      <c r="J17" s="39">
        <f t="shared" si="2"/>
        <v>43720</v>
      </c>
      <c r="K17" s="7"/>
      <c r="L17" s="58">
        <f t="shared" si="1"/>
        <v>51000</v>
      </c>
      <c r="M17" s="15"/>
    </row>
    <row r="18" spans="1:13" customFormat="1" x14ac:dyDescent="0.35">
      <c r="A18" s="7">
        <v>14</v>
      </c>
      <c r="B18" s="43" t="s">
        <v>152</v>
      </c>
      <c r="C18" s="44">
        <v>1912779959347</v>
      </c>
      <c r="D18" s="43" t="s">
        <v>791</v>
      </c>
      <c r="E18" s="43" t="s">
        <v>21</v>
      </c>
      <c r="F18" s="45">
        <v>43720</v>
      </c>
      <c r="G18" s="74">
        <v>68001</v>
      </c>
      <c r="H18" s="7" t="s">
        <v>52</v>
      </c>
      <c r="I18" s="13">
        <f t="shared" si="0"/>
        <v>1360.02</v>
      </c>
      <c r="J18" s="39">
        <f t="shared" si="2"/>
        <v>43720</v>
      </c>
      <c r="K18" s="7"/>
      <c r="L18" s="41">
        <f t="shared" si="1"/>
        <v>69361.02</v>
      </c>
    </row>
    <row r="19" spans="1:13" customFormat="1" x14ac:dyDescent="0.35">
      <c r="A19" s="7">
        <v>15</v>
      </c>
      <c r="B19" s="43" t="s">
        <v>296</v>
      </c>
      <c r="C19" s="47">
        <v>1912731034271</v>
      </c>
      <c r="D19" s="43" t="s">
        <v>234</v>
      </c>
      <c r="E19" s="43" t="s">
        <v>16</v>
      </c>
      <c r="F19" s="45">
        <v>43750</v>
      </c>
      <c r="G19" s="74">
        <v>21320</v>
      </c>
      <c r="H19" s="7" t="s">
        <v>52</v>
      </c>
      <c r="I19" s="13">
        <f t="shared" si="0"/>
        <v>426.4</v>
      </c>
      <c r="J19" s="39">
        <f t="shared" si="2"/>
        <v>43720</v>
      </c>
      <c r="K19" s="7"/>
      <c r="L19" s="41">
        <f t="shared" si="1"/>
        <v>21746.400000000001</v>
      </c>
    </row>
    <row r="20" spans="1:13" customFormat="1" x14ac:dyDescent="0.35">
      <c r="A20" s="7">
        <v>16</v>
      </c>
      <c r="B20" s="43" t="s">
        <v>795</v>
      </c>
      <c r="C20" s="47" t="s">
        <v>796</v>
      </c>
      <c r="D20" s="43" t="s">
        <v>256</v>
      </c>
      <c r="E20" s="43" t="s">
        <v>675</v>
      </c>
      <c r="F20" s="45">
        <v>43720</v>
      </c>
      <c r="G20" s="74">
        <v>220050.9</v>
      </c>
      <c r="H20" s="7" t="s">
        <v>52</v>
      </c>
      <c r="I20" s="13">
        <f t="shared" si="0"/>
        <v>4401.01</v>
      </c>
      <c r="J20" s="39">
        <f t="shared" si="2"/>
        <v>43720</v>
      </c>
      <c r="K20" s="7"/>
      <c r="L20" s="41">
        <f t="shared" si="1"/>
        <v>224451.91</v>
      </c>
    </row>
    <row r="21" spans="1:13" customFormat="1" x14ac:dyDescent="0.35">
      <c r="A21" s="7">
        <v>17</v>
      </c>
      <c r="B21" s="43" t="s">
        <v>797</v>
      </c>
      <c r="C21" s="44">
        <v>1910950168376</v>
      </c>
      <c r="D21" s="43" t="s">
        <v>313</v>
      </c>
      <c r="E21" s="43" t="s">
        <v>232</v>
      </c>
      <c r="F21" s="45">
        <v>43720</v>
      </c>
      <c r="G21" s="74">
        <v>12276</v>
      </c>
      <c r="H21" s="7" t="s">
        <v>52</v>
      </c>
      <c r="I21" s="13">
        <f t="shared" si="0"/>
        <v>245.52</v>
      </c>
      <c r="J21" s="39">
        <f t="shared" si="2"/>
        <v>43720</v>
      </c>
      <c r="K21" s="7"/>
      <c r="L21" s="41">
        <f t="shared" si="1"/>
        <v>12521.52</v>
      </c>
    </row>
    <row r="22" spans="1:13" customFormat="1" x14ac:dyDescent="0.35">
      <c r="A22" s="7">
        <v>18</v>
      </c>
      <c r="B22" s="7" t="s">
        <v>314</v>
      </c>
      <c r="C22" s="38" t="s">
        <v>315</v>
      </c>
      <c r="D22" s="7" t="s">
        <v>798</v>
      </c>
      <c r="E22" s="7" t="s">
        <v>34</v>
      </c>
      <c r="F22" s="45">
        <v>43720</v>
      </c>
      <c r="G22" s="84">
        <v>24010</v>
      </c>
      <c r="H22" s="7" t="s">
        <v>52</v>
      </c>
      <c r="I22" s="13">
        <f t="shared" si="0"/>
        <v>480.2</v>
      </c>
      <c r="J22" s="39">
        <f t="shared" si="2"/>
        <v>43720</v>
      </c>
      <c r="K22" s="7"/>
      <c r="L22" s="41">
        <f t="shared" si="1"/>
        <v>24490.2</v>
      </c>
    </row>
    <row r="23" spans="1:13" customFormat="1" x14ac:dyDescent="0.35">
      <c r="A23" s="7">
        <v>19</v>
      </c>
      <c r="B23" s="48" t="s">
        <v>259</v>
      </c>
      <c r="C23" s="49">
        <v>1910950166673</v>
      </c>
      <c r="D23" s="48" t="s">
        <v>799</v>
      </c>
      <c r="E23" s="49" t="s">
        <v>19</v>
      </c>
      <c r="F23" s="45">
        <v>43750</v>
      </c>
      <c r="G23" s="74">
        <v>50000</v>
      </c>
      <c r="H23" s="7" t="s">
        <v>52</v>
      </c>
      <c r="I23" s="13">
        <f t="shared" si="0"/>
        <v>1000</v>
      </c>
      <c r="J23" s="39">
        <f t="shared" si="2"/>
        <v>43720</v>
      </c>
      <c r="K23" s="7"/>
      <c r="L23" s="41">
        <f t="shared" si="1"/>
        <v>51000</v>
      </c>
    </row>
    <row r="24" spans="1:13" customFormat="1" x14ac:dyDescent="0.35">
      <c r="A24" s="7">
        <v>20</v>
      </c>
      <c r="B24" s="48" t="s">
        <v>279</v>
      </c>
      <c r="C24" s="51" t="s">
        <v>800</v>
      </c>
      <c r="D24" s="48" t="s">
        <v>801</v>
      </c>
      <c r="E24" s="48" t="s">
        <v>24</v>
      </c>
      <c r="F24" s="45">
        <v>43720</v>
      </c>
      <c r="G24" s="84">
        <v>100042.18</v>
      </c>
      <c r="H24" s="7" t="s">
        <v>52</v>
      </c>
      <c r="I24" s="13">
        <f t="shared" si="0"/>
        <v>2000.84</v>
      </c>
      <c r="J24" s="39">
        <f t="shared" si="2"/>
        <v>43720</v>
      </c>
      <c r="K24" s="7"/>
      <c r="L24" s="41">
        <f t="shared" si="1"/>
        <v>102043.01999999999</v>
      </c>
    </row>
    <row r="25" spans="1:13" customFormat="1" x14ac:dyDescent="0.35">
      <c r="A25" s="7">
        <v>21</v>
      </c>
      <c r="B25" s="52" t="s">
        <v>279</v>
      </c>
      <c r="C25" s="54">
        <v>1910956205605</v>
      </c>
      <c r="D25" s="52" t="s">
        <v>802</v>
      </c>
      <c r="E25" s="52" t="s">
        <v>16</v>
      </c>
      <c r="F25" s="45">
        <v>43750</v>
      </c>
      <c r="G25" s="74">
        <v>24383.1</v>
      </c>
      <c r="H25" s="7" t="s">
        <v>52</v>
      </c>
      <c r="I25" s="13">
        <f t="shared" si="0"/>
        <v>487.66</v>
      </c>
      <c r="J25" s="39">
        <f t="shared" si="2"/>
        <v>43720</v>
      </c>
      <c r="K25" s="7"/>
      <c r="L25" s="58">
        <f t="shared" si="1"/>
        <v>24870.76</v>
      </c>
    </row>
    <row r="26" spans="1:13" customFormat="1" x14ac:dyDescent="0.35">
      <c r="A26" s="7">
        <v>22</v>
      </c>
      <c r="B26" s="52" t="s">
        <v>803</v>
      </c>
      <c r="C26" s="54">
        <v>1026384675</v>
      </c>
      <c r="D26" s="52" t="s">
        <v>325</v>
      </c>
      <c r="E26" s="52" t="s">
        <v>112</v>
      </c>
      <c r="F26" s="45">
        <v>43689</v>
      </c>
      <c r="G26" s="74">
        <v>179528.46</v>
      </c>
      <c r="H26" s="7" t="s">
        <v>52</v>
      </c>
      <c r="I26" s="13">
        <f t="shared" si="0"/>
        <v>3590.56</v>
      </c>
      <c r="J26" s="39">
        <f t="shared" si="2"/>
        <v>43720</v>
      </c>
      <c r="K26" s="7"/>
      <c r="L26" s="58">
        <f t="shared" si="1"/>
        <v>183119.02</v>
      </c>
    </row>
    <row r="27" spans="1:13" customFormat="1" x14ac:dyDescent="0.35">
      <c r="A27" s="7">
        <v>23</v>
      </c>
      <c r="B27" s="52" t="s">
        <v>293</v>
      </c>
      <c r="C27" s="53">
        <v>1910956213867</v>
      </c>
      <c r="D27" s="52" t="s">
        <v>246</v>
      </c>
      <c r="E27" s="52" t="s">
        <v>16</v>
      </c>
      <c r="F27" s="45">
        <v>43720</v>
      </c>
      <c r="G27" s="74">
        <v>27621</v>
      </c>
      <c r="H27" s="7" t="s">
        <v>52</v>
      </c>
      <c r="I27" s="13">
        <f t="shared" si="0"/>
        <v>552.41999999999996</v>
      </c>
      <c r="J27" s="39">
        <f t="shared" si="2"/>
        <v>43720</v>
      </c>
      <c r="K27" s="7"/>
      <c r="L27" s="58">
        <f t="shared" si="1"/>
        <v>28173.42</v>
      </c>
    </row>
    <row r="28" spans="1:13" customFormat="1" x14ac:dyDescent="0.35">
      <c r="A28" s="7">
        <v>24</v>
      </c>
      <c r="B28" s="52" t="s">
        <v>218</v>
      </c>
      <c r="C28" s="54" t="s">
        <v>274</v>
      </c>
      <c r="D28" s="52" t="s">
        <v>332</v>
      </c>
      <c r="E28" s="52" t="s">
        <v>16</v>
      </c>
      <c r="F28" s="45">
        <v>43689</v>
      </c>
      <c r="G28" s="74">
        <v>25525</v>
      </c>
      <c r="H28" s="7" t="s">
        <v>52</v>
      </c>
      <c r="I28" s="13">
        <f t="shared" si="0"/>
        <v>510.5</v>
      </c>
      <c r="J28" s="39">
        <f t="shared" si="2"/>
        <v>43720</v>
      </c>
      <c r="K28" s="7"/>
      <c r="L28" s="58">
        <f t="shared" si="1"/>
        <v>26035.5</v>
      </c>
    </row>
    <row r="29" spans="1:13" customFormat="1" x14ac:dyDescent="0.35">
      <c r="A29" s="7">
        <v>25</v>
      </c>
      <c r="B29" s="52" t="s">
        <v>804</v>
      </c>
      <c r="C29" s="54">
        <v>1913312394796</v>
      </c>
      <c r="D29" s="52" t="s">
        <v>123</v>
      </c>
      <c r="E29" s="52" t="s">
        <v>19</v>
      </c>
      <c r="F29" s="45">
        <v>43720</v>
      </c>
      <c r="G29" s="74">
        <v>20000</v>
      </c>
      <c r="H29" s="7" t="s">
        <v>52</v>
      </c>
      <c r="I29" s="13">
        <f t="shared" si="0"/>
        <v>400</v>
      </c>
      <c r="J29" s="39">
        <f t="shared" si="2"/>
        <v>43720</v>
      </c>
      <c r="K29" s="7"/>
      <c r="L29" s="58">
        <f t="shared" si="1"/>
        <v>20400</v>
      </c>
    </row>
    <row r="30" spans="1:13" customFormat="1" x14ac:dyDescent="0.35">
      <c r="A30" s="7">
        <v>26</v>
      </c>
      <c r="B30" s="52" t="s">
        <v>199</v>
      </c>
      <c r="C30" s="53">
        <v>5105600091</v>
      </c>
      <c r="D30" s="52" t="s">
        <v>805</v>
      </c>
      <c r="E30" s="52" t="s">
        <v>24</v>
      </c>
      <c r="F30" s="45">
        <v>43689</v>
      </c>
      <c r="G30" s="74">
        <v>31186.21</v>
      </c>
      <c r="H30" s="7" t="s">
        <v>52</v>
      </c>
      <c r="I30" s="13">
        <f t="shared" si="0"/>
        <v>623.72</v>
      </c>
      <c r="J30" s="39">
        <f>J29</f>
        <v>43720</v>
      </c>
      <c r="K30" s="7"/>
      <c r="L30" s="58">
        <f t="shared" si="1"/>
        <v>31809.93</v>
      </c>
    </row>
    <row r="31" spans="1:13" customFormat="1" x14ac:dyDescent="0.35">
      <c r="A31" s="7">
        <v>27</v>
      </c>
      <c r="B31" s="52" t="s">
        <v>199</v>
      </c>
      <c r="C31" s="53">
        <v>5105600091</v>
      </c>
      <c r="D31" s="52" t="s">
        <v>806</v>
      </c>
      <c r="E31" s="52" t="s">
        <v>24</v>
      </c>
      <c r="F31" s="45">
        <v>43689</v>
      </c>
      <c r="G31" s="74">
        <v>10000</v>
      </c>
      <c r="H31" s="7" t="s">
        <v>52</v>
      </c>
      <c r="I31" s="13">
        <f t="shared" si="0"/>
        <v>200</v>
      </c>
      <c r="J31" s="39">
        <f t="shared" si="2"/>
        <v>43720</v>
      </c>
      <c r="K31" s="7"/>
      <c r="L31" s="58">
        <f t="shared" si="1"/>
        <v>10200</v>
      </c>
    </row>
    <row r="32" spans="1:13" customFormat="1" x14ac:dyDescent="0.35">
      <c r="A32" s="7">
        <v>28</v>
      </c>
      <c r="B32" s="52" t="s">
        <v>603</v>
      </c>
      <c r="C32" s="54">
        <v>2852750047</v>
      </c>
      <c r="D32" s="52" t="s">
        <v>807</v>
      </c>
      <c r="E32" s="52" t="s">
        <v>34</v>
      </c>
      <c r="F32" s="45">
        <v>43750</v>
      </c>
      <c r="G32" s="74">
        <v>50000</v>
      </c>
      <c r="H32" s="7" t="s">
        <v>52</v>
      </c>
      <c r="I32" s="13">
        <f t="shared" si="0"/>
        <v>1000</v>
      </c>
      <c r="J32" s="39">
        <f t="shared" si="2"/>
        <v>43720</v>
      </c>
      <c r="K32" s="7"/>
      <c r="L32" s="41">
        <f t="shared" si="1"/>
        <v>51000</v>
      </c>
    </row>
    <row r="33" spans="1:12" customFormat="1" x14ac:dyDescent="0.35">
      <c r="A33" s="7">
        <v>29</v>
      </c>
      <c r="B33" s="52" t="s">
        <v>808</v>
      </c>
      <c r="C33" s="53">
        <v>1910950171959</v>
      </c>
      <c r="D33" s="53" t="s">
        <v>809</v>
      </c>
      <c r="E33" s="52" t="s">
        <v>34</v>
      </c>
      <c r="F33" s="45">
        <v>43689</v>
      </c>
      <c r="G33" s="74">
        <v>17647</v>
      </c>
      <c r="H33" s="7" t="s">
        <v>52</v>
      </c>
      <c r="I33" s="13">
        <f t="shared" si="0"/>
        <v>352.94</v>
      </c>
      <c r="J33" s="39">
        <f t="shared" si="2"/>
        <v>43720</v>
      </c>
      <c r="K33" s="7"/>
      <c r="L33" s="41">
        <f t="shared" si="1"/>
        <v>17999.939999999999</v>
      </c>
    </row>
    <row r="34" spans="1:12" customFormat="1" x14ac:dyDescent="0.35">
      <c r="A34" s="7">
        <v>30</v>
      </c>
      <c r="B34" s="52" t="s">
        <v>265</v>
      </c>
      <c r="C34" s="54">
        <v>1910956203817</v>
      </c>
      <c r="D34" s="52" t="s">
        <v>810</v>
      </c>
      <c r="E34" s="52" t="s">
        <v>35</v>
      </c>
      <c r="F34" s="45">
        <v>43720</v>
      </c>
      <c r="G34" s="74">
        <v>2756.43</v>
      </c>
      <c r="H34" s="7" t="s">
        <v>52</v>
      </c>
      <c r="I34" s="13">
        <f t="shared" si="0"/>
        <v>55.12</v>
      </c>
      <c r="J34" s="39">
        <f t="shared" si="2"/>
        <v>43720</v>
      </c>
      <c r="K34" s="7"/>
      <c r="L34" s="41">
        <f t="shared" si="1"/>
        <v>2811.5499999999997</v>
      </c>
    </row>
    <row r="35" spans="1:12" customFormat="1" x14ac:dyDescent="0.35">
      <c r="A35" s="7">
        <v>31</v>
      </c>
      <c r="B35" s="52" t="s">
        <v>289</v>
      </c>
      <c r="C35" s="53">
        <v>1910950167386</v>
      </c>
      <c r="D35" s="52" t="s">
        <v>290</v>
      </c>
      <c r="E35" s="52" t="s">
        <v>14</v>
      </c>
      <c r="F35" s="45">
        <v>43750</v>
      </c>
      <c r="G35" s="74">
        <v>20295</v>
      </c>
      <c r="H35" s="7" t="s">
        <v>52</v>
      </c>
      <c r="I35" s="13">
        <f t="shared" si="0"/>
        <v>405.9</v>
      </c>
      <c r="J35" s="39">
        <f t="shared" si="2"/>
        <v>43720</v>
      </c>
      <c r="K35" s="7"/>
      <c r="L35" s="41">
        <f t="shared" si="1"/>
        <v>20700.900000000001</v>
      </c>
    </row>
    <row r="36" spans="1:12" customFormat="1" x14ac:dyDescent="0.35">
      <c r="A36" s="7">
        <v>32</v>
      </c>
      <c r="B36" s="52" t="s">
        <v>811</v>
      </c>
      <c r="C36" s="53">
        <v>1910956205337</v>
      </c>
      <c r="D36" s="52" t="s">
        <v>812</v>
      </c>
      <c r="E36" s="52" t="s">
        <v>21</v>
      </c>
      <c r="F36" s="45">
        <v>43720</v>
      </c>
      <c r="G36" s="74">
        <v>150176.4</v>
      </c>
      <c r="H36" s="7" t="s">
        <v>52</v>
      </c>
      <c r="I36" s="13">
        <f t="shared" si="0"/>
        <v>3003.52</v>
      </c>
      <c r="J36" s="39">
        <f t="shared" si="2"/>
        <v>43720</v>
      </c>
      <c r="K36" s="7"/>
      <c r="L36" s="41">
        <f t="shared" si="1"/>
        <v>153179.91999999998</v>
      </c>
    </row>
    <row r="37" spans="1:12" customFormat="1" x14ac:dyDescent="0.35">
      <c r="A37" s="7">
        <v>33</v>
      </c>
      <c r="B37" s="52" t="s">
        <v>813</v>
      </c>
      <c r="C37" s="53">
        <v>1910950169511</v>
      </c>
      <c r="D37" s="52" t="s">
        <v>422</v>
      </c>
      <c r="E37" s="52" t="s">
        <v>24</v>
      </c>
      <c r="F37" s="45">
        <v>43720</v>
      </c>
      <c r="G37" s="74">
        <v>25000</v>
      </c>
      <c r="H37" s="7" t="s">
        <v>52</v>
      </c>
      <c r="I37" s="13">
        <f t="shared" si="0"/>
        <v>500</v>
      </c>
      <c r="J37" s="39">
        <f t="shared" si="2"/>
        <v>43720</v>
      </c>
      <c r="K37" s="7"/>
      <c r="L37" s="41">
        <f t="shared" si="1"/>
        <v>25500</v>
      </c>
    </row>
    <row r="38" spans="1:12" customFormat="1" x14ac:dyDescent="0.35">
      <c r="A38" s="7">
        <v>34</v>
      </c>
      <c r="B38" s="52" t="s">
        <v>814</v>
      </c>
      <c r="C38" s="53">
        <v>1910956204383</v>
      </c>
      <c r="D38" s="52" t="s">
        <v>337</v>
      </c>
      <c r="E38" s="52" t="s">
        <v>112</v>
      </c>
      <c r="F38" s="45">
        <v>43720</v>
      </c>
      <c r="G38" s="74">
        <v>33374.050000000003</v>
      </c>
      <c r="H38" s="7" t="s">
        <v>52</v>
      </c>
      <c r="I38" s="13">
        <f t="shared" si="0"/>
        <v>667.48</v>
      </c>
      <c r="J38" s="39">
        <f t="shared" si="2"/>
        <v>43720</v>
      </c>
      <c r="K38" s="7"/>
      <c r="L38" s="41">
        <f t="shared" si="1"/>
        <v>34041.530000000006</v>
      </c>
    </row>
    <row r="39" spans="1:12" customFormat="1" x14ac:dyDescent="0.35">
      <c r="A39" s="7">
        <v>35</v>
      </c>
      <c r="B39" s="52" t="s">
        <v>279</v>
      </c>
      <c r="C39" s="54" t="s">
        <v>84</v>
      </c>
      <c r="D39" s="52" t="s">
        <v>72</v>
      </c>
      <c r="E39" s="52" t="s">
        <v>21</v>
      </c>
      <c r="F39" s="45">
        <v>43628</v>
      </c>
      <c r="G39" s="74">
        <v>20000</v>
      </c>
      <c r="H39" s="7" t="s">
        <v>52</v>
      </c>
      <c r="I39" s="13">
        <f t="shared" si="0"/>
        <v>400</v>
      </c>
      <c r="J39" s="39">
        <f t="shared" si="2"/>
        <v>43720</v>
      </c>
      <c r="K39" s="7"/>
      <c r="L39" s="41">
        <f t="shared" si="1"/>
        <v>20400</v>
      </c>
    </row>
    <row r="40" spans="1:12" customFormat="1" x14ac:dyDescent="0.35">
      <c r="A40" s="7">
        <v>36</v>
      </c>
      <c r="B40" s="52" t="s">
        <v>205</v>
      </c>
      <c r="C40" s="54">
        <v>1910950165148</v>
      </c>
      <c r="D40" s="52" t="s">
        <v>815</v>
      </c>
      <c r="E40" s="52" t="s">
        <v>34</v>
      </c>
      <c r="F40" s="45">
        <v>43689</v>
      </c>
      <c r="G40" s="74">
        <v>25000</v>
      </c>
      <c r="H40" s="7" t="s">
        <v>52</v>
      </c>
      <c r="I40" s="13">
        <f t="shared" si="0"/>
        <v>500</v>
      </c>
      <c r="J40" s="39">
        <f>J31</f>
        <v>43720</v>
      </c>
      <c r="K40" s="7"/>
      <c r="L40" s="41">
        <f t="shared" si="1"/>
        <v>25500</v>
      </c>
    </row>
    <row r="41" spans="1:12" customFormat="1" x14ac:dyDescent="0.35">
      <c r="A41" s="7">
        <v>37</v>
      </c>
      <c r="B41" s="52" t="s">
        <v>105</v>
      </c>
      <c r="C41" s="54" t="s">
        <v>185</v>
      </c>
      <c r="D41" s="52" t="s">
        <v>186</v>
      </c>
      <c r="E41" s="52" t="s">
        <v>24</v>
      </c>
      <c r="F41" s="45">
        <v>43720</v>
      </c>
      <c r="G41" s="74">
        <v>16532.89</v>
      </c>
      <c r="H41" s="7" t="s">
        <v>52</v>
      </c>
      <c r="I41" s="13">
        <f t="shared" si="0"/>
        <v>330.65</v>
      </c>
      <c r="J41" s="39">
        <f t="shared" si="2"/>
        <v>43720</v>
      </c>
      <c r="K41" s="7"/>
      <c r="L41" s="41">
        <f t="shared" si="1"/>
        <v>16863.54</v>
      </c>
    </row>
    <row r="42" spans="1:12" customFormat="1" x14ac:dyDescent="0.35">
      <c r="A42" s="7">
        <v>38</v>
      </c>
      <c r="B42" s="43" t="s">
        <v>276</v>
      </c>
      <c r="C42" s="47">
        <v>1912723934380</v>
      </c>
      <c r="D42" s="43" t="s">
        <v>277</v>
      </c>
      <c r="E42" s="43" t="s">
        <v>112</v>
      </c>
      <c r="F42" s="45">
        <v>43689</v>
      </c>
      <c r="G42" s="74">
        <v>26509.88</v>
      </c>
      <c r="H42" s="43" t="s">
        <v>52</v>
      </c>
      <c r="I42" s="13">
        <f t="shared" si="0"/>
        <v>530.19000000000005</v>
      </c>
      <c r="J42" s="39">
        <f t="shared" si="2"/>
        <v>43720</v>
      </c>
      <c r="K42" s="7"/>
      <c r="L42" s="41">
        <f t="shared" si="1"/>
        <v>27040.07</v>
      </c>
    </row>
    <row r="43" spans="1:12" customFormat="1" x14ac:dyDescent="0.35">
      <c r="A43" s="7">
        <v>39</v>
      </c>
      <c r="B43" s="43" t="s">
        <v>816</v>
      </c>
      <c r="C43" s="47">
        <v>1910950164052</v>
      </c>
      <c r="D43" s="43" t="s">
        <v>817</v>
      </c>
      <c r="E43" s="43" t="s">
        <v>24</v>
      </c>
      <c r="F43" s="45">
        <v>43750</v>
      </c>
      <c r="G43" s="74">
        <v>202409.04</v>
      </c>
      <c r="H43" s="43" t="s">
        <v>52</v>
      </c>
      <c r="I43" s="13">
        <f t="shared" si="0"/>
        <v>4048.18</v>
      </c>
      <c r="J43" s="39">
        <f t="shared" si="2"/>
        <v>43720</v>
      </c>
      <c r="K43" s="7"/>
      <c r="L43" s="41">
        <f t="shared" si="1"/>
        <v>206457.22</v>
      </c>
    </row>
    <row r="44" spans="1:12" customFormat="1" x14ac:dyDescent="0.35">
      <c r="A44" s="7">
        <v>40</v>
      </c>
      <c r="B44" s="43" t="s">
        <v>822</v>
      </c>
      <c r="C44" s="47" t="s">
        <v>818</v>
      </c>
      <c r="D44" s="43" t="s">
        <v>113</v>
      </c>
      <c r="E44" s="43" t="s">
        <v>174</v>
      </c>
      <c r="F44" s="45">
        <v>43536</v>
      </c>
      <c r="G44" s="74">
        <v>15014.4</v>
      </c>
      <c r="H44" s="43" t="s">
        <v>52</v>
      </c>
      <c r="I44" s="13">
        <f t="shared" si="0"/>
        <v>300.27999999999997</v>
      </c>
      <c r="J44" s="39">
        <f t="shared" si="2"/>
        <v>43720</v>
      </c>
      <c r="K44" s="7"/>
      <c r="L44" s="41">
        <f t="shared" si="1"/>
        <v>15314.68</v>
      </c>
    </row>
    <row r="45" spans="1:12" customFormat="1" x14ac:dyDescent="0.35">
      <c r="A45" s="7">
        <v>41</v>
      </c>
      <c r="B45" s="43" t="s">
        <v>821</v>
      </c>
      <c r="C45" s="44">
        <v>1910950166194</v>
      </c>
      <c r="D45" s="43" t="s">
        <v>113</v>
      </c>
      <c r="E45" s="43" t="s">
        <v>24</v>
      </c>
      <c r="F45" s="45">
        <v>43689</v>
      </c>
      <c r="G45" s="74">
        <v>30655.49</v>
      </c>
      <c r="H45" s="43" t="s">
        <v>52</v>
      </c>
      <c r="I45" s="13">
        <f t="shared" si="0"/>
        <v>613.1</v>
      </c>
      <c r="J45" s="39">
        <f t="shared" si="2"/>
        <v>43720</v>
      </c>
      <c r="K45" s="7"/>
      <c r="L45" s="41">
        <f t="shared" si="1"/>
        <v>31268.59</v>
      </c>
    </row>
    <row r="46" spans="1:12" customFormat="1" x14ac:dyDescent="0.35">
      <c r="A46" s="7">
        <v>42</v>
      </c>
      <c r="B46" s="43"/>
      <c r="C46" s="44"/>
      <c r="D46" s="43"/>
      <c r="E46" s="43"/>
      <c r="F46" s="45">
        <v>43689</v>
      </c>
      <c r="G46" s="74"/>
      <c r="H46" s="43" t="s">
        <v>52</v>
      </c>
      <c r="I46" s="13">
        <f t="shared" si="0"/>
        <v>0</v>
      </c>
      <c r="J46" s="39">
        <f t="shared" si="2"/>
        <v>43720</v>
      </c>
      <c r="K46" s="7"/>
      <c r="L46" s="41">
        <f t="shared" si="1"/>
        <v>0</v>
      </c>
    </row>
    <row r="47" spans="1:12" customFormat="1" x14ac:dyDescent="0.35">
      <c r="A47" s="7">
        <v>51</v>
      </c>
      <c r="B47" s="52" t="s">
        <v>134</v>
      </c>
      <c r="C47" s="54">
        <v>8228839940</v>
      </c>
      <c r="D47" s="52" t="s">
        <v>325</v>
      </c>
      <c r="E47" s="52">
        <v>7010206</v>
      </c>
      <c r="F47" s="45">
        <v>43750</v>
      </c>
      <c r="G47" s="114">
        <v>16415</v>
      </c>
      <c r="H47" s="43" t="s">
        <v>716</v>
      </c>
      <c r="I47" s="13">
        <f t="shared" si="0"/>
        <v>328.3</v>
      </c>
      <c r="J47" s="39">
        <f t="shared" si="2"/>
        <v>43720</v>
      </c>
      <c r="K47" s="7"/>
      <c r="L47" s="58">
        <f t="shared" si="1"/>
        <v>16743.3</v>
      </c>
    </row>
    <row r="48" spans="1:12" customFormat="1" x14ac:dyDescent="0.35">
      <c r="A48" s="7">
        <v>52</v>
      </c>
      <c r="B48" s="43"/>
      <c r="C48" s="47"/>
      <c r="D48" s="43"/>
      <c r="E48" s="52"/>
      <c r="F48" s="45"/>
      <c r="G48" s="114"/>
      <c r="H48" s="43" t="s">
        <v>716</v>
      </c>
      <c r="I48" s="13">
        <v>1740</v>
      </c>
      <c r="J48" s="39">
        <f t="shared" si="2"/>
        <v>43720</v>
      </c>
      <c r="K48" s="7"/>
      <c r="L48" s="58">
        <f t="shared" si="1"/>
        <v>1740</v>
      </c>
    </row>
    <row r="49" spans="1:12" customFormat="1" x14ac:dyDescent="0.35">
      <c r="A49" s="7">
        <v>53</v>
      </c>
      <c r="B49" s="43"/>
      <c r="C49" s="47"/>
      <c r="D49" s="43"/>
      <c r="E49" s="52"/>
      <c r="F49" s="45"/>
      <c r="G49" s="114"/>
      <c r="H49" s="43" t="s">
        <v>716</v>
      </c>
      <c r="I49" s="13">
        <v>510</v>
      </c>
      <c r="J49" s="39">
        <f t="shared" si="2"/>
        <v>43720</v>
      </c>
      <c r="K49" s="7"/>
      <c r="L49" s="58">
        <f t="shared" si="1"/>
        <v>510</v>
      </c>
    </row>
    <row r="50" spans="1:12" customFormat="1" x14ac:dyDescent="0.35">
      <c r="A50" s="7">
        <v>58</v>
      </c>
      <c r="B50" s="43" t="s">
        <v>111</v>
      </c>
      <c r="C50" s="47" t="s">
        <v>187</v>
      </c>
      <c r="D50" s="43" t="s">
        <v>153</v>
      </c>
      <c r="E50" s="52" t="s">
        <v>24</v>
      </c>
      <c r="F50" s="45">
        <v>43720</v>
      </c>
      <c r="G50" s="113">
        <v>45342.92</v>
      </c>
      <c r="H50" s="43" t="s">
        <v>89</v>
      </c>
      <c r="I50" s="13">
        <f t="shared" si="0"/>
        <v>906.85</v>
      </c>
      <c r="J50" s="39">
        <f t="shared" si="2"/>
        <v>43720</v>
      </c>
      <c r="K50" s="7"/>
      <c r="L50" s="58">
        <f t="shared" si="1"/>
        <v>46249.77</v>
      </c>
    </row>
    <row r="51" spans="1:12" customFormat="1" x14ac:dyDescent="0.35">
      <c r="A51" s="7">
        <v>59</v>
      </c>
      <c r="B51" s="43" t="s">
        <v>438</v>
      </c>
      <c r="C51" s="44">
        <v>1912723929382</v>
      </c>
      <c r="D51" s="43" t="s">
        <v>748</v>
      </c>
      <c r="E51" s="52" t="s">
        <v>34</v>
      </c>
      <c r="F51" s="45">
        <v>43720</v>
      </c>
      <c r="G51" s="113">
        <v>21658</v>
      </c>
      <c r="H51" s="43" t="s">
        <v>89</v>
      </c>
      <c r="I51" s="13">
        <f t="shared" si="0"/>
        <v>433.16</v>
      </c>
      <c r="J51" s="39">
        <f t="shared" si="2"/>
        <v>43720</v>
      </c>
      <c r="K51" s="7"/>
      <c r="L51" s="58">
        <f t="shared" si="1"/>
        <v>22091.16</v>
      </c>
    </row>
    <row r="52" spans="1:12" customFormat="1" x14ac:dyDescent="0.35">
      <c r="A52" s="7">
        <v>60</v>
      </c>
      <c r="B52" s="43" t="s">
        <v>793</v>
      </c>
      <c r="C52" s="44">
        <v>1912723932187</v>
      </c>
      <c r="D52" s="43" t="s">
        <v>794</v>
      </c>
      <c r="E52" s="52" t="s">
        <v>24</v>
      </c>
      <c r="F52" s="45">
        <v>43750</v>
      </c>
      <c r="G52" s="113">
        <v>20000</v>
      </c>
      <c r="H52" s="43" t="s">
        <v>89</v>
      </c>
      <c r="I52" s="13">
        <f t="shared" si="0"/>
        <v>400</v>
      </c>
      <c r="J52" s="39">
        <f t="shared" si="2"/>
        <v>43720</v>
      </c>
      <c r="K52" s="7"/>
      <c r="L52" s="58">
        <f t="shared" si="1"/>
        <v>20400</v>
      </c>
    </row>
    <row r="53" spans="1:12" customFormat="1" x14ac:dyDescent="0.35">
      <c r="A53" s="7">
        <v>61</v>
      </c>
      <c r="B53" s="43" t="s">
        <v>779</v>
      </c>
      <c r="C53" s="44">
        <v>1912723931642</v>
      </c>
      <c r="D53" s="43" t="s">
        <v>412</v>
      </c>
      <c r="E53" s="43" t="s">
        <v>19</v>
      </c>
      <c r="F53" s="45">
        <v>43750</v>
      </c>
      <c r="G53" s="113">
        <v>34782</v>
      </c>
      <c r="H53" s="43" t="s">
        <v>89</v>
      </c>
      <c r="I53" s="13">
        <f t="shared" si="0"/>
        <v>695.64</v>
      </c>
      <c r="J53" s="39">
        <f t="shared" si="2"/>
        <v>43720</v>
      </c>
      <c r="K53" s="7"/>
      <c r="L53" s="41">
        <f t="shared" si="1"/>
        <v>35477.64</v>
      </c>
    </row>
    <row r="54" spans="1:12" customFormat="1" x14ac:dyDescent="0.35">
      <c r="A54" s="7">
        <v>62</v>
      </c>
      <c r="B54" s="43" t="s">
        <v>819</v>
      </c>
      <c r="C54" s="44">
        <v>1912723930493</v>
      </c>
      <c r="D54" s="43" t="s">
        <v>820</v>
      </c>
      <c r="E54" s="43" t="s">
        <v>16</v>
      </c>
      <c r="F54" s="45">
        <v>43750</v>
      </c>
      <c r="G54" s="113">
        <v>7069.05</v>
      </c>
      <c r="H54" s="43" t="s">
        <v>89</v>
      </c>
      <c r="I54" s="13">
        <f t="shared" si="0"/>
        <v>141.38</v>
      </c>
      <c r="J54" s="39">
        <f t="shared" si="2"/>
        <v>43720</v>
      </c>
      <c r="K54" s="7"/>
      <c r="L54" s="41">
        <f t="shared" si="1"/>
        <v>7210.43</v>
      </c>
    </row>
    <row r="55" spans="1:12" customFormat="1" x14ac:dyDescent="0.35">
      <c r="A55" s="7"/>
      <c r="B55" s="43"/>
      <c r="C55" s="47"/>
      <c r="D55" s="43"/>
      <c r="E55" s="43"/>
      <c r="F55" s="45"/>
      <c r="G55" s="115">
        <v>582501.89</v>
      </c>
      <c r="H55" s="43"/>
      <c r="I55" s="13">
        <v>6231.24</v>
      </c>
      <c r="J55" s="39">
        <f t="shared" si="2"/>
        <v>43720</v>
      </c>
      <c r="K55" s="7"/>
      <c r="L55" s="41">
        <f t="shared" si="1"/>
        <v>588733.13</v>
      </c>
    </row>
    <row r="56" spans="1:12" customFormat="1" x14ac:dyDescent="0.35">
      <c r="A56" s="7"/>
      <c r="B56" s="43"/>
      <c r="C56" s="47"/>
      <c r="D56" s="43"/>
      <c r="E56" s="43"/>
      <c r="F56" s="45"/>
      <c r="G56" s="115"/>
      <c r="H56" s="43"/>
      <c r="I56" s="13">
        <v>4211.25</v>
      </c>
      <c r="J56" s="39">
        <f t="shared" si="2"/>
        <v>43720</v>
      </c>
      <c r="K56" s="7"/>
      <c r="L56" s="41"/>
    </row>
    <row r="57" spans="1:12" customFormat="1" x14ac:dyDescent="0.35">
      <c r="A57" s="7">
        <v>70</v>
      </c>
      <c r="B57" s="43" t="s">
        <v>164</v>
      </c>
      <c r="C57" s="44">
        <v>200014102271</v>
      </c>
      <c r="D57" s="43" t="s">
        <v>164</v>
      </c>
      <c r="E57" s="43" t="s">
        <v>675</v>
      </c>
      <c r="F57" s="50">
        <v>43689</v>
      </c>
      <c r="G57" s="46">
        <v>90009.45</v>
      </c>
      <c r="H57" s="43" t="s">
        <v>96</v>
      </c>
      <c r="I57" s="13">
        <f t="shared" si="0"/>
        <v>1800.18</v>
      </c>
      <c r="J57" s="39">
        <f t="shared" si="2"/>
        <v>43720</v>
      </c>
      <c r="K57" s="7"/>
      <c r="L57" s="41">
        <f t="shared" si="1"/>
        <v>91809.62999999999</v>
      </c>
    </row>
    <row r="58" spans="1:12" customFormat="1" x14ac:dyDescent="0.35">
      <c r="A58" s="55"/>
      <c r="B58" s="56" t="s">
        <v>4</v>
      </c>
      <c r="C58" s="57" t="s">
        <v>91</v>
      </c>
      <c r="D58" s="56" t="s">
        <v>89</v>
      </c>
      <c r="E58" s="56" t="s">
        <v>7</v>
      </c>
      <c r="F58" s="56" t="s">
        <v>94</v>
      </c>
      <c r="G58" s="64" t="s">
        <v>9</v>
      </c>
      <c r="H58" s="55"/>
      <c r="I58" s="41"/>
      <c r="J58" s="55"/>
      <c r="K58" s="55"/>
      <c r="L58" s="41"/>
    </row>
    <row r="59" spans="1:12" customFormat="1" x14ac:dyDescent="0.35">
      <c r="A59" s="63" t="s">
        <v>92</v>
      </c>
      <c r="B59" s="65">
        <f>SUM(G5:G46)</f>
        <v>1949672.9199999997</v>
      </c>
      <c r="C59" s="65">
        <f>G57</f>
        <v>90009.45</v>
      </c>
      <c r="D59" s="65">
        <f>SUM(G50:G54)</f>
        <v>128851.97</v>
      </c>
      <c r="E59" s="65">
        <f>SUM(G47:G49)</f>
        <v>16415</v>
      </c>
      <c r="F59" s="65">
        <f>SUM(G55:G56)</f>
        <v>582501.89</v>
      </c>
      <c r="G59" s="73">
        <f>SUM(B59:F59)</f>
        <v>2767451.23</v>
      </c>
      <c r="H59" s="55"/>
      <c r="I59" s="41"/>
      <c r="J59" s="55"/>
      <c r="K59" s="55"/>
      <c r="L59" s="41"/>
    </row>
    <row r="60" spans="1:12" customFormat="1" x14ac:dyDescent="0.35">
      <c r="A60" s="63" t="s">
        <v>93</v>
      </c>
      <c r="B60" s="65">
        <f>SUM(I5:I46)</f>
        <v>38993.370000000003</v>
      </c>
      <c r="C60" s="65">
        <f>I57</f>
        <v>1800.18</v>
      </c>
      <c r="D60" s="65">
        <f>SUM(I50:I54)</f>
        <v>2577.0300000000002</v>
      </c>
      <c r="E60" s="65">
        <f>SUM(I47:I49)</f>
        <v>2578.3000000000002</v>
      </c>
      <c r="F60" s="65">
        <f>SUM(I55:I56)</f>
        <v>10442.49</v>
      </c>
      <c r="G60" s="65">
        <f>SUM(B60:F60)</f>
        <v>56391.37</v>
      </c>
      <c r="H60" s="55"/>
      <c r="I60" s="41"/>
      <c r="J60" s="55"/>
      <c r="K60" s="55"/>
      <c r="L60" s="41"/>
    </row>
    <row r="61" spans="1:12" customFormat="1" x14ac:dyDescent="0.35">
      <c r="A61" s="63" t="s">
        <v>9</v>
      </c>
      <c r="B61" s="65">
        <f>SUM(B59:B60)</f>
        <v>1988666.2899999998</v>
      </c>
      <c r="C61" s="65">
        <f>SUM(C59:C60)</f>
        <v>91809.62999999999</v>
      </c>
      <c r="D61" s="65">
        <f>SUM(D59:D60)</f>
        <v>131429</v>
      </c>
      <c r="E61" s="65">
        <f>SUM(E59:E60)</f>
        <v>18993.3</v>
      </c>
      <c r="F61" s="65">
        <f>SUM(F59:F60)</f>
        <v>592944.38</v>
      </c>
      <c r="G61" s="65">
        <f>SUM(B61:F61)</f>
        <v>2823842.5999999996</v>
      </c>
      <c r="H61" s="55" t="s">
        <v>33</v>
      </c>
      <c r="I61" s="41"/>
      <c r="J61" s="55"/>
      <c r="K61" s="55"/>
      <c r="L61" s="41"/>
    </row>
    <row r="62" spans="1:12" customFormat="1" x14ac:dyDescent="0.35">
      <c r="A62" s="55"/>
      <c r="B62" s="59"/>
      <c r="C62" s="60"/>
      <c r="D62" s="60"/>
      <c r="E62" s="61"/>
      <c r="F62" s="55"/>
      <c r="G62" s="58"/>
      <c r="H62" s="55"/>
      <c r="I62" s="41"/>
      <c r="J62" s="55"/>
      <c r="K62" s="55"/>
      <c r="L62" s="41"/>
    </row>
    <row r="63" spans="1:12" x14ac:dyDescent="0.35">
      <c r="A63" s="82" t="s">
        <v>300</v>
      </c>
      <c r="C63" s="62"/>
      <c r="D63" s="61">
        <f>B59+C59+D59</f>
        <v>2168534.34</v>
      </c>
      <c r="E63" s="61">
        <f>E59+F59</f>
        <v>598916.89</v>
      </c>
      <c r="G63" s="65">
        <f>D63+E63</f>
        <v>2767451.23</v>
      </c>
      <c r="I63" s="41"/>
      <c r="L63" s="41"/>
    </row>
    <row r="64" spans="1:12" ht="23.5" x14ac:dyDescent="0.55000000000000004">
      <c r="C64" s="62"/>
      <c r="G64" s="58"/>
      <c r="H64" s="106"/>
      <c r="I64" s="41"/>
      <c r="L64" s="41"/>
    </row>
    <row r="65" spans="1:12" ht="23.5" x14ac:dyDescent="0.55000000000000004">
      <c r="A65" s="136" t="s">
        <v>0</v>
      </c>
      <c r="B65" s="136"/>
      <c r="C65" s="136"/>
      <c r="D65" s="136"/>
      <c r="E65" s="136"/>
      <c r="F65" s="136"/>
      <c r="G65" s="106"/>
      <c r="H65" s="116"/>
      <c r="I65" s="41"/>
      <c r="L65" s="41"/>
    </row>
    <row r="66" spans="1:12" ht="16" thickBot="1" x14ac:dyDescent="0.4">
      <c r="A66" s="133" t="s">
        <v>1</v>
      </c>
      <c r="B66" s="133"/>
      <c r="C66" s="133"/>
      <c r="D66" s="133"/>
      <c r="E66" s="133"/>
      <c r="F66" s="133"/>
      <c r="G66" s="104"/>
      <c r="I66" s="41"/>
      <c r="L66" s="41"/>
    </row>
    <row r="67" spans="1:12" x14ac:dyDescent="0.35">
      <c r="C67" s="62"/>
      <c r="G67" s="58"/>
      <c r="I67" s="41"/>
      <c r="L67" s="41"/>
    </row>
    <row r="68" spans="1:12" ht="18.5" x14ac:dyDescent="0.45">
      <c r="B68" s="66" t="s">
        <v>101</v>
      </c>
      <c r="C68" s="67"/>
      <c r="D68" s="66"/>
      <c r="E68" s="66"/>
      <c r="F68" s="66"/>
      <c r="G68" s="68">
        <f>J5</f>
        <v>43720</v>
      </c>
      <c r="I68" s="41"/>
      <c r="L68" s="41"/>
    </row>
    <row r="69" spans="1:12" ht="18.5" x14ac:dyDescent="0.45">
      <c r="B69" s="66"/>
      <c r="C69" s="67"/>
      <c r="D69" s="66"/>
      <c r="E69" s="66"/>
      <c r="F69" s="66"/>
      <c r="G69" s="69"/>
      <c r="I69" s="41"/>
      <c r="L69" s="41"/>
    </row>
    <row r="70" spans="1:12" ht="18.5" x14ac:dyDescent="0.45">
      <c r="B70" s="66" t="s">
        <v>97</v>
      </c>
      <c r="C70" s="67"/>
      <c r="D70" s="70">
        <f>B59</f>
        <v>1949672.9199999997</v>
      </c>
      <c r="E70" s="66"/>
      <c r="F70" s="66"/>
      <c r="G70" s="69"/>
      <c r="I70" s="41"/>
      <c r="L70" s="41"/>
    </row>
    <row r="71" spans="1:12" ht="18.5" x14ac:dyDescent="0.45">
      <c r="B71" s="66" t="s">
        <v>98</v>
      </c>
      <c r="C71" s="67"/>
      <c r="D71" s="70">
        <f>E59</f>
        <v>16415</v>
      </c>
      <c r="E71" s="66"/>
      <c r="F71" s="66"/>
      <c r="G71" s="69"/>
      <c r="I71" s="41"/>
      <c r="L71" s="41"/>
    </row>
    <row r="72" spans="1:12" ht="18.5" x14ac:dyDescent="0.45">
      <c r="B72" s="71" t="s">
        <v>99</v>
      </c>
      <c r="C72" s="67"/>
      <c r="D72" s="70">
        <f>B60</f>
        <v>38993.370000000003</v>
      </c>
      <c r="E72" s="66"/>
      <c r="F72" s="66"/>
      <c r="G72" s="69"/>
      <c r="I72" s="41"/>
      <c r="L72" s="41"/>
    </row>
    <row r="73" spans="1:12" ht="18.5" x14ac:dyDescent="0.45">
      <c r="B73" s="71" t="s">
        <v>100</v>
      </c>
      <c r="C73" s="67"/>
      <c r="D73" s="70">
        <f>E60</f>
        <v>2578.3000000000002</v>
      </c>
      <c r="E73" s="66"/>
      <c r="F73" s="66"/>
      <c r="G73" s="69"/>
      <c r="I73" s="41"/>
      <c r="L73" s="41"/>
    </row>
    <row r="74" spans="1:12" ht="18.5" x14ac:dyDescent="0.45">
      <c r="B74" s="66"/>
      <c r="C74" s="67"/>
      <c r="D74" s="66"/>
      <c r="E74" s="66"/>
      <c r="F74" s="66"/>
      <c r="G74" s="69"/>
      <c r="I74" s="41"/>
      <c r="L74" s="41"/>
    </row>
    <row r="75" spans="1:12" ht="18.5" x14ac:dyDescent="0.45">
      <c r="B75" s="66"/>
      <c r="C75" s="67"/>
      <c r="D75" s="72">
        <f>SUM(D70:D73)</f>
        <v>2007659.5899999999</v>
      </c>
      <c r="E75" s="66"/>
      <c r="F75" s="66"/>
      <c r="G75" s="69"/>
      <c r="I75" s="41"/>
      <c r="L75" s="41"/>
    </row>
    <row r="76" spans="1:12" x14ac:dyDescent="0.35">
      <c r="C76" s="62"/>
      <c r="G76" s="58"/>
      <c r="I76" s="41"/>
      <c r="L76" s="41"/>
    </row>
    <row r="77" spans="1:12" x14ac:dyDescent="0.35">
      <c r="C77" s="62"/>
      <c r="G77" s="58"/>
      <c r="I77" s="41"/>
      <c r="L77" s="41"/>
    </row>
    <row r="78" spans="1:12" x14ac:dyDescent="0.35">
      <c r="C78" s="62"/>
      <c r="G78" s="58"/>
      <c r="I78" s="41"/>
      <c r="L78" s="41"/>
    </row>
    <row r="79" spans="1:12" x14ac:dyDescent="0.35">
      <c r="C79" s="62"/>
      <c r="G79" s="58"/>
      <c r="I79" s="41"/>
      <c r="L79" s="41"/>
    </row>
    <row r="80" spans="1:12" x14ac:dyDescent="0.35">
      <c r="C80" s="62"/>
      <c r="G80" s="58"/>
      <c r="I80" s="41"/>
      <c r="L80" s="41"/>
    </row>
    <row r="81" spans="3:12" x14ac:dyDescent="0.35">
      <c r="C81" s="62"/>
      <c r="G81" s="58"/>
      <c r="I81" s="41"/>
      <c r="L81" s="41"/>
    </row>
    <row r="82" spans="3:12" x14ac:dyDescent="0.35">
      <c r="C82" s="62"/>
      <c r="G82" s="58"/>
      <c r="I82" s="41"/>
      <c r="L82" s="41"/>
    </row>
    <row r="83" spans="3:12" x14ac:dyDescent="0.35">
      <c r="C83" s="62"/>
      <c r="G83" s="58"/>
      <c r="I83" s="41"/>
      <c r="L83" s="41"/>
    </row>
    <row r="84" spans="3:12" x14ac:dyDescent="0.35">
      <c r="C84" s="62"/>
      <c r="G84" s="58"/>
      <c r="I84" s="41"/>
      <c r="L84" s="41"/>
    </row>
    <row r="85" spans="3:12" x14ac:dyDescent="0.35">
      <c r="C85" s="62"/>
      <c r="G85" s="58"/>
      <c r="I85" s="41"/>
      <c r="L85" s="41"/>
    </row>
    <row r="86" spans="3:12" x14ac:dyDescent="0.35">
      <c r="C86" s="62"/>
      <c r="G86" s="58"/>
      <c r="I86" s="41"/>
    </row>
    <row r="87" spans="3:12" x14ac:dyDescent="0.35">
      <c r="C87" s="62"/>
      <c r="G87" s="58"/>
      <c r="I87" s="41"/>
    </row>
    <row r="88" spans="3:12" x14ac:dyDescent="0.35">
      <c r="C88" s="62"/>
      <c r="G88" s="58"/>
      <c r="I88" s="41"/>
    </row>
    <row r="89" spans="3:12" x14ac:dyDescent="0.35">
      <c r="C89" s="62"/>
      <c r="G89" s="58"/>
      <c r="I89" s="41"/>
    </row>
    <row r="90" spans="3:12" x14ac:dyDescent="0.35">
      <c r="C90" s="62"/>
      <c r="G90" s="58"/>
      <c r="I90" s="41"/>
    </row>
    <row r="91" spans="3:12" x14ac:dyDescent="0.35">
      <c r="C91" s="62"/>
      <c r="G91" s="58"/>
      <c r="I91" s="41"/>
    </row>
    <row r="92" spans="3:12" x14ac:dyDescent="0.35">
      <c r="C92" s="62"/>
      <c r="G92" s="58"/>
      <c r="I92" s="41"/>
    </row>
    <row r="93" spans="3:12" x14ac:dyDescent="0.35">
      <c r="C93" s="62"/>
      <c r="G93" s="58"/>
      <c r="I93" s="41"/>
    </row>
    <row r="94" spans="3:12" x14ac:dyDescent="0.35">
      <c r="C94" s="62"/>
      <c r="G94" s="58"/>
      <c r="I94" s="41"/>
    </row>
    <row r="95" spans="3:12" x14ac:dyDescent="0.35">
      <c r="C95" s="62"/>
      <c r="G95" s="58"/>
      <c r="I95" s="41"/>
    </row>
    <row r="96" spans="3:12" x14ac:dyDescent="0.35">
      <c r="C96" s="62"/>
      <c r="G96" s="58"/>
      <c r="I96" s="41"/>
    </row>
    <row r="97" spans="3:9" x14ac:dyDescent="0.35">
      <c r="C97" s="62"/>
      <c r="G97" s="58"/>
      <c r="I97" s="41"/>
    </row>
    <row r="98" spans="3:9" x14ac:dyDescent="0.35">
      <c r="C98" s="62"/>
      <c r="G98" s="58"/>
      <c r="I98" s="41"/>
    </row>
    <row r="99" spans="3:9" x14ac:dyDescent="0.35">
      <c r="C99" s="62"/>
      <c r="G99" s="58"/>
      <c r="I99" s="41"/>
    </row>
    <row r="100" spans="3:9" x14ac:dyDescent="0.35">
      <c r="C100" s="62"/>
      <c r="G100" s="58"/>
      <c r="I100" s="41"/>
    </row>
    <row r="101" spans="3:9" x14ac:dyDescent="0.35">
      <c r="C101" s="62"/>
      <c r="G101" s="58"/>
      <c r="I101" s="41"/>
    </row>
    <row r="102" spans="3:9" x14ac:dyDescent="0.35">
      <c r="C102" s="62"/>
      <c r="G102" s="58"/>
      <c r="I102" s="41"/>
    </row>
    <row r="103" spans="3:9" x14ac:dyDescent="0.35">
      <c r="C103" s="62"/>
      <c r="G103" s="58"/>
      <c r="I103" s="41"/>
    </row>
    <row r="104" spans="3:9" x14ac:dyDescent="0.35">
      <c r="C104" s="62"/>
      <c r="G104" s="58"/>
      <c r="I104" s="41"/>
    </row>
    <row r="105" spans="3:9" x14ac:dyDescent="0.35">
      <c r="C105" s="62"/>
      <c r="G105" s="58"/>
      <c r="I105" s="41"/>
    </row>
    <row r="106" spans="3:9" x14ac:dyDescent="0.35">
      <c r="C106" s="62"/>
      <c r="G106" s="58"/>
      <c r="I106" s="41"/>
    </row>
    <row r="107" spans="3:9" x14ac:dyDescent="0.35">
      <c r="C107" s="62"/>
      <c r="G107" s="58"/>
      <c r="I107" s="41"/>
    </row>
    <row r="108" spans="3:9" x14ac:dyDescent="0.35">
      <c r="C108" s="62"/>
      <c r="G108" s="58"/>
      <c r="I108" s="41"/>
    </row>
    <row r="109" spans="3:9" x14ac:dyDescent="0.35">
      <c r="C109" s="62"/>
      <c r="G109" s="58"/>
      <c r="I109" s="41"/>
    </row>
    <row r="110" spans="3:9" x14ac:dyDescent="0.35">
      <c r="C110" s="62"/>
      <c r="G110" s="58"/>
      <c r="I110" s="41"/>
    </row>
    <row r="111" spans="3:9" x14ac:dyDescent="0.35">
      <c r="C111" s="62"/>
      <c r="G111" s="58"/>
      <c r="I111" s="41"/>
    </row>
    <row r="112" spans="3:9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  <c r="I174" s="41"/>
    </row>
    <row r="175" spans="3:9" x14ac:dyDescent="0.35">
      <c r="C175" s="62"/>
      <c r="G175" s="58"/>
      <c r="I175" s="41"/>
    </row>
    <row r="176" spans="3:9" x14ac:dyDescent="0.35">
      <c r="C176" s="62"/>
      <c r="G176" s="58"/>
      <c r="I176" s="41"/>
    </row>
    <row r="177" spans="3:9" x14ac:dyDescent="0.35">
      <c r="C177" s="62"/>
      <c r="G177" s="58"/>
      <c r="I177" s="41"/>
    </row>
    <row r="178" spans="3:9" x14ac:dyDescent="0.35">
      <c r="C178" s="62"/>
      <c r="G178" s="58"/>
      <c r="I178" s="41"/>
    </row>
    <row r="179" spans="3:9" x14ac:dyDescent="0.35">
      <c r="C179" s="62"/>
      <c r="G179" s="58"/>
      <c r="I179" s="41"/>
    </row>
    <row r="180" spans="3:9" x14ac:dyDescent="0.35">
      <c r="C180" s="62"/>
      <c r="G180" s="58"/>
      <c r="I180" s="41"/>
    </row>
    <row r="181" spans="3:9" x14ac:dyDescent="0.35">
      <c r="C181" s="62"/>
      <c r="G181" s="58"/>
    </row>
    <row r="182" spans="3:9" x14ac:dyDescent="0.35">
      <c r="C182" s="62"/>
      <c r="G182" s="58"/>
    </row>
    <row r="183" spans="3:9" x14ac:dyDescent="0.35">
      <c r="C183" s="62"/>
      <c r="G183" s="58"/>
    </row>
    <row r="184" spans="3:9" x14ac:dyDescent="0.35">
      <c r="C184" s="62"/>
      <c r="G184" s="58"/>
    </row>
    <row r="185" spans="3:9" x14ac:dyDescent="0.35">
      <c r="C185" s="62"/>
      <c r="G185" s="58"/>
    </row>
    <row r="186" spans="3:9" x14ac:dyDescent="0.35">
      <c r="C186" s="62"/>
      <c r="G186" s="58"/>
    </row>
    <row r="187" spans="3:9" x14ac:dyDescent="0.35">
      <c r="C187" s="62"/>
      <c r="G187" s="58"/>
    </row>
    <row r="188" spans="3:9" x14ac:dyDescent="0.35">
      <c r="G188" s="58"/>
    </row>
  </sheetData>
  <mergeCells count="7">
    <mergeCell ref="A66:F66"/>
    <mergeCell ref="A1:K1"/>
    <mergeCell ref="A2:K2"/>
    <mergeCell ref="B3:C3"/>
    <mergeCell ref="E3:H3"/>
    <mergeCell ref="I3:J3"/>
    <mergeCell ref="A65:F65"/>
  </mergeCells>
  <pageMargins left="1.43" right="0.7" top="0.79" bottom="0.28999999999999998" header="0.7" footer="0.3"/>
  <pageSetup paperSize="9" scale="71" orientation="landscape" verticalDpi="0" r:id="rId1"/>
  <rowBreaks count="1" manualBreakCount="1">
    <brk id="39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opLeftCell="A51" zoomScale="85" zoomScaleNormal="85" zoomScaleSheetLayoutView="55" zoomScalePageLayoutView="115" workbookViewId="0">
      <selection activeCell="I70" activeCellId="1" sqref="I55:I57 I70"/>
    </sheetView>
  </sheetViews>
  <sheetFormatPr defaultColWidth="9.1796875" defaultRowHeight="14.5" x14ac:dyDescent="0.35"/>
  <cols>
    <col min="1" max="1" width="5.54296875" style="55" customWidth="1"/>
    <col min="2" max="2" width="20" style="55" bestFit="1" customWidth="1"/>
    <col min="3" max="3" width="20.453125" style="55" customWidth="1"/>
    <col min="4" max="4" width="20.1796875" style="55" bestFit="1" customWidth="1"/>
    <col min="5" max="5" width="14" style="55" bestFit="1" customWidth="1"/>
    <col min="6" max="6" width="11.7265625" style="55" customWidth="1"/>
    <col min="7" max="7" width="15.1796875" style="59" bestFit="1" customWidth="1"/>
    <col min="8" max="8" width="10.26953125" style="55" bestFit="1" customWidth="1"/>
    <col min="9" max="9" width="10.453125" style="55" customWidth="1"/>
    <col min="10" max="10" width="11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3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4" x14ac:dyDescent="0.3">
      <c r="A3" s="32" t="s">
        <v>37</v>
      </c>
      <c r="B3" s="135" t="s">
        <v>38</v>
      </c>
      <c r="C3" s="135"/>
      <c r="D3" s="98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56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 x14ac:dyDescent="0.35">
      <c r="A5" s="7">
        <v>1</v>
      </c>
      <c r="B5" s="7" t="s">
        <v>732</v>
      </c>
      <c r="C5" s="38">
        <v>1910956206074</v>
      </c>
      <c r="D5" s="7" t="s">
        <v>255</v>
      </c>
      <c r="E5" s="7" t="s">
        <v>34</v>
      </c>
      <c r="F5" s="39">
        <v>43689</v>
      </c>
      <c r="G5" s="84">
        <v>27015</v>
      </c>
      <c r="H5" s="7" t="s">
        <v>52</v>
      </c>
      <c r="I5" s="13">
        <f>TRUNC((G5*0.02),2)</f>
        <v>540.29999999999995</v>
      </c>
      <c r="J5" s="39">
        <v>43720</v>
      </c>
      <c r="K5" s="7"/>
      <c r="L5" s="58">
        <f>G5+I5</f>
        <v>27555.3</v>
      </c>
      <c r="M5" s="15"/>
    </row>
    <row r="6" spans="1:13" customFormat="1" x14ac:dyDescent="0.35">
      <c r="A6" s="7">
        <v>2</v>
      </c>
      <c r="B6" s="7" t="s">
        <v>218</v>
      </c>
      <c r="C6" s="42">
        <v>1910956208229</v>
      </c>
      <c r="D6" s="7" t="s">
        <v>210</v>
      </c>
      <c r="E6" s="7" t="s">
        <v>19</v>
      </c>
      <c r="F6" s="39">
        <v>43720</v>
      </c>
      <c r="G6" s="84">
        <v>11048</v>
      </c>
      <c r="H6" s="7" t="s">
        <v>52</v>
      </c>
      <c r="I6" s="13">
        <f t="shared" ref="I6:I71" si="0">TRUNC((G6*0.02),2)</f>
        <v>220.96</v>
      </c>
      <c r="J6" s="39">
        <f>J5</f>
        <v>43720</v>
      </c>
      <c r="K6" s="7"/>
      <c r="L6" s="58">
        <f t="shared" ref="L6:L71" si="1">G6+I6</f>
        <v>11268.96</v>
      </c>
      <c r="M6" s="15"/>
    </row>
    <row r="7" spans="1:13" customFormat="1" x14ac:dyDescent="0.35">
      <c r="A7" s="7">
        <v>3</v>
      </c>
      <c r="B7" s="7" t="s">
        <v>205</v>
      </c>
      <c r="C7" s="38">
        <v>1912731968989</v>
      </c>
      <c r="D7" s="7" t="s">
        <v>733</v>
      </c>
      <c r="E7" s="7" t="s">
        <v>35</v>
      </c>
      <c r="F7" s="39">
        <v>43689</v>
      </c>
      <c r="G7" s="84">
        <v>20010</v>
      </c>
      <c r="H7" s="7" t="s">
        <v>52</v>
      </c>
      <c r="I7" s="13">
        <f t="shared" si="0"/>
        <v>400.2</v>
      </c>
      <c r="J7" s="39">
        <f t="shared" ref="J7:J70" si="2">J6</f>
        <v>43720</v>
      </c>
      <c r="K7" s="7"/>
      <c r="L7" s="58">
        <f t="shared" si="1"/>
        <v>20410.2</v>
      </c>
      <c r="M7" s="15"/>
    </row>
    <row r="8" spans="1:13" customFormat="1" x14ac:dyDescent="0.35">
      <c r="A8" s="7">
        <v>4</v>
      </c>
      <c r="B8" s="7" t="s">
        <v>734</v>
      </c>
      <c r="C8" s="42">
        <v>1910956203905</v>
      </c>
      <c r="D8" s="7" t="s">
        <v>246</v>
      </c>
      <c r="E8" s="7" t="s">
        <v>232</v>
      </c>
      <c r="F8" s="39">
        <v>43720</v>
      </c>
      <c r="G8" s="84">
        <v>57456</v>
      </c>
      <c r="H8" s="7" t="s">
        <v>52</v>
      </c>
      <c r="I8" s="13">
        <f t="shared" si="0"/>
        <v>1149.1199999999999</v>
      </c>
      <c r="J8" s="39">
        <f t="shared" si="2"/>
        <v>43720</v>
      </c>
      <c r="K8" s="7"/>
      <c r="L8" s="58">
        <f t="shared" si="1"/>
        <v>58605.120000000003</v>
      </c>
      <c r="M8" s="15"/>
    </row>
    <row r="9" spans="1:13" customFormat="1" x14ac:dyDescent="0.35">
      <c r="A9" s="7">
        <v>5</v>
      </c>
      <c r="B9" s="7" t="s">
        <v>736</v>
      </c>
      <c r="C9" s="38">
        <v>1910956211261</v>
      </c>
      <c r="D9" s="7" t="s">
        <v>241</v>
      </c>
      <c r="E9" s="7" t="s">
        <v>16</v>
      </c>
      <c r="F9" s="39">
        <v>43689</v>
      </c>
      <c r="G9" s="84">
        <v>51150</v>
      </c>
      <c r="H9" s="7" t="s">
        <v>52</v>
      </c>
      <c r="I9" s="13">
        <f t="shared" si="0"/>
        <v>1023</v>
      </c>
      <c r="J9" s="39">
        <f t="shared" si="2"/>
        <v>43720</v>
      </c>
      <c r="K9" s="7"/>
      <c r="L9" s="58">
        <f t="shared" si="1"/>
        <v>52173</v>
      </c>
      <c r="M9" s="15"/>
    </row>
    <row r="10" spans="1:13" customFormat="1" x14ac:dyDescent="0.35">
      <c r="A10" s="7">
        <v>6</v>
      </c>
      <c r="B10" s="7" t="s">
        <v>737</v>
      </c>
      <c r="C10" s="38">
        <v>1910950171833</v>
      </c>
      <c r="D10" s="7" t="s">
        <v>137</v>
      </c>
      <c r="E10" s="7" t="s">
        <v>21</v>
      </c>
      <c r="F10" s="39">
        <v>43689</v>
      </c>
      <c r="G10" s="84">
        <v>18400</v>
      </c>
      <c r="H10" s="7" t="s">
        <v>52</v>
      </c>
      <c r="I10" s="13">
        <f t="shared" si="0"/>
        <v>368</v>
      </c>
      <c r="J10" s="39">
        <f t="shared" si="2"/>
        <v>43720</v>
      </c>
      <c r="K10" s="7"/>
      <c r="L10" s="58">
        <f t="shared" si="1"/>
        <v>18768</v>
      </c>
      <c r="M10" s="15"/>
    </row>
    <row r="11" spans="1:13" customFormat="1" x14ac:dyDescent="0.35">
      <c r="A11" s="7">
        <v>7</v>
      </c>
      <c r="B11" s="7" t="s">
        <v>738</v>
      </c>
      <c r="C11" s="38">
        <v>1910956208345</v>
      </c>
      <c r="D11" s="7" t="s">
        <v>739</v>
      </c>
      <c r="E11" s="7" t="s">
        <v>174</v>
      </c>
      <c r="F11" s="39">
        <v>43689</v>
      </c>
      <c r="G11" s="84">
        <v>7312</v>
      </c>
      <c r="H11" s="7" t="s">
        <v>52</v>
      </c>
      <c r="I11" s="13">
        <f t="shared" si="0"/>
        <v>146.24</v>
      </c>
      <c r="J11" s="39">
        <f t="shared" si="2"/>
        <v>43720</v>
      </c>
      <c r="K11" s="7"/>
      <c r="L11" s="58">
        <f t="shared" si="1"/>
        <v>7458.24</v>
      </c>
      <c r="M11" s="15"/>
    </row>
    <row r="12" spans="1:13" customFormat="1" x14ac:dyDescent="0.35">
      <c r="A12" s="7">
        <v>8</v>
      </c>
      <c r="B12" s="43" t="s">
        <v>740</v>
      </c>
      <c r="C12" s="44">
        <v>9129729787</v>
      </c>
      <c r="D12" s="43" t="s">
        <v>660</v>
      </c>
      <c r="E12" s="43" t="s">
        <v>21</v>
      </c>
      <c r="F12" s="45">
        <v>43689</v>
      </c>
      <c r="G12" s="74">
        <v>36000</v>
      </c>
      <c r="H12" s="7" t="s">
        <v>52</v>
      </c>
      <c r="I12" s="13">
        <f t="shared" si="0"/>
        <v>720</v>
      </c>
      <c r="J12" s="39">
        <f t="shared" si="2"/>
        <v>43720</v>
      </c>
      <c r="K12" s="7"/>
      <c r="L12" s="58">
        <f t="shared" si="1"/>
        <v>36720</v>
      </c>
      <c r="M12" s="15"/>
    </row>
    <row r="13" spans="1:13" customFormat="1" x14ac:dyDescent="0.35">
      <c r="A13" s="7">
        <v>9</v>
      </c>
      <c r="B13" s="43" t="s">
        <v>266</v>
      </c>
      <c r="C13" s="47">
        <v>1910956208549</v>
      </c>
      <c r="D13" s="43" t="s">
        <v>267</v>
      </c>
      <c r="E13" s="43" t="s">
        <v>112</v>
      </c>
      <c r="F13" s="45">
        <v>43720</v>
      </c>
      <c r="G13" s="74">
        <v>51467.05</v>
      </c>
      <c r="H13" s="7" t="s">
        <v>52</v>
      </c>
      <c r="I13" s="13">
        <f t="shared" si="0"/>
        <v>1029.3399999999999</v>
      </c>
      <c r="J13" s="39">
        <f t="shared" si="2"/>
        <v>43720</v>
      </c>
      <c r="K13" s="7"/>
      <c r="L13" s="58">
        <f t="shared" si="1"/>
        <v>52496.39</v>
      </c>
      <c r="M13" s="15"/>
    </row>
    <row r="14" spans="1:13" customFormat="1" x14ac:dyDescent="0.35">
      <c r="A14" s="7">
        <v>10</v>
      </c>
      <c r="B14" s="43" t="s">
        <v>223</v>
      </c>
      <c r="C14" s="44">
        <v>1910950168977</v>
      </c>
      <c r="D14" s="43" t="s">
        <v>224</v>
      </c>
      <c r="E14" s="43" t="s">
        <v>154</v>
      </c>
      <c r="F14" s="45">
        <v>43689</v>
      </c>
      <c r="G14" s="74">
        <v>40000</v>
      </c>
      <c r="H14" s="7" t="s">
        <v>52</v>
      </c>
      <c r="I14" s="13">
        <f t="shared" si="0"/>
        <v>800</v>
      </c>
      <c r="J14" s="39">
        <f t="shared" si="2"/>
        <v>43720</v>
      </c>
      <c r="K14" s="7"/>
      <c r="L14" s="58">
        <f t="shared" si="1"/>
        <v>40800</v>
      </c>
      <c r="M14" s="15"/>
    </row>
    <row r="15" spans="1:13" customFormat="1" x14ac:dyDescent="0.35">
      <c r="A15" s="7">
        <v>11</v>
      </c>
      <c r="B15" s="43" t="s">
        <v>128</v>
      </c>
      <c r="C15" s="47">
        <v>1912723927375</v>
      </c>
      <c r="D15" s="43" t="s">
        <v>741</v>
      </c>
      <c r="E15" s="43" t="s">
        <v>19</v>
      </c>
      <c r="F15" s="45">
        <v>43689</v>
      </c>
      <c r="G15" s="74">
        <v>14104</v>
      </c>
      <c r="H15" s="7" t="s">
        <v>52</v>
      </c>
      <c r="I15" s="13">
        <f t="shared" si="0"/>
        <v>282.08</v>
      </c>
      <c r="J15" s="39">
        <f t="shared" si="2"/>
        <v>43720</v>
      </c>
      <c r="K15" s="7"/>
      <c r="L15" s="58">
        <f t="shared" si="1"/>
        <v>14386.08</v>
      </c>
      <c r="M15" s="15"/>
    </row>
    <row r="16" spans="1:13" customFormat="1" x14ac:dyDescent="0.35">
      <c r="A16" s="7">
        <v>12</v>
      </c>
      <c r="B16" s="43" t="s">
        <v>162</v>
      </c>
      <c r="C16" s="44">
        <v>1910956208723</v>
      </c>
      <c r="D16" s="43" t="s">
        <v>204</v>
      </c>
      <c r="E16" s="43" t="s">
        <v>34</v>
      </c>
      <c r="F16" s="45">
        <v>43689</v>
      </c>
      <c r="G16" s="74">
        <v>35788</v>
      </c>
      <c r="H16" s="7" t="s">
        <v>52</v>
      </c>
      <c r="I16" s="13">
        <f t="shared" si="0"/>
        <v>715.76</v>
      </c>
      <c r="J16" s="39">
        <f t="shared" si="2"/>
        <v>43720</v>
      </c>
      <c r="K16" s="7"/>
      <c r="L16" s="58">
        <f t="shared" si="1"/>
        <v>36503.760000000002</v>
      </c>
      <c r="M16" s="15"/>
    </row>
    <row r="17" spans="1:13" customFormat="1" x14ac:dyDescent="0.35">
      <c r="A17" s="7">
        <v>13</v>
      </c>
      <c r="B17" s="43" t="s">
        <v>742</v>
      </c>
      <c r="C17" s="47">
        <v>1912731973267</v>
      </c>
      <c r="D17" s="43" t="s">
        <v>743</v>
      </c>
      <c r="E17" s="43" t="s">
        <v>675</v>
      </c>
      <c r="F17" s="45">
        <v>43689</v>
      </c>
      <c r="G17" s="74">
        <v>20000</v>
      </c>
      <c r="H17" s="7" t="s">
        <v>52</v>
      </c>
      <c r="I17" s="13">
        <f t="shared" si="0"/>
        <v>400</v>
      </c>
      <c r="J17" s="39">
        <f t="shared" si="2"/>
        <v>43720</v>
      </c>
      <c r="K17" s="7"/>
      <c r="L17" s="58">
        <f t="shared" si="1"/>
        <v>20400</v>
      </c>
      <c r="M17" s="15"/>
    </row>
    <row r="18" spans="1:13" customFormat="1" x14ac:dyDescent="0.35">
      <c r="A18" s="7">
        <v>14</v>
      </c>
      <c r="B18" s="43" t="s">
        <v>744</v>
      </c>
      <c r="C18" s="44">
        <v>1910956207980</v>
      </c>
      <c r="D18" s="43" t="s">
        <v>233</v>
      </c>
      <c r="E18" s="43" t="s">
        <v>16</v>
      </c>
      <c r="F18" s="45">
        <v>43689</v>
      </c>
      <c r="G18" s="74">
        <v>24000</v>
      </c>
      <c r="H18" s="7" t="s">
        <v>52</v>
      </c>
      <c r="I18" s="13">
        <f t="shared" si="0"/>
        <v>480</v>
      </c>
      <c r="J18" s="39">
        <f t="shared" si="2"/>
        <v>43720</v>
      </c>
      <c r="K18" s="7"/>
      <c r="L18" s="41">
        <f t="shared" si="1"/>
        <v>24480</v>
      </c>
    </row>
    <row r="19" spans="1:13" customFormat="1" x14ac:dyDescent="0.35">
      <c r="A19" s="7">
        <v>15</v>
      </c>
      <c r="B19" s="43" t="s">
        <v>221</v>
      </c>
      <c r="C19" s="47">
        <v>1910956206380</v>
      </c>
      <c r="D19" s="43" t="s">
        <v>745</v>
      </c>
      <c r="E19" s="43" t="s">
        <v>19</v>
      </c>
      <c r="F19" s="45">
        <v>43720</v>
      </c>
      <c r="G19" s="74">
        <v>38000</v>
      </c>
      <c r="H19" s="7" t="s">
        <v>52</v>
      </c>
      <c r="I19" s="13">
        <f t="shared" si="0"/>
        <v>760</v>
      </c>
      <c r="J19" s="39">
        <f t="shared" si="2"/>
        <v>43720</v>
      </c>
      <c r="K19" s="7"/>
      <c r="L19" s="41">
        <f t="shared" si="1"/>
        <v>38760</v>
      </c>
    </row>
    <row r="20" spans="1:13" customFormat="1" x14ac:dyDescent="0.35">
      <c r="A20" s="7">
        <v>16</v>
      </c>
      <c r="B20" s="43" t="s">
        <v>584</v>
      </c>
      <c r="C20" s="47">
        <v>1912779959311</v>
      </c>
      <c r="D20" s="43" t="s">
        <v>246</v>
      </c>
      <c r="E20" s="43" t="s">
        <v>16</v>
      </c>
      <c r="F20" s="45">
        <v>43720</v>
      </c>
      <c r="G20" s="74">
        <v>10245</v>
      </c>
      <c r="H20" s="7" t="s">
        <v>52</v>
      </c>
      <c r="I20" s="13">
        <f t="shared" si="0"/>
        <v>204.9</v>
      </c>
      <c r="J20" s="39">
        <f t="shared" si="2"/>
        <v>43720</v>
      </c>
      <c r="K20" s="7"/>
      <c r="L20" s="41">
        <f t="shared" si="1"/>
        <v>10449.9</v>
      </c>
    </row>
    <row r="21" spans="1:13" customFormat="1" x14ac:dyDescent="0.35">
      <c r="A21" s="7">
        <v>17</v>
      </c>
      <c r="B21" s="43" t="s">
        <v>746</v>
      </c>
      <c r="C21" s="44">
        <v>2857272211</v>
      </c>
      <c r="D21" s="43" t="s">
        <v>303</v>
      </c>
      <c r="E21" s="43" t="s">
        <v>35</v>
      </c>
      <c r="F21" s="45">
        <v>43658</v>
      </c>
      <c r="G21" s="74">
        <v>10636.8</v>
      </c>
      <c r="H21" s="7" t="s">
        <v>52</v>
      </c>
      <c r="I21" s="13">
        <f t="shared" si="0"/>
        <v>212.73</v>
      </c>
      <c r="J21" s="39">
        <f t="shared" si="2"/>
        <v>43720</v>
      </c>
      <c r="K21" s="7"/>
      <c r="L21" s="41">
        <f t="shared" si="1"/>
        <v>10849.529999999999</v>
      </c>
    </row>
    <row r="22" spans="1:13" customFormat="1" x14ac:dyDescent="0.35">
      <c r="A22" s="7">
        <v>18</v>
      </c>
      <c r="B22" s="7" t="s">
        <v>265</v>
      </c>
      <c r="C22" s="42">
        <v>1910956205575</v>
      </c>
      <c r="D22" s="7" t="s">
        <v>747</v>
      </c>
      <c r="E22" s="7" t="s">
        <v>35</v>
      </c>
      <c r="F22" s="45">
        <v>43628</v>
      </c>
      <c r="G22" s="84">
        <v>10000</v>
      </c>
      <c r="H22" s="7" t="s">
        <v>52</v>
      </c>
      <c r="I22" s="13">
        <f t="shared" si="0"/>
        <v>200</v>
      </c>
      <c r="J22" s="39">
        <f t="shared" si="2"/>
        <v>43720</v>
      </c>
      <c r="K22" s="7"/>
      <c r="L22" s="41">
        <f t="shared" si="1"/>
        <v>10200</v>
      </c>
    </row>
    <row r="23" spans="1:13" customFormat="1" x14ac:dyDescent="0.35">
      <c r="A23" s="7">
        <v>19</v>
      </c>
      <c r="B23" s="48" t="s">
        <v>158</v>
      </c>
      <c r="C23" s="49">
        <v>1910950164866</v>
      </c>
      <c r="D23" s="48" t="s">
        <v>748</v>
      </c>
      <c r="E23" s="49" t="s">
        <v>112</v>
      </c>
      <c r="F23" s="45">
        <v>43689</v>
      </c>
      <c r="G23" s="74">
        <v>112067.56</v>
      </c>
      <c r="H23" s="7" t="s">
        <v>52</v>
      </c>
      <c r="I23" s="13">
        <f t="shared" si="0"/>
        <v>2241.35</v>
      </c>
      <c r="J23" s="39">
        <f t="shared" si="2"/>
        <v>43720</v>
      </c>
      <c r="K23" s="7"/>
      <c r="L23" s="41">
        <f t="shared" si="1"/>
        <v>114308.91</v>
      </c>
    </row>
    <row r="24" spans="1:13" customFormat="1" x14ac:dyDescent="0.35">
      <c r="A24" s="7">
        <v>20</v>
      </c>
      <c r="B24" s="48" t="s">
        <v>323</v>
      </c>
      <c r="C24" s="51" t="s">
        <v>749</v>
      </c>
      <c r="D24" s="48" t="s">
        <v>750</v>
      </c>
      <c r="E24" s="48" t="s">
        <v>34</v>
      </c>
      <c r="F24" s="45">
        <v>43689</v>
      </c>
      <c r="G24" s="84">
        <v>30878</v>
      </c>
      <c r="H24" s="7" t="s">
        <v>52</v>
      </c>
      <c r="I24" s="13">
        <f t="shared" si="0"/>
        <v>617.55999999999995</v>
      </c>
      <c r="J24" s="39">
        <f t="shared" si="2"/>
        <v>43720</v>
      </c>
      <c r="K24" s="7"/>
      <c r="L24" s="41">
        <f t="shared" si="1"/>
        <v>31495.56</v>
      </c>
    </row>
    <row r="25" spans="1:13" customFormat="1" x14ac:dyDescent="0.35">
      <c r="A25" s="7">
        <v>21</v>
      </c>
      <c r="B25" s="52" t="s">
        <v>751</v>
      </c>
      <c r="C25" s="54">
        <v>9141598632</v>
      </c>
      <c r="D25" s="52" t="s">
        <v>667</v>
      </c>
      <c r="E25" s="52" t="s">
        <v>35</v>
      </c>
      <c r="F25" s="45">
        <v>43628</v>
      </c>
      <c r="G25" s="74">
        <v>22160</v>
      </c>
      <c r="H25" s="7" t="s">
        <v>52</v>
      </c>
      <c r="I25" s="13">
        <f t="shared" si="0"/>
        <v>443.2</v>
      </c>
      <c r="J25" s="39">
        <f t="shared" si="2"/>
        <v>43720</v>
      </c>
      <c r="K25" s="7"/>
      <c r="L25" s="58">
        <f t="shared" si="1"/>
        <v>22603.200000000001</v>
      </c>
    </row>
    <row r="26" spans="1:13" customFormat="1" x14ac:dyDescent="0.35">
      <c r="A26" s="7">
        <v>22</v>
      </c>
      <c r="B26" s="52" t="s">
        <v>752</v>
      </c>
      <c r="C26" s="54">
        <v>1910950166309</v>
      </c>
      <c r="D26" s="52" t="s">
        <v>338</v>
      </c>
      <c r="E26" s="52" t="s">
        <v>154</v>
      </c>
      <c r="F26" s="45">
        <v>43689</v>
      </c>
      <c r="G26" s="74">
        <v>6000</v>
      </c>
      <c r="H26" s="7" t="s">
        <v>52</v>
      </c>
      <c r="I26" s="13">
        <f t="shared" si="0"/>
        <v>120</v>
      </c>
      <c r="J26" s="39">
        <f t="shared" si="2"/>
        <v>43720</v>
      </c>
      <c r="K26" s="7"/>
      <c r="L26" s="58">
        <f t="shared" si="1"/>
        <v>6120</v>
      </c>
    </row>
    <row r="27" spans="1:13" customFormat="1" x14ac:dyDescent="0.35">
      <c r="A27" s="7">
        <v>23</v>
      </c>
      <c r="B27" s="52" t="s">
        <v>753</v>
      </c>
      <c r="C27" s="53">
        <v>1912779959277</v>
      </c>
      <c r="D27" s="52" t="s">
        <v>312</v>
      </c>
      <c r="E27" s="52" t="s">
        <v>35</v>
      </c>
      <c r="F27" s="45">
        <v>43628</v>
      </c>
      <c r="G27" s="74">
        <v>10000</v>
      </c>
      <c r="H27" s="7" t="s">
        <v>52</v>
      </c>
      <c r="I27" s="13">
        <f t="shared" si="0"/>
        <v>200</v>
      </c>
      <c r="J27" s="39">
        <f t="shared" si="2"/>
        <v>43720</v>
      </c>
      <c r="K27" s="7"/>
      <c r="L27" s="58">
        <f t="shared" si="1"/>
        <v>10200</v>
      </c>
    </row>
    <row r="28" spans="1:13" customFormat="1" x14ac:dyDescent="0.35">
      <c r="A28" s="7">
        <v>24</v>
      </c>
      <c r="B28" s="52" t="s">
        <v>754</v>
      </c>
      <c r="C28" s="53">
        <v>1910956204700</v>
      </c>
      <c r="D28" s="52" t="s">
        <v>202</v>
      </c>
      <c r="E28" s="52" t="s">
        <v>154</v>
      </c>
      <c r="F28" s="45">
        <v>43689</v>
      </c>
      <c r="G28" s="74">
        <v>125000</v>
      </c>
      <c r="H28" s="7" t="s">
        <v>52</v>
      </c>
      <c r="I28" s="13">
        <f t="shared" si="0"/>
        <v>2500</v>
      </c>
      <c r="J28" s="39">
        <f t="shared" si="2"/>
        <v>43720</v>
      </c>
      <c r="K28" s="7"/>
      <c r="L28" s="58">
        <f t="shared" si="1"/>
        <v>127500</v>
      </c>
    </row>
    <row r="29" spans="1:13" customFormat="1" x14ac:dyDescent="0.35">
      <c r="A29" s="7">
        <v>25</v>
      </c>
      <c r="B29" s="52" t="s">
        <v>354</v>
      </c>
      <c r="C29" s="54">
        <v>1910956203601</v>
      </c>
      <c r="D29" s="52" t="s">
        <v>170</v>
      </c>
      <c r="E29" s="52" t="s">
        <v>16</v>
      </c>
      <c r="F29" s="45">
        <v>43720</v>
      </c>
      <c r="G29" s="74">
        <v>71580.88</v>
      </c>
      <c r="H29" s="7" t="s">
        <v>52</v>
      </c>
      <c r="I29" s="13">
        <f t="shared" si="0"/>
        <v>1431.61</v>
      </c>
      <c r="J29" s="39">
        <f t="shared" si="2"/>
        <v>43720</v>
      </c>
      <c r="K29" s="7"/>
      <c r="L29" s="58">
        <f t="shared" si="1"/>
        <v>73012.490000000005</v>
      </c>
    </row>
    <row r="30" spans="1:13" customFormat="1" x14ac:dyDescent="0.35">
      <c r="A30" s="7">
        <v>26</v>
      </c>
      <c r="B30" s="52" t="s">
        <v>65</v>
      </c>
      <c r="C30" s="53">
        <v>1910956205104</v>
      </c>
      <c r="D30" s="52" t="s">
        <v>217</v>
      </c>
      <c r="E30" s="52" t="s">
        <v>16</v>
      </c>
      <c r="F30" s="45">
        <v>43689</v>
      </c>
      <c r="G30" s="74">
        <v>40692.5</v>
      </c>
      <c r="H30" s="7" t="s">
        <v>52</v>
      </c>
      <c r="I30" s="13">
        <f t="shared" si="0"/>
        <v>813.85</v>
      </c>
      <c r="J30" s="39">
        <f>J29</f>
        <v>43720</v>
      </c>
      <c r="K30" s="7"/>
      <c r="L30" s="58">
        <f t="shared" si="1"/>
        <v>41506.35</v>
      </c>
    </row>
    <row r="31" spans="1:13" customFormat="1" x14ac:dyDescent="0.35">
      <c r="A31" s="7">
        <v>27</v>
      </c>
      <c r="B31" s="52" t="s">
        <v>60</v>
      </c>
      <c r="C31" s="53">
        <v>1910956208368</v>
      </c>
      <c r="D31" s="52" t="s">
        <v>755</v>
      </c>
      <c r="E31" s="52" t="s">
        <v>729</v>
      </c>
      <c r="F31" s="45">
        <v>43689</v>
      </c>
      <c r="G31" s="74">
        <v>20000</v>
      </c>
      <c r="H31" s="7" t="s">
        <v>52</v>
      </c>
      <c r="I31" s="13">
        <f t="shared" si="0"/>
        <v>400</v>
      </c>
      <c r="J31" s="39">
        <f t="shared" si="2"/>
        <v>43720</v>
      </c>
      <c r="K31" s="7"/>
      <c r="L31" s="58">
        <f t="shared" si="1"/>
        <v>20400</v>
      </c>
    </row>
    <row r="32" spans="1:13" customFormat="1" x14ac:dyDescent="0.35">
      <c r="A32" s="7">
        <v>28</v>
      </c>
      <c r="B32" s="52" t="s">
        <v>756</v>
      </c>
      <c r="C32" s="54">
        <v>1910950164001</v>
      </c>
      <c r="D32" s="52" t="s">
        <v>124</v>
      </c>
      <c r="E32" s="52" t="s">
        <v>675</v>
      </c>
      <c r="F32" s="45">
        <v>43689</v>
      </c>
      <c r="G32" s="74">
        <v>15000</v>
      </c>
      <c r="H32" s="7" t="s">
        <v>52</v>
      </c>
      <c r="I32" s="13">
        <f t="shared" si="0"/>
        <v>300</v>
      </c>
      <c r="J32" s="39">
        <f t="shared" si="2"/>
        <v>43720</v>
      </c>
      <c r="K32" s="7"/>
      <c r="L32" s="41">
        <f t="shared" si="1"/>
        <v>15300</v>
      </c>
    </row>
    <row r="33" spans="1:12" customFormat="1" x14ac:dyDescent="0.35">
      <c r="A33" s="7">
        <v>29</v>
      </c>
      <c r="B33" s="52" t="s">
        <v>139</v>
      </c>
      <c r="C33" s="53">
        <v>1912779959420</v>
      </c>
      <c r="D33" s="53" t="s">
        <v>295</v>
      </c>
      <c r="E33" s="52" t="s">
        <v>35</v>
      </c>
      <c r="F33" s="45">
        <v>43689</v>
      </c>
      <c r="G33" s="74">
        <v>50000</v>
      </c>
      <c r="H33" s="7" t="s">
        <v>52</v>
      </c>
      <c r="I33" s="13">
        <f t="shared" si="0"/>
        <v>1000</v>
      </c>
      <c r="J33" s="39">
        <f t="shared" si="2"/>
        <v>43720</v>
      </c>
      <c r="K33" s="7"/>
      <c r="L33" s="41">
        <f t="shared" si="1"/>
        <v>51000</v>
      </c>
    </row>
    <row r="34" spans="1:12" customFormat="1" x14ac:dyDescent="0.35">
      <c r="A34" s="7">
        <v>30</v>
      </c>
      <c r="B34" s="52" t="s">
        <v>758</v>
      </c>
      <c r="C34" s="54" t="s">
        <v>759</v>
      </c>
      <c r="D34" s="52" t="s">
        <v>760</v>
      </c>
      <c r="E34" s="52" t="s">
        <v>174</v>
      </c>
      <c r="F34" s="45">
        <v>43689</v>
      </c>
      <c r="G34" s="74">
        <v>124000</v>
      </c>
      <c r="H34" s="7" t="s">
        <v>52</v>
      </c>
      <c r="I34" s="13">
        <f t="shared" si="0"/>
        <v>2480</v>
      </c>
      <c r="J34" s="39">
        <f t="shared" si="2"/>
        <v>43720</v>
      </c>
      <c r="K34" s="7"/>
      <c r="L34" s="41">
        <f t="shared" si="1"/>
        <v>126480</v>
      </c>
    </row>
    <row r="35" spans="1:12" customFormat="1" x14ac:dyDescent="0.35">
      <c r="A35" s="7">
        <v>31</v>
      </c>
      <c r="B35" s="52" t="s">
        <v>227</v>
      </c>
      <c r="C35" s="53">
        <v>1910950166070</v>
      </c>
      <c r="D35" s="52" t="s">
        <v>216</v>
      </c>
      <c r="E35" s="52" t="s">
        <v>112</v>
      </c>
      <c r="F35" s="45">
        <v>43689</v>
      </c>
      <c r="G35" s="74">
        <v>98581.9</v>
      </c>
      <c r="H35" s="7" t="s">
        <v>52</v>
      </c>
      <c r="I35" s="13">
        <f t="shared" si="0"/>
        <v>1971.63</v>
      </c>
      <c r="J35" s="39">
        <f t="shared" si="2"/>
        <v>43720</v>
      </c>
      <c r="K35" s="7"/>
      <c r="L35" s="41">
        <f t="shared" si="1"/>
        <v>100553.53</v>
      </c>
    </row>
    <row r="36" spans="1:12" customFormat="1" x14ac:dyDescent="0.35">
      <c r="A36" s="7">
        <v>32</v>
      </c>
      <c r="B36" s="52" t="s">
        <v>761</v>
      </c>
      <c r="C36" s="53">
        <v>5531836376</v>
      </c>
      <c r="D36" s="52" t="s">
        <v>139</v>
      </c>
      <c r="E36" s="52" t="s">
        <v>16</v>
      </c>
      <c r="F36" s="45">
        <v>43689</v>
      </c>
      <c r="G36" s="74">
        <v>20008</v>
      </c>
      <c r="H36" s="7" t="s">
        <v>52</v>
      </c>
      <c r="I36" s="13">
        <f t="shared" si="0"/>
        <v>400.16</v>
      </c>
      <c r="J36" s="39">
        <f t="shared" si="2"/>
        <v>43720</v>
      </c>
      <c r="K36" s="7"/>
      <c r="L36" s="41">
        <f t="shared" si="1"/>
        <v>20408.16</v>
      </c>
    </row>
    <row r="37" spans="1:12" customFormat="1" x14ac:dyDescent="0.35">
      <c r="A37" s="7">
        <v>33</v>
      </c>
      <c r="B37" s="52" t="s">
        <v>228</v>
      </c>
      <c r="C37" s="53">
        <v>1910956206372</v>
      </c>
      <c r="D37" s="52" t="s">
        <v>140</v>
      </c>
      <c r="E37" s="52" t="s">
        <v>34</v>
      </c>
      <c r="F37" s="45">
        <v>43720</v>
      </c>
      <c r="G37" s="74">
        <v>12000</v>
      </c>
      <c r="H37" s="7" t="s">
        <v>52</v>
      </c>
      <c r="I37" s="13">
        <f t="shared" si="0"/>
        <v>240</v>
      </c>
      <c r="J37" s="39">
        <f t="shared" si="2"/>
        <v>43720</v>
      </c>
      <c r="K37" s="7"/>
      <c r="L37" s="41">
        <f t="shared" si="1"/>
        <v>12240</v>
      </c>
    </row>
    <row r="38" spans="1:12" customFormat="1" x14ac:dyDescent="0.35">
      <c r="A38" s="7">
        <v>34</v>
      </c>
      <c r="B38" s="52" t="s">
        <v>161</v>
      </c>
      <c r="C38" s="53">
        <v>1912731968991</v>
      </c>
      <c r="D38" s="52" t="s">
        <v>267</v>
      </c>
      <c r="E38" s="52" t="s">
        <v>34</v>
      </c>
      <c r="F38" s="45">
        <v>43689</v>
      </c>
      <c r="G38" s="74">
        <v>51730</v>
      </c>
      <c r="H38" s="7" t="s">
        <v>52</v>
      </c>
      <c r="I38" s="13">
        <f t="shared" si="0"/>
        <v>1034.5999999999999</v>
      </c>
      <c r="J38" s="39">
        <f t="shared" si="2"/>
        <v>43720</v>
      </c>
      <c r="K38" s="7"/>
      <c r="L38" s="41">
        <f t="shared" si="1"/>
        <v>52764.6</v>
      </c>
    </row>
    <row r="39" spans="1:12" customFormat="1" x14ac:dyDescent="0.35">
      <c r="A39" s="7">
        <v>35</v>
      </c>
      <c r="B39" s="52" t="s">
        <v>762</v>
      </c>
      <c r="C39" s="53">
        <v>1912731973038</v>
      </c>
      <c r="D39" s="52" t="s">
        <v>170</v>
      </c>
      <c r="E39" s="52" t="s">
        <v>16</v>
      </c>
      <c r="F39" s="45">
        <v>43720</v>
      </c>
      <c r="G39" s="74">
        <v>46211.040000000001</v>
      </c>
      <c r="H39" s="7" t="s">
        <v>52</v>
      </c>
      <c r="I39" s="13">
        <f t="shared" si="0"/>
        <v>924.22</v>
      </c>
      <c r="J39" s="39">
        <f t="shared" si="2"/>
        <v>43720</v>
      </c>
      <c r="K39" s="7"/>
      <c r="L39" s="41">
        <f t="shared" si="1"/>
        <v>47135.26</v>
      </c>
    </row>
    <row r="40" spans="1:12" customFormat="1" x14ac:dyDescent="0.35">
      <c r="A40" s="7">
        <v>36</v>
      </c>
      <c r="B40" s="52" t="s">
        <v>763</v>
      </c>
      <c r="C40" s="54" t="s">
        <v>764</v>
      </c>
      <c r="D40" s="52" t="s">
        <v>765</v>
      </c>
      <c r="E40" s="52" t="s">
        <v>154</v>
      </c>
      <c r="F40" s="45">
        <v>43689</v>
      </c>
      <c r="G40" s="74">
        <v>63296.66</v>
      </c>
      <c r="H40" s="7" t="s">
        <v>52</v>
      </c>
      <c r="I40" s="13">
        <f t="shared" si="0"/>
        <v>1265.93</v>
      </c>
      <c r="J40" s="39">
        <f>J31</f>
        <v>43720</v>
      </c>
      <c r="K40" s="7"/>
      <c r="L40" s="41">
        <f t="shared" si="1"/>
        <v>64562.590000000004</v>
      </c>
    </row>
    <row r="41" spans="1:12" customFormat="1" x14ac:dyDescent="0.35">
      <c r="A41" s="7">
        <v>37</v>
      </c>
      <c r="B41" s="52" t="s">
        <v>766</v>
      </c>
      <c r="C41" s="53">
        <v>1910956206534</v>
      </c>
      <c r="D41" s="52" t="s">
        <v>767</v>
      </c>
      <c r="E41" s="52" t="s">
        <v>35</v>
      </c>
      <c r="F41" s="45">
        <v>43720</v>
      </c>
      <c r="G41" s="74">
        <v>20000</v>
      </c>
      <c r="H41" s="7" t="s">
        <v>52</v>
      </c>
      <c r="I41" s="13">
        <f t="shared" si="0"/>
        <v>400</v>
      </c>
      <c r="J41" s="39">
        <f t="shared" si="2"/>
        <v>43720</v>
      </c>
      <c r="K41" s="7"/>
      <c r="L41" s="41">
        <f t="shared" si="1"/>
        <v>20400</v>
      </c>
    </row>
    <row r="42" spans="1:12" customFormat="1" x14ac:dyDescent="0.35">
      <c r="A42" s="7">
        <v>38</v>
      </c>
      <c r="B42" s="43" t="s">
        <v>768</v>
      </c>
      <c r="C42" s="47">
        <v>1910956203800</v>
      </c>
      <c r="D42" s="43" t="s">
        <v>767</v>
      </c>
      <c r="E42" s="43" t="s">
        <v>112</v>
      </c>
      <c r="F42" s="45">
        <v>43689</v>
      </c>
      <c r="G42" s="74">
        <v>41243.97</v>
      </c>
      <c r="H42" s="43" t="s">
        <v>52</v>
      </c>
      <c r="I42" s="13">
        <f t="shared" si="0"/>
        <v>824.87</v>
      </c>
      <c r="J42" s="39">
        <f t="shared" si="2"/>
        <v>43720</v>
      </c>
      <c r="K42" s="7"/>
      <c r="L42" s="41">
        <f t="shared" si="1"/>
        <v>42068.840000000004</v>
      </c>
    </row>
    <row r="43" spans="1:12" customFormat="1" x14ac:dyDescent="0.35">
      <c r="A43" s="7">
        <v>39</v>
      </c>
      <c r="B43" s="43" t="s">
        <v>159</v>
      </c>
      <c r="C43" s="47">
        <v>1910956213781</v>
      </c>
      <c r="D43" s="43" t="s">
        <v>711</v>
      </c>
      <c r="E43" s="43" t="s">
        <v>19</v>
      </c>
      <c r="F43" s="45">
        <v>43689</v>
      </c>
      <c r="G43" s="74">
        <v>5000</v>
      </c>
      <c r="H43" s="43" t="s">
        <v>52</v>
      </c>
      <c r="I43" s="13">
        <f t="shared" si="0"/>
        <v>100</v>
      </c>
      <c r="J43" s="39">
        <f t="shared" si="2"/>
        <v>43720</v>
      </c>
      <c r="K43" s="7"/>
      <c r="L43" s="41">
        <f t="shared" si="1"/>
        <v>5100</v>
      </c>
    </row>
    <row r="44" spans="1:12" customFormat="1" x14ac:dyDescent="0.35">
      <c r="A44" s="7">
        <v>40</v>
      </c>
      <c r="B44" s="43" t="s">
        <v>769</v>
      </c>
      <c r="C44" s="47">
        <v>1910956205400</v>
      </c>
      <c r="D44" s="43" t="s">
        <v>770</v>
      </c>
      <c r="E44" s="43" t="s">
        <v>112</v>
      </c>
      <c r="F44" s="45">
        <v>43720</v>
      </c>
      <c r="G44" s="74">
        <v>149016.79999999999</v>
      </c>
      <c r="H44" s="43" t="s">
        <v>52</v>
      </c>
      <c r="I44" s="13">
        <f t="shared" si="0"/>
        <v>2980.33</v>
      </c>
      <c r="J44" s="39">
        <f t="shared" si="2"/>
        <v>43720</v>
      </c>
      <c r="K44" s="7"/>
      <c r="L44" s="41">
        <f t="shared" si="1"/>
        <v>151997.12999999998</v>
      </c>
    </row>
    <row r="45" spans="1:12" customFormat="1" x14ac:dyDescent="0.35">
      <c r="A45" s="7">
        <v>41</v>
      </c>
      <c r="B45" s="43" t="s">
        <v>118</v>
      </c>
      <c r="C45" s="44">
        <v>1910950171080</v>
      </c>
      <c r="D45" s="43" t="s">
        <v>221</v>
      </c>
      <c r="E45" s="43" t="s">
        <v>154</v>
      </c>
      <c r="F45" s="45">
        <v>43689</v>
      </c>
      <c r="G45" s="74">
        <v>93125.04</v>
      </c>
      <c r="H45" s="43" t="s">
        <v>52</v>
      </c>
      <c r="I45" s="13">
        <f t="shared" si="0"/>
        <v>1862.5</v>
      </c>
      <c r="J45" s="39">
        <f t="shared" si="2"/>
        <v>43720</v>
      </c>
      <c r="K45" s="7"/>
      <c r="L45" s="41">
        <f t="shared" si="1"/>
        <v>94987.54</v>
      </c>
    </row>
    <row r="46" spans="1:12" customFormat="1" x14ac:dyDescent="0.35">
      <c r="A46" s="7">
        <v>42</v>
      </c>
      <c r="B46" s="43" t="s">
        <v>740</v>
      </c>
      <c r="C46" s="44">
        <v>9129729787</v>
      </c>
      <c r="D46" s="43" t="s">
        <v>355</v>
      </c>
      <c r="E46" s="43" t="s">
        <v>154</v>
      </c>
      <c r="F46" s="45">
        <v>43689</v>
      </c>
      <c r="G46" s="74">
        <v>54819.77</v>
      </c>
      <c r="H46" s="43" t="s">
        <v>52</v>
      </c>
      <c r="I46" s="13">
        <f t="shared" si="0"/>
        <v>1096.3900000000001</v>
      </c>
      <c r="J46" s="39">
        <f t="shared" si="2"/>
        <v>43720</v>
      </c>
      <c r="K46" s="7"/>
      <c r="L46" s="41">
        <f t="shared" si="1"/>
        <v>55916.159999999996</v>
      </c>
    </row>
    <row r="47" spans="1:12" customFormat="1" x14ac:dyDescent="0.35">
      <c r="A47" s="7">
        <v>43</v>
      </c>
      <c r="B47" s="43" t="s">
        <v>199</v>
      </c>
      <c r="C47" s="44">
        <v>1910956208497</v>
      </c>
      <c r="D47" s="43" t="s">
        <v>199</v>
      </c>
      <c r="E47" s="43" t="s">
        <v>112</v>
      </c>
      <c r="F47" s="45">
        <v>43720</v>
      </c>
      <c r="G47" s="74">
        <v>18000</v>
      </c>
      <c r="H47" s="43" t="s">
        <v>52</v>
      </c>
      <c r="I47" s="13">
        <f t="shared" si="0"/>
        <v>360</v>
      </c>
      <c r="J47" s="39">
        <f t="shared" si="2"/>
        <v>43720</v>
      </c>
      <c r="K47" s="7"/>
      <c r="L47" s="41">
        <f t="shared" si="1"/>
        <v>18360</v>
      </c>
    </row>
    <row r="48" spans="1:12" customFormat="1" x14ac:dyDescent="0.35">
      <c r="A48" s="7">
        <v>44</v>
      </c>
      <c r="B48" s="43" t="s">
        <v>173</v>
      </c>
      <c r="C48" s="44">
        <v>1910956213496</v>
      </c>
      <c r="D48" s="43" t="s">
        <v>771</v>
      </c>
      <c r="E48" s="43" t="s">
        <v>174</v>
      </c>
      <c r="F48" s="45">
        <v>43689</v>
      </c>
      <c r="G48" s="74">
        <v>6000</v>
      </c>
      <c r="H48" s="43" t="s">
        <v>52</v>
      </c>
      <c r="I48" s="13">
        <f t="shared" si="0"/>
        <v>120</v>
      </c>
      <c r="J48" s="39">
        <f t="shared" si="2"/>
        <v>43720</v>
      </c>
      <c r="K48" s="7"/>
      <c r="L48" s="41">
        <f t="shared" si="1"/>
        <v>6120</v>
      </c>
    </row>
    <row r="49" spans="1:12" customFormat="1" x14ac:dyDescent="0.35">
      <c r="A49" s="7">
        <v>45</v>
      </c>
      <c r="B49" s="43" t="s">
        <v>291</v>
      </c>
      <c r="C49" s="44">
        <v>1910956206543</v>
      </c>
      <c r="D49" s="43" t="s">
        <v>772</v>
      </c>
      <c r="E49" s="43" t="s">
        <v>35</v>
      </c>
      <c r="F49" s="45">
        <v>43658</v>
      </c>
      <c r="G49" s="74">
        <v>12000</v>
      </c>
      <c r="H49" s="43" t="s">
        <v>52</v>
      </c>
      <c r="I49" s="13">
        <f t="shared" si="0"/>
        <v>240</v>
      </c>
      <c r="J49" s="39">
        <f>J43</f>
        <v>43720</v>
      </c>
      <c r="K49" s="7"/>
      <c r="L49" s="41">
        <f t="shared" si="1"/>
        <v>12240</v>
      </c>
    </row>
    <row r="50" spans="1:12" customFormat="1" x14ac:dyDescent="0.35">
      <c r="A50" s="7">
        <v>46</v>
      </c>
      <c r="B50" s="43" t="s">
        <v>243</v>
      </c>
      <c r="C50" s="47" t="s">
        <v>244</v>
      </c>
      <c r="D50" s="43" t="s">
        <v>672</v>
      </c>
      <c r="E50" s="43" t="s">
        <v>675</v>
      </c>
      <c r="F50" s="45">
        <v>43689</v>
      </c>
      <c r="G50" s="74">
        <v>28000</v>
      </c>
      <c r="H50" s="43" t="s">
        <v>52</v>
      </c>
      <c r="I50" s="13">
        <f t="shared" si="0"/>
        <v>560</v>
      </c>
      <c r="J50" s="39">
        <f t="shared" si="2"/>
        <v>43720</v>
      </c>
      <c r="K50" s="7"/>
      <c r="L50" s="41">
        <f t="shared" si="1"/>
        <v>28560</v>
      </c>
    </row>
    <row r="51" spans="1:12" customFormat="1" x14ac:dyDescent="0.35">
      <c r="A51" s="7">
        <v>47</v>
      </c>
      <c r="B51" s="43" t="s">
        <v>207</v>
      </c>
      <c r="C51" s="44">
        <v>8704420713</v>
      </c>
      <c r="D51" s="43" t="s">
        <v>773</v>
      </c>
      <c r="E51" s="43" t="s">
        <v>29</v>
      </c>
      <c r="F51" s="45">
        <v>43658</v>
      </c>
      <c r="G51" s="74">
        <v>80000</v>
      </c>
      <c r="H51" s="43" t="s">
        <v>52</v>
      </c>
      <c r="I51" s="13">
        <f t="shared" si="0"/>
        <v>1600</v>
      </c>
      <c r="J51" s="39">
        <f t="shared" si="2"/>
        <v>43720</v>
      </c>
      <c r="K51" s="7"/>
      <c r="L51" s="41">
        <f t="shared" si="1"/>
        <v>81600</v>
      </c>
    </row>
    <row r="52" spans="1:12" customFormat="1" x14ac:dyDescent="0.35">
      <c r="A52" s="7">
        <v>48</v>
      </c>
      <c r="B52" s="43" t="s">
        <v>264</v>
      </c>
      <c r="C52" s="44">
        <v>1910950162711</v>
      </c>
      <c r="D52" s="43" t="s">
        <v>774</v>
      </c>
      <c r="E52" s="43" t="s">
        <v>154</v>
      </c>
      <c r="F52" s="45">
        <v>43689</v>
      </c>
      <c r="G52" s="74">
        <v>60000</v>
      </c>
      <c r="H52" s="43" t="s">
        <v>52</v>
      </c>
      <c r="I52" s="13">
        <f t="shared" si="0"/>
        <v>1200</v>
      </c>
      <c r="J52" s="39">
        <f t="shared" si="2"/>
        <v>43720</v>
      </c>
      <c r="K52" s="7"/>
      <c r="L52" s="41">
        <f t="shared" si="1"/>
        <v>61200</v>
      </c>
    </row>
    <row r="53" spans="1:12" customFormat="1" x14ac:dyDescent="0.35">
      <c r="A53" s="7">
        <v>49</v>
      </c>
      <c r="B53" s="43" t="s">
        <v>77</v>
      </c>
      <c r="C53" s="47" t="s">
        <v>84</v>
      </c>
      <c r="D53" s="43" t="s">
        <v>775</v>
      </c>
      <c r="E53" s="43" t="s">
        <v>112</v>
      </c>
      <c r="F53" s="45">
        <v>43720</v>
      </c>
      <c r="G53" s="74">
        <v>67415.62</v>
      </c>
      <c r="H53" s="43" t="s">
        <v>52</v>
      </c>
      <c r="I53" s="13">
        <f t="shared" si="0"/>
        <v>1348.31</v>
      </c>
      <c r="J53" s="39">
        <f t="shared" si="2"/>
        <v>43720</v>
      </c>
      <c r="K53" s="7"/>
      <c r="L53" s="41">
        <f t="shared" si="1"/>
        <v>68763.929999999993</v>
      </c>
    </row>
    <row r="54" spans="1:12" customFormat="1" x14ac:dyDescent="0.35">
      <c r="A54" s="7">
        <v>50</v>
      </c>
      <c r="B54" s="43"/>
      <c r="C54" s="47"/>
      <c r="D54" s="43"/>
      <c r="E54" s="52"/>
      <c r="F54" s="45"/>
      <c r="G54" s="74"/>
      <c r="H54" s="43"/>
      <c r="I54" s="13">
        <v>980</v>
      </c>
      <c r="J54" s="39">
        <f t="shared" si="2"/>
        <v>43720</v>
      </c>
      <c r="K54" s="7"/>
      <c r="L54" s="58"/>
    </row>
    <row r="55" spans="1:12" customFormat="1" x14ac:dyDescent="0.35">
      <c r="A55" s="7">
        <v>51</v>
      </c>
      <c r="B55" s="43" t="s">
        <v>104</v>
      </c>
      <c r="C55" s="47" t="s">
        <v>735</v>
      </c>
      <c r="D55" s="43" t="s">
        <v>351</v>
      </c>
      <c r="E55" s="52" t="s">
        <v>716</v>
      </c>
      <c r="F55" s="45"/>
      <c r="G55" s="114">
        <v>17040</v>
      </c>
      <c r="H55" s="43" t="s">
        <v>716</v>
      </c>
      <c r="I55" s="13">
        <f t="shared" si="0"/>
        <v>340.8</v>
      </c>
      <c r="J55" s="39">
        <f t="shared" si="2"/>
        <v>43720</v>
      </c>
      <c r="K55" s="7"/>
      <c r="L55" s="58">
        <f t="shared" si="1"/>
        <v>17380.8</v>
      </c>
    </row>
    <row r="56" spans="1:12" customFormat="1" x14ac:dyDescent="0.35">
      <c r="A56" s="7">
        <v>52</v>
      </c>
      <c r="B56" s="43" t="s">
        <v>328</v>
      </c>
      <c r="C56" s="47">
        <v>1910950168516</v>
      </c>
      <c r="D56" s="43" t="s">
        <v>86</v>
      </c>
      <c r="E56" s="52" t="s">
        <v>716</v>
      </c>
      <c r="F56" s="45"/>
      <c r="G56" s="114">
        <v>18400</v>
      </c>
      <c r="H56" s="43" t="s">
        <v>716</v>
      </c>
      <c r="I56" s="13">
        <f t="shared" si="0"/>
        <v>368</v>
      </c>
      <c r="J56" s="39">
        <f t="shared" si="2"/>
        <v>43720</v>
      </c>
      <c r="K56" s="7"/>
      <c r="L56" s="58">
        <f t="shared" si="1"/>
        <v>18768</v>
      </c>
    </row>
    <row r="57" spans="1:12" customFormat="1" x14ac:dyDescent="0.35">
      <c r="A57" s="7">
        <v>53</v>
      </c>
      <c r="B57" s="43" t="s">
        <v>117</v>
      </c>
      <c r="C57" s="47">
        <v>1920908102486</v>
      </c>
      <c r="D57" s="43" t="s">
        <v>757</v>
      </c>
      <c r="E57" s="52" t="s">
        <v>716</v>
      </c>
      <c r="F57" s="45"/>
      <c r="G57" s="114">
        <v>13302</v>
      </c>
      <c r="H57" s="43" t="s">
        <v>716</v>
      </c>
      <c r="I57" s="13">
        <f t="shared" si="0"/>
        <v>266.04000000000002</v>
      </c>
      <c r="J57" s="39">
        <f t="shared" si="2"/>
        <v>43720</v>
      </c>
      <c r="K57" s="7"/>
      <c r="L57" s="58">
        <f t="shared" si="1"/>
        <v>13568.04</v>
      </c>
    </row>
    <row r="58" spans="1:12" customFormat="1" x14ac:dyDescent="0.35">
      <c r="A58" s="7">
        <v>58</v>
      </c>
      <c r="B58" s="43" t="s">
        <v>548</v>
      </c>
      <c r="C58" s="47" t="s">
        <v>375</v>
      </c>
      <c r="D58" s="43"/>
      <c r="E58" s="52"/>
      <c r="F58" s="45"/>
      <c r="G58" s="113">
        <v>69802</v>
      </c>
      <c r="H58" s="43" t="s">
        <v>89</v>
      </c>
      <c r="I58" s="13">
        <f t="shared" si="0"/>
        <v>1396.04</v>
      </c>
      <c r="J58" s="39">
        <f t="shared" si="2"/>
        <v>43720</v>
      </c>
      <c r="K58" s="7"/>
      <c r="L58" s="58">
        <f t="shared" si="1"/>
        <v>71198.039999999994</v>
      </c>
    </row>
    <row r="59" spans="1:12" customFormat="1" x14ac:dyDescent="0.35">
      <c r="A59" s="7">
        <v>59</v>
      </c>
      <c r="B59" s="43" t="s">
        <v>642</v>
      </c>
      <c r="C59" s="44"/>
      <c r="D59" s="43"/>
      <c r="E59" s="52"/>
      <c r="F59" s="45"/>
      <c r="G59" s="113">
        <v>125000</v>
      </c>
      <c r="H59" s="43" t="s">
        <v>89</v>
      </c>
      <c r="I59" s="13">
        <f t="shared" si="0"/>
        <v>2500</v>
      </c>
      <c r="J59" s="39">
        <f t="shared" si="2"/>
        <v>43720</v>
      </c>
      <c r="K59" s="7"/>
      <c r="L59" s="58">
        <f t="shared" si="1"/>
        <v>127500</v>
      </c>
    </row>
    <row r="60" spans="1:12" customFormat="1" x14ac:dyDescent="0.35">
      <c r="A60" s="7">
        <v>60</v>
      </c>
      <c r="B60" s="43" t="s">
        <v>222</v>
      </c>
      <c r="C60" s="44">
        <v>1912763912169</v>
      </c>
      <c r="D60" s="43"/>
      <c r="E60" s="52"/>
      <c r="F60" s="45"/>
      <c r="G60" s="113">
        <v>23000</v>
      </c>
      <c r="H60" s="43" t="s">
        <v>89</v>
      </c>
      <c r="I60" s="13">
        <f t="shared" si="0"/>
        <v>460</v>
      </c>
      <c r="J60" s="39">
        <f t="shared" si="2"/>
        <v>43720</v>
      </c>
      <c r="K60" s="7"/>
      <c r="L60" s="58">
        <f t="shared" si="1"/>
        <v>23460</v>
      </c>
    </row>
    <row r="61" spans="1:12" customFormat="1" x14ac:dyDescent="0.35">
      <c r="A61" s="7">
        <v>61</v>
      </c>
      <c r="B61" s="43" t="s">
        <v>776</v>
      </c>
      <c r="C61" s="44">
        <v>1910950167013</v>
      </c>
      <c r="D61" s="43"/>
      <c r="E61" s="43"/>
      <c r="F61" s="45"/>
      <c r="G61" s="113">
        <v>12089.1</v>
      </c>
      <c r="H61" s="43" t="s">
        <v>89</v>
      </c>
      <c r="I61" s="13">
        <f t="shared" si="0"/>
        <v>241.78</v>
      </c>
      <c r="J61" s="39">
        <f t="shared" si="2"/>
        <v>43720</v>
      </c>
      <c r="K61" s="7"/>
      <c r="L61" s="41">
        <f t="shared" si="1"/>
        <v>12330.880000000001</v>
      </c>
    </row>
    <row r="62" spans="1:12" customFormat="1" x14ac:dyDescent="0.35">
      <c r="A62" s="7">
        <v>62</v>
      </c>
      <c r="B62" s="43" t="s">
        <v>236</v>
      </c>
      <c r="C62" s="44"/>
      <c r="D62" s="43"/>
      <c r="E62" s="43"/>
      <c r="F62" s="45"/>
      <c r="G62" s="113">
        <v>28231.919999999998</v>
      </c>
      <c r="H62" s="43" t="s">
        <v>89</v>
      </c>
      <c r="I62" s="13">
        <f t="shared" si="0"/>
        <v>564.63</v>
      </c>
      <c r="J62" s="39">
        <f t="shared" si="2"/>
        <v>43720</v>
      </c>
      <c r="K62" s="7"/>
      <c r="L62" s="41">
        <f t="shared" si="1"/>
        <v>28796.55</v>
      </c>
    </row>
    <row r="63" spans="1:12" customFormat="1" x14ac:dyDescent="0.35">
      <c r="A63" s="7">
        <v>63</v>
      </c>
      <c r="B63" s="43" t="s">
        <v>777</v>
      </c>
      <c r="C63" s="47">
        <v>191272391392</v>
      </c>
      <c r="D63" s="43"/>
      <c r="E63" s="43"/>
      <c r="F63" s="45"/>
      <c r="G63" s="113">
        <v>62787.6</v>
      </c>
      <c r="H63" s="43" t="s">
        <v>89</v>
      </c>
      <c r="I63" s="13">
        <f t="shared" si="0"/>
        <v>1255.75</v>
      </c>
      <c r="J63" s="39">
        <f t="shared" si="2"/>
        <v>43720</v>
      </c>
      <c r="K63" s="7"/>
      <c r="L63" s="41">
        <f t="shared" si="1"/>
        <v>64043.35</v>
      </c>
    </row>
    <row r="64" spans="1:12" customFormat="1" x14ac:dyDescent="0.35">
      <c r="A64" s="7">
        <v>64</v>
      </c>
      <c r="B64" s="43" t="s">
        <v>778</v>
      </c>
      <c r="C64" s="47">
        <v>7351677740</v>
      </c>
      <c r="D64" s="43"/>
      <c r="E64" s="43"/>
      <c r="F64" s="45"/>
      <c r="G64" s="113">
        <v>13006</v>
      </c>
      <c r="H64" s="43" t="s">
        <v>89</v>
      </c>
      <c r="I64" s="13">
        <f t="shared" si="0"/>
        <v>260.12</v>
      </c>
      <c r="J64" s="39">
        <f t="shared" si="2"/>
        <v>43720</v>
      </c>
      <c r="K64" s="7"/>
      <c r="L64" s="41">
        <f t="shared" si="1"/>
        <v>13266.12</v>
      </c>
    </row>
    <row r="65" spans="1:12" customFormat="1" x14ac:dyDescent="0.35">
      <c r="A65" s="7">
        <v>65</v>
      </c>
      <c r="B65" s="43" t="s">
        <v>779</v>
      </c>
      <c r="C65" s="47"/>
      <c r="D65" s="43"/>
      <c r="E65" s="43"/>
      <c r="F65" s="45"/>
      <c r="G65" s="113">
        <v>39626.89</v>
      </c>
      <c r="H65" s="43" t="s">
        <v>89</v>
      </c>
      <c r="I65" s="13">
        <f t="shared" si="0"/>
        <v>792.53</v>
      </c>
      <c r="J65" s="39">
        <f t="shared" si="2"/>
        <v>43720</v>
      </c>
      <c r="K65" s="7"/>
      <c r="L65" s="41">
        <f t="shared" si="1"/>
        <v>40419.42</v>
      </c>
    </row>
    <row r="66" spans="1:12" customFormat="1" x14ac:dyDescent="0.35">
      <c r="A66" s="7">
        <v>66</v>
      </c>
      <c r="B66" s="43" t="s">
        <v>780</v>
      </c>
      <c r="C66" s="47">
        <v>1910950163545</v>
      </c>
      <c r="D66" s="43"/>
      <c r="E66" s="43"/>
      <c r="F66" s="45"/>
      <c r="G66" s="113">
        <v>40109.839999999997</v>
      </c>
      <c r="H66" s="43" t="s">
        <v>89</v>
      </c>
      <c r="I66" s="13">
        <f t="shared" si="0"/>
        <v>802.19</v>
      </c>
      <c r="J66" s="39">
        <f t="shared" si="2"/>
        <v>43720</v>
      </c>
      <c r="K66" s="7"/>
      <c r="L66" s="41">
        <f t="shared" si="1"/>
        <v>40912.03</v>
      </c>
    </row>
    <row r="67" spans="1:12" customFormat="1" x14ac:dyDescent="0.35">
      <c r="A67" s="7">
        <v>67</v>
      </c>
      <c r="B67" s="43" t="s">
        <v>366</v>
      </c>
      <c r="C67" s="47">
        <v>1912779947768</v>
      </c>
      <c r="D67" s="43"/>
      <c r="E67" s="43"/>
      <c r="F67" s="45"/>
      <c r="G67" s="113">
        <v>101962</v>
      </c>
      <c r="H67" s="43" t="s">
        <v>89</v>
      </c>
      <c r="I67" s="13">
        <f t="shared" si="0"/>
        <v>2039.24</v>
      </c>
      <c r="J67" s="39">
        <f t="shared" si="2"/>
        <v>43720</v>
      </c>
      <c r="K67" s="7"/>
      <c r="L67" s="41">
        <f t="shared" si="1"/>
        <v>104001.24</v>
      </c>
    </row>
    <row r="68" spans="1:12" customFormat="1" x14ac:dyDescent="0.35">
      <c r="A68" s="7">
        <v>68</v>
      </c>
      <c r="B68" s="43" t="s">
        <v>323</v>
      </c>
      <c r="C68" s="47">
        <v>1910950167588</v>
      </c>
      <c r="D68" s="43"/>
      <c r="E68" s="43"/>
      <c r="F68" s="45"/>
      <c r="G68" s="113">
        <v>33433.51</v>
      </c>
      <c r="H68" s="43"/>
      <c r="I68" s="13">
        <f t="shared" si="0"/>
        <v>668.67</v>
      </c>
      <c r="J68" s="39">
        <f t="shared" si="2"/>
        <v>43720</v>
      </c>
      <c r="K68" s="7"/>
      <c r="L68" s="41">
        <f t="shared" si="1"/>
        <v>34102.18</v>
      </c>
    </row>
    <row r="69" spans="1:12" customFormat="1" x14ac:dyDescent="0.35">
      <c r="A69" s="7">
        <v>69</v>
      </c>
      <c r="B69" s="43"/>
      <c r="C69" s="47"/>
      <c r="D69" s="43"/>
      <c r="E69" s="43"/>
      <c r="F69" s="45"/>
      <c r="G69" s="113"/>
      <c r="H69" s="43"/>
      <c r="I69" s="13">
        <v>500</v>
      </c>
      <c r="J69" s="39">
        <f t="shared" si="2"/>
        <v>43720</v>
      </c>
      <c r="K69" s="7"/>
      <c r="L69" s="41">
        <f t="shared" si="1"/>
        <v>500</v>
      </c>
    </row>
    <row r="70" spans="1:12" customFormat="1" x14ac:dyDescent="0.35">
      <c r="A70" s="7"/>
      <c r="B70" s="43"/>
      <c r="C70" s="47"/>
      <c r="D70" s="43"/>
      <c r="E70" s="43"/>
      <c r="F70" s="45"/>
      <c r="G70" s="115">
        <v>559328.30000000005</v>
      </c>
      <c r="H70" s="43"/>
      <c r="I70" s="13">
        <v>11186.57</v>
      </c>
      <c r="J70" s="39">
        <f t="shared" si="2"/>
        <v>43720</v>
      </c>
      <c r="K70" s="7"/>
      <c r="L70" s="41"/>
    </row>
    <row r="71" spans="1:12" customFormat="1" x14ac:dyDescent="0.35">
      <c r="A71" s="7">
        <v>70</v>
      </c>
      <c r="B71" s="43" t="s">
        <v>366</v>
      </c>
      <c r="C71" s="44">
        <v>53003377</v>
      </c>
      <c r="D71" s="43" t="s">
        <v>139</v>
      </c>
      <c r="E71" s="43" t="s">
        <v>675</v>
      </c>
      <c r="F71" s="50">
        <v>43689</v>
      </c>
      <c r="G71" s="46">
        <v>5000</v>
      </c>
      <c r="H71" s="43" t="s">
        <v>96</v>
      </c>
      <c r="I71" s="13">
        <f t="shared" si="0"/>
        <v>100</v>
      </c>
      <c r="J71" s="39">
        <f t="shared" ref="J71" si="3">J70</f>
        <v>43720</v>
      </c>
      <c r="K71" s="7"/>
      <c r="L71" s="41">
        <f t="shared" si="1"/>
        <v>5100</v>
      </c>
    </row>
    <row r="72" spans="1:12" customFormat="1" x14ac:dyDescent="0.35">
      <c r="A72" s="55"/>
      <c r="B72" s="56" t="s">
        <v>4</v>
      </c>
      <c r="C72" s="57" t="s">
        <v>91</v>
      </c>
      <c r="D72" s="56" t="s">
        <v>89</v>
      </c>
      <c r="E72" s="56" t="s">
        <v>7</v>
      </c>
      <c r="F72" s="56" t="s">
        <v>94</v>
      </c>
      <c r="G72" s="64" t="s">
        <v>9</v>
      </c>
      <c r="H72" s="55"/>
      <c r="I72" s="41"/>
      <c r="J72" s="55"/>
      <c r="K72" s="55"/>
      <c r="L72" s="41"/>
    </row>
    <row r="73" spans="1:12" customFormat="1" x14ac:dyDescent="0.35">
      <c r="A73" s="63" t="s">
        <v>92</v>
      </c>
      <c r="B73" s="65">
        <f>SUM(G5:G53)</f>
        <v>2036459.5899999999</v>
      </c>
      <c r="C73" s="65">
        <f>G71</f>
        <v>5000</v>
      </c>
      <c r="D73" s="65">
        <f>SUM(G58:G68)</f>
        <v>549048.86</v>
      </c>
      <c r="E73" s="65">
        <f>SUM(G55:G57)</f>
        <v>48742</v>
      </c>
      <c r="F73" s="65">
        <f>G70</f>
        <v>559328.30000000005</v>
      </c>
      <c r="G73" s="73">
        <f>SUM(B73:F73)</f>
        <v>3198578.75</v>
      </c>
      <c r="H73" s="55"/>
      <c r="I73" s="41"/>
      <c r="J73" s="55"/>
      <c r="K73" s="55"/>
      <c r="L73" s="41"/>
    </row>
    <row r="74" spans="1:12" customFormat="1" x14ac:dyDescent="0.35">
      <c r="A74" s="63" t="s">
        <v>93</v>
      </c>
      <c r="B74" s="65">
        <f>SUM(I5:I54)</f>
        <v>41709.139999999992</v>
      </c>
      <c r="C74" s="65">
        <f>I71</f>
        <v>100</v>
      </c>
      <c r="D74" s="65">
        <f>SUM(I58:I69)</f>
        <v>11480.949999999999</v>
      </c>
      <c r="E74" s="65">
        <f>SUM(I55:I57)</f>
        <v>974.83999999999992</v>
      </c>
      <c r="F74" s="65">
        <f>I70</f>
        <v>11186.57</v>
      </c>
      <c r="G74" s="65">
        <f>SUM(B74:F74)</f>
        <v>65451.499999999985</v>
      </c>
      <c r="H74" s="55"/>
      <c r="I74" s="41"/>
      <c r="J74" s="55"/>
      <c r="K74" s="55"/>
      <c r="L74" s="41"/>
    </row>
    <row r="75" spans="1:12" customFormat="1" x14ac:dyDescent="0.35">
      <c r="A75" s="63" t="s">
        <v>9</v>
      </c>
      <c r="B75" s="65">
        <f>SUM(B73:B74)</f>
        <v>2078168.7299999997</v>
      </c>
      <c r="C75" s="65">
        <f>SUM(C73:C74)</f>
        <v>5100</v>
      </c>
      <c r="D75" s="65">
        <f>SUM(D73:D74)</f>
        <v>560529.80999999994</v>
      </c>
      <c r="E75" s="65">
        <f>SUM(E73:E74)</f>
        <v>49716.84</v>
      </c>
      <c r="F75" s="65">
        <f>SUM(F73:F74)</f>
        <v>570514.87</v>
      </c>
      <c r="G75" s="65">
        <f>SUM(B75:F75)</f>
        <v>3264030.2499999995</v>
      </c>
      <c r="H75" s="55" t="s">
        <v>33</v>
      </c>
      <c r="I75" s="41"/>
      <c r="J75" s="55"/>
      <c r="K75" s="55"/>
      <c r="L75" s="41"/>
    </row>
    <row r="76" spans="1:12" customFormat="1" x14ac:dyDescent="0.35">
      <c r="A76" s="55"/>
      <c r="B76" s="59"/>
      <c r="C76" s="60"/>
      <c r="D76" s="60"/>
      <c r="E76" s="61"/>
      <c r="F76" s="55"/>
      <c r="G76" s="58"/>
      <c r="H76" s="55"/>
      <c r="I76" s="41"/>
      <c r="J76" s="55"/>
      <c r="K76" s="55"/>
      <c r="L76" s="41"/>
    </row>
    <row r="77" spans="1:12" x14ac:dyDescent="0.35">
      <c r="A77" s="82" t="s">
        <v>300</v>
      </c>
      <c r="C77" s="62"/>
      <c r="D77" s="61">
        <f>B73+C73+D73</f>
        <v>2590508.4499999997</v>
      </c>
      <c r="E77" s="61">
        <f>E73+F73</f>
        <v>608070.30000000005</v>
      </c>
      <c r="G77" s="65">
        <f>D77+E77</f>
        <v>3198578.75</v>
      </c>
      <c r="I77" s="41"/>
      <c r="L77" s="41"/>
    </row>
    <row r="78" spans="1:12" ht="23.5" x14ac:dyDescent="0.55000000000000004">
      <c r="C78" s="62"/>
      <c r="G78" s="58"/>
      <c r="H78" s="96"/>
      <c r="I78" s="41"/>
      <c r="L78" s="41"/>
    </row>
    <row r="79" spans="1:12" ht="23.5" x14ac:dyDescent="0.55000000000000004">
      <c r="A79" s="136" t="s">
        <v>0</v>
      </c>
      <c r="B79" s="136"/>
      <c r="C79" s="136"/>
      <c r="D79" s="136"/>
      <c r="E79" s="136"/>
      <c r="F79" s="136"/>
      <c r="G79" s="96"/>
      <c r="H79" s="116"/>
      <c r="I79" s="41"/>
      <c r="L79" s="41"/>
    </row>
    <row r="80" spans="1:12" ht="16" thickBot="1" x14ac:dyDescent="0.4">
      <c r="A80" s="133" t="s">
        <v>1</v>
      </c>
      <c r="B80" s="133"/>
      <c r="C80" s="133"/>
      <c r="D80" s="133"/>
      <c r="E80" s="133"/>
      <c r="F80" s="133"/>
      <c r="G80" s="97"/>
      <c r="I80" s="41"/>
      <c r="L80" s="41"/>
    </row>
    <row r="81" spans="2:12" x14ac:dyDescent="0.35">
      <c r="C81" s="62"/>
      <c r="G81" s="58"/>
      <c r="I81" s="41"/>
      <c r="L81" s="41"/>
    </row>
    <row r="82" spans="2:12" ht="18.5" x14ac:dyDescent="0.45">
      <c r="B82" s="66" t="s">
        <v>101</v>
      </c>
      <c r="C82" s="67"/>
      <c r="D82" s="66"/>
      <c r="E82" s="66"/>
      <c r="F82" s="66"/>
      <c r="G82" s="68">
        <f>J5</f>
        <v>43720</v>
      </c>
      <c r="I82" s="41"/>
      <c r="L82" s="41"/>
    </row>
    <row r="83" spans="2:12" ht="18.5" x14ac:dyDescent="0.45">
      <c r="B83" s="66"/>
      <c r="C83" s="67"/>
      <c r="D83" s="66"/>
      <c r="E83" s="66"/>
      <c r="F83" s="66"/>
      <c r="G83" s="69"/>
      <c r="I83" s="41"/>
      <c r="L83" s="41"/>
    </row>
    <row r="84" spans="2:12" ht="18.5" x14ac:dyDescent="0.45">
      <c r="B84" s="66" t="s">
        <v>97</v>
      </c>
      <c r="C84" s="67"/>
      <c r="D84" s="70">
        <f>B73</f>
        <v>2036459.5899999999</v>
      </c>
      <c r="E84" s="66"/>
      <c r="F84" s="66"/>
      <c r="G84" s="69"/>
      <c r="I84" s="41"/>
      <c r="L84" s="41"/>
    </row>
    <row r="85" spans="2:12" ht="18.5" x14ac:dyDescent="0.45">
      <c r="B85" s="66" t="s">
        <v>98</v>
      </c>
      <c r="C85" s="67"/>
      <c r="D85" s="70">
        <f>E73</f>
        <v>48742</v>
      </c>
      <c r="E85" s="66"/>
      <c r="F85" s="66"/>
      <c r="G85" s="69"/>
      <c r="I85" s="41"/>
      <c r="L85" s="41"/>
    </row>
    <row r="86" spans="2:12" ht="18.5" x14ac:dyDescent="0.45">
      <c r="B86" s="71" t="s">
        <v>99</v>
      </c>
      <c r="C86" s="67"/>
      <c r="D86" s="70">
        <f>B74</f>
        <v>41709.139999999992</v>
      </c>
      <c r="E86" s="66"/>
      <c r="F86" s="66"/>
      <c r="G86" s="69"/>
      <c r="I86" s="41"/>
      <c r="L86" s="41"/>
    </row>
    <row r="87" spans="2:12" ht="18.5" x14ac:dyDescent="0.45">
      <c r="B87" s="71" t="s">
        <v>100</v>
      </c>
      <c r="C87" s="67"/>
      <c r="D87" s="70">
        <f>E74</f>
        <v>974.83999999999992</v>
      </c>
      <c r="E87" s="66"/>
      <c r="F87" s="66"/>
      <c r="G87" s="69"/>
      <c r="I87" s="41"/>
      <c r="L87" s="41"/>
    </row>
    <row r="88" spans="2:12" ht="18.5" x14ac:dyDescent="0.45">
      <c r="B88" s="66"/>
      <c r="C88" s="67"/>
      <c r="D88" s="66"/>
      <c r="E88" s="66"/>
      <c r="F88" s="66"/>
      <c r="G88" s="69"/>
      <c r="I88" s="41"/>
      <c r="L88" s="41"/>
    </row>
    <row r="89" spans="2:12" ht="18.5" x14ac:dyDescent="0.45">
      <c r="B89" s="66"/>
      <c r="C89" s="67"/>
      <c r="D89" s="72">
        <f>SUM(D84:D87)</f>
        <v>2127885.5699999998</v>
      </c>
      <c r="E89" s="66"/>
      <c r="F89" s="66"/>
      <c r="G89" s="69"/>
      <c r="I89" s="41"/>
      <c r="L89" s="41"/>
    </row>
    <row r="90" spans="2:12" x14ac:dyDescent="0.35">
      <c r="C90" s="62"/>
      <c r="G90" s="58"/>
      <c r="I90" s="41"/>
      <c r="L90" s="41"/>
    </row>
    <row r="91" spans="2:12" x14ac:dyDescent="0.35">
      <c r="C91" s="62"/>
      <c r="G91" s="58"/>
      <c r="I91" s="41"/>
      <c r="L91" s="41"/>
    </row>
    <row r="92" spans="2:12" x14ac:dyDescent="0.35">
      <c r="C92" s="62"/>
      <c r="G92" s="58"/>
      <c r="I92" s="41"/>
      <c r="L92" s="41"/>
    </row>
    <row r="93" spans="2:12" x14ac:dyDescent="0.35">
      <c r="C93" s="62"/>
      <c r="G93" s="58"/>
      <c r="I93" s="41"/>
      <c r="L93" s="41"/>
    </row>
    <row r="94" spans="2:12" x14ac:dyDescent="0.35">
      <c r="C94" s="62"/>
      <c r="G94" s="58"/>
      <c r="I94" s="41"/>
      <c r="L94" s="41"/>
    </row>
    <row r="95" spans="2:12" x14ac:dyDescent="0.35">
      <c r="C95" s="62"/>
      <c r="G95" s="58"/>
      <c r="I95" s="41"/>
      <c r="L95" s="41"/>
    </row>
    <row r="96" spans="2:12" x14ac:dyDescent="0.35">
      <c r="C96" s="62"/>
      <c r="G96" s="58"/>
      <c r="I96" s="41"/>
      <c r="L96" s="41"/>
    </row>
    <row r="97" spans="3:12" x14ac:dyDescent="0.35">
      <c r="C97" s="62"/>
      <c r="G97" s="58"/>
      <c r="I97" s="41"/>
      <c r="L97" s="41"/>
    </row>
    <row r="98" spans="3:12" x14ac:dyDescent="0.35">
      <c r="C98" s="62"/>
      <c r="G98" s="58"/>
      <c r="I98" s="41"/>
      <c r="L98" s="41"/>
    </row>
    <row r="99" spans="3:12" x14ac:dyDescent="0.35">
      <c r="C99" s="62"/>
      <c r="G99" s="58"/>
      <c r="I99" s="41"/>
      <c r="L99" s="41"/>
    </row>
    <row r="100" spans="3:12" x14ac:dyDescent="0.35">
      <c r="C100" s="62"/>
      <c r="G100" s="58"/>
      <c r="I100" s="41"/>
    </row>
    <row r="101" spans="3:12" x14ac:dyDescent="0.35">
      <c r="C101" s="62"/>
      <c r="G101" s="58"/>
      <c r="I101" s="41"/>
    </row>
    <row r="102" spans="3:12" x14ac:dyDescent="0.35">
      <c r="C102" s="62"/>
      <c r="G102" s="58"/>
      <c r="I102" s="41"/>
    </row>
    <row r="103" spans="3:12" x14ac:dyDescent="0.35">
      <c r="C103" s="62"/>
      <c r="G103" s="58"/>
      <c r="I103" s="41"/>
    </row>
    <row r="104" spans="3:12" x14ac:dyDescent="0.35">
      <c r="C104" s="62"/>
      <c r="G104" s="58"/>
      <c r="I104" s="41"/>
    </row>
    <row r="105" spans="3:12" x14ac:dyDescent="0.35">
      <c r="C105" s="62"/>
      <c r="G105" s="58"/>
      <c r="I105" s="41"/>
    </row>
    <row r="106" spans="3:12" x14ac:dyDescent="0.35">
      <c r="C106" s="62"/>
      <c r="G106" s="58"/>
      <c r="I106" s="41"/>
    </row>
    <row r="107" spans="3:12" x14ac:dyDescent="0.35">
      <c r="C107" s="62"/>
      <c r="G107" s="58"/>
      <c r="I107" s="41"/>
    </row>
    <row r="108" spans="3:12" x14ac:dyDescent="0.35">
      <c r="C108" s="62"/>
      <c r="G108" s="58"/>
      <c r="I108" s="41"/>
    </row>
    <row r="109" spans="3:12" x14ac:dyDescent="0.35">
      <c r="C109" s="62"/>
      <c r="G109" s="58"/>
      <c r="I109" s="41"/>
    </row>
    <row r="110" spans="3:12" x14ac:dyDescent="0.35">
      <c r="C110" s="62"/>
      <c r="G110" s="58"/>
      <c r="I110" s="41"/>
    </row>
    <row r="111" spans="3:12" x14ac:dyDescent="0.35">
      <c r="C111" s="62"/>
      <c r="G111" s="58"/>
      <c r="I111" s="41"/>
    </row>
    <row r="112" spans="3:12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  <c r="I174" s="41"/>
    </row>
    <row r="175" spans="3:9" x14ac:dyDescent="0.35">
      <c r="C175" s="62"/>
      <c r="G175" s="58"/>
      <c r="I175" s="41"/>
    </row>
    <row r="176" spans="3:9" x14ac:dyDescent="0.35">
      <c r="C176" s="62"/>
      <c r="G176" s="58"/>
      <c r="I176" s="41"/>
    </row>
    <row r="177" spans="3:9" x14ac:dyDescent="0.35">
      <c r="C177" s="62"/>
      <c r="G177" s="58"/>
      <c r="I177" s="41"/>
    </row>
    <row r="178" spans="3:9" x14ac:dyDescent="0.35">
      <c r="C178" s="62"/>
      <c r="G178" s="58"/>
      <c r="I178" s="41"/>
    </row>
    <row r="179" spans="3:9" x14ac:dyDescent="0.35">
      <c r="C179" s="62"/>
      <c r="G179" s="58"/>
      <c r="I179" s="41"/>
    </row>
    <row r="180" spans="3:9" x14ac:dyDescent="0.35">
      <c r="C180" s="62"/>
      <c r="G180" s="58"/>
      <c r="I180" s="41"/>
    </row>
    <row r="181" spans="3:9" x14ac:dyDescent="0.35">
      <c r="C181" s="62"/>
      <c r="G181" s="58"/>
      <c r="I181" s="41"/>
    </row>
    <row r="182" spans="3:9" x14ac:dyDescent="0.35">
      <c r="C182" s="62"/>
      <c r="G182" s="58"/>
      <c r="I182" s="41"/>
    </row>
    <row r="183" spans="3:9" x14ac:dyDescent="0.35">
      <c r="C183" s="62"/>
      <c r="G183" s="58"/>
      <c r="I183" s="41"/>
    </row>
    <row r="184" spans="3:9" x14ac:dyDescent="0.35">
      <c r="C184" s="62"/>
      <c r="G184" s="58"/>
      <c r="I184" s="41"/>
    </row>
    <row r="185" spans="3:9" x14ac:dyDescent="0.35">
      <c r="C185" s="62"/>
      <c r="G185" s="58"/>
      <c r="I185" s="41"/>
    </row>
    <row r="186" spans="3:9" x14ac:dyDescent="0.35">
      <c r="C186" s="62"/>
      <c r="G186" s="58"/>
      <c r="I186" s="41"/>
    </row>
    <row r="187" spans="3:9" x14ac:dyDescent="0.35">
      <c r="C187" s="62"/>
      <c r="G187" s="58"/>
      <c r="I187" s="41"/>
    </row>
    <row r="188" spans="3:9" x14ac:dyDescent="0.35">
      <c r="C188" s="62"/>
      <c r="G188" s="58"/>
      <c r="I188" s="41"/>
    </row>
    <row r="189" spans="3:9" x14ac:dyDescent="0.35">
      <c r="C189" s="62"/>
      <c r="G189" s="58"/>
      <c r="I189" s="41"/>
    </row>
    <row r="190" spans="3:9" x14ac:dyDescent="0.35">
      <c r="C190" s="62"/>
      <c r="G190" s="58"/>
      <c r="I190" s="41"/>
    </row>
    <row r="191" spans="3:9" x14ac:dyDescent="0.35">
      <c r="C191" s="62"/>
      <c r="G191" s="58"/>
      <c r="I191" s="41"/>
    </row>
    <row r="192" spans="3:9" x14ac:dyDescent="0.35">
      <c r="C192" s="62"/>
      <c r="G192" s="58"/>
      <c r="I192" s="41"/>
    </row>
    <row r="193" spans="3:9" x14ac:dyDescent="0.35">
      <c r="C193" s="62"/>
      <c r="G193" s="58"/>
      <c r="I193" s="41"/>
    </row>
    <row r="194" spans="3:9" x14ac:dyDescent="0.35">
      <c r="C194" s="62"/>
      <c r="G194" s="58"/>
      <c r="I194" s="41"/>
    </row>
    <row r="195" spans="3:9" x14ac:dyDescent="0.35">
      <c r="C195" s="62"/>
      <c r="G195" s="58"/>
    </row>
    <row r="196" spans="3:9" x14ac:dyDescent="0.35">
      <c r="C196" s="62"/>
      <c r="G196" s="58"/>
    </row>
    <row r="197" spans="3:9" x14ac:dyDescent="0.35">
      <c r="C197" s="62"/>
      <c r="G197" s="58"/>
    </row>
    <row r="198" spans="3:9" x14ac:dyDescent="0.35">
      <c r="C198" s="62"/>
      <c r="G198" s="58"/>
    </row>
    <row r="199" spans="3:9" x14ac:dyDescent="0.35">
      <c r="C199" s="62"/>
      <c r="G199" s="58"/>
    </row>
    <row r="200" spans="3:9" x14ac:dyDescent="0.35">
      <c r="C200" s="62"/>
      <c r="G200" s="58"/>
    </row>
    <row r="201" spans="3:9" x14ac:dyDescent="0.35">
      <c r="C201" s="62"/>
      <c r="G201" s="58"/>
    </row>
    <row r="202" spans="3:9" x14ac:dyDescent="0.35">
      <c r="G202" s="58"/>
    </row>
  </sheetData>
  <mergeCells count="7">
    <mergeCell ref="A79:F79"/>
    <mergeCell ref="A80:F80"/>
    <mergeCell ref="A1:K1"/>
    <mergeCell ref="A2:K2"/>
    <mergeCell ref="B3:C3"/>
    <mergeCell ref="E3:H3"/>
    <mergeCell ref="I3:J3"/>
  </mergeCells>
  <pageMargins left="1.43" right="0.7" top="0.79" bottom="0.28999999999999998" header="0.7" footer="0.3"/>
  <pageSetup paperSize="9" scale="78" orientation="landscape" verticalDpi="0" r:id="rId1"/>
  <rowBreaks count="2" manualBreakCount="2">
    <brk id="32" max="16383" man="1"/>
    <brk id="6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Report</vt:lpstr>
      <vt:lpstr>Total Remittance</vt:lpstr>
      <vt:lpstr>Incentive</vt:lpstr>
      <vt:lpstr>17.12.19</vt:lpstr>
      <vt:lpstr>15.12.19</vt:lpstr>
      <vt:lpstr>12.12.19</vt:lpstr>
      <vt:lpstr>11.12.19</vt:lpstr>
      <vt:lpstr>10.12.19</vt:lpstr>
      <vt:lpstr>09.12.19</vt:lpstr>
      <vt:lpstr>08.12.19</vt:lpstr>
      <vt:lpstr>05.12.2019</vt:lpstr>
      <vt:lpstr>04.12.2019</vt:lpstr>
      <vt:lpstr>03.12.2019</vt:lpstr>
      <vt:lpstr>02.12.2019</vt:lpstr>
      <vt:lpstr>01.12.2019</vt:lpstr>
      <vt:lpstr>List</vt:lpstr>
      <vt:lpstr>Sheet3</vt:lpstr>
      <vt:lpstr>'01.12.2019'!Print_Titles</vt:lpstr>
      <vt:lpstr>'02.12.2019'!Print_Titles</vt:lpstr>
      <vt:lpstr>'03.12.2019'!Print_Titles</vt:lpstr>
      <vt:lpstr>'04.12.2019'!Print_Titles</vt:lpstr>
      <vt:lpstr>'05.12.2019'!Print_Titles</vt:lpstr>
      <vt:lpstr>'08.12.19'!Print_Titles</vt:lpstr>
      <vt:lpstr>'09.12.19'!Print_Titles</vt:lpstr>
      <vt:lpstr>'10.12.19'!Print_Titles</vt:lpstr>
      <vt:lpstr>'11.12.19'!Print_Titles</vt:lpstr>
      <vt:lpstr>'12.12.19'!Print_Titles</vt:lpstr>
      <vt:lpstr>'15.12.19'!Print_Titles</vt:lpstr>
      <vt:lpstr>'17.12.19'!Print_Titles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cp:lastPrinted>2019-12-18T07:43:52Z</cp:lastPrinted>
  <dcterms:created xsi:type="dcterms:W3CDTF">2019-07-29T06:05:51Z</dcterms:created>
  <dcterms:modified xsi:type="dcterms:W3CDTF">2019-12-18T17:08:56Z</dcterms:modified>
</cp:coreProperties>
</file>