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/PycharmProjects/CRF22_Airplanes/02_meter_data/"/>
    </mc:Choice>
  </mc:AlternateContent>
  <xr:revisionPtr revIDLastSave="0" documentId="8_{CE50D4F9-D7C0-DC49-9E0E-F1EF2FB70594}" xr6:coauthVersionLast="47" xr6:coauthVersionMax="47" xr10:uidLastSave="{00000000-0000-0000-0000-000000000000}"/>
  <bookViews>
    <workbookView xWindow="49760" yWindow="500" windowWidth="23200" windowHeight="19540" xr2:uid="{1939A867-487E-004B-8037-43677BEFFF55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3" i="1"/>
  <c r="E11" i="1"/>
  <c r="E8" i="1"/>
  <c r="E6" i="1"/>
  <c r="E12" i="1"/>
  <c r="E14" i="1"/>
</calcChain>
</file>

<file path=xl/sharedStrings.xml><?xml version="1.0" encoding="utf-8"?>
<sst xmlns="http://schemas.openxmlformats.org/spreadsheetml/2006/main" count="23" uniqueCount="23">
  <si>
    <t>Start (UTC)</t>
  </si>
  <si>
    <t>End (UTC)</t>
  </si>
  <si>
    <t>Methane %</t>
  </si>
  <si>
    <t>Refill #</t>
  </si>
  <si>
    <t>5 or 6</t>
  </si>
  <si>
    <t>Average of 7 and 8</t>
  </si>
  <si>
    <t>Average of 12 and 13</t>
  </si>
  <si>
    <t>Normalized % Methane</t>
  </si>
  <si>
    <t>Notes</t>
  </si>
  <si>
    <t>Cannister 01, discard Cannister 02 due to low pressure</t>
  </si>
  <si>
    <t>Cannister 03</t>
  </si>
  <si>
    <t>Cannister 05</t>
  </si>
  <si>
    <t>Cannister 06, does not align with Richard's value</t>
  </si>
  <si>
    <t>Average Cannisters 08, 09, 10, 11. Does not align with Richard's value</t>
  </si>
  <si>
    <t>Average of cannister 12 and 13, doesnot align with Richard</t>
  </si>
  <si>
    <t>Average of cannisters 12, 13, 14, 15, 16, 17, does not align with Richards (what did he do with Cannisters 14 and 15?)</t>
  </si>
  <si>
    <t>Average of cannisters 16 and 17</t>
  </si>
  <si>
    <t>Cannister 18</t>
  </si>
  <si>
    <t>Average of cannisters 20 and 21</t>
  </si>
  <si>
    <t>Average of cannisters 22 and 23</t>
  </si>
  <si>
    <t>Average of cannisters 24 and 25</t>
  </si>
  <si>
    <t>Average of cannisters 24, 25, 26, 27</t>
  </si>
  <si>
    <t>Average of Cannisters 26,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</si>
</sst>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\ hh:mm:ss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1" fillId="0" borderId="1" xfId="0" applyFont="1" applyBorder="1"/>
    <xf numFmtId="0" fontId="0" fillId="0" borderId="0" xfId="0" applyAlignment="1">
      <alignment horizontal="center"/>
    </xf>
    <xf numFmtId="0" fontId="1" fillId="0" borderId="2" xfId="0" applyFont="1" applyFill="1" applyBorder="1"/>
    <xf numFmtId="9" fontId="0" fillId="0" borderId="0" xfId="0" applyNumberFormat="1"/>
    <xf numFmtId="9" fontId="0" fillId="0" borderId="0" xfId="1" applyFont="1"/>
    <xf numFmtId="10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C19E8-8730-164D-85AA-EB64E7498C04}">
  <dimension ref="A1:F15"/>
  <sheetViews>
    <sheetView tabSelected="1" workbookViewId="0">
      <selection activeCell="E22" sqref="E22"/>
    </sheetView>
  </sheetViews>
  <sheetFormatPr baseColWidth="10" defaultRowHeight="16" x14ac:dyDescent="0.2"/>
  <cols>
    <col min="1" max="2" width="16.5" bestFit="1" customWidth="1"/>
    <col min="4" max="4" width="18.6640625" bestFit="1" customWidth="1"/>
    <col min="5" max="5" width="20.6640625" bestFit="1" customWidth="1"/>
    <col min="6" max="6" width="59.5" bestFit="1" customWidth="1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E1" s="5" t="s">
        <v>7</v>
      </c>
      <c r="F1" s="5" t="s">
        <v>8</v>
      </c>
    </row>
    <row r="2" spans="1:6" x14ac:dyDescent="0.2">
      <c r="A2" s="2">
        <v>44839</v>
      </c>
      <c r="B2" s="2">
        <v>44846.758333333331</v>
      </c>
      <c r="C2" s="1">
        <v>0.94</v>
      </c>
      <c r="D2" s="4">
        <v>1</v>
      </c>
      <c r="E2" s="6">
        <v>0.94</v>
      </c>
      <c r="F2" t="s">
        <v>9</v>
      </c>
    </row>
    <row r="3" spans="1:6" x14ac:dyDescent="0.2">
      <c r="A3" s="2">
        <v>44846.758333333331</v>
      </c>
      <c r="B3" s="2">
        <v>44852.791666666664</v>
      </c>
      <c r="C3" s="1">
        <v>0.92</v>
      </c>
      <c r="D3" s="4">
        <v>2</v>
      </c>
      <c r="E3" s="6">
        <v>0.92</v>
      </c>
      <c r="F3" t="s">
        <v>10</v>
      </c>
    </row>
    <row r="4" spans="1:6" x14ac:dyDescent="0.2">
      <c r="A4" s="2">
        <v>44852.791666666664</v>
      </c>
      <c r="B4" s="2">
        <v>44858.756944444445</v>
      </c>
      <c r="C4" s="1">
        <v>0.9</v>
      </c>
      <c r="D4" s="4">
        <v>3</v>
      </c>
      <c r="E4" s="6">
        <v>0.9</v>
      </c>
      <c r="F4" t="s">
        <v>11</v>
      </c>
    </row>
    <row r="5" spans="1:6" x14ac:dyDescent="0.2">
      <c r="A5" s="2">
        <v>44858.756944444445</v>
      </c>
      <c r="B5" s="2">
        <v>44861.738194444442</v>
      </c>
      <c r="C5" s="8">
        <v>0.92993333333333295</v>
      </c>
      <c r="D5" s="4">
        <v>4</v>
      </c>
      <c r="E5" s="6">
        <v>0.88</v>
      </c>
      <c r="F5" t="s">
        <v>12</v>
      </c>
    </row>
    <row r="6" spans="1:6" x14ac:dyDescent="0.2">
      <c r="A6" s="2">
        <v>44861.738194444442</v>
      </c>
      <c r="B6" s="2">
        <v>44863.666666666664</v>
      </c>
      <c r="C6" s="8">
        <v>0.92993333333333295</v>
      </c>
      <c r="D6" s="4" t="s">
        <v>4</v>
      </c>
      <c r="E6" s="7">
        <f>AVERAGE(87%, 87%, 92%, 92%)</f>
        <v>0.89500000000000002</v>
      </c>
      <c r="F6" t="s">
        <v>13</v>
      </c>
    </row>
    <row r="7" spans="1:6" x14ac:dyDescent="0.2">
      <c r="A7" s="2">
        <v>44863.666666666664</v>
      </c>
      <c r="B7" s="2">
        <v>44866.666666666664</v>
      </c>
      <c r="C7" s="8">
        <v>0.95986666666666698</v>
      </c>
      <c r="D7" s="4">
        <v>7</v>
      </c>
      <c r="E7" s="6">
        <v>0.93</v>
      </c>
      <c r="F7" t="s">
        <v>14</v>
      </c>
    </row>
    <row r="8" spans="1:6" x14ac:dyDescent="0.2">
      <c r="A8" s="2">
        <v>44866.666666666664</v>
      </c>
      <c r="B8" s="2">
        <v>44873</v>
      </c>
      <c r="C8" s="1">
        <v>0.97993333333333299</v>
      </c>
      <c r="D8" s="4" t="s">
        <v>5</v>
      </c>
      <c r="E8" s="7">
        <f>AVERAGE(0.93, 0.93, 0.92, 0.94,  0.96, 0.96)</f>
        <v>0.94</v>
      </c>
      <c r="F8" t="s">
        <v>15</v>
      </c>
    </row>
    <row r="9" spans="1:6" x14ac:dyDescent="0.2">
      <c r="A9" s="2">
        <v>44873</v>
      </c>
      <c r="B9" s="2">
        <v>44874.833333333336</v>
      </c>
      <c r="C9" s="1">
        <v>1</v>
      </c>
      <c r="D9" s="4">
        <v>8</v>
      </c>
      <c r="E9" s="6">
        <v>0.96</v>
      </c>
      <c r="F9" t="s">
        <v>16</v>
      </c>
    </row>
    <row r="10" spans="1:6" x14ac:dyDescent="0.2">
      <c r="A10" s="2">
        <v>44874.833333333336</v>
      </c>
      <c r="B10" s="2">
        <v>44879.758333333331</v>
      </c>
      <c r="C10" s="1">
        <v>1</v>
      </c>
      <c r="D10" s="4">
        <v>9</v>
      </c>
      <c r="E10" s="6">
        <v>0.95</v>
      </c>
      <c r="F10" t="s">
        <v>17</v>
      </c>
    </row>
    <row r="11" spans="1:6" x14ac:dyDescent="0.2">
      <c r="A11" s="2">
        <v>44879.758333333331</v>
      </c>
      <c r="B11" s="2">
        <v>44882.705555555556</v>
      </c>
      <c r="C11" s="1">
        <v>1</v>
      </c>
      <c r="D11" s="4">
        <v>10</v>
      </c>
      <c r="E11" s="7">
        <f>AVERAGE(94%, 96%)</f>
        <v>0.95</v>
      </c>
      <c r="F11" t="s">
        <v>18</v>
      </c>
    </row>
    <row r="12" spans="1:6" x14ac:dyDescent="0.2">
      <c r="A12" s="2">
        <v>44882.705555555556</v>
      </c>
      <c r="B12" s="2">
        <v>44883.782638888886</v>
      </c>
      <c r="C12" s="1">
        <v>1</v>
      </c>
      <c r="D12" s="4">
        <v>11</v>
      </c>
      <c r="E12" s="7">
        <f>AVERAGE(97%, 95%)</f>
        <v>0.96</v>
      </c>
      <c r="F12" t="s">
        <v>19</v>
      </c>
    </row>
    <row r="13" spans="1:6" x14ac:dyDescent="0.2">
      <c r="A13" s="2">
        <v>44883.782638888886</v>
      </c>
      <c r="B13" s="2">
        <v>44888.930555555555</v>
      </c>
      <c r="C13" s="1">
        <v>1</v>
      </c>
      <c r="D13" s="4">
        <v>12</v>
      </c>
      <c r="E13" s="6">
        <f>AVERAGE(95%, 95%)</f>
        <v>0.95</v>
      </c>
      <c r="F13" t="s">
        <v>20</v>
      </c>
    </row>
    <row r="14" spans="1:6" x14ac:dyDescent="0.2">
      <c r="A14" s="2">
        <v>44888.930555555555</v>
      </c>
      <c r="B14" s="2">
        <v>44893</v>
      </c>
      <c r="C14" s="1">
        <v>0.995</v>
      </c>
      <c r="D14" s="4" t="s">
        <v>6</v>
      </c>
      <c r="E14" s="7">
        <f>AVERAGE(95%, 95%, 94%, 94%)</f>
        <v>0.94499999999999995</v>
      </c>
      <c r="F14" t="s">
        <v>21</v>
      </c>
    </row>
    <row r="15" spans="1:6" x14ac:dyDescent="0.2">
      <c r="A15" s="2">
        <v>44893</v>
      </c>
      <c r="B15" s="2">
        <v>44895.769444444442</v>
      </c>
      <c r="C15" s="6">
        <v>0.99</v>
      </c>
      <c r="D15" s="4">
        <v>13</v>
      </c>
      <c r="E15" s="6">
        <f>AVERAGE(94%, 94%)</f>
        <v>0.94</v>
      </c>
      <c r="F15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Sahar Head El Abbadi</cp:lastModifiedBy>
  <dcterms:created xsi:type="dcterms:W3CDTF">2023-02-22T21:38:27Z</dcterms:created>
  <dcterms:modified xsi:type="dcterms:W3CDTF">2023-03-21T22:03:24Z</dcterms:modified>
</cp:coreProperties>
</file>