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mortality-tracker/source-data/britain/archive/"/>
    </mc:Choice>
  </mc:AlternateContent>
  <bookViews>
    <workbookView xWindow="0" yWindow="460" windowWidth="15040" windowHeight="14320" firstSheet="7" activeTab="10"/>
  </bookViews>
  <sheets>
    <sheet name="Weekly Deaths_2009" sheetId="4" r:id="rId1"/>
    <sheet name="Weekly Deaths_2010" sheetId="8" r:id="rId2"/>
    <sheet name="Weekly Deaths_2011" sheetId="9" r:id="rId3"/>
    <sheet name="Weekly Deaths_2012" sheetId="10" r:id="rId4"/>
    <sheet name="Weekly Deaths_2013" sheetId="11" r:id="rId5"/>
    <sheet name="Weekly Deaths_2014" sheetId="12" r:id="rId6"/>
    <sheet name="Weekly Deaths_2015" sheetId="13" r:id="rId7"/>
    <sheet name="Weekly Deaths_2016" sheetId="14" r:id="rId8"/>
    <sheet name="Weekly Deaths_2017" sheetId="15" r:id="rId9"/>
    <sheet name="Weekly Deaths_2018" sheetId="16" r:id="rId10"/>
    <sheet name="Weekly Deaths_2019" sheetId="18" r:id="rId11"/>
    <sheet name="Chart" sheetId="20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6" i="12" l="1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" i="12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" i="13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" i="14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" i="15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7" i="16"/>
  <c r="E6" i="16"/>
  <c r="E5" i="16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G5" i="18"/>
  <c r="F5" i="18"/>
  <c r="E5" i="18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51" i="18"/>
  <c r="C51" i="18"/>
  <c r="B52" i="18"/>
  <c r="C52" i="18"/>
  <c r="B53" i="18"/>
  <c r="C53" i="18"/>
  <c r="B54" i="18"/>
  <c r="C54" i="18"/>
  <c r="B55" i="18"/>
  <c r="C55" i="18"/>
  <c r="B56" i="18"/>
  <c r="C56" i="18"/>
  <c r="C5" i="16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C57" i="15"/>
  <c r="C6" i="15"/>
  <c r="C5" i="15"/>
  <c r="B5" i="8"/>
  <c r="B6" i="8"/>
  <c r="C6" i="8"/>
  <c r="C5" i="8"/>
  <c r="B7" i="8"/>
  <c r="B8" i="8"/>
  <c r="C7" i="8"/>
  <c r="C7" i="15"/>
  <c r="C8" i="15"/>
  <c r="C8" i="8"/>
  <c r="B9" i="8"/>
  <c r="B10" i="8"/>
  <c r="C9" i="8"/>
  <c r="C9" i="15"/>
  <c r="C10" i="15"/>
  <c r="C10" i="8"/>
  <c r="B11" i="8"/>
  <c r="B12" i="8"/>
  <c r="C11" i="8"/>
  <c r="C11" i="15"/>
  <c r="C12" i="15"/>
  <c r="C12" i="8"/>
  <c r="B13" i="8"/>
  <c r="B14" i="8"/>
  <c r="C13" i="8"/>
  <c r="C13" i="15"/>
  <c r="C14" i="15"/>
  <c r="C14" i="8"/>
  <c r="B15" i="8"/>
  <c r="B16" i="8"/>
  <c r="C15" i="8"/>
  <c r="C15" i="15"/>
  <c r="C16" i="15"/>
  <c r="C16" i="8"/>
  <c r="B17" i="8"/>
  <c r="B18" i="8"/>
  <c r="C17" i="8"/>
  <c r="C17" i="15"/>
  <c r="C18" i="15"/>
  <c r="C18" i="8"/>
  <c r="B19" i="8"/>
  <c r="B20" i="8"/>
  <c r="C19" i="8"/>
  <c r="C19" i="15"/>
  <c r="C20" i="15"/>
  <c r="C20" i="8"/>
  <c r="B21" i="8"/>
  <c r="B22" i="8"/>
  <c r="C21" i="8"/>
  <c r="C21" i="15"/>
  <c r="C22" i="15"/>
  <c r="C22" i="8"/>
  <c r="B23" i="8"/>
  <c r="C23" i="15"/>
  <c r="B24" i="8"/>
  <c r="C23" i="8"/>
  <c r="C24" i="8"/>
  <c r="B25" i="8"/>
  <c r="C24" i="15"/>
  <c r="C25" i="15"/>
  <c r="B26" i="8"/>
  <c r="C25" i="8"/>
  <c r="C26" i="8"/>
  <c r="B27" i="8"/>
  <c r="C26" i="15"/>
  <c r="C27" i="15"/>
  <c r="B28" i="8"/>
  <c r="C27" i="8"/>
  <c r="C28" i="8"/>
  <c r="B29" i="8"/>
  <c r="C28" i="15"/>
  <c r="B30" i="8"/>
  <c r="C29" i="8"/>
  <c r="C29" i="15"/>
  <c r="C30" i="15"/>
  <c r="C30" i="8"/>
  <c r="B31" i="8"/>
  <c r="B32" i="8"/>
  <c r="C31" i="8"/>
  <c r="C31" i="15"/>
  <c r="C32" i="15"/>
  <c r="C32" i="8"/>
  <c r="B33" i="8"/>
  <c r="B34" i="8"/>
  <c r="C33" i="8"/>
  <c r="C33" i="15"/>
  <c r="C34" i="15"/>
  <c r="C34" i="8"/>
  <c r="B35" i="8"/>
  <c r="B36" i="8"/>
  <c r="C35" i="8"/>
  <c r="C35" i="15"/>
  <c r="C36" i="15"/>
  <c r="C36" i="8"/>
  <c r="B37" i="8"/>
  <c r="B38" i="8"/>
  <c r="C37" i="8"/>
  <c r="C37" i="15"/>
  <c r="C38" i="15"/>
  <c r="C38" i="8"/>
  <c r="B39" i="8"/>
  <c r="B40" i="8"/>
  <c r="C39" i="8"/>
  <c r="C39" i="15"/>
  <c r="C40" i="15"/>
  <c r="C40" i="8"/>
  <c r="B41" i="8"/>
  <c r="B42" i="8"/>
  <c r="C41" i="8"/>
  <c r="C41" i="15"/>
  <c r="C42" i="15"/>
  <c r="C42" i="8"/>
  <c r="B43" i="8"/>
  <c r="B44" i="8"/>
  <c r="C43" i="8"/>
  <c r="C43" i="15"/>
  <c r="C44" i="15"/>
  <c r="C44" i="8"/>
  <c r="B45" i="8"/>
  <c r="B46" i="8"/>
  <c r="C45" i="8"/>
  <c r="C45" i="15"/>
  <c r="C46" i="15"/>
  <c r="C46" i="8"/>
  <c r="B47" i="8"/>
  <c r="B48" i="8"/>
  <c r="C47" i="8"/>
  <c r="C47" i="15"/>
  <c r="C48" i="15"/>
  <c r="C48" i="8"/>
  <c r="B49" i="8"/>
  <c r="B50" i="8"/>
  <c r="C49" i="8"/>
  <c r="C49" i="15"/>
  <c r="C50" i="15"/>
  <c r="C50" i="8"/>
  <c r="B51" i="8"/>
  <c r="B52" i="8"/>
  <c r="C51" i="8"/>
  <c r="C51" i="15"/>
  <c r="C52" i="15"/>
  <c r="C52" i="8"/>
  <c r="B53" i="8"/>
  <c r="B54" i="8"/>
  <c r="C53" i="8"/>
  <c r="C53" i="15"/>
  <c r="C54" i="15"/>
  <c r="C54" i="8"/>
  <c r="B55" i="8"/>
  <c r="B56" i="8"/>
  <c r="C55" i="8"/>
  <c r="C56" i="15"/>
  <c r="C55" i="15"/>
  <c r="B57" i="8"/>
  <c r="C57" i="8"/>
  <c r="B5" i="9"/>
  <c r="C56" i="8"/>
  <c r="C5" i="9"/>
  <c r="B6" i="9"/>
  <c r="B7" i="9"/>
  <c r="C6" i="9"/>
  <c r="C7" i="9"/>
  <c r="B8" i="9"/>
  <c r="B9" i="9"/>
  <c r="C8" i="9"/>
  <c r="C9" i="9"/>
  <c r="B10" i="9"/>
  <c r="B11" i="9"/>
  <c r="C10" i="9"/>
  <c r="C11" i="9"/>
  <c r="B12" i="9"/>
  <c r="B13" i="9"/>
  <c r="C12" i="9"/>
  <c r="C13" i="9"/>
  <c r="B14" i="9"/>
  <c r="B15" i="9"/>
  <c r="C14" i="9"/>
  <c r="C15" i="9"/>
  <c r="B16" i="9"/>
  <c r="B17" i="9"/>
  <c r="C16" i="9"/>
  <c r="C17" i="9"/>
  <c r="B18" i="9"/>
  <c r="B19" i="9"/>
  <c r="C18" i="9"/>
  <c r="C19" i="9"/>
  <c r="B20" i="9"/>
  <c r="B21" i="9"/>
  <c r="C20" i="9"/>
  <c r="C21" i="9"/>
  <c r="B22" i="9"/>
  <c r="B23" i="9"/>
  <c r="C22" i="9"/>
  <c r="C23" i="9"/>
  <c r="B24" i="9"/>
  <c r="B25" i="9"/>
  <c r="C24" i="9"/>
  <c r="C25" i="9"/>
  <c r="B26" i="9"/>
  <c r="B27" i="9"/>
  <c r="C26" i="9"/>
  <c r="C27" i="9"/>
  <c r="B28" i="9"/>
  <c r="B29" i="9"/>
  <c r="C28" i="9"/>
  <c r="C29" i="9"/>
  <c r="B30" i="9"/>
  <c r="B31" i="9"/>
  <c r="C30" i="9"/>
  <c r="C31" i="9"/>
  <c r="B32" i="9"/>
  <c r="B33" i="9"/>
  <c r="C32" i="9"/>
  <c r="C33" i="9"/>
  <c r="B34" i="9"/>
  <c r="B35" i="9"/>
  <c r="C34" i="9"/>
  <c r="C35" i="9"/>
  <c r="B36" i="9"/>
  <c r="B37" i="9"/>
  <c r="C36" i="9"/>
  <c r="C37" i="9"/>
  <c r="B38" i="9"/>
  <c r="B39" i="9"/>
  <c r="C38" i="9"/>
  <c r="C39" i="9"/>
  <c r="B40" i="9"/>
  <c r="B41" i="9"/>
  <c r="C40" i="9"/>
  <c r="C41" i="9"/>
  <c r="B42" i="9"/>
  <c r="B43" i="9"/>
  <c r="C42" i="9"/>
  <c r="C43" i="9"/>
  <c r="B44" i="9"/>
  <c r="B45" i="9"/>
  <c r="C44" i="9"/>
  <c r="C45" i="9"/>
  <c r="B46" i="9"/>
  <c r="B47" i="9"/>
  <c r="C46" i="9"/>
  <c r="C47" i="9"/>
  <c r="B48" i="9"/>
  <c r="B49" i="9"/>
  <c r="C48" i="9"/>
  <c r="C49" i="9"/>
  <c r="B50" i="9"/>
  <c r="B51" i="9"/>
  <c r="C50" i="9"/>
  <c r="C51" i="9"/>
  <c r="B52" i="9"/>
  <c r="B53" i="9"/>
  <c r="C52" i="9"/>
  <c r="C53" i="9"/>
  <c r="B54" i="9"/>
  <c r="B55" i="9"/>
  <c r="C54" i="9"/>
  <c r="B56" i="9"/>
  <c r="C56" i="9"/>
  <c r="B5" i="10"/>
  <c r="C55" i="9"/>
  <c r="C5" i="10"/>
  <c r="B6" i="10"/>
  <c r="B7" i="10"/>
  <c r="C6" i="10"/>
  <c r="C7" i="10"/>
  <c r="B8" i="10"/>
  <c r="B9" i="10"/>
  <c r="C8" i="10"/>
  <c r="C9" i="10"/>
  <c r="B10" i="10"/>
  <c r="B11" i="10"/>
  <c r="C10" i="10"/>
  <c r="C11" i="10"/>
  <c r="B12" i="10"/>
  <c r="B13" i="10"/>
  <c r="C12" i="10"/>
  <c r="C13" i="10"/>
  <c r="B14" i="10"/>
  <c r="B15" i="10"/>
  <c r="C14" i="10"/>
  <c r="C15" i="10"/>
  <c r="B16" i="10"/>
  <c r="B17" i="10"/>
  <c r="C16" i="10"/>
  <c r="C17" i="10"/>
  <c r="B18" i="10"/>
  <c r="C18" i="10"/>
  <c r="B19" i="10"/>
  <c r="B20" i="10"/>
  <c r="C19" i="10"/>
  <c r="C20" i="10"/>
  <c r="B21" i="10"/>
  <c r="B22" i="10"/>
  <c r="C21" i="10"/>
  <c r="C22" i="10"/>
  <c r="B23" i="10"/>
  <c r="B24" i="10"/>
  <c r="C23" i="10"/>
  <c r="C24" i="10"/>
  <c r="B25" i="10"/>
  <c r="B26" i="10"/>
  <c r="C25" i="10"/>
  <c r="C26" i="10"/>
  <c r="B27" i="10"/>
  <c r="B28" i="10"/>
  <c r="C27" i="10"/>
  <c r="C28" i="10"/>
  <c r="B29" i="10"/>
  <c r="B30" i="10"/>
  <c r="C29" i="10"/>
  <c r="C30" i="10"/>
  <c r="B31" i="10"/>
  <c r="B32" i="10"/>
  <c r="C31" i="10"/>
  <c r="C32" i="10"/>
  <c r="B33" i="10"/>
  <c r="B34" i="10"/>
  <c r="C33" i="10"/>
  <c r="C34" i="10"/>
  <c r="B35" i="10"/>
  <c r="B36" i="10"/>
  <c r="C35" i="10"/>
  <c r="C36" i="10"/>
  <c r="B37" i="10"/>
  <c r="B38" i="10"/>
  <c r="C37" i="10"/>
  <c r="C38" i="10"/>
  <c r="B39" i="10"/>
  <c r="B40" i="10"/>
  <c r="C39" i="10"/>
  <c r="C40" i="10"/>
  <c r="B41" i="10"/>
  <c r="B42" i="10"/>
  <c r="C41" i="10"/>
  <c r="C42" i="10"/>
  <c r="B43" i="10"/>
  <c r="B44" i="10"/>
  <c r="C43" i="10"/>
  <c r="C44" i="10"/>
  <c r="B45" i="10"/>
  <c r="B46" i="10"/>
  <c r="C45" i="10"/>
  <c r="C46" i="10"/>
  <c r="B47" i="10"/>
  <c r="B48" i="10"/>
  <c r="C47" i="10"/>
  <c r="C48" i="10"/>
  <c r="B49" i="10"/>
  <c r="B50" i="10"/>
  <c r="C49" i="10"/>
  <c r="C50" i="10"/>
  <c r="B51" i="10"/>
  <c r="B52" i="10"/>
  <c r="C51" i="10"/>
  <c r="C52" i="10"/>
  <c r="B53" i="10"/>
  <c r="B54" i="10"/>
  <c r="C53" i="10"/>
  <c r="C54" i="10"/>
  <c r="B55" i="10"/>
  <c r="B56" i="10"/>
  <c r="C56" i="10"/>
  <c r="B5" i="11"/>
  <c r="C55" i="10"/>
  <c r="C5" i="11"/>
  <c r="B6" i="11"/>
  <c r="C6" i="11"/>
  <c r="B7" i="11"/>
  <c r="C7" i="11"/>
  <c r="B8" i="11"/>
  <c r="B9" i="11"/>
  <c r="C8" i="11"/>
  <c r="C9" i="11"/>
  <c r="B10" i="11"/>
  <c r="B11" i="11"/>
  <c r="C10" i="11"/>
  <c r="C11" i="11"/>
  <c r="B12" i="11"/>
  <c r="B13" i="11"/>
  <c r="C12" i="11"/>
  <c r="C13" i="11"/>
  <c r="B14" i="11"/>
  <c r="B15" i="11"/>
  <c r="C14" i="11"/>
  <c r="C15" i="11"/>
  <c r="B16" i="11"/>
  <c r="B17" i="11"/>
  <c r="C16" i="11"/>
  <c r="C17" i="11"/>
  <c r="B18" i="11"/>
  <c r="B19" i="11"/>
  <c r="C18" i="11"/>
  <c r="C19" i="11"/>
  <c r="B20" i="11"/>
  <c r="B21" i="11"/>
  <c r="C20" i="11"/>
  <c r="C21" i="11"/>
  <c r="B22" i="11"/>
  <c r="B23" i="11"/>
  <c r="C22" i="11"/>
  <c r="C23" i="11"/>
  <c r="B24" i="11"/>
  <c r="B25" i="11"/>
  <c r="C24" i="11"/>
  <c r="C25" i="11"/>
  <c r="B26" i="11"/>
  <c r="B27" i="11"/>
  <c r="C26" i="11"/>
  <c r="C27" i="11"/>
  <c r="B28" i="11"/>
  <c r="B29" i="11"/>
  <c r="C28" i="11"/>
  <c r="C29" i="11"/>
  <c r="B30" i="11"/>
  <c r="B31" i="11"/>
  <c r="C30" i="11"/>
  <c r="C31" i="11"/>
  <c r="B32" i="11"/>
  <c r="B33" i="11"/>
  <c r="C32" i="11"/>
  <c r="C33" i="11"/>
  <c r="B34" i="11"/>
  <c r="B35" i="11"/>
  <c r="C34" i="11"/>
  <c r="C35" i="11"/>
  <c r="B36" i="11"/>
  <c r="B37" i="11"/>
  <c r="C36" i="11"/>
  <c r="C37" i="11"/>
  <c r="B38" i="11"/>
  <c r="B39" i="11"/>
  <c r="C38" i="11"/>
  <c r="C39" i="11"/>
  <c r="B40" i="11"/>
  <c r="B41" i="11"/>
  <c r="C40" i="11"/>
  <c r="C41" i="11"/>
  <c r="B42" i="11"/>
  <c r="B43" i="11"/>
  <c r="C42" i="11"/>
  <c r="C43" i="11"/>
  <c r="B44" i="11"/>
  <c r="B45" i="11"/>
  <c r="C44" i="11"/>
  <c r="C45" i="11"/>
  <c r="B46" i="11"/>
  <c r="B47" i="11"/>
  <c r="C46" i="11"/>
  <c r="C47" i="11"/>
  <c r="B48" i="11"/>
  <c r="B49" i="11"/>
  <c r="C48" i="11"/>
  <c r="C49" i="11"/>
  <c r="B50" i="11"/>
  <c r="B51" i="11"/>
  <c r="C50" i="11"/>
  <c r="C51" i="11"/>
  <c r="B52" i="11"/>
  <c r="B53" i="11"/>
  <c r="C52" i="11"/>
  <c r="C53" i="11"/>
  <c r="B54" i="11"/>
  <c r="B55" i="11"/>
  <c r="C54" i="11"/>
  <c r="C55" i="11"/>
  <c r="B56" i="11"/>
  <c r="C56" i="11"/>
</calcChain>
</file>

<file path=xl/sharedStrings.xml><?xml version="1.0" encoding="utf-8"?>
<sst xmlns="http://schemas.openxmlformats.org/spreadsheetml/2006/main" count="116" uniqueCount="47">
  <si>
    <t>Week Starts (Saturday)</t>
  </si>
  <si>
    <t>Week Ends (Friday)</t>
  </si>
  <si>
    <t>Range</t>
  </si>
  <si>
    <t>Registration Week</t>
  </si>
  <si>
    <r>
      <t xml:space="preserve">P </t>
    </r>
    <r>
      <rPr>
        <sz val="10"/>
        <rFont val="Arial"/>
      </rPr>
      <t>Provisional Data</t>
    </r>
  </si>
  <si>
    <t>Minimum in Previous 5 years</t>
  </si>
  <si>
    <t>Maximum in Previous 5 years</t>
  </si>
  <si>
    <r>
      <t>Total Number of Deaths Registered in Week (2012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</si>
  <si>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Average number of deaths registered in corresponding week in previous 5 years (2007 to 2011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</si>
  <si>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Deaths Registered in 2012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(2007 to 2011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</si>
  <si>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Total Number of Deaths Registered in Week (2013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</si>
  <si>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Average number of deaths registered in corresponding week in previous 5 years (2010 to 2014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</si>
  <si>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Total Number of Deaths Registered in Week (2014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</si>
  <si>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Total Number of Deaths Registered in Week (2015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</si>
  <si>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14</t>
    </r>
    <r>
      <rPr>
        <vertAlign val="superscript"/>
        <sz val="10"/>
        <rFont val="Arial"/>
        <family val="2"/>
      </rPr>
      <t>a</t>
    </r>
  </si>
  <si>
    <r>
      <rPr>
        <vertAlign val="superscript"/>
        <sz val="10"/>
        <rFont val="Arial"/>
        <family val="2"/>
      </rPr>
      <t xml:space="preserve">a </t>
    </r>
    <r>
      <rPr>
        <sz val="10"/>
        <rFont val="Arial"/>
        <family val="2"/>
      </rPr>
      <t>The number of deaths registered during week 14 is less than expected due to downtime of the registration sysem from Thursday 2nd to Tuesday 7th April 2015.</t>
    </r>
  </si>
  <si>
    <r>
      <t>Total Number of Deaths Registered in Week (2016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</si>
  <si>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Average number of deaths registered in corresponding week in previous 5 years (2012 to 2016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</si>
  <si>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Average number of deaths registered in corresponding week in previous 5 years (2011 to 2015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</si>
  <si>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7</t>
    </r>
    <r>
      <rPr>
        <vertAlign val="superscript"/>
        <sz val="10"/>
        <rFont val="Arial"/>
        <family val="2"/>
      </rPr>
      <t>a</t>
    </r>
  </si>
  <si>
    <r>
      <t>8</t>
    </r>
    <r>
      <rPr>
        <vertAlign val="superscript"/>
        <sz val="10"/>
        <rFont val="Arial"/>
        <family val="2"/>
      </rPr>
      <t>b</t>
    </r>
  </si>
  <si>
    <r>
      <rPr>
        <vertAlign val="superscript"/>
        <sz val="10"/>
        <rFont val="Arial"/>
        <family val="2"/>
      </rPr>
      <t>b</t>
    </r>
    <r>
      <rPr>
        <sz val="10"/>
        <rFont val="Arial"/>
        <family val="2"/>
      </rPr>
      <t xml:space="preserve"> Paper registrations taken during the shutdown period (17th-21st February 2016) are included in week 8 registration counts.</t>
    </r>
  </si>
  <si>
    <r>
      <rPr>
        <vertAlign val="superscript"/>
        <sz val="10"/>
        <rFont val="Arial"/>
        <family val="2"/>
      </rPr>
      <t xml:space="preserve">a </t>
    </r>
    <r>
      <rPr>
        <sz val="10"/>
        <rFont val="Arial"/>
        <family val="2"/>
      </rPr>
      <t>The number of deaths registered during week 7 is less than expected due to the shutdown of the old registration system from on Wednesday 17th February.</t>
    </r>
  </si>
  <si>
    <r>
      <t>Average number of deaths registered in corresponding week in previous 5 years (2013 to 2017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</si>
  <si>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Total Number of Deaths Registered in Week (2017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</si>
  <si>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t>** System error this week - Count TBC</t>
  </si>
  <si>
    <r>
      <t>Total Number of Deaths Registered in Week (2018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</si>
  <si>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Average number of deaths registered in corresponding week in previous 5 years (2014 to 2018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</si>
  <si>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Total Number of Deaths Registered in Week (2019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</si>
  <si>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Deaths Registered in 2019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(2014 to 2018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</si>
  <si>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Deaths Registered in 2018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(2013 to 2017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</si>
  <si>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Deaths Registered in 2017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(2012 to 2016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</si>
  <si>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Deaths Registered in 2016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(2011 to 2015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</si>
  <si>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Deaths Registered in 2015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(2010 to 2014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</si>
  <si>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Deaths Registered in 2014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(2009 to 2013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</si>
  <si>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Average number of deaths registered in corresponding week in previous 5 years (2009 to 2013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</si>
  <si>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Average number of deaths registered in corresponding week in previous 5 years (2008 to 2012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</si>
  <si>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Deaths Registered in 2013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(2008 to 2012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</si>
  <si>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Deaths Registered in 2011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(2006 to 2010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</si>
  <si>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Total Number of Deaths Registered in Week (2011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</si>
  <si>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Average number of deaths registered in corresponding week in previous 5 years (2006 to 2010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</si>
  <si>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Deaths Registered in 2010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(2005 to 2009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</si>
  <si>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Total Number of Deaths Registered in Week (2010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</si>
  <si>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Average number of deaths registered in corresponding week in previous 5 years (2005 to 2009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</si>
  <si>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Deaths Registered in 2009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 xml:space="preserve"> and the Average Number of Deaths Registered in the Corresponding Week in Each of the Previous Five Years (2004 to 2008</t>
    </r>
    <r>
      <rPr>
        <b/>
        <u/>
        <vertAlign val="superscript"/>
        <sz val="10"/>
        <rFont val="Arial"/>
        <family val="2"/>
      </rPr>
      <t>P</t>
    </r>
    <r>
      <rPr>
        <b/>
        <u/>
        <sz val="10"/>
        <rFont val="Arial"/>
        <family val="2"/>
      </rPr>
      <t>)</t>
    </r>
  </si>
  <si>
    <r>
      <t>Total Number of Deaths Registered in Week (2009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</si>
  <si>
    <r>
      <t>Average number of deaths registered in corresponding week in previous 5 years (2004 to 2008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</si>
</sst>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u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wrapText="1"/>
    </xf>
    <xf numFmtId="16" fontId="3" fillId="2" borderId="0" xfId="0" applyNumberFormat="1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3" fontId="0" fillId="2" borderId="0" xfId="0" applyNumberFormat="1" applyFill="1"/>
    <xf numFmtId="0" fontId="0" fillId="2" borderId="0" xfId="0" applyFill="1" applyBorder="1"/>
    <xf numFmtId="1" fontId="7" fillId="2" borderId="0" xfId="0" applyNumberFormat="1" applyFont="1" applyFill="1" applyBorder="1" applyAlignment="1">
      <alignment horizontal="center"/>
    </xf>
    <xf numFmtId="0" fontId="7" fillId="2" borderId="0" xfId="0" applyFont="1" applyFill="1" applyBorder="1"/>
    <xf numFmtId="0" fontId="0" fillId="2" borderId="0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0" fontId="5" fillId="2" borderId="0" xfId="0" applyFont="1" applyFill="1"/>
    <xf numFmtId="14" fontId="0" fillId="2" borderId="0" xfId="0" applyNumberFormat="1" applyFill="1"/>
    <xf numFmtId="0" fontId="7" fillId="2" borderId="1" xfId="0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7" fillId="2" borderId="0" xfId="0" applyFont="1" applyFill="1"/>
    <xf numFmtId="16" fontId="3" fillId="2" borderId="0" xfId="0" applyNumberFormat="1" applyFont="1" applyFill="1" applyAlignment="1">
      <alignment wrapText="1"/>
    </xf>
    <xf numFmtId="0" fontId="7" fillId="2" borderId="2" xfId="0" applyFont="1" applyFill="1" applyBorder="1" applyAlignment="1">
      <alignment horizontal="center" wrapText="1"/>
    </xf>
    <xf numFmtId="1" fontId="7" fillId="2" borderId="0" xfId="0" applyNumberFormat="1" applyFont="1" applyFill="1" applyAlignment="1">
      <alignment horizontal="center"/>
    </xf>
    <xf numFmtId="14" fontId="0" fillId="2" borderId="3" xfId="0" applyNumberFormat="1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number of deaths in Northern Ireland, 2015-2019</a:t>
            </a:r>
            <a:endParaRPr lang="en-GB"/>
          </a:p>
        </c:rich>
      </c:tx>
      <c:layout>
        <c:manualLayout>
          <c:xMode val="edge"/>
          <c:yMode val="edge"/>
          <c:x val="0.297068681331961"/>
          <c:y val="0.054833996265930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20369967566209"/>
          <c:y val="0.107041847041847"/>
          <c:w val="0.746317483795189"/>
          <c:h val="0.79137585074593"/>
        </c:manualLayout>
      </c:layout>
      <c:lineChart>
        <c:grouping val="standard"/>
        <c:varyColors val="0"/>
        <c:ser>
          <c:idx val="0"/>
          <c:order val="0"/>
          <c:tx>
            <c:v>Weekly Deaths 2015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'Weekly Deaths_2015'!$D$5:$D$57</c:f>
              <c:numCache>
                <c:formatCode>General</c:formatCode>
                <c:ptCount val="53"/>
                <c:pt idx="0">
                  <c:v>319.0</c:v>
                </c:pt>
                <c:pt idx="1">
                  <c:v>373.0</c:v>
                </c:pt>
                <c:pt idx="2">
                  <c:v>383.0</c:v>
                </c:pt>
                <c:pt idx="3">
                  <c:v>397.0</c:v>
                </c:pt>
                <c:pt idx="4">
                  <c:v>374.0</c:v>
                </c:pt>
                <c:pt idx="5">
                  <c:v>347.0</c:v>
                </c:pt>
                <c:pt idx="6">
                  <c:v>328.0</c:v>
                </c:pt>
                <c:pt idx="7">
                  <c:v>317.0</c:v>
                </c:pt>
                <c:pt idx="8">
                  <c:v>401.0</c:v>
                </c:pt>
                <c:pt idx="9">
                  <c:v>346.0</c:v>
                </c:pt>
                <c:pt idx="10">
                  <c:v>323.0</c:v>
                </c:pt>
                <c:pt idx="11">
                  <c:v>310.0</c:v>
                </c:pt>
                <c:pt idx="12">
                  <c:v>323.0</c:v>
                </c:pt>
                <c:pt idx="13">
                  <c:v>221.0</c:v>
                </c:pt>
                <c:pt idx="14">
                  <c:v>294.0</c:v>
                </c:pt>
                <c:pt idx="15">
                  <c:v>327.0</c:v>
                </c:pt>
                <c:pt idx="16">
                  <c:v>316.0</c:v>
                </c:pt>
                <c:pt idx="17">
                  <c:v>335.0</c:v>
                </c:pt>
                <c:pt idx="18">
                  <c:v>256.0</c:v>
                </c:pt>
                <c:pt idx="19">
                  <c:v>299.0</c:v>
                </c:pt>
                <c:pt idx="20">
                  <c:v>290.0</c:v>
                </c:pt>
                <c:pt idx="21">
                  <c:v>258.0</c:v>
                </c:pt>
                <c:pt idx="22">
                  <c:v>340.0</c:v>
                </c:pt>
                <c:pt idx="23">
                  <c:v>272.0</c:v>
                </c:pt>
                <c:pt idx="24">
                  <c:v>292.0</c:v>
                </c:pt>
                <c:pt idx="25">
                  <c:v>303.0</c:v>
                </c:pt>
                <c:pt idx="26">
                  <c:v>300.0</c:v>
                </c:pt>
                <c:pt idx="27">
                  <c:v>252.0</c:v>
                </c:pt>
                <c:pt idx="28">
                  <c:v>203.0</c:v>
                </c:pt>
                <c:pt idx="29">
                  <c:v>274.0</c:v>
                </c:pt>
                <c:pt idx="30">
                  <c:v>291.0</c:v>
                </c:pt>
                <c:pt idx="31">
                  <c:v>248.0</c:v>
                </c:pt>
                <c:pt idx="32">
                  <c:v>235.0</c:v>
                </c:pt>
                <c:pt idx="33">
                  <c:v>251.0</c:v>
                </c:pt>
                <c:pt idx="34">
                  <c:v>259.0</c:v>
                </c:pt>
                <c:pt idx="35">
                  <c:v>237.0</c:v>
                </c:pt>
                <c:pt idx="36">
                  <c:v>324.0</c:v>
                </c:pt>
                <c:pt idx="37">
                  <c:v>283.0</c:v>
                </c:pt>
                <c:pt idx="38">
                  <c:v>287.0</c:v>
                </c:pt>
                <c:pt idx="39">
                  <c:v>282.0</c:v>
                </c:pt>
                <c:pt idx="40">
                  <c:v>304.0</c:v>
                </c:pt>
                <c:pt idx="41">
                  <c:v>299.0</c:v>
                </c:pt>
                <c:pt idx="42">
                  <c:v>274.0</c:v>
                </c:pt>
                <c:pt idx="43">
                  <c:v>292.0</c:v>
                </c:pt>
                <c:pt idx="44">
                  <c:v>290.0</c:v>
                </c:pt>
                <c:pt idx="45">
                  <c:v>297.0</c:v>
                </c:pt>
                <c:pt idx="46">
                  <c:v>294.0</c:v>
                </c:pt>
                <c:pt idx="47">
                  <c:v>279.0</c:v>
                </c:pt>
                <c:pt idx="48">
                  <c:v>294.0</c:v>
                </c:pt>
                <c:pt idx="49">
                  <c:v>343.0</c:v>
                </c:pt>
                <c:pt idx="50">
                  <c:v>301.0</c:v>
                </c:pt>
                <c:pt idx="51">
                  <c:v>232.0</c:v>
                </c:pt>
                <c:pt idx="52">
                  <c:v>232.0</c:v>
                </c:pt>
              </c:numCache>
            </c:numRef>
          </c:val>
          <c:smooth val="0"/>
        </c:ser>
        <c:ser>
          <c:idx val="1"/>
          <c:order val="1"/>
          <c:tx>
            <c:v>Weekly Deaths 2016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val>
            <c:numRef>
              <c:f>'Weekly Deaths_2016'!$D$5:$D$56</c:f>
              <c:numCache>
                <c:formatCode>General</c:formatCode>
                <c:ptCount val="52"/>
                <c:pt idx="0">
                  <c:v>424.0</c:v>
                </c:pt>
                <c:pt idx="1">
                  <c:v>348.0</c:v>
                </c:pt>
                <c:pt idx="2">
                  <c:v>372.0</c:v>
                </c:pt>
                <c:pt idx="3">
                  <c:v>355.0</c:v>
                </c:pt>
                <c:pt idx="4">
                  <c:v>314.0</c:v>
                </c:pt>
                <c:pt idx="5">
                  <c:v>310.0</c:v>
                </c:pt>
                <c:pt idx="6">
                  <c:v>217.0</c:v>
                </c:pt>
                <c:pt idx="7" formatCode="#,##0">
                  <c:v>423.0</c:v>
                </c:pt>
                <c:pt idx="8" formatCode="#,##0">
                  <c:v>298.0</c:v>
                </c:pt>
                <c:pt idx="9" formatCode="#,##0">
                  <c:v>309.0</c:v>
                </c:pt>
                <c:pt idx="10" formatCode="#,##0">
                  <c:v>292.0</c:v>
                </c:pt>
                <c:pt idx="11" formatCode="#,##0">
                  <c:v>306.0</c:v>
                </c:pt>
                <c:pt idx="12">
                  <c:v>280.0</c:v>
                </c:pt>
                <c:pt idx="13">
                  <c:v>295.0</c:v>
                </c:pt>
                <c:pt idx="14" formatCode="#,##0">
                  <c:v>292.0</c:v>
                </c:pt>
                <c:pt idx="15" formatCode="#,##0">
                  <c:v>293.0</c:v>
                </c:pt>
                <c:pt idx="16" formatCode="#,##0">
                  <c:v>306.0</c:v>
                </c:pt>
                <c:pt idx="17" formatCode="#,##0">
                  <c:v>258.0</c:v>
                </c:pt>
                <c:pt idx="18">
                  <c:v>318.0</c:v>
                </c:pt>
                <c:pt idx="19">
                  <c:v>259.0</c:v>
                </c:pt>
                <c:pt idx="20" formatCode="#,##0">
                  <c:v>280.0</c:v>
                </c:pt>
                <c:pt idx="21" formatCode="#,##0">
                  <c:v>284.0</c:v>
                </c:pt>
                <c:pt idx="22" formatCode="#,##0">
                  <c:v>275.0</c:v>
                </c:pt>
                <c:pt idx="23" formatCode="#,##0">
                  <c:v>299.0</c:v>
                </c:pt>
                <c:pt idx="24">
                  <c:v>252.0</c:v>
                </c:pt>
                <c:pt idx="25">
                  <c:v>291.0</c:v>
                </c:pt>
                <c:pt idx="26" formatCode="#,##0">
                  <c:v>286.0</c:v>
                </c:pt>
                <c:pt idx="27" formatCode="#,##0">
                  <c:v>237.0</c:v>
                </c:pt>
                <c:pt idx="28" formatCode="#,##0">
                  <c:v>281.0</c:v>
                </c:pt>
                <c:pt idx="29" formatCode="#,##0">
                  <c:v>298.0</c:v>
                </c:pt>
                <c:pt idx="30">
                  <c:v>264.0</c:v>
                </c:pt>
                <c:pt idx="31">
                  <c:v>270.0</c:v>
                </c:pt>
                <c:pt idx="32" formatCode="#,##0">
                  <c:v>260.0</c:v>
                </c:pt>
                <c:pt idx="33" formatCode="#,##0">
                  <c:v>301.0</c:v>
                </c:pt>
                <c:pt idx="34" formatCode="#,##0">
                  <c:v>264.0</c:v>
                </c:pt>
                <c:pt idx="35" formatCode="#,##0">
                  <c:v>275.0</c:v>
                </c:pt>
                <c:pt idx="36">
                  <c:v>294.0</c:v>
                </c:pt>
                <c:pt idx="37">
                  <c:v>272.0</c:v>
                </c:pt>
                <c:pt idx="38" formatCode="#,##0">
                  <c:v>275.0</c:v>
                </c:pt>
                <c:pt idx="39" formatCode="#,##0">
                  <c:v>308.0</c:v>
                </c:pt>
                <c:pt idx="40" formatCode="#,##0">
                  <c:v>288.0</c:v>
                </c:pt>
                <c:pt idx="41" formatCode="#,##0">
                  <c:v>296.0</c:v>
                </c:pt>
                <c:pt idx="42">
                  <c:v>272.0</c:v>
                </c:pt>
                <c:pt idx="43">
                  <c:v>279.0</c:v>
                </c:pt>
                <c:pt idx="44" formatCode="#,##0">
                  <c:v>290.0</c:v>
                </c:pt>
                <c:pt idx="45" formatCode="#,##0">
                  <c:v>341.0</c:v>
                </c:pt>
                <c:pt idx="46" formatCode="#,##0">
                  <c:v>329.0</c:v>
                </c:pt>
                <c:pt idx="47" formatCode="#,##0">
                  <c:v>303.0</c:v>
                </c:pt>
                <c:pt idx="48">
                  <c:v>322.0</c:v>
                </c:pt>
                <c:pt idx="49">
                  <c:v>324.0</c:v>
                </c:pt>
                <c:pt idx="50" formatCode="#,##0">
                  <c:v>360.0</c:v>
                </c:pt>
                <c:pt idx="51" formatCode="#,##0">
                  <c:v>199.0</c:v>
                </c:pt>
              </c:numCache>
            </c:numRef>
          </c:val>
          <c:smooth val="0"/>
        </c:ser>
        <c:ser>
          <c:idx val="2"/>
          <c:order val="2"/>
          <c:tx>
            <c:v>Weekly Deaths 2017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none"/>
          </c:marker>
          <c:val>
            <c:numRef>
              <c:f>'Weekly Deaths_2017'!$D$5:$D$57</c:f>
              <c:numCache>
                <c:formatCode>0</c:formatCode>
                <c:ptCount val="53"/>
                <c:pt idx="0">
                  <c:v>416.0</c:v>
                </c:pt>
                <c:pt idx="1">
                  <c:v>434.0</c:v>
                </c:pt>
                <c:pt idx="2">
                  <c:v>397.0</c:v>
                </c:pt>
                <c:pt idx="3">
                  <c:v>387.0</c:v>
                </c:pt>
                <c:pt idx="4">
                  <c:v>371.0</c:v>
                </c:pt>
                <c:pt idx="5">
                  <c:v>336.0</c:v>
                </c:pt>
                <c:pt idx="6" formatCode="General">
                  <c:v>337.0</c:v>
                </c:pt>
                <c:pt idx="7" formatCode="#,##0">
                  <c:v>351.0</c:v>
                </c:pt>
                <c:pt idx="8" formatCode="#,##0">
                  <c:v>352.0</c:v>
                </c:pt>
                <c:pt idx="9" formatCode="#,##0">
                  <c:v>357.0</c:v>
                </c:pt>
                <c:pt idx="10" formatCode="#,##0">
                  <c:v>251.0</c:v>
                </c:pt>
                <c:pt idx="11" formatCode="#,##0">
                  <c:v>356.0</c:v>
                </c:pt>
                <c:pt idx="12" formatCode="General">
                  <c:v>314.0</c:v>
                </c:pt>
                <c:pt idx="13" formatCode="General">
                  <c:v>306.0</c:v>
                </c:pt>
                <c:pt idx="14" formatCode="#,##0">
                  <c:v>270.0</c:v>
                </c:pt>
                <c:pt idx="15" formatCode="#,##0">
                  <c:v>245.0</c:v>
                </c:pt>
                <c:pt idx="16" formatCode="#,##0">
                  <c:v>327.0</c:v>
                </c:pt>
                <c:pt idx="17" formatCode="#,##0">
                  <c:v>258.0</c:v>
                </c:pt>
                <c:pt idx="18" formatCode="General">
                  <c:v>302.0</c:v>
                </c:pt>
                <c:pt idx="19" formatCode="General">
                  <c:v>315.0</c:v>
                </c:pt>
                <c:pt idx="20" formatCode="#,##0">
                  <c:v>328.0</c:v>
                </c:pt>
                <c:pt idx="21" formatCode="#,##0">
                  <c:v>256.0</c:v>
                </c:pt>
                <c:pt idx="22" formatCode="#,##0">
                  <c:v>292.0</c:v>
                </c:pt>
                <c:pt idx="23" formatCode="#,##0">
                  <c:v>300.0</c:v>
                </c:pt>
                <c:pt idx="24" formatCode="General">
                  <c:v>271.0</c:v>
                </c:pt>
                <c:pt idx="25" formatCode="General">
                  <c:v>296.0</c:v>
                </c:pt>
                <c:pt idx="26" formatCode="#,##0">
                  <c:v>262.0</c:v>
                </c:pt>
                <c:pt idx="27" formatCode="#,##0">
                  <c:v>253.0</c:v>
                </c:pt>
                <c:pt idx="28" formatCode="#,##0">
                  <c:v>288.0</c:v>
                </c:pt>
                <c:pt idx="29" formatCode="#,##0">
                  <c:v>287.0</c:v>
                </c:pt>
                <c:pt idx="30" formatCode="General">
                  <c:v>287.0</c:v>
                </c:pt>
                <c:pt idx="31" formatCode="General">
                  <c:v>238.0</c:v>
                </c:pt>
                <c:pt idx="32" formatCode="#,##0">
                  <c:v>266.0</c:v>
                </c:pt>
                <c:pt idx="33" formatCode="#,##0">
                  <c:v>271.0</c:v>
                </c:pt>
                <c:pt idx="34" formatCode="#,##0">
                  <c:v>243.0</c:v>
                </c:pt>
                <c:pt idx="35" formatCode="#,##0">
                  <c:v>278.0</c:v>
                </c:pt>
                <c:pt idx="36" formatCode="General">
                  <c:v>266.0</c:v>
                </c:pt>
                <c:pt idx="37" formatCode="General">
                  <c:v>292.0</c:v>
                </c:pt>
                <c:pt idx="38" formatCode="#,##0">
                  <c:v>282.0</c:v>
                </c:pt>
                <c:pt idx="39" formatCode="#,##0">
                  <c:v>307.0</c:v>
                </c:pt>
                <c:pt idx="40" formatCode="#,##0">
                  <c:v>284.0</c:v>
                </c:pt>
                <c:pt idx="41" formatCode="#,##0">
                  <c:v>291.0</c:v>
                </c:pt>
                <c:pt idx="42" formatCode="General">
                  <c:v>318.0</c:v>
                </c:pt>
                <c:pt idx="43" formatCode="General">
                  <c:v>320.0</c:v>
                </c:pt>
                <c:pt idx="44" formatCode="#,##0">
                  <c:v>295.0</c:v>
                </c:pt>
                <c:pt idx="45" formatCode="#,##0">
                  <c:v>323.0</c:v>
                </c:pt>
                <c:pt idx="46" formatCode="#,##0">
                  <c:v>303.0</c:v>
                </c:pt>
                <c:pt idx="47" formatCode="#,##0">
                  <c:v>355.0</c:v>
                </c:pt>
                <c:pt idx="48" formatCode="General">
                  <c:v>324.0</c:v>
                </c:pt>
                <c:pt idx="49" formatCode="General">
                  <c:v>372.0</c:v>
                </c:pt>
                <c:pt idx="50" formatCode="#,##0">
                  <c:v>354.0</c:v>
                </c:pt>
                <c:pt idx="51" formatCode="#,##0">
                  <c:v>249.0</c:v>
                </c:pt>
                <c:pt idx="52" formatCode="#,##0">
                  <c:v>447.0</c:v>
                </c:pt>
              </c:numCache>
            </c:numRef>
          </c:val>
          <c:smooth val="0"/>
        </c:ser>
        <c:ser>
          <c:idx val="3"/>
          <c:order val="3"/>
          <c:tx>
            <c:v>Weekly Deaths 2018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val>
            <c:numRef>
              <c:f>'Weekly Deaths_2018'!$D$5:$D$56</c:f>
              <c:numCache>
                <c:formatCode>0</c:formatCode>
                <c:ptCount val="52"/>
                <c:pt idx="0">
                  <c:v>481.0</c:v>
                </c:pt>
                <c:pt idx="1">
                  <c:v>470.0</c:v>
                </c:pt>
                <c:pt idx="2">
                  <c:v>426.0</c:v>
                </c:pt>
                <c:pt idx="3">
                  <c:v>433.0</c:v>
                </c:pt>
                <c:pt idx="4">
                  <c:v>351.0</c:v>
                </c:pt>
                <c:pt idx="5">
                  <c:v>364.0</c:v>
                </c:pt>
                <c:pt idx="6">
                  <c:v>366.0</c:v>
                </c:pt>
                <c:pt idx="7">
                  <c:v>314.0</c:v>
                </c:pt>
                <c:pt idx="8">
                  <c:v>387.0</c:v>
                </c:pt>
                <c:pt idx="9">
                  <c:v>359.0</c:v>
                </c:pt>
                <c:pt idx="10">
                  <c:v>326.0</c:v>
                </c:pt>
                <c:pt idx="11">
                  <c:v>319.0</c:v>
                </c:pt>
                <c:pt idx="12">
                  <c:v>286.0</c:v>
                </c:pt>
                <c:pt idx="13">
                  <c:v>350.0</c:v>
                </c:pt>
                <c:pt idx="14">
                  <c:v>280.0</c:v>
                </c:pt>
                <c:pt idx="15">
                  <c:v>282.0</c:v>
                </c:pt>
                <c:pt idx="16">
                  <c:v>292.0</c:v>
                </c:pt>
                <c:pt idx="17">
                  <c:v>230.0</c:v>
                </c:pt>
                <c:pt idx="18">
                  <c:v>268.0</c:v>
                </c:pt>
                <c:pt idx="19">
                  <c:v>268.0</c:v>
                </c:pt>
                <c:pt idx="20">
                  <c:v>252.0</c:v>
                </c:pt>
                <c:pt idx="21">
                  <c:v>276.0</c:v>
                </c:pt>
                <c:pt idx="22">
                  <c:v>277.0</c:v>
                </c:pt>
                <c:pt idx="23">
                  <c:v>265.0</c:v>
                </c:pt>
                <c:pt idx="24">
                  <c:v>271.0</c:v>
                </c:pt>
                <c:pt idx="25">
                  <c:v>266.0</c:v>
                </c:pt>
                <c:pt idx="26">
                  <c:v>172.0</c:v>
                </c:pt>
                <c:pt idx="27">
                  <c:v>298.0</c:v>
                </c:pt>
                <c:pt idx="28">
                  <c:v>282.0</c:v>
                </c:pt>
                <c:pt idx="29">
                  <c:v>278.0</c:v>
                </c:pt>
                <c:pt idx="30">
                  <c:v>270.0</c:v>
                </c:pt>
                <c:pt idx="31">
                  <c:v>283.0</c:v>
                </c:pt>
                <c:pt idx="32">
                  <c:v>280.0</c:v>
                </c:pt>
                <c:pt idx="33">
                  <c:v>251.0</c:v>
                </c:pt>
                <c:pt idx="34">
                  <c:v>265.0</c:v>
                </c:pt>
                <c:pt idx="35">
                  <c:v>285.0</c:v>
                </c:pt>
                <c:pt idx="36">
                  <c:v>247.0</c:v>
                </c:pt>
                <c:pt idx="37">
                  <c:v>298.0</c:v>
                </c:pt>
                <c:pt idx="38">
                  <c:v>324.0</c:v>
                </c:pt>
                <c:pt idx="39">
                  <c:v>318.0</c:v>
                </c:pt>
                <c:pt idx="40">
                  <c:v>282.0</c:v>
                </c:pt>
                <c:pt idx="41">
                  <c:v>263.0</c:v>
                </c:pt>
                <c:pt idx="42">
                  <c:v>252.0</c:v>
                </c:pt>
                <c:pt idx="43">
                  <c:v>293.0</c:v>
                </c:pt>
                <c:pt idx="44">
                  <c:v>275.0</c:v>
                </c:pt>
                <c:pt idx="45">
                  <c:v>274.0</c:v>
                </c:pt>
                <c:pt idx="46">
                  <c:v>297.0</c:v>
                </c:pt>
                <c:pt idx="47">
                  <c:v>324.0</c:v>
                </c:pt>
                <c:pt idx="48">
                  <c:v>316.0</c:v>
                </c:pt>
                <c:pt idx="49">
                  <c:v>317.0</c:v>
                </c:pt>
                <c:pt idx="50">
                  <c:v>195.0</c:v>
                </c:pt>
                <c:pt idx="51">
                  <c:v>365.0</c:v>
                </c:pt>
              </c:numCache>
            </c:numRef>
          </c:val>
          <c:smooth val="0"/>
        </c:ser>
        <c:ser>
          <c:idx val="4"/>
          <c:order val="4"/>
          <c:tx>
            <c:v>Weekly Deaths 2019</c:v>
          </c:tx>
          <c:spPr>
            <a:ln w="25400">
              <a:solidFill>
                <a:srgbClr val="33CCCC"/>
              </a:solidFill>
              <a:prstDash val="solid"/>
            </a:ln>
          </c:spPr>
          <c:marker>
            <c:symbol val="none"/>
          </c:marker>
          <c:val>
            <c:numRef>
              <c:f>'Weekly Deaths_2019'!$D$5:$D$56</c:f>
              <c:numCache>
                <c:formatCode>0</c:formatCode>
                <c:ptCount val="52"/>
                <c:pt idx="0">
                  <c:v>371.0</c:v>
                </c:pt>
                <c:pt idx="1">
                  <c:v>332.0</c:v>
                </c:pt>
                <c:pt idx="2">
                  <c:v>335.0</c:v>
                </c:pt>
                <c:pt idx="3">
                  <c:v>296.0</c:v>
                </c:pt>
                <c:pt idx="4">
                  <c:v>319.0</c:v>
                </c:pt>
                <c:pt idx="5">
                  <c:v>342.0</c:v>
                </c:pt>
                <c:pt idx="6">
                  <c:v>337.0</c:v>
                </c:pt>
                <c:pt idx="7">
                  <c:v>310.0</c:v>
                </c:pt>
                <c:pt idx="8">
                  <c:v>342.0</c:v>
                </c:pt>
                <c:pt idx="9">
                  <c:v>343.0</c:v>
                </c:pt>
                <c:pt idx="10">
                  <c:v>294.0</c:v>
                </c:pt>
                <c:pt idx="11">
                  <c:v>307.0</c:v>
                </c:pt>
                <c:pt idx="12">
                  <c:v>287.0</c:v>
                </c:pt>
                <c:pt idx="13">
                  <c:v>301.0</c:v>
                </c:pt>
                <c:pt idx="14">
                  <c:v>316.0</c:v>
                </c:pt>
                <c:pt idx="15">
                  <c:v>272.0</c:v>
                </c:pt>
                <c:pt idx="16">
                  <c:v>357.0</c:v>
                </c:pt>
                <c:pt idx="17">
                  <c:v>288.0</c:v>
                </c:pt>
                <c:pt idx="18">
                  <c:v>330.0</c:v>
                </c:pt>
                <c:pt idx="19">
                  <c:v>308.0</c:v>
                </c:pt>
                <c:pt idx="20">
                  <c:v>245.0</c:v>
                </c:pt>
                <c:pt idx="21">
                  <c:v>279.0</c:v>
                </c:pt>
                <c:pt idx="22">
                  <c:v>281.0</c:v>
                </c:pt>
                <c:pt idx="23">
                  <c:v>296.0</c:v>
                </c:pt>
                <c:pt idx="24">
                  <c:v>262.0</c:v>
                </c:pt>
                <c:pt idx="25">
                  <c:v>285.0</c:v>
                </c:pt>
                <c:pt idx="26">
                  <c:v>256.0</c:v>
                </c:pt>
                <c:pt idx="27">
                  <c:v>280.0</c:v>
                </c:pt>
                <c:pt idx="28">
                  <c:v>269.0</c:v>
                </c:pt>
                <c:pt idx="29">
                  <c:v>273.0</c:v>
                </c:pt>
                <c:pt idx="30">
                  <c:v>266.0</c:v>
                </c:pt>
                <c:pt idx="31">
                  <c:v>284.0</c:v>
                </c:pt>
                <c:pt idx="32">
                  <c:v>274.0</c:v>
                </c:pt>
                <c:pt idx="33">
                  <c:v>223.0</c:v>
                </c:pt>
                <c:pt idx="34">
                  <c:v>243.0</c:v>
                </c:pt>
                <c:pt idx="35">
                  <c:v>305.0</c:v>
                </c:pt>
                <c:pt idx="36">
                  <c:v>281.0</c:v>
                </c:pt>
                <c:pt idx="37">
                  <c:v>295.0</c:v>
                </c:pt>
                <c:pt idx="38">
                  <c:v>263.0</c:v>
                </c:pt>
                <c:pt idx="39">
                  <c:v>287.0</c:v>
                </c:pt>
                <c:pt idx="40">
                  <c:v>316.0</c:v>
                </c:pt>
                <c:pt idx="41">
                  <c:v>279.0</c:v>
                </c:pt>
                <c:pt idx="42">
                  <c:v>302.0</c:v>
                </c:pt>
                <c:pt idx="43">
                  <c:v>296.0</c:v>
                </c:pt>
                <c:pt idx="44">
                  <c:v>336.0</c:v>
                </c:pt>
                <c:pt idx="45">
                  <c:v>361.0</c:v>
                </c:pt>
                <c:pt idx="46">
                  <c:v>334.0</c:v>
                </c:pt>
                <c:pt idx="47">
                  <c:v>351.0</c:v>
                </c:pt>
                <c:pt idx="48">
                  <c:v>353.0</c:v>
                </c:pt>
                <c:pt idx="49">
                  <c:v>363.0</c:v>
                </c:pt>
                <c:pt idx="50">
                  <c:v>194.0</c:v>
                </c:pt>
                <c:pt idx="51">
                  <c:v>353.0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8413120"/>
        <c:axId val="-969759120"/>
      </c:lineChart>
      <c:catAx>
        <c:axId val="-96841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9759120"/>
        <c:crosses val="autoZero"/>
        <c:auto val="1"/>
        <c:lblAlgn val="ctr"/>
        <c:lblOffset val="100"/>
        <c:noMultiLvlLbl val="0"/>
      </c:catAx>
      <c:valAx>
        <c:axId val="-969759120"/>
        <c:scaling>
          <c:orientation val="minMax"/>
          <c:min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deaths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00957024018406539"/>
              <c:y val="0.387585495112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4131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42430371822648"/>
          <c:y val="0.370068923333433"/>
          <c:w val="0.119051398440616"/>
          <c:h val="0.237296103511514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0</xdr:row>
      <xdr:rowOff>152400</xdr:rowOff>
    </xdr:from>
    <xdr:to>
      <xdr:col>17</xdr:col>
      <xdr:colOff>647700</xdr:colOff>
      <xdr:row>28</xdr:row>
      <xdr:rowOff>25400</xdr:rowOff>
    </xdr:to>
    <xdr:graphicFrame macro="">
      <xdr:nvGraphicFramePr>
        <xdr:cNvPr id="20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ySplit="4" topLeftCell="A5" activePane="bottomLeft" state="frozen"/>
      <selection pane="bottomLeft" activeCell="I3" sqref="I3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16384" width="8.6640625" style="4"/>
  </cols>
  <sheetData>
    <row r="1" spans="1:7" ht="15" x14ac:dyDescent="0.15">
      <c r="A1" s="1" t="s">
        <v>44</v>
      </c>
      <c r="B1" s="2"/>
      <c r="C1" s="2"/>
    </row>
    <row r="2" spans="1:7" x14ac:dyDescent="0.15">
      <c r="A2" s="1"/>
      <c r="B2" s="2"/>
      <c r="C2" s="2"/>
    </row>
    <row r="3" spans="1:7" ht="14.25" customHeight="1" x14ac:dyDescent="0.15">
      <c r="A3" s="32" t="s">
        <v>3</v>
      </c>
      <c r="B3" s="31" t="s">
        <v>0</v>
      </c>
      <c r="C3" s="31" t="s">
        <v>1</v>
      </c>
      <c r="D3" s="32" t="s">
        <v>45</v>
      </c>
      <c r="E3" s="32" t="s">
        <v>46</v>
      </c>
      <c r="F3" s="33" t="s">
        <v>2</v>
      </c>
      <c r="G3" s="33"/>
    </row>
    <row r="4" spans="1:7" s="6" customFormat="1" ht="66" customHeight="1" x14ac:dyDescent="0.15">
      <c r="A4" s="32"/>
      <c r="B4" s="31"/>
      <c r="C4" s="31"/>
      <c r="D4" s="32"/>
      <c r="E4" s="32"/>
      <c r="F4" s="5" t="s">
        <v>5</v>
      </c>
      <c r="G4" s="5" t="s">
        <v>6</v>
      </c>
    </row>
    <row r="5" spans="1:7" x14ac:dyDescent="0.15">
      <c r="A5" s="9">
        <v>1</v>
      </c>
      <c r="B5" s="30">
        <v>39809</v>
      </c>
      <c r="C5" s="30">
        <v>39815</v>
      </c>
      <c r="D5" s="9">
        <v>373</v>
      </c>
      <c r="E5" s="12">
        <v>332.4</v>
      </c>
      <c r="F5" s="12">
        <v>309</v>
      </c>
      <c r="G5" s="12">
        <v>364</v>
      </c>
    </row>
    <row r="6" spans="1:7" x14ac:dyDescent="0.15">
      <c r="A6" s="9">
        <v>2</v>
      </c>
      <c r="B6" s="10">
        <v>39816</v>
      </c>
      <c r="C6" s="10">
        <v>39822</v>
      </c>
      <c r="D6" s="9">
        <v>454</v>
      </c>
      <c r="E6" s="12">
        <v>329.2</v>
      </c>
      <c r="F6" s="12">
        <v>302</v>
      </c>
      <c r="G6" s="12">
        <v>377</v>
      </c>
    </row>
    <row r="7" spans="1:7" x14ac:dyDescent="0.15">
      <c r="A7" s="9">
        <v>3</v>
      </c>
      <c r="B7" s="10">
        <v>39823</v>
      </c>
      <c r="C7" s="10">
        <v>39829</v>
      </c>
      <c r="D7" s="9">
        <v>388</v>
      </c>
      <c r="E7" s="12">
        <v>310.2</v>
      </c>
      <c r="F7" s="12">
        <v>290</v>
      </c>
      <c r="G7" s="12">
        <v>340</v>
      </c>
    </row>
    <row r="8" spans="1:7" x14ac:dyDescent="0.15">
      <c r="A8" s="9">
        <v>4</v>
      </c>
      <c r="B8" s="10">
        <v>39830</v>
      </c>
      <c r="C8" s="10">
        <v>39836</v>
      </c>
      <c r="D8" s="9">
        <v>402</v>
      </c>
      <c r="E8" s="12">
        <v>324</v>
      </c>
      <c r="F8" s="12">
        <v>281</v>
      </c>
      <c r="G8" s="12">
        <v>367</v>
      </c>
    </row>
    <row r="9" spans="1:7" x14ac:dyDescent="0.15">
      <c r="A9" s="9">
        <v>5</v>
      </c>
      <c r="B9" s="10">
        <v>39837</v>
      </c>
      <c r="C9" s="10">
        <v>39843</v>
      </c>
      <c r="D9" s="9">
        <v>353</v>
      </c>
      <c r="E9" s="12">
        <v>305.60000000000002</v>
      </c>
      <c r="F9" s="12">
        <v>272</v>
      </c>
      <c r="G9" s="12">
        <v>333</v>
      </c>
    </row>
    <row r="10" spans="1:7" x14ac:dyDescent="0.15">
      <c r="A10" s="9">
        <v>6</v>
      </c>
      <c r="B10" s="10">
        <v>39844</v>
      </c>
      <c r="C10" s="10">
        <v>39850</v>
      </c>
      <c r="D10" s="9">
        <v>343</v>
      </c>
      <c r="E10" s="12">
        <v>299.8</v>
      </c>
      <c r="F10" s="12">
        <v>286</v>
      </c>
      <c r="G10" s="12">
        <v>317</v>
      </c>
    </row>
    <row r="11" spans="1:7" x14ac:dyDescent="0.15">
      <c r="A11" s="9">
        <v>7</v>
      </c>
      <c r="B11" s="10">
        <v>39851</v>
      </c>
      <c r="C11" s="10">
        <v>39857</v>
      </c>
      <c r="D11" s="9">
        <v>302</v>
      </c>
      <c r="E11" s="12">
        <v>295.60000000000002</v>
      </c>
      <c r="F11" s="12">
        <v>275</v>
      </c>
      <c r="G11" s="12">
        <v>330</v>
      </c>
    </row>
    <row r="12" spans="1:7" x14ac:dyDescent="0.15">
      <c r="A12" s="9">
        <v>8</v>
      </c>
      <c r="B12" s="10">
        <v>39858</v>
      </c>
      <c r="C12" s="10">
        <v>39864</v>
      </c>
      <c r="D12" s="9">
        <v>317</v>
      </c>
      <c r="E12" s="12">
        <v>314.39999999999998</v>
      </c>
      <c r="F12" s="12">
        <v>296</v>
      </c>
      <c r="G12" s="12">
        <v>335</v>
      </c>
    </row>
    <row r="13" spans="1:7" x14ac:dyDescent="0.15">
      <c r="A13" s="9">
        <v>9</v>
      </c>
      <c r="B13" s="10">
        <v>39865</v>
      </c>
      <c r="C13" s="10">
        <v>39871</v>
      </c>
      <c r="D13" s="9">
        <v>287</v>
      </c>
      <c r="E13" s="12">
        <v>329.8</v>
      </c>
      <c r="F13" s="12">
        <v>312</v>
      </c>
      <c r="G13" s="12">
        <v>352</v>
      </c>
    </row>
    <row r="14" spans="1:7" x14ac:dyDescent="0.15">
      <c r="A14" s="9">
        <v>10</v>
      </c>
      <c r="B14" s="10">
        <v>39872</v>
      </c>
      <c r="C14" s="10">
        <v>39878</v>
      </c>
      <c r="D14" s="9">
        <v>260</v>
      </c>
      <c r="E14" s="12">
        <v>309.2</v>
      </c>
      <c r="F14" s="12">
        <v>285</v>
      </c>
      <c r="G14" s="12">
        <v>328</v>
      </c>
    </row>
    <row r="15" spans="1:7" x14ac:dyDescent="0.15">
      <c r="A15" s="9">
        <v>11</v>
      </c>
      <c r="B15" s="10">
        <v>39879</v>
      </c>
      <c r="C15" s="10">
        <v>39885</v>
      </c>
      <c r="D15" s="9">
        <v>255</v>
      </c>
      <c r="E15" s="12">
        <v>276.60000000000002</v>
      </c>
      <c r="F15" s="12">
        <v>204</v>
      </c>
      <c r="G15" s="12">
        <v>317</v>
      </c>
    </row>
    <row r="16" spans="1:7" x14ac:dyDescent="0.15">
      <c r="A16" s="9">
        <v>12</v>
      </c>
      <c r="B16" s="10">
        <v>39886</v>
      </c>
      <c r="C16" s="10">
        <v>39892</v>
      </c>
      <c r="D16" s="9">
        <v>268</v>
      </c>
      <c r="E16" s="12">
        <v>301.60000000000002</v>
      </c>
      <c r="F16" s="12">
        <v>279</v>
      </c>
      <c r="G16" s="12">
        <v>350</v>
      </c>
    </row>
    <row r="17" spans="1:7" x14ac:dyDescent="0.15">
      <c r="A17" s="9">
        <v>13</v>
      </c>
      <c r="B17" s="10">
        <v>39893</v>
      </c>
      <c r="C17" s="10">
        <v>39899</v>
      </c>
      <c r="D17" s="9">
        <v>308</v>
      </c>
      <c r="E17" s="12">
        <v>288.8</v>
      </c>
      <c r="F17" s="12">
        <v>247</v>
      </c>
      <c r="G17" s="12">
        <v>360</v>
      </c>
    </row>
    <row r="18" spans="1:7" x14ac:dyDescent="0.15">
      <c r="A18" s="9">
        <v>14</v>
      </c>
      <c r="B18" s="10">
        <v>39900</v>
      </c>
      <c r="C18" s="10">
        <v>39906</v>
      </c>
      <c r="D18" s="9">
        <v>302</v>
      </c>
      <c r="E18" s="12">
        <v>319.39999999999998</v>
      </c>
      <c r="F18" s="12">
        <v>286</v>
      </c>
      <c r="G18" s="12">
        <v>356</v>
      </c>
    </row>
    <row r="19" spans="1:7" x14ac:dyDescent="0.15">
      <c r="A19" s="9">
        <v>15</v>
      </c>
      <c r="B19" s="10">
        <v>39907</v>
      </c>
      <c r="C19" s="10">
        <v>39913</v>
      </c>
      <c r="D19" s="9">
        <v>271</v>
      </c>
      <c r="E19" s="12">
        <v>270.60000000000002</v>
      </c>
      <c r="F19" s="12">
        <v>243</v>
      </c>
      <c r="G19" s="12">
        <v>289</v>
      </c>
    </row>
    <row r="20" spans="1:7" x14ac:dyDescent="0.15">
      <c r="A20" s="9">
        <v>16</v>
      </c>
      <c r="B20" s="10">
        <v>39914</v>
      </c>
      <c r="C20" s="10">
        <v>39920</v>
      </c>
      <c r="D20" s="9">
        <v>268</v>
      </c>
      <c r="E20" s="12">
        <v>299</v>
      </c>
      <c r="F20" s="12">
        <v>260</v>
      </c>
      <c r="G20" s="12">
        <v>335</v>
      </c>
    </row>
    <row r="21" spans="1:7" x14ac:dyDescent="0.15">
      <c r="A21" s="9">
        <v>17</v>
      </c>
      <c r="B21" s="10">
        <v>39921</v>
      </c>
      <c r="C21" s="10">
        <v>39927</v>
      </c>
      <c r="D21" s="9">
        <v>271</v>
      </c>
      <c r="E21" s="12">
        <v>284.60000000000002</v>
      </c>
      <c r="F21" s="12">
        <v>269</v>
      </c>
      <c r="G21" s="12">
        <v>294</v>
      </c>
    </row>
    <row r="22" spans="1:7" x14ac:dyDescent="0.15">
      <c r="A22" s="9">
        <v>18</v>
      </c>
      <c r="B22" s="10">
        <v>39928</v>
      </c>
      <c r="C22" s="10">
        <v>39934</v>
      </c>
      <c r="D22" s="9">
        <v>255</v>
      </c>
      <c r="E22" s="12">
        <v>277.39999999999998</v>
      </c>
      <c r="F22" s="12">
        <v>262</v>
      </c>
      <c r="G22" s="12">
        <v>314</v>
      </c>
    </row>
    <row r="23" spans="1:7" x14ac:dyDescent="0.15">
      <c r="A23" s="9">
        <v>19</v>
      </c>
      <c r="B23" s="10">
        <v>39935</v>
      </c>
      <c r="C23" s="10">
        <v>39941</v>
      </c>
      <c r="D23" s="9">
        <v>246</v>
      </c>
      <c r="E23" s="12">
        <v>266.60000000000002</v>
      </c>
      <c r="F23" s="12">
        <v>255</v>
      </c>
      <c r="G23" s="12">
        <v>291</v>
      </c>
    </row>
    <row r="24" spans="1:7" x14ac:dyDescent="0.15">
      <c r="A24" s="9">
        <v>20</v>
      </c>
      <c r="B24" s="10">
        <v>39942</v>
      </c>
      <c r="C24" s="10">
        <v>39948</v>
      </c>
      <c r="D24" s="9">
        <v>279</v>
      </c>
      <c r="E24" s="12">
        <v>283.60000000000002</v>
      </c>
      <c r="F24" s="12">
        <v>269</v>
      </c>
      <c r="G24" s="12">
        <v>315</v>
      </c>
    </row>
    <row r="25" spans="1:7" x14ac:dyDescent="0.15">
      <c r="A25" s="9">
        <v>21</v>
      </c>
      <c r="B25" s="10">
        <v>39949</v>
      </c>
      <c r="C25" s="10">
        <v>39955</v>
      </c>
      <c r="D25" s="9">
        <v>262</v>
      </c>
      <c r="E25" s="12">
        <v>273.60000000000002</v>
      </c>
      <c r="F25" s="12">
        <v>252</v>
      </c>
      <c r="G25" s="12">
        <v>292</v>
      </c>
    </row>
    <row r="26" spans="1:7" x14ac:dyDescent="0.15">
      <c r="A26" s="9">
        <v>22</v>
      </c>
      <c r="B26" s="10">
        <v>39956</v>
      </c>
      <c r="C26" s="10">
        <v>39962</v>
      </c>
      <c r="D26" s="9">
        <v>242</v>
      </c>
      <c r="E26" s="12">
        <v>248.4</v>
      </c>
      <c r="F26" s="12">
        <v>225</v>
      </c>
      <c r="G26" s="12">
        <v>278</v>
      </c>
    </row>
    <row r="27" spans="1:7" x14ac:dyDescent="0.15">
      <c r="A27" s="9">
        <v>23</v>
      </c>
      <c r="B27" s="10">
        <v>39963</v>
      </c>
      <c r="C27" s="10">
        <v>39969</v>
      </c>
      <c r="D27" s="9">
        <v>256</v>
      </c>
      <c r="E27" s="12">
        <v>277.39999999999998</v>
      </c>
      <c r="F27" s="12">
        <v>268</v>
      </c>
      <c r="G27" s="12">
        <v>285</v>
      </c>
    </row>
    <row r="28" spans="1:7" x14ac:dyDescent="0.15">
      <c r="A28" s="9">
        <v>24</v>
      </c>
      <c r="B28" s="10">
        <v>39970</v>
      </c>
      <c r="C28" s="10">
        <v>39976</v>
      </c>
      <c r="D28" s="9">
        <v>291</v>
      </c>
      <c r="E28" s="12">
        <v>272.8</v>
      </c>
      <c r="F28" s="12">
        <v>235</v>
      </c>
      <c r="G28" s="12">
        <v>299</v>
      </c>
    </row>
    <row r="29" spans="1:7" x14ac:dyDescent="0.15">
      <c r="A29" s="9">
        <v>25</v>
      </c>
      <c r="B29" s="10">
        <v>39977</v>
      </c>
      <c r="C29" s="10">
        <v>39983</v>
      </c>
      <c r="D29" s="9">
        <v>258</v>
      </c>
      <c r="E29" s="12">
        <v>278.60000000000002</v>
      </c>
      <c r="F29" s="12">
        <v>268</v>
      </c>
      <c r="G29" s="12">
        <v>292</v>
      </c>
    </row>
    <row r="30" spans="1:7" x14ac:dyDescent="0.15">
      <c r="A30" s="9">
        <v>26</v>
      </c>
      <c r="B30" s="10">
        <v>39984</v>
      </c>
      <c r="C30" s="10">
        <v>39990</v>
      </c>
      <c r="D30" s="9">
        <v>256</v>
      </c>
      <c r="E30" s="12">
        <v>258</v>
      </c>
      <c r="F30" s="12">
        <v>251</v>
      </c>
      <c r="G30" s="12">
        <v>268</v>
      </c>
    </row>
    <row r="31" spans="1:7" x14ac:dyDescent="0.15">
      <c r="A31" s="9">
        <v>27</v>
      </c>
      <c r="B31" s="10">
        <v>39991</v>
      </c>
      <c r="C31" s="10">
        <v>39997</v>
      </c>
      <c r="D31" s="9">
        <v>282</v>
      </c>
      <c r="E31" s="12">
        <v>265.39999999999998</v>
      </c>
      <c r="F31" s="12">
        <v>242</v>
      </c>
      <c r="G31" s="12">
        <v>305</v>
      </c>
    </row>
    <row r="32" spans="1:7" x14ac:dyDescent="0.15">
      <c r="A32" s="9">
        <v>28</v>
      </c>
      <c r="B32" s="10">
        <v>39998</v>
      </c>
      <c r="C32" s="10">
        <v>40004</v>
      </c>
      <c r="D32" s="9">
        <v>242</v>
      </c>
      <c r="E32" s="12">
        <v>226.6</v>
      </c>
      <c r="F32" s="12">
        <v>193</v>
      </c>
      <c r="G32" s="12">
        <v>283</v>
      </c>
    </row>
    <row r="33" spans="1:7" x14ac:dyDescent="0.15">
      <c r="A33" s="9">
        <v>29</v>
      </c>
      <c r="B33" s="10">
        <v>40005</v>
      </c>
      <c r="C33" s="10">
        <v>40011</v>
      </c>
      <c r="D33" s="9">
        <v>232</v>
      </c>
      <c r="E33" s="12">
        <v>279</v>
      </c>
      <c r="F33" s="12">
        <v>196</v>
      </c>
      <c r="G33" s="12">
        <v>316</v>
      </c>
    </row>
    <row r="34" spans="1:7" x14ac:dyDescent="0.15">
      <c r="A34" s="9">
        <v>30</v>
      </c>
      <c r="B34" s="10">
        <v>40012</v>
      </c>
      <c r="C34" s="10">
        <v>40018</v>
      </c>
      <c r="D34" s="9">
        <v>243</v>
      </c>
      <c r="E34" s="12">
        <v>267.2</v>
      </c>
      <c r="F34" s="12">
        <v>245</v>
      </c>
      <c r="G34" s="12">
        <v>301</v>
      </c>
    </row>
    <row r="35" spans="1:7" x14ac:dyDescent="0.15">
      <c r="A35" s="9">
        <v>31</v>
      </c>
      <c r="B35" s="10">
        <v>40019</v>
      </c>
      <c r="C35" s="10">
        <v>40025</v>
      </c>
      <c r="D35" s="9">
        <v>259</v>
      </c>
      <c r="E35" s="12">
        <v>264.60000000000002</v>
      </c>
      <c r="F35" s="12">
        <v>238</v>
      </c>
      <c r="G35" s="12">
        <v>283</v>
      </c>
    </row>
    <row r="36" spans="1:7" x14ac:dyDescent="0.15">
      <c r="A36" s="9">
        <v>32</v>
      </c>
      <c r="B36" s="10">
        <v>40026</v>
      </c>
      <c r="C36" s="10">
        <v>40032</v>
      </c>
      <c r="D36" s="9">
        <v>232</v>
      </c>
      <c r="E36" s="12">
        <v>267.2</v>
      </c>
      <c r="F36" s="12">
        <v>245</v>
      </c>
      <c r="G36" s="12">
        <v>286</v>
      </c>
    </row>
    <row r="37" spans="1:7" x14ac:dyDescent="0.15">
      <c r="A37" s="9">
        <v>33</v>
      </c>
      <c r="B37" s="10">
        <v>40033</v>
      </c>
      <c r="C37" s="10">
        <v>40039</v>
      </c>
      <c r="D37" s="9">
        <v>267</v>
      </c>
      <c r="E37" s="12">
        <v>249.4</v>
      </c>
      <c r="F37" s="12">
        <v>238</v>
      </c>
      <c r="G37" s="12">
        <v>258</v>
      </c>
    </row>
    <row r="38" spans="1:7" x14ac:dyDescent="0.15">
      <c r="A38" s="9">
        <v>34</v>
      </c>
      <c r="B38" s="10">
        <v>40040</v>
      </c>
      <c r="C38" s="10">
        <v>40046</v>
      </c>
      <c r="D38" s="9">
        <v>240</v>
      </c>
      <c r="E38" s="12">
        <v>254</v>
      </c>
      <c r="F38" s="12">
        <v>224</v>
      </c>
      <c r="G38" s="12">
        <v>279</v>
      </c>
    </row>
    <row r="39" spans="1:7" x14ac:dyDescent="0.15">
      <c r="A39" s="9">
        <v>35</v>
      </c>
      <c r="B39" s="10">
        <v>40047</v>
      </c>
      <c r="C39" s="10">
        <v>40053</v>
      </c>
      <c r="D39" s="9">
        <v>235</v>
      </c>
      <c r="E39" s="12">
        <v>231.8</v>
      </c>
      <c r="F39" s="12">
        <v>223</v>
      </c>
      <c r="G39" s="12">
        <v>242</v>
      </c>
    </row>
    <row r="40" spans="1:7" x14ac:dyDescent="0.15">
      <c r="A40" s="9">
        <v>36</v>
      </c>
      <c r="B40" s="10">
        <v>40054</v>
      </c>
      <c r="C40" s="10">
        <v>40060</v>
      </c>
      <c r="D40" s="9">
        <v>211</v>
      </c>
      <c r="E40" s="12">
        <v>273.8</v>
      </c>
      <c r="F40" s="12">
        <v>256</v>
      </c>
      <c r="G40" s="12">
        <v>283</v>
      </c>
    </row>
    <row r="41" spans="1:7" x14ac:dyDescent="0.15">
      <c r="A41" s="9">
        <v>37</v>
      </c>
      <c r="B41" s="10">
        <v>40061</v>
      </c>
      <c r="C41" s="10">
        <v>40067</v>
      </c>
      <c r="D41" s="9">
        <v>254</v>
      </c>
      <c r="E41" s="12">
        <v>260</v>
      </c>
      <c r="F41" s="12">
        <v>236</v>
      </c>
      <c r="G41" s="12">
        <v>280</v>
      </c>
    </row>
    <row r="42" spans="1:7" x14ac:dyDescent="0.15">
      <c r="A42" s="9">
        <v>38</v>
      </c>
      <c r="B42" s="10">
        <v>40068</v>
      </c>
      <c r="C42" s="10">
        <v>40074</v>
      </c>
      <c r="D42" s="9">
        <v>235</v>
      </c>
      <c r="E42" s="12">
        <v>260.60000000000002</v>
      </c>
      <c r="F42" s="12">
        <v>243</v>
      </c>
      <c r="G42" s="12">
        <v>276</v>
      </c>
    </row>
    <row r="43" spans="1:7" x14ac:dyDescent="0.15">
      <c r="A43" s="9">
        <v>39</v>
      </c>
      <c r="B43" s="10">
        <v>40075</v>
      </c>
      <c r="C43" s="10">
        <v>40081</v>
      </c>
      <c r="D43" s="9">
        <v>271</v>
      </c>
      <c r="E43" s="12">
        <v>255.8</v>
      </c>
      <c r="F43" s="12">
        <v>222</v>
      </c>
      <c r="G43" s="12">
        <v>283</v>
      </c>
    </row>
    <row r="44" spans="1:7" x14ac:dyDescent="0.15">
      <c r="A44" s="9">
        <v>40</v>
      </c>
      <c r="B44" s="10">
        <v>40082</v>
      </c>
      <c r="C44" s="10">
        <v>40088</v>
      </c>
      <c r="D44" s="9">
        <v>272</v>
      </c>
      <c r="E44" s="12">
        <v>264.2</v>
      </c>
      <c r="F44" s="12">
        <v>242</v>
      </c>
      <c r="G44" s="12">
        <v>277</v>
      </c>
    </row>
    <row r="45" spans="1:7" x14ac:dyDescent="0.15">
      <c r="A45" s="9">
        <v>41</v>
      </c>
      <c r="B45" s="10">
        <v>40089</v>
      </c>
      <c r="C45" s="10">
        <v>40095</v>
      </c>
      <c r="D45" s="9">
        <v>265</v>
      </c>
      <c r="E45" s="12">
        <v>258.2</v>
      </c>
      <c r="F45" s="12">
        <v>244</v>
      </c>
      <c r="G45" s="12">
        <v>269</v>
      </c>
    </row>
    <row r="46" spans="1:7" x14ac:dyDescent="0.15">
      <c r="A46" s="9">
        <v>42</v>
      </c>
      <c r="B46" s="10">
        <v>40096</v>
      </c>
      <c r="C46" s="10">
        <v>40102</v>
      </c>
      <c r="D46" s="9">
        <v>272</v>
      </c>
      <c r="E46" s="12">
        <v>268.2</v>
      </c>
      <c r="F46" s="12">
        <v>232</v>
      </c>
      <c r="G46" s="12">
        <v>314</v>
      </c>
    </row>
    <row r="47" spans="1:7" x14ac:dyDescent="0.15">
      <c r="A47" s="9">
        <v>43</v>
      </c>
      <c r="B47" s="10">
        <v>40103</v>
      </c>
      <c r="C47" s="10">
        <v>40109</v>
      </c>
      <c r="D47" s="9">
        <v>269</v>
      </c>
      <c r="E47" s="12">
        <v>277.2</v>
      </c>
      <c r="F47" s="12">
        <v>258</v>
      </c>
      <c r="G47" s="12">
        <v>300</v>
      </c>
    </row>
    <row r="48" spans="1:7" x14ac:dyDescent="0.15">
      <c r="A48" s="9">
        <v>44</v>
      </c>
      <c r="B48" s="10">
        <v>40110</v>
      </c>
      <c r="C48" s="10">
        <v>40116</v>
      </c>
      <c r="D48" s="9">
        <v>256</v>
      </c>
      <c r="E48" s="12">
        <v>273</v>
      </c>
      <c r="F48" s="12">
        <v>253</v>
      </c>
      <c r="G48" s="12">
        <v>297</v>
      </c>
    </row>
    <row r="49" spans="1:7" x14ac:dyDescent="0.15">
      <c r="A49" s="9">
        <v>45</v>
      </c>
      <c r="B49" s="10">
        <v>40117</v>
      </c>
      <c r="C49" s="10">
        <v>40123</v>
      </c>
      <c r="D49" s="9">
        <v>260</v>
      </c>
      <c r="E49" s="12">
        <v>283.39999999999998</v>
      </c>
      <c r="F49" s="12">
        <v>270</v>
      </c>
      <c r="G49" s="12">
        <v>301</v>
      </c>
    </row>
    <row r="50" spans="1:7" x14ac:dyDescent="0.15">
      <c r="A50" s="9">
        <v>46</v>
      </c>
      <c r="B50" s="10">
        <v>40124</v>
      </c>
      <c r="C50" s="10">
        <v>40130</v>
      </c>
      <c r="D50" s="9">
        <v>288</v>
      </c>
      <c r="E50" s="12">
        <v>269.8</v>
      </c>
      <c r="F50" s="12">
        <v>246</v>
      </c>
      <c r="G50" s="12">
        <v>287</v>
      </c>
    </row>
    <row r="51" spans="1:7" x14ac:dyDescent="0.15">
      <c r="A51" s="9">
        <v>47</v>
      </c>
      <c r="B51" s="10">
        <v>40131</v>
      </c>
      <c r="C51" s="10">
        <v>40137</v>
      </c>
      <c r="D51" s="9">
        <v>255</v>
      </c>
      <c r="E51" s="12">
        <v>272.2</v>
      </c>
      <c r="F51" s="12">
        <v>256</v>
      </c>
      <c r="G51" s="12">
        <v>285</v>
      </c>
    </row>
    <row r="52" spans="1:7" x14ac:dyDescent="0.15">
      <c r="A52" s="9">
        <v>48</v>
      </c>
      <c r="B52" s="10">
        <v>40138</v>
      </c>
      <c r="C52" s="10">
        <v>40144</v>
      </c>
      <c r="D52" s="9">
        <v>271</v>
      </c>
      <c r="E52" s="12">
        <v>276</v>
      </c>
      <c r="F52" s="12">
        <v>253</v>
      </c>
      <c r="G52" s="12">
        <v>298</v>
      </c>
    </row>
    <row r="53" spans="1:7" x14ac:dyDescent="0.15">
      <c r="A53" s="9">
        <v>49</v>
      </c>
      <c r="B53" s="10">
        <v>40145</v>
      </c>
      <c r="C53" s="10">
        <v>40151</v>
      </c>
      <c r="D53" s="9">
        <v>303</v>
      </c>
      <c r="E53" s="12">
        <v>283.2</v>
      </c>
      <c r="F53" s="12">
        <v>252</v>
      </c>
      <c r="G53" s="12">
        <v>317</v>
      </c>
    </row>
    <row r="54" spans="1:7" x14ac:dyDescent="0.15">
      <c r="A54" s="9">
        <v>50</v>
      </c>
      <c r="B54" s="10">
        <v>40152</v>
      </c>
      <c r="C54" s="10">
        <v>40158</v>
      </c>
      <c r="D54" s="9">
        <v>284</v>
      </c>
      <c r="E54" s="12">
        <v>287.2</v>
      </c>
      <c r="F54" s="12">
        <v>256</v>
      </c>
      <c r="G54" s="12">
        <v>318</v>
      </c>
    </row>
    <row r="55" spans="1:7" x14ac:dyDescent="0.15">
      <c r="A55" s="9">
        <v>51</v>
      </c>
      <c r="B55" s="10">
        <v>40159</v>
      </c>
      <c r="C55" s="10">
        <v>40165</v>
      </c>
      <c r="D55" s="9">
        <v>308</v>
      </c>
      <c r="E55" s="12">
        <v>271.2</v>
      </c>
      <c r="F55" s="12">
        <v>247</v>
      </c>
      <c r="G55" s="12">
        <v>322</v>
      </c>
    </row>
    <row r="56" spans="1:7" x14ac:dyDescent="0.15">
      <c r="A56" s="9">
        <v>52</v>
      </c>
      <c r="B56" s="10">
        <v>40166</v>
      </c>
      <c r="C56" s="10">
        <v>40172</v>
      </c>
      <c r="D56" s="9">
        <v>187</v>
      </c>
      <c r="E56" s="12">
        <v>193</v>
      </c>
      <c r="F56" s="12">
        <v>175</v>
      </c>
      <c r="G56" s="12">
        <v>227</v>
      </c>
    </row>
    <row r="58" spans="1:7" ht="15" x14ac:dyDescent="0.15">
      <c r="A58" s="20"/>
    </row>
  </sheetData>
  <mergeCells count="6">
    <mergeCell ref="B3:B4"/>
    <mergeCell ref="A3:A4"/>
    <mergeCell ref="F3:G3"/>
    <mergeCell ref="E3:E4"/>
    <mergeCell ref="D3:D4"/>
    <mergeCell ref="C3:C4"/>
  </mergeCells>
  <phoneticPr fontId="1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pane xSplit="1" ySplit="4" topLeftCell="B52" activePane="bottomRight" state="frozen"/>
      <selection pane="topRight" activeCell="B1" sqref="B1"/>
      <selection pane="bottomLeft" activeCell="A5" sqref="A5"/>
      <selection pane="bottomRight" activeCell="D5" sqref="D5:D56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9" width="8.6640625" style="4"/>
    <col min="10" max="10" width="9.1640625" style="4" customWidth="1"/>
    <col min="11" max="16384" width="8.6640625" style="4"/>
  </cols>
  <sheetData>
    <row r="1" spans="1:12" ht="15" x14ac:dyDescent="0.15">
      <c r="A1" s="1" t="s">
        <v>30</v>
      </c>
      <c r="B1" s="2"/>
      <c r="C1" s="2"/>
    </row>
    <row r="2" spans="1:12" x14ac:dyDescent="0.15">
      <c r="A2" s="1"/>
      <c r="B2" s="2"/>
      <c r="C2" s="2"/>
    </row>
    <row r="3" spans="1:12" ht="14.25" customHeight="1" x14ac:dyDescent="0.15">
      <c r="A3" s="32" t="s">
        <v>3</v>
      </c>
      <c r="B3" s="31" t="s">
        <v>0</v>
      </c>
      <c r="C3" s="31" t="s">
        <v>1</v>
      </c>
      <c r="D3" s="34" t="s">
        <v>26</v>
      </c>
      <c r="E3" s="32" t="s">
        <v>23</v>
      </c>
      <c r="F3" s="33" t="s">
        <v>2</v>
      </c>
      <c r="G3" s="33"/>
    </row>
    <row r="4" spans="1:12" s="6" customFormat="1" ht="66" customHeight="1" x14ac:dyDescent="0.15">
      <c r="A4" s="32"/>
      <c r="B4" s="31"/>
      <c r="C4" s="31"/>
      <c r="D4" s="36"/>
      <c r="E4" s="32"/>
      <c r="F4" s="5" t="s">
        <v>5</v>
      </c>
      <c r="G4" s="5" t="s">
        <v>6</v>
      </c>
      <c r="I4" s="7"/>
      <c r="J4" s="8"/>
      <c r="K4" s="8"/>
      <c r="L4" s="8"/>
    </row>
    <row r="5" spans="1:12" x14ac:dyDescent="0.15">
      <c r="A5" s="9">
        <v>1</v>
      </c>
      <c r="B5" s="10">
        <v>43106</v>
      </c>
      <c r="C5" s="10">
        <f t="shared" ref="C5:C11" si="0">B5+6</f>
        <v>43112</v>
      </c>
      <c r="D5" s="11">
        <v>481</v>
      </c>
      <c r="E5" s="12">
        <f>SUM('Weekly Deaths_2017'!D5+'Weekly Deaths_2016'!D5+'Weekly Deaths_2015'!D5+'Weekly Deaths_2014'!D5+'Weekly Deaths_2013'!D5)/5</f>
        <v>357.6</v>
      </c>
      <c r="F5" s="12">
        <f>MIN('Weekly Deaths_2017'!D5,'Weekly Deaths_2016'!D5,'Weekly Deaths_2015'!D5,'Weekly Deaths_2014'!D5,'Weekly Deaths_2013'!D5)</f>
        <v>294</v>
      </c>
      <c r="G5" s="12">
        <f>MAX('Weekly Deaths_2017'!D5,'Weekly Deaths_2016'!D5,'Weekly Deaths_2015'!D5,'Weekly Deaths_2014'!D5,'Weekly Deaths_2013'!D5)</f>
        <v>424</v>
      </c>
      <c r="H5" s="13"/>
      <c r="I5" s="14"/>
      <c r="J5" s="14"/>
      <c r="K5" s="15"/>
      <c r="L5" s="14"/>
    </row>
    <row r="6" spans="1:12" x14ac:dyDescent="0.15">
      <c r="A6" s="9">
        <v>2</v>
      </c>
      <c r="B6" s="10">
        <f t="shared" ref="B6:B12" si="1">C5+1</f>
        <v>43113</v>
      </c>
      <c r="C6" s="10">
        <f t="shared" si="0"/>
        <v>43119</v>
      </c>
      <c r="D6" s="11">
        <v>470</v>
      </c>
      <c r="E6" s="12">
        <f>SUM('Weekly Deaths_2017'!D6+'Weekly Deaths_2016'!D6+'Weekly Deaths_2015'!D6+'Weekly Deaths_2014'!D6+'Weekly Deaths_2013'!D6)/5</f>
        <v>383.6</v>
      </c>
      <c r="F6" s="12">
        <f>MIN('Weekly Deaths_2017'!D6,'Weekly Deaths_2016'!D6,'Weekly Deaths_2015'!D6,'Weekly Deaths_2014'!D6,'Weekly Deaths_2013'!D6)</f>
        <v>348</v>
      </c>
      <c r="G6" s="12">
        <f>MAX('Weekly Deaths_2017'!D6,'Weekly Deaths_2016'!D6,'Weekly Deaths_2015'!D6,'Weekly Deaths_2014'!D6,'Weekly Deaths_2013'!D6)</f>
        <v>434</v>
      </c>
      <c r="H6" s="13"/>
      <c r="I6" s="14"/>
      <c r="J6" s="16"/>
      <c r="K6" s="15"/>
      <c r="L6" s="14"/>
    </row>
    <row r="7" spans="1:12" x14ac:dyDescent="0.15">
      <c r="A7" s="9">
        <v>3</v>
      </c>
      <c r="B7" s="10">
        <f t="shared" si="1"/>
        <v>43120</v>
      </c>
      <c r="C7" s="10">
        <f t="shared" si="0"/>
        <v>43126</v>
      </c>
      <c r="D7" s="11">
        <v>426</v>
      </c>
      <c r="E7" s="12">
        <f>SUM('Weekly Deaths_2017'!D7+'Weekly Deaths_2016'!D7+'Weekly Deaths_2015'!D7+'Weekly Deaths_2014'!D7+'Weekly Deaths_2013'!D7)/5</f>
        <v>368.8</v>
      </c>
      <c r="F7" s="12">
        <f>MIN('Weekly Deaths_2017'!D7,'Weekly Deaths_2016'!D7,'Weekly Deaths_2015'!D7,'Weekly Deaths_2014'!D7,'Weekly Deaths_2013'!D7)</f>
        <v>331</v>
      </c>
      <c r="G7" s="12">
        <f>MAX('Weekly Deaths_2017'!D7,'Weekly Deaths_2016'!D7,'Weekly Deaths_2015'!D7,'Weekly Deaths_2014'!D7,'Weekly Deaths_2013'!D7)</f>
        <v>397</v>
      </c>
    </row>
    <row r="8" spans="1:12" x14ac:dyDescent="0.15">
      <c r="A8" s="9">
        <v>4</v>
      </c>
      <c r="B8" s="10">
        <f t="shared" si="1"/>
        <v>43127</v>
      </c>
      <c r="C8" s="10">
        <f t="shared" si="0"/>
        <v>43133</v>
      </c>
      <c r="D8" s="11">
        <v>433</v>
      </c>
      <c r="E8" s="12">
        <f>SUM('Weekly Deaths_2017'!D8+'Weekly Deaths_2016'!D8+'Weekly Deaths_2015'!D8+'Weekly Deaths_2014'!D8+'Weekly Deaths_2013'!D8)/5</f>
        <v>359</v>
      </c>
      <c r="F8" s="12">
        <f>MIN('Weekly Deaths_2017'!D8,'Weekly Deaths_2016'!D8,'Weekly Deaths_2015'!D8,'Weekly Deaths_2014'!D8,'Weekly Deaths_2013'!D8)</f>
        <v>303</v>
      </c>
      <c r="G8" s="12">
        <f>MAX('Weekly Deaths_2017'!D8,'Weekly Deaths_2016'!D8,'Weekly Deaths_2015'!D8,'Weekly Deaths_2014'!D8,'Weekly Deaths_2013'!D8)</f>
        <v>397</v>
      </c>
    </row>
    <row r="9" spans="1:12" x14ac:dyDescent="0.15">
      <c r="A9" s="9">
        <v>5</v>
      </c>
      <c r="B9" s="10">
        <f t="shared" si="1"/>
        <v>43134</v>
      </c>
      <c r="C9" s="10">
        <f t="shared" si="0"/>
        <v>43140</v>
      </c>
      <c r="D9" s="11">
        <v>351</v>
      </c>
      <c r="E9" s="12">
        <f>SUM('Weekly Deaths_2017'!D9+'Weekly Deaths_2016'!D9+'Weekly Deaths_2015'!D9+'Weekly Deaths_2014'!D9+'Weekly Deaths_2013'!D9)/5</f>
        <v>337</v>
      </c>
      <c r="F9" s="12">
        <f>MIN('Weekly Deaths_2017'!D9,'Weekly Deaths_2016'!D9,'Weekly Deaths_2015'!D9,'Weekly Deaths_2014'!D9,'Weekly Deaths_2013'!D9)</f>
        <v>290</v>
      </c>
      <c r="G9" s="12">
        <f>MAX('Weekly Deaths_2017'!D9,'Weekly Deaths_2016'!D9,'Weekly Deaths_2015'!D9,'Weekly Deaths_2014'!D9,'Weekly Deaths_2013'!D9)</f>
        <v>374</v>
      </c>
    </row>
    <row r="10" spans="1:12" x14ac:dyDescent="0.15">
      <c r="A10" s="9">
        <v>6</v>
      </c>
      <c r="B10" s="10">
        <f t="shared" si="1"/>
        <v>43141</v>
      </c>
      <c r="C10" s="10">
        <f t="shared" si="0"/>
        <v>43147</v>
      </c>
      <c r="D10" s="11">
        <v>364</v>
      </c>
      <c r="E10" s="12">
        <f>SUM('Weekly Deaths_2017'!D10+'Weekly Deaths_2016'!D10+'Weekly Deaths_2015'!D10+'Weekly Deaths_2014'!D10+'Weekly Deaths_2013'!D10)/5</f>
        <v>317.2</v>
      </c>
      <c r="F10" s="12">
        <f>MIN('Weekly Deaths_2017'!D10,'Weekly Deaths_2016'!D10,'Weekly Deaths_2015'!D10,'Weekly Deaths_2014'!D10,'Weekly Deaths_2013'!D10)</f>
        <v>280</v>
      </c>
      <c r="G10" s="12">
        <f>MAX('Weekly Deaths_2017'!D10,'Weekly Deaths_2016'!D10,'Weekly Deaths_2015'!D10,'Weekly Deaths_2014'!D10,'Weekly Deaths_2013'!D10)</f>
        <v>347</v>
      </c>
    </row>
    <row r="11" spans="1:12" x14ac:dyDescent="0.15">
      <c r="A11" s="9">
        <v>7</v>
      </c>
      <c r="B11" s="10">
        <f t="shared" si="1"/>
        <v>43148</v>
      </c>
      <c r="C11" s="10">
        <f t="shared" si="0"/>
        <v>43154</v>
      </c>
      <c r="D11" s="11">
        <v>366</v>
      </c>
      <c r="E11" s="12">
        <f>SUM('Weekly Deaths_2017'!D11+'Weekly Deaths_2016'!D11+'Weekly Deaths_2015'!D11+'Weekly Deaths_2014'!D11+'Weekly Deaths_2013'!D11)/5</f>
        <v>303.8</v>
      </c>
      <c r="F11" s="12">
        <f>MIN('Weekly Deaths_2017'!D11,'Weekly Deaths_2016'!D11,'Weekly Deaths_2015'!D11,'Weekly Deaths_2014'!D11,'Weekly Deaths_2013'!D11)</f>
        <v>217</v>
      </c>
      <c r="G11" s="12">
        <f>MAX('Weekly Deaths_2017'!D11,'Weekly Deaths_2016'!D11,'Weekly Deaths_2015'!D11,'Weekly Deaths_2014'!D11,'Weekly Deaths_2013'!D11)</f>
        <v>340</v>
      </c>
    </row>
    <row r="12" spans="1:12" x14ac:dyDescent="0.15">
      <c r="A12" s="9">
        <v>8</v>
      </c>
      <c r="B12" s="10">
        <f t="shared" si="1"/>
        <v>43155</v>
      </c>
      <c r="C12" s="10">
        <f t="shared" ref="C12:C18" si="2">B12+6</f>
        <v>43161</v>
      </c>
      <c r="D12" s="11">
        <v>314</v>
      </c>
      <c r="E12" s="12">
        <f>SUM('Weekly Deaths_2017'!D12+'Weekly Deaths_2016'!D12+'Weekly Deaths_2015'!D12+'Weekly Deaths_2014'!D12+'Weekly Deaths_2013'!D12)/5</f>
        <v>349.2</v>
      </c>
      <c r="F12" s="12">
        <f>MIN('Weekly Deaths_2017'!D12,'Weekly Deaths_2016'!D12,'Weekly Deaths_2015'!D12,'Weekly Deaths_2014'!D12,'Weekly Deaths_2013'!D12)</f>
        <v>317</v>
      </c>
      <c r="G12" s="12">
        <f>MAX('Weekly Deaths_2017'!D12,'Weekly Deaths_2016'!D12,'Weekly Deaths_2015'!D12,'Weekly Deaths_2014'!D12,'Weekly Deaths_2013'!D12)</f>
        <v>423</v>
      </c>
    </row>
    <row r="13" spans="1:12" x14ac:dyDescent="0.15">
      <c r="A13" s="9">
        <v>9</v>
      </c>
      <c r="B13" s="10">
        <f t="shared" ref="B13:B19" si="3">C12+1</f>
        <v>43162</v>
      </c>
      <c r="C13" s="10">
        <f t="shared" si="2"/>
        <v>43168</v>
      </c>
      <c r="D13" s="11">
        <v>387</v>
      </c>
      <c r="E13" s="12">
        <f>SUM('Weekly Deaths_2017'!D13+'Weekly Deaths_2016'!D13+'Weekly Deaths_2015'!D13+'Weekly Deaths_2014'!D13+'Weekly Deaths_2013'!D13)/5</f>
        <v>331</v>
      </c>
      <c r="F13" s="12">
        <f>MIN('Weekly Deaths_2017'!D13,'Weekly Deaths_2016'!D13,'Weekly Deaths_2015'!D13,'Weekly Deaths_2014'!D13,'Weekly Deaths_2013'!D13)</f>
        <v>285</v>
      </c>
      <c r="G13" s="12">
        <f>MAX('Weekly Deaths_2017'!D13,'Weekly Deaths_2016'!D13,'Weekly Deaths_2015'!D13,'Weekly Deaths_2014'!D13,'Weekly Deaths_2013'!D13)</f>
        <v>401</v>
      </c>
    </row>
    <row r="14" spans="1:12" x14ac:dyDescent="0.15">
      <c r="A14" s="9">
        <v>10</v>
      </c>
      <c r="B14" s="10">
        <f t="shared" si="3"/>
        <v>43169</v>
      </c>
      <c r="C14" s="10">
        <f t="shared" si="2"/>
        <v>43175</v>
      </c>
      <c r="D14" s="11">
        <v>359</v>
      </c>
      <c r="E14" s="12">
        <f>SUM('Weekly Deaths_2017'!D14+'Weekly Deaths_2016'!D14+'Weekly Deaths_2015'!D14+'Weekly Deaths_2014'!D14+'Weekly Deaths_2013'!D14)/5</f>
        <v>335</v>
      </c>
      <c r="F14" s="12">
        <f>MIN('Weekly Deaths_2017'!D14,'Weekly Deaths_2016'!D14,'Weekly Deaths_2015'!D14,'Weekly Deaths_2014'!D14,'Weekly Deaths_2013'!D14)</f>
        <v>309</v>
      </c>
      <c r="G14" s="12">
        <f>MAX('Weekly Deaths_2017'!D14,'Weekly Deaths_2016'!D14,'Weekly Deaths_2015'!D14,'Weekly Deaths_2014'!D14,'Weekly Deaths_2013'!D14)</f>
        <v>357</v>
      </c>
    </row>
    <row r="15" spans="1:12" x14ac:dyDescent="0.15">
      <c r="A15" s="9">
        <v>11</v>
      </c>
      <c r="B15" s="10">
        <f t="shared" si="3"/>
        <v>43176</v>
      </c>
      <c r="C15" s="10">
        <f t="shared" si="2"/>
        <v>43182</v>
      </c>
      <c r="D15" s="11">
        <v>326</v>
      </c>
      <c r="E15" s="12">
        <f>SUM('Weekly Deaths_2017'!D15+'Weekly Deaths_2016'!D15+'Weekly Deaths_2015'!D15+'Weekly Deaths_2014'!D15+'Weekly Deaths_2013'!D15)/5</f>
        <v>305.39999999999998</v>
      </c>
      <c r="F15" s="12">
        <f>MIN('Weekly Deaths_2017'!D15,'Weekly Deaths_2016'!D15,'Weekly Deaths_2015'!D15,'Weekly Deaths_2014'!D15,'Weekly Deaths_2013'!D15)</f>
        <v>251</v>
      </c>
      <c r="G15" s="12">
        <f>MAX('Weekly Deaths_2017'!D15,'Weekly Deaths_2016'!D15,'Weekly Deaths_2015'!D15,'Weekly Deaths_2014'!D15,'Weekly Deaths_2013'!D15)</f>
        <v>334</v>
      </c>
    </row>
    <row r="16" spans="1:12" x14ac:dyDescent="0.15">
      <c r="A16" s="9">
        <v>12</v>
      </c>
      <c r="B16" s="10">
        <f t="shared" si="3"/>
        <v>43183</v>
      </c>
      <c r="C16" s="10">
        <f t="shared" si="2"/>
        <v>43189</v>
      </c>
      <c r="D16" s="11">
        <v>319</v>
      </c>
      <c r="E16" s="12">
        <f>SUM('Weekly Deaths_2017'!D16+'Weekly Deaths_2016'!D16+'Weekly Deaths_2015'!D16+'Weekly Deaths_2014'!D16+'Weekly Deaths_2013'!D16)/5</f>
        <v>309</v>
      </c>
      <c r="F16" s="12">
        <f>MIN('Weekly Deaths_2017'!D16,'Weekly Deaths_2016'!D16,'Weekly Deaths_2015'!D16,'Weekly Deaths_2014'!D16,'Weekly Deaths_2013'!D16)</f>
        <v>261</v>
      </c>
      <c r="G16" s="12">
        <f>MAX('Weekly Deaths_2017'!D16,'Weekly Deaths_2016'!D16,'Weekly Deaths_2015'!D16,'Weekly Deaths_2014'!D16,'Weekly Deaths_2013'!D16)</f>
        <v>356</v>
      </c>
    </row>
    <row r="17" spans="1:7" x14ac:dyDescent="0.15">
      <c r="A17" s="9">
        <v>13</v>
      </c>
      <c r="B17" s="10">
        <f t="shared" si="3"/>
        <v>43190</v>
      </c>
      <c r="C17" s="10">
        <f t="shared" si="2"/>
        <v>43196</v>
      </c>
      <c r="D17" s="11">
        <v>286</v>
      </c>
      <c r="E17" s="12">
        <f>SUM('Weekly Deaths_2017'!D17+'Weekly Deaths_2016'!D17+'Weekly Deaths_2015'!D17+'Weekly Deaths_2014'!D17+'Weekly Deaths_2013'!D17)/5</f>
        <v>310.2</v>
      </c>
      <c r="F17" s="12">
        <f>MIN('Weekly Deaths_2017'!D17,'Weekly Deaths_2016'!D17,'Weekly Deaths_2015'!D17,'Weekly Deaths_2014'!D17,'Weekly Deaths_2013'!D17)</f>
        <v>280</v>
      </c>
      <c r="G17" s="12">
        <f>MAX('Weekly Deaths_2017'!D17,'Weekly Deaths_2016'!D17,'Weekly Deaths_2015'!D17,'Weekly Deaths_2014'!D17,'Weekly Deaths_2013'!D17)</f>
        <v>330</v>
      </c>
    </row>
    <row r="18" spans="1:7" x14ac:dyDescent="0.15">
      <c r="A18" s="9">
        <v>14</v>
      </c>
      <c r="B18" s="10">
        <f t="shared" si="3"/>
        <v>43197</v>
      </c>
      <c r="C18" s="10">
        <f t="shared" si="2"/>
        <v>43203</v>
      </c>
      <c r="D18" s="11">
        <v>350</v>
      </c>
      <c r="E18" s="12">
        <f>SUM('Weekly Deaths_2017'!D18+'Weekly Deaths_2016'!D18+'Weekly Deaths_2015'!D18+'Weekly Deaths_2014'!D18+'Weekly Deaths_2013'!D18)/5</f>
        <v>279.39999999999998</v>
      </c>
      <c r="F18" s="12">
        <f>MIN('Weekly Deaths_2017'!D18,'Weekly Deaths_2016'!D18,'Weekly Deaths_2015'!D18,'Weekly Deaths_2014'!D18,'Weekly Deaths_2013'!D18)</f>
        <v>221</v>
      </c>
      <c r="G18" s="12">
        <f>MAX('Weekly Deaths_2017'!D18,'Weekly Deaths_2016'!D18,'Weekly Deaths_2015'!D18,'Weekly Deaths_2014'!D18,'Weekly Deaths_2013'!D18)</f>
        <v>306</v>
      </c>
    </row>
    <row r="19" spans="1:7" x14ac:dyDescent="0.15">
      <c r="A19" s="9">
        <v>15</v>
      </c>
      <c r="B19" s="10">
        <f t="shared" si="3"/>
        <v>43204</v>
      </c>
      <c r="C19" s="10">
        <f>B19+6</f>
        <v>43210</v>
      </c>
      <c r="D19" s="11">
        <v>280</v>
      </c>
      <c r="E19" s="12">
        <f>SUM('Weekly Deaths_2017'!D19+'Weekly Deaths_2016'!D19+'Weekly Deaths_2015'!D19+'Weekly Deaths_2014'!D19+'Weekly Deaths_2013'!D19)/5</f>
        <v>312.39999999999998</v>
      </c>
      <c r="F19" s="12">
        <f>MIN('Weekly Deaths_2017'!D19,'Weekly Deaths_2016'!D19,'Weekly Deaths_2015'!D19,'Weekly Deaths_2014'!D19,'Weekly Deaths_2013'!D19)</f>
        <v>270</v>
      </c>
      <c r="G19" s="12">
        <f>MAX('Weekly Deaths_2017'!D19,'Weekly Deaths_2016'!D19,'Weekly Deaths_2015'!D19,'Weekly Deaths_2014'!D19,'Weekly Deaths_2013'!D19)</f>
        <v>390</v>
      </c>
    </row>
    <row r="20" spans="1:7" x14ac:dyDescent="0.15">
      <c r="A20" s="9">
        <v>16</v>
      </c>
      <c r="B20" s="10">
        <f>C19+1</f>
        <v>43211</v>
      </c>
      <c r="C20" s="10">
        <f>B20+6</f>
        <v>43217</v>
      </c>
      <c r="D20" s="11">
        <v>282</v>
      </c>
      <c r="E20" s="12">
        <f>SUM('Weekly Deaths_2017'!D20+'Weekly Deaths_2016'!D20+'Weekly Deaths_2015'!D20+'Weekly Deaths_2014'!D20+'Weekly Deaths_2013'!D20)/5</f>
        <v>288</v>
      </c>
      <c r="F20" s="12">
        <f>MIN('Weekly Deaths_2017'!D20,'Weekly Deaths_2016'!D20,'Weekly Deaths_2015'!D20,'Weekly Deaths_2014'!D20,'Weekly Deaths_2013'!D20)</f>
        <v>245</v>
      </c>
      <c r="G20" s="12">
        <f>MAX('Weekly Deaths_2017'!D20,'Weekly Deaths_2016'!D20,'Weekly Deaths_2015'!D20,'Weekly Deaths_2014'!D20,'Weekly Deaths_2013'!D20)</f>
        <v>328</v>
      </c>
    </row>
    <row r="21" spans="1:7" x14ac:dyDescent="0.15">
      <c r="A21" s="9">
        <v>17</v>
      </c>
      <c r="B21" s="10">
        <f>C20+1</f>
        <v>43218</v>
      </c>
      <c r="C21" s="10">
        <f>B21+6</f>
        <v>43224</v>
      </c>
      <c r="D21" s="11">
        <v>292</v>
      </c>
      <c r="E21" s="12">
        <f>SUM('Weekly Deaths_2017'!D21+'Weekly Deaths_2016'!D21+'Weekly Deaths_2015'!D21+'Weekly Deaths_2014'!D21+'Weekly Deaths_2013'!D21)/5</f>
        <v>300.60000000000002</v>
      </c>
      <c r="F21" s="12">
        <f>MIN('Weekly Deaths_2017'!D21,'Weekly Deaths_2016'!D21,'Weekly Deaths_2015'!D21,'Weekly Deaths_2014'!D21,'Weekly Deaths_2013'!D21)</f>
        <v>251</v>
      </c>
      <c r="G21" s="12">
        <f>MAX('Weekly Deaths_2017'!D21,'Weekly Deaths_2016'!D21,'Weekly Deaths_2015'!D21,'Weekly Deaths_2014'!D21,'Weekly Deaths_2013'!D21)</f>
        <v>327</v>
      </c>
    </row>
    <row r="22" spans="1:7" x14ac:dyDescent="0.15">
      <c r="A22" s="9">
        <v>18</v>
      </c>
      <c r="B22" s="10">
        <f>C21+1</f>
        <v>43225</v>
      </c>
      <c r="C22" s="10">
        <f>B22+6</f>
        <v>43231</v>
      </c>
      <c r="D22" s="11">
        <v>230</v>
      </c>
      <c r="E22" s="12">
        <f>SUM('Weekly Deaths_2017'!D22+'Weekly Deaths_2016'!D22+'Weekly Deaths_2015'!D22+'Weekly Deaths_2014'!D22+'Weekly Deaths_2013'!D22)/5</f>
        <v>289.39999999999998</v>
      </c>
      <c r="F22" s="12">
        <f>MIN('Weekly Deaths_2017'!D22,'Weekly Deaths_2016'!D22,'Weekly Deaths_2015'!D22,'Weekly Deaths_2014'!D22,'Weekly Deaths_2013'!D22)</f>
        <v>258</v>
      </c>
      <c r="G22" s="12">
        <f>MAX('Weekly Deaths_2017'!D22,'Weekly Deaths_2016'!D22,'Weekly Deaths_2015'!D22,'Weekly Deaths_2014'!D22,'Weekly Deaths_2013'!D22)</f>
        <v>335</v>
      </c>
    </row>
    <row r="23" spans="1:7" x14ac:dyDescent="0.15">
      <c r="A23" s="9">
        <v>19</v>
      </c>
      <c r="B23" s="10">
        <f>C22+1</f>
        <v>43232</v>
      </c>
      <c r="C23" s="10">
        <f>B23+6</f>
        <v>43238</v>
      </c>
      <c r="D23" s="11">
        <v>268</v>
      </c>
      <c r="E23" s="12">
        <f>SUM('Weekly Deaths_2017'!D23+'Weekly Deaths_2016'!D23+'Weekly Deaths_2015'!D23+'Weekly Deaths_2014'!D23+'Weekly Deaths_2013'!D23)/5</f>
        <v>279.60000000000002</v>
      </c>
      <c r="F23" s="12">
        <f>MIN('Weekly Deaths_2017'!D23,'Weekly Deaths_2016'!D23,'Weekly Deaths_2015'!D23,'Weekly Deaths_2014'!D23,'Weekly Deaths_2013'!D23)</f>
        <v>249</v>
      </c>
      <c r="G23" s="12">
        <f>MAX('Weekly Deaths_2017'!D23,'Weekly Deaths_2016'!D23,'Weekly Deaths_2015'!D23,'Weekly Deaths_2014'!D23,'Weekly Deaths_2013'!D23)</f>
        <v>318</v>
      </c>
    </row>
    <row r="24" spans="1:7" x14ac:dyDescent="0.15">
      <c r="A24" s="9">
        <v>20</v>
      </c>
      <c r="B24" s="10">
        <f t="shared" ref="B24:B29" si="4">C23+1</f>
        <v>43239</v>
      </c>
      <c r="C24" s="10">
        <f t="shared" ref="C24:C29" si="5">B24+6</f>
        <v>43245</v>
      </c>
      <c r="D24" s="11">
        <v>268</v>
      </c>
      <c r="E24" s="12">
        <f>SUM('Weekly Deaths_2017'!D24+'Weekly Deaths_2016'!D24+'Weekly Deaths_2015'!D24+'Weekly Deaths_2014'!D24+'Weekly Deaths_2013'!D24)/5</f>
        <v>277.8</v>
      </c>
      <c r="F24" s="12">
        <f>MIN('Weekly Deaths_2017'!D24,'Weekly Deaths_2016'!D24,'Weekly Deaths_2015'!D24,'Weekly Deaths_2014'!D24,'Weekly Deaths_2013'!D24)</f>
        <v>250</v>
      </c>
      <c r="G24" s="12">
        <f>MAX('Weekly Deaths_2017'!D24,'Weekly Deaths_2016'!D24,'Weekly Deaths_2015'!D24,'Weekly Deaths_2014'!D24,'Weekly Deaths_2013'!D24)</f>
        <v>315</v>
      </c>
    </row>
    <row r="25" spans="1:7" x14ac:dyDescent="0.15">
      <c r="A25" s="9">
        <v>21</v>
      </c>
      <c r="B25" s="10">
        <f t="shared" si="4"/>
        <v>43246</v>
      </c>
      <c r="C25" s="10">
        <f t="shared" si="5"/>
        <v>43252</v>
      </c>
      <c r="D25" s="11">
        <v>252</v>
      </c>
      <c r="E25" s="12">
        <f>SUM('Weekly Deaths_2017'!D25+'Weekly Deaths_2016'!D25+'Weekly Deaths_2015'!D25+'Weekly Deaths_2014'!D25+'Weekly Deaths_2013'!D25)/5</f>
        <v>290.2</v>
      </c>
      <c r="F25" s="12">
        <f>MIN('Weekly Deaths_2017'!D25,'Weekly Deaths_2016'!D25,'Weekly Deaths_2015'!D25,'Weekly Deaths_2014'!D25,'Weekly Deaths_2013'!D25)</f>
        <v>241</v>
      </c>
      <c r="G25" s="12">
        <f>MAX('Weekly Deaths_2017'!D25,'Weekly Deaths_2016'!D25,'Weekly Deaths_2015'!D25,'Weekly Deaths_2014'!D25,'Weekly Deaths_2013'!D25)</f>
        <v>328</v>
      </c>
    </row>
    <row r="26" spans="1:7" x14ac:dyDescent="0.15">
      <c r="A26" s="9">
        <v>22</v>
      </c>
      <c r="B26" s="10">
        <f t="shared" si="4"/>
        <v>43253</v>
      </c>
      <c r="C26" s="10">
        <f t="shared" si="5"/>
        <v>43259</v>
      </c>
      <c r="D26" s="11">
        <v>276</v>
      </c>
      <c r="E26" s="12">
        <f>SUM('Weekly Deaths_2017'!D26+'Weekly Deaths_2016'!D26+'Weekly Deaths_2015'!D26+'Weekly Deaths_2014'!D26+'Weekly Deaths_2013'!D26)/5</f>
        <v>257.60000000000002</v>
      </c>
      <c r="F26" s="12">
        <f>MIN('Weekly Deaths_2017'!D26,'Weekly Deaths_2016'!D26,'Weekly Deaths_2015'!D26,'Weekly Deaths_2014'!D26,'Weekly Deaths_2013'!D26)</f>
        <v>241</v>
      </c>
      <c r="G26" s="12">
        <f>MAX('Weekly Deaths_2017'!D26,'Weekly Deaths_2016'!D26,'Weekly Deaths_2015'!D26,'Weekly Deaths_2014'!D26,'Weekly Deaths_2013'!D26)</f>
        <v>284</v>
      </c>
    </row>
    <row r="27" spans="1:7" x14ac:dyDescent="0.15">
      <c r="A27" s="9">
        <v>23</v>
      </c>
      <c r="B27" s="10">
        <f t="shared" si="4"/>
        <v>43260</v>
      </c>
      <c r="C27" s="10">
        <f t="shared" si="5"/>
        <v>43266</v>
      </c>
      <c r="D27" s="11">
        <v>277</v>
      </c>
      <c r="E27" s="12">
        <f>SUM('Weekly Deaths_2017'!D27+'Weekly Deaths_2016'!D27+'Weekly Deaths_2015'!D27+'Weekly Deaths_2014'!D27+'Weekly Deaths_2013'!D27)/5</f>
        <v>285.8</v>
      </c>
      <c r="F27" s="12">
        <f>MIN('Weekly Deaths_2017'!D27,'Weekly Deaths_2016'!D27,'Weekly Deaths_2015'!D27,'Weekly Deaths_2014'!D27,'Weekly Deaths_2013'!D27)</f>
        <v>246</v>
      </c>
      <c r="G27" s="12">
        <f>MAX('Weekly Deaths_2017'!D27,'Weekly Deaths_2016'!D27,'Weekly Deaths_2015'!D27,'Weekly Deaths_2014'!D27,'Weekly Deaths_2013'!D27)</f>
        <v>340</v>
      </c>
    </row>
    <row r="28" spans="1:7" x14ac:dyDescent="0.15">
      <c r="A28" s="9">
        <v>24</v>
      </c>
      <c r="B28" s="10">
        <f t="shared" si="4"/>
        <v>43267</v>
      </c>
      <c r="C28" s="10">
        <f t="shared" si="5"/>
        <v>43273</v>
      </c>
      <c r="D28" s="11">
        <v>265</v>
      </c>
      <c r="E28" s="12">
        <f>SUM('Weekly Deaths_2017'!D28+'Weekly Deaths_2016'!D28+'Weekly Deaths_2015'!D28+'Weekly Deaths_2014'!D28+'Weekly Deaths_2013'!D28)/5</f>
        <v>289.60000000000002</v>
      </c>
      <c r="F28" s="12">
        <f>MIN('Weekly Deaths_2017'!D28,'Weekly Deaths_2016'!D28,'Weekly Deaths_2015'!D28,'Weekly Deaths_2014'!D28,'Weekly Deaths_2013'!D28)</f>
        <v>272</v>
      </c>
      <c r="G28" s="12">
        <f>MAX('Weekly Deaths_2017'!D28,'Weekly Deaths_2016'!D28,'Weekly Deaths_2015'!D28,'Weekly Deaths_2014'!D28,'Weekly Deaths_2013'!D28)</f>
        <v>300</v>
      </c>
    </row>
    <row r="29" spans="1:7" x14ac:dyDescent="0.15">
      <c r="A29" s="9">
        <v>25</v>
      </c>
      <c r="B29" s="10">
        <f t="shared" si="4"/>
        <v>43274</v>
      </c>
      <c r="C29" s="10">
        <f t="shared" si="5"/>
        <v>43280</v>
      </c>
      <c r="D29" s="11">
        <v>271</v>
      </c>
      <c r="E29" s="12">
        <f>SUM('Weekly Deaths_2017'!D29+'Weekly Deaths_2016'!D29+'Weekly Deaths_2015'!D29+'Weekly Deaths_2014'!D29+'Weekly Deaths_2013'!D29)/5</f>
        <v>253.4</v>
      </c>
      <c r="F29" s="12">
        <f>MIN('Weekly Deaths_2017'!D29,'Weekly Deaths_2016'!D29,'Weekly Deaths_2015'!D29,'Weekly Deaths_2014'!D29,'Weekly Deaths_2013'!D29)</f>
        <v>211</v>
      </c>
      <c r="G29" s="12">
        <f>MAX('Weekly Deaths_2017'!D29,'Weekly Deaths_2016'!D29,'Weekly Deaths_2015'!D29,'Weekly Deaths_2014'!D29,'Weekly Deaths_2013'!D29)</f>
        <v>292</v>
      </c>
    </row>
    <row r="30" spans="1:7" x14ac:dyDescent="0.15">
      <c r="A30" s="9">
        <v>26</v>
      </c>
      <c r="B30" s="10">
        <f t="shared" ref="B30:B39" si="6">C29+1</f>
        <v>43281</v>
      </c>
      <c r="C30" s="10">
        <f t="shared" ref="C30:C39" si="7">B30+6</f>
        <v>43287</v>
      </c>
      <c r="D30" s="11">
        <v>266</v>
      </c>
      <c r="E30" s="12">
        <f>SUM('Weekly Deaths_2017'!D30+'Weekly Deaths_2016'!D30+'Weekly Deaths_2015'!D30+'Weekly Deaths_2014'!D30+'Weekly Deaths_2013'!D30)/5</f>
        <v>272</v>
      </c>
      <c r="F30" s="12">
        <f>MIN('Weekly Deaths_2017'!D30,'Weekly Deaths_2016'!D30,'Weekly Deaths_2015'!D30,'Weekly Deaths_2014'!D30,'Weekly Deaths_2013'!D30)</f>
        <v>235</v>
      </c>
      <c r="G30" s="12">
        <f>MAX('Weekly Deaths_2017'!D30,'Weekly Deaths_2016'!D30,'Weekly Deaths_2015'!D30,'Weekly Deaths_2014'!D30,'Weekly Deaths_2013'!D30)</f>
        <v>303</v>
      </c>
    </row>
    <row r="31" spans="1:7" x14ac:dyDescent="0.15">
      <c r="A31" s="9">
        <v>27</v>
      </c>
      <c r="B31" s="10">
        <f t="shared" si="6"/>
        <v>43288</v>
      </c>
      <c r="C31" s="10">
        <f t="shared" si="7"/>
        <v>43294</v>
      </c>
      <c r="D31" s="11">
        <v>172</v>
      </c>
      <c r="E31" s="12">
        <f>SUM('Weekly Deaths_2017'!D31+'Weekly Deaths_2016'!D31+'Weekly Deaths_2015'!D31+'Weekly Deaths_2014'!D31+'Weekly Deaths_2013'!D31)/5</f>
        <v>270.60000000000002</v>
      </c>
      <c r="F31" s="12">
        <f>MIN('Weekly Deaths_2017'!D31,'Weekly Deaths_2016'!D31,'Weekly Deaths_2015'!D31,'Weekly Deaths_2014'!D31,'Weekly Deaths_2013'!D31)</f>
        <v>250</v>
      </c>
      <c r="G31" s="12">
        <f>MAX('Weekly Deaths_2017'!D31,'Weekly Deaths_2016'!D31,'Weekly Deaths_2015'!D31,'Weekly Deaths_2014'!D31,'Weekly Deaths_2013'!D31)</f>
        <v>300</v>
      </c>
    </row>
    <row r="32" spans="1:7" x14ac:dyDescent="0.15">
      <c r="A32" s="9">
        <v>28</v>
      </c>
      <c r="B32" s="10">
        <f t="shared" si="6"/>
        <v>43295</v>
      </c>
      <c r="C32" s="10">
        <f t="shared" si="7"/>
        <v>43301</v>
      </c>
      <c r="D32" s="11">
        <v>298</v>
      </c>
      <c r="E32" s="12">
        <f>SUM('Weekly Deaths_2017'!D32+'Weekly Deaths_2016'!D32+'Weekly Deaths_2015'!D32+'Weekly Deaths_2014'!D32+'Weekly Deaths_2013'!D32)/5</f>
        <v>245.8</v>
      </c>
      <c r="F32" s="12">
        <f>MIN('Weekly Deaths_2017'!D32,'Weekly Deaths_2016'!D32,'Weekly Deaths_2015'!D32,'Weekly Deaths_2014'!D32,'Weekly Deaths_2013'!D32)</f>
        <v>237</v>
      </c>
      <c r="G32" s="12">
        <f>MAX('Weekly Deaths_2017'!D32,'Weekly Deaths_2016'!D32,'Weekly Deaths_2015'!D32,'Weekly Deaths_2014'!D32,'Weekly Deaths_2013'!D32)</f>
        <v>253</v>
      </c>
    </row>
    <row r="33" spans="1:7" x14ac:dyDescent="0.15">
      <c r="A33" s="9">
        <v>29</v>
      </c>
      <c r="B33" s="10">
        <f t="shared" si="6"/>
        <v>43302</v>
      </c>
      <c r="C33" s="10">
        <f t="shared" si="7"/>
        <v>43308</v>
      </c>
      <c r="D33" s="11">
        <v>282</v>
      </c>
      <c r="E33" s="12">
        <f>SUM('Weekly Deaths_2017'!D33+'Weekly Deaths_2016'!D33+'Weekly Deaths_2015'!D33+'Weekly Deaths_2014'!D33+'Weekly Deaths_2013'!D33)/5</f>
        <v>249.6</v>
      </c>
      <c r="F33" s="12">
        <f>MIN('Weekly Deaths_2017'!D33,'Weekly Deaths_2016'!D33,'Weekly Deaths_2015'!D33,'Weekly Deaths_2014'!D33,'Weekly Deaths_2013'!D33)</f>
        <v>203</v>
      </c>
      <c r="G33" s="12">
        <f>MAX('Weekly Deaths_2017'!D33,'Weekly Deaths_2016'!D33,'Weekly Deaths_2015'!D33,'Weekly Deaths_2014'!D33,'Weekly Deaths_2013'!D33)</f>
        <v>288</v>
      </c>
    </row>
    <row r="34" spans="1:7" x14ac:dyDescent="0.15">
      <c r="A34" s="9">
        <v>30</v>
      </c>
      <c r="B34" s="10">
        <f t="shared" si="6"/>
        <v>43309</v>
      </c>
      <c r="C34" s="10">
        <f t="shared" si="7"/>
        <v>43315</v>
      </c>
      <c r="D34" s="11">
        <v>278</v>
      </c>
      <c r="E34" s="12">
        <f>SUM('Weekly Deaths_2017'!D34+'Weekly Deaths_2016'!D34+'Weekly Deaths_2015'!D34+'Weekly Deaths_2014'!D34+'Weekly Deaths_2013'!D34)/5</f>
        <v>283.2</v>
      </c>
      <c r="F34" s="12">
        <f>MIN('Weekly Deaths_2017'!D34,'Weekly Deaths_2016'!D34,'Weekly Deaths_2015'!D34,'Weekly Deaths_2014'!D34,'Weekly Deaths_2013'!D34)</f>
        <v>261</v>
      </c>
      <c r="G34" s="12">
        <f>MAX('Weekly Deaths_2017'!D34,'Weekly Deaths_2016'!D34,'Weekly Deaths_2015'!D34,'Weekly Deaths_2014'!D34,'Weekly Deaths_2013'!D34)</f>
        <v>298</v>
      </c>
    </row>
    <row r="35" spans="1:7" x14ac:dyDescent="0.15">
      <c r="A35" s="9">
        <v>31</v>
      </c>
      <c r="B35" s="10">
        <f t="shared" si="6"/>
        <v>43316</v>
      </c>
      <c r="C35" s="10">
        <f t="shared" si="7"/>
        <v>43322</v>
      </c>
      <c r="D35" s="11">
        <v>270</v>
      </c>
      <c r="E35" s="12">
        <f>SUM('Weekly Deaths_2017'!D35+'Weekly Deaths_2016'!D35+'Weekly Deaths_2015'!D35+'Weekly Deaths_2014'!D35+'Weekly Deaths_2013'!D35)/5</f>
        <v>278.2</v>
      </c>
      <c r="F35" s="12">
        <f>MIN('Weekly Deaths_2017'!D35,'Weekly Deaths_2016'!D35,'Weekly Deaths_2015'!D35,'Weekly Deaths_2014'!D35,'Weekly Deaths_2013'!D35)</f>
        <v>257</v>
      </c>
      <c r="G35" s="12">
        <f>MAX('Weekly Deaths_2017'!D35,'Weekly Deaths_2016'!D35,'Weekly Deaths_2015'!D35,'Weekly Deaths_2014'!D35,'Weekly Deaths_2013'!D35)</f>
        <v>292</v>
      </c>
    </row>
    <row r="36" spans="1:7" x14ac:dyDescent="0.15">
      <c r="A36" s="9">
        <v>32</v>
      </c>
      <c r="B36" s="10">
        <f t="shared" si="6"/>
        <v>43323</v>
      </c>
      <c r="C36" s="10">
        <f t="shared" si="7"/>
        <v>43329</v>
      </c>
      <c r="D36" s="11">
        <v>283</v>
      </c>
      <c r="E36" s="12">
        <f>SUM('Weekly Deaths_2017'!D36+'Weekly Deaths_2016'!D36+'Weekly Deaths_2015'!D36+'Weekly Deaths_2014'!D36+'Weekly Deaths_2013'!D36)/5</f>
        <v>253.4</v>
      </c>
      <c r="F36" s="12">
        <f>MIN('Weekly Deaths_2017'!D36,'Weekly Deaths_2016'!D36,'Weekly Deaths_2015'!D36,'Weekly Deaths_2014'!D36,'Weekly Deaths_2013'!D36)</f>
        <v>238</v>
      </c>
      <c r="G36" s="12">
        <f>MAX('Weekly Deaths_2017'!D36,'Weekly Deaths_2016'!D36,'Weekly Deaths_2015'!D36,'Weekly Deaths_2014'!D36,'Weekly Deaths_2013'!D36)</f>
        <v>270</v>
      </c>
    </row>
    <row r="37" spans="1:7" x14ac:dyDescent="0.15">
      <c r="A37" s="9">
        <v>33</v>
      </c>
      <c r="B37" s="10">
        <f t="shared" si="6"/>
        <v>43330</v>
      </c>
      <c r="C37" s="10">
        <f t="shared" si="7"/>
        <v>43336</v>
      </c>
      <c r="D37" s="11">
        <v>280</v>
      </c>
      <c r="E37" s="12">
        <f>SUM('Weekly Deaths_2017'!D37+'Weekly Deaths_2016'!D37+'Weekly Deaths_2015'!D37+'Weekly Deaths_2014'!D37+'Weekly Deaths_2013'!D37)/5</f>
        <v>253</v>
      </c>
      <c r="F37" s="12">
        <f>MIN('Weekly Deaths_2017'!D37,'Weekly Deaths_2016'!D37,'Weekly Deaths_2015'!D37,'Weekly Deaths_2014'!D37,'Weekly Deaths_2013'!D37)</f>
        <v>235</v>
      </c>
      <c r="G37" s="12">
        <f>MAX('Weekly Deaths_2017'!D37,'Weekly Deaths_2016'!D37,'Weekly Deaths_2015'!D37,'Weekly Deaths_2014'!D37,'Weekly Deaths_2013'!D37)</f>
        <v>266</v>
      </c>
    </row>
    <row r="38" spans="1:7" x14ac:dyDescent="0.15">
      <c r="A38" s="9">
        <v>34</v>
      </c>
      <c r="B38" s="10">
        <f t="shared" si="6"/>
        <v>43337</v>
      </c>
      <c r="C38" s="10">
        <f t="shared" si="7"/>
        <v>43343</v>
      </c>
      <c r="D38" s="11">
        <v>251</v>
      </c>
      <c r="E38" s="12">
        <f>SUM('Weekly Deaths_2017'!D38+'Weekly Deaths_2016'!D38+'Weekly Deaths_2015'!D38+'Weekly Deaths_2014'!D38+'Weekly Deaths_2013'!D38)/5</f>
        <v>275</v>
      </c>
      <c r="F38" s="12">
        <f>MIN('Weekly Deaths_2017'!D38,'Weekly Deaths_2016'!D38,'Weekly Deaths_2015'!D38,'Weekly Deaths_2014'!D38,'Weekly Deaths_2013'!D38)</f>
        <v>251</v>
      </c>
      <c r="G38" s="12">
        <f>MAX('Weekly Deaths_2017'!D38,'Weekly Deaths_2016'!D38,'Weekly Deaths_2015'!D38,'Weekly Deaths_2014'!D38,'Weekly Deaths_2013'!D38)</f>
        <v>301</v>
      </c>
    </row>
    <row r="39" spans="1:7" x14ac:dyDescent="0.15">
      <c r="A39" s="9">
        <v>35</v>
      </c>
      <c r="B39" s="10">
        <f t="shared" si="6"/>
        <v>43344</v>
      </c>
      <c r="C39" s="10">
        <f t="shared" si="7"/>
        <v>43350</v>
      </c>
      <c r="D39" s="11">
        <v>265</v>
      </c>
      <c r="E39" s="12">
        <f>SUM('Weekly Deaths_2017'!D39+'Weekly Deaths_2016'!D39+'Weekly Deaths_2015'!D39+'Weekly Deaths_2014'!D39+'Weekly Deaths_2013'!D39)/5</f>
        <v>250.8</v>
      </c>
      <c r="F39" s="12">
        <f>MIN('Weekly Deaths_2017'!D39,'Weekly Deaths_2016'!D39,'Weekly Deaths_2015'!D39,'Weekly Deaths_2014'!D39,'Weekly Deaths_2013'!D39)</f>
        <v>228</v>
      </c>
      <c r="G39" s="12">
        <f>MAX('Weekly Deaths_2017'!D39,'Weekly Deaths_2016'!D39,'Weekly Deaths_2015'!D39,'Weekly Deaths_2014'!D39,'Weekly Deaths_2013'!D39)</f>
        <v>264</v>
      </c>
    </row>
    <row r="40" spans="1:7" x14ac:dyDescent="0.15">
      <c r="A40" s="9">
        <v>36</v>
      </c>
      <c r="B40" s="10">
        <f t="shared" ref="B40:B46" si="8">C39+1</f>
        <v>43351</v>
      </c>
      <c r="C40" s="10">
        <f t="shared" ref="C40:C46" si="9">B40+6</f>
        <v>43357</v>
      </c>
      <c r="D40" s="11">
        <v>285</v>
      </c>
      <c r="E40" s="12">
        <f>SUM('Weekly Deaths_2017'!D40+'Weekly Deaths_2016'!D40+'Weekly Deaths_2015'!D40+'Weekly Deaths_2014'!D40+'Weekly Deaths_2013'!D40)/5</f>
        <v>271.8</v>
      </c>
      <c r="F40" s="12">
        <f>MIN('Weekly Deaths_2017'!D40,'Weekly Deaths_2016'!D40,'Weekly Deaths_2015'!D40,'Weekly Deaths_2014'!D40,'Weekly Deaths_2013'!D40)</f>
        <v>237</v>
      </c>
      <c r="G40" s="12">
        <f>MAX('Weekly Deaths_2017'!D40,'Weekly Deaths_2016'!D40,'Weekly Deaths_2015'!D40,'Weekly Deaths_2014'!D40,'Weekly Deaths_2013'!D40)</f>
        <v>301</v>
      </c>
    </row>
    <row r="41" spans="1:7" x14ac:dyDescent="0.15">
      <c r="A41" s="9">
        <v>37</v>
      </c>
      <c r="B41" s="10">
        <f t="shared" si="8"/>
        <v>43358</v>
      </c>
      <c r="C41" s="10">
        <f t="shared" si="9"/>
        <v>43364</v>
      </c>
      <c r="D41" s="11">
        <v>247</v>
      </c>
      <c r="E41" s="12">
        <f>SUM('Weekly Deaths_2017'!D41+'Weekly Deaths_2016'!D41+'Weekly Deaths_2015'!D41+'Weekly Deaths_2014'!D41+'Weekly Deaths_2013'!D41)/5</f>
        <v>286.60000000000002</v>
      </c>
      <c r="F41" s="12">
        <f>MIN('Weekly Deaths_2017'!D41,'Weekly Deaths_2016'!D41,'Weekly Deaths_2015'!D41,'Weekly Deaths_2014'!D41,'Weekly Deaths_2013'!D41)</f>
        <v>254</v>
      </c>
      <c r="G41" s="12">
        <f>MAX('Weekly Deaths_2017'!D41,'Weekly Deaths_2016'!D41,'Weekly Deaths_2015'!D41,'Weekly Deaths_2014'!D41,'Weekly Deaths_2013'!D41)</f>
        <v>324</v>
      </c>
    </row>
    <row r="42" spans="1:7" x14ac:dyDescent="0.15">
      <c r="A42" s="9">
        <v>38</v>
      </c>
      <c r="B42" s="10">
        <f t="shared" si="8"/>
        <v>43365</v>
      </c>
      <c r="C42" s="10">
        <f t="shared" si="9"/>
        <v>43371</v>
      </c>
      <c r="D42" s="11">
        <v>298</v>
      </c>
      <c r="E42" s="12">
        <f>SUM('Weekly Deaths_2017'!D42+'Weekly Deaths_2016'!D42+'Weekly Deaths_2015'!D42+'Weekly Deaths_2014'!D42+'Weekly Deaths_2013'!D42)/5</f>
        <v>270.8</v>
      </c>
      <c r="F42" s="12">
        <f>MIN('Weekly Deaths_2017'!D42,'Weekly Deaths_2016'!D42,'Weekly Deaths_2015'!D42,'Weekly Deaths_2014'!D42,'Weekly Deaths_2013'!D42)</f>
        <v>248</v>
      </c>
      <c r="G42" s="12">
        <f>MAX('Weekly Deaths_2017'!D42,'Weekly Deaths_2016'!D42,'Weekly Deaths_2015'!D42,'Weekly Deaths_2014'!D42,'Weekly Deaths_2013'!D42)</f>
        <v>292</v>
      </c>
    </row>
    <row r="43" spans="1:7" x14ac:dyDescent="0.15">
      <c r="A43" s="9">
        <v>39</v>
      </c>
      <c r="B43" s="10">
        <f t="shared" si="8"/>
        <v>43372</v>
      </c>
      <c r="C43" s="10">
        <f t="shared" si="9"/>
        <v>43378</v>
      </c>
      <c r="D43" s="11">
        <v>324</v>
      </c>
      <c r="E43" s="12">
        <f>SUM('Weekly Deaths_2017'!D43+'Weekly Deaths_2016'!D43+'Weekly Deaths_2015'!D43+'Weekly Deaths_2014'!D43+'Weekly Deaths_2013'!D43)/5</f>
        <v>288.39999999999998</v>
      </c>
      <c r="F43" s="12">
        <f>MIN('Weekly Deaths_2017'!D43,'Weekly Deaths_2016'!D43,'Weekly Deaths_2015'!D43,'Weekly Deaths_2014'!D43,'Weekly Deaths_2013'!D43)</f>
        <v>275</v>
      </c>
      <c r="G43" s="12">
        <f>MAX('Weekly Deaths_2017'!D43,'Weekly Deaths_2016'!D43,'Weekly Deaths_2015'!D43,'Weekly Deaths_2014'!D43,'Weekly Deaths_2013'!D43)</f>
        <v>306</v>
      </c>
    </row>
    <row r="44" spans="1:7" x14ac:dyDescent="0.15">
      <c r="A44" s="9">
        <v>40</v>
      </c>
      <c r="B44" s="10">
        <f t="shared" si="8"/>
        <v>43379</v>
      </c>
      <c r="C44" s="10">
        <f t="shared" si="9"/>
        <v>43385</v>
      </c>
      <c r="D44" s="11">
        <v>318</v>
      </c>
      <c r="E44" s="12">
        <f>SUM('Weekly Deaths_2017'!D44+'Weekly Deaths_2016'!D44+'Weekly Deaths_2015'!D44+'Weekly Deaths_2014'!D44+'Weekly Deaths_2013'!D44)/5</f>
        <v>290</v>
      </c>
      <c r="F44" s="12">
        <f>MIN('Weekly Deaths_2017'!D44,'Weekly Deaths_2016'!D44,'Weekly Deaths_2015'!D44,'Weekly Deaths_2014'!D44,'Weekly Deaths_2013'!D44)</f>
        <v>276</v>
      </c>
      <c r="G44" s="12">
        <f>MAX('Weekly Deaths_2017'!D44,'Weekly Deaths_2016'!D44,'Weekly Deaths_2015'!D44,'Weekly Deaths_2014'!D44,'Weekly Deaths_2013'!D44)</f>
        <v>308</v>
      </c>
    </row>
    <row r="45" spans="1:7" x14ac:dyDescent="0.15">
      <c r="A45" s="9">
        <v>41</v>
      </c>
      <c r="B45" s="10">
        <f t="shared" si="8"/>
        <v>43386</v>
      </c>
      <c r="C45" s="10">
        <f t="shared" si="9"/>
        <v>43392</v>
      </c>
      <c r="D45" s="11">
        <v>282</v>
      </c>
      <c r="E45" s="12">
        <f>SUM('Weekly Deaths_2017'!D45+'Weekly Deaths_2016'!D45+'Weekly Deaths_2015'!D45+'Weekly Deaths_2014'!D45+'Weekly Deaths_2013'!D45)/5</f>
        <v>289</v>
      </c>
      <c r="F45" s="12">
        <f>MIN('Weekly Deaths_2017'!D45,'Weekly Deaths_2016'!D45,'Weekly Deaths_2015'!D45,'Weekly Deaths_2014'!D45,'Weekly Deaths_2013'!D45)</f>
        <v>252</v>
      </c>
      <c r="G45" s="12">
        <f>MAX('Weekly Deaths_2017'!D45,'Weekly Deaths_2016'!D45,'Weekly Deaths_2015'!D45,'Weekly Deaths_2014'!D45,'Weekly Deaths_2013'!D45)</f>
        <v>317</v>
      </c>
    </row>
    <row r="46" spans="1:7" x14ac:dyDescent="0.15">
      <c r="A46" s="9">
        <v>42</v>
      </c>
      <c r="B46" s="10">
        <f t="shared" si="8"/>
        <v>43393</v>
      </c>
      <c r="C46" s="10">
        <f t="shared" si="9"/>
        <v>43399</v>
      </c>
      <c r="D46" s="11">
        <v>263</v>
      </c>
      <c r="E46" s="12">
        <f>SUM('Weekly Deaths_2017'!D46+'Weekly Deaths_2016'!D46+'Weekly Deaths_2015'!D46+'Weekly Deaths_2014'!D46+'Weekly Deaths_2013'!D46)/5</f>
        <v>292.60000000000002</v>
      </c>
      <c r="F46" s="12">
        <f>MIN('Weekly Deaths_2017'!D46,'Weekly Deaths_2016'!D46,'Weekly Deaths_2015'!D46,'Weekly Deaths_2014'!D46,'Weekly Deaths_2013'!D46)</f>
        <v>284</v>
      </c>
      <c r="G46" s="12">
        <f>MAX('Weekly Deaths_2017'!D46,'Weekly Deaths_2016'!D46,'Weekly Deaths_2015'!D46,'Weekly Deaths_2014'!D46,'Weekly Deaths_2013'!D46)</f>
        <v>299</v>
      </c>
    </row>
    <row r="47" spans="1:7" x14ac:dyDescent="0.15">
      <c r="A47" s="9">
        <v>43</v>
      </c>
      <c r="B47" s="10">
        <f t="shared" ref="B47:B56" si="10">C46+1</f>
        <v>43400</v>
      </c>
      <c r="C47" s="10">
        <f t="shared" ref="C47:C56" si="11">B47+6</f>
        <v>43406</v>
      </c>
      <c r="D47" s="11">
        <v>252</v>
      </c>
      <c r="E47" s="12">
        <f>SUM('Weekly Deaths_2017'!D47+'Weekly Deaths_2016'!D47+'Weekly Deaths_2015'!D47+'Weekly Deaths_2014'!D47+'Weekly Deaths_2013'!D47)/5</f>
        <v>287</v>
      </c>
      <c r="F47" s="12">
        <f>MIN('Weekly Deaths_2017'!D47,'Weekly Deaths_2016'!D47,'Weekly Deaths_2015'!D47,'Weekly Deaths_2014'!D47,'Weekly Deaths_2013'!D47)</f>
        <v>271</v>
      </c>
      <c r="G47" s="12">
        <f>MAX('Weekly Deaths_2017'!D47,'Weekly Deaths_2016'!D47,'Weekly Deaths_2015'!D47,'Weekly Deaths_2014'!D47,'Weekly Deaths_2013'!D47)</f>
        <v>318</v>
      </c>
    </row>
    <row r="48" spans="1:7" x14ac:dyDescent="0.15">
      <c r="A48" s="9">
        <v>44</v>
      </c>
      <c r="B48" s="10">
        <f t="shared" si="10"/>
        <v>43407</v>
      </c>
      <c r="C48" s="10">
        <f t="shared" si="11"/>
        <v>43413</v>
      </c>
      <c r="D48" s="11">
        <v>293</v>
      </c>
      <c r="E48" s="12">
        <f>SUM('Weekly Deaths_2017'!D48+'Weekly Deaths_2016'!D48+'Weekly Deaths_2015'!D48+'Weekly Deaths_2014'!D48+'Weekly Deaths_2013'!D48)/5</f>
        <v>284.8</v>
      </c>
      <c r="F48" s="12">
        <f>MIN('Weekly Deaths_2017'!D48,'Weekly Deaths_2016'!D48,'Weekly Deaths_2015'!D48,'Weekly Deaths_2014'!D48,'Weekly Deaths_2013'!D48)</f>
        <v>266</v>
      </c>
      <c r="G48" s="12">
        <f>MAX('Weekly Deaths_2017'!D48,'Weekly Deaths_2016'!D48,'Weekly Deaths_2015'!D48,'Weekly Deaths_2014'!D48,'Weekly Deaths_2013'!D48)</f>
        <v>320</v>
      </c>
    </row>
    <row r="49" spans="1:7" x14ac:dyDescent="0.15">
      <c r="A49" s="9">
        <v>45</v>
      </c>
      <c r="B49" s="10">
        <f t="shared" si="10"/>
        <v>43414</v>
      </c>
      <c r="C49" s="10">
        <f t="shared" si="11"/>
        <v>43420</v>
      </c>
      <c r="D49" s="11">
        <v>275</v>
      </c>
      <c r="E49" s="12">
        <f>SUM('Weekly Deaths_2017'!D49+'Weekly Deaths_2016'!D49+'Weekly Deaths_2015'!D49+'Weekly Deaths_2014'!D49+'Weekly Deaths_2013'!D49)/5</f>
        <v>290.60000000000002</v>
      </c>
      <c r="F49" s="12">
        <f>MIN('Weekly Deaths_2017'!D49,'Weekly Deaths_2016'!D49,'Weekly Deaths_2015'!D49,'Weekly Deaths_2014'!D49,'Weekly Deaths_2013'!D49)</f>
        <v>280</v>
      </c>
      <c r="G49" s="12">
        <f>MAX('Weekly Deaths_2017'!D49,'Weekly Deaths_2016'!D49,'Weekly Deaths_2015'!D49,'Weekly Deaths_2014'!D49,'Weekly Deaths_2013'!D49)</f>
        <v>298</v>
      </c>
    </row>
    <row r="50" spans="1:7" x14ac:dyDescent="0.15">
      <c r="A50" s="9">
        <v>46</v>
      </c>
      <c r="B50" s="10">
        <f t="shared" si="10"/>
        <v>43421</v>
      </c>
      <c r="C50" s="10">
        <f t="shared" si="11"/>
        <v>43427</v>
      </c>
      <c r="D50" s="11">
        <v>274</v>
      </c>
      <c r="E50" s="12">
        <f>SUM('Weekly Deaths_2017'!D50+'Weekly Deaths_2016'!D50+'Weekly Deaths_2015'!D50+'Weekly Deaths_2014'!D50+'Weekly Deaths_2013'!D50)/5</f>
        <v>303.2</v>
      </c>
      <c r="F50" s="12">
        <f>MIN('Weekly Deaths_2017'!D50,'Weekly Deaths_2016'!D50,'Weekly Deaths_2015'!D50,'Weekly Deaths_2014'!D50,'Weekly Deaths_2013'!D50)</f>
        <v>267</v>
      </c>
      <c r="G50" s="12">
        <f>MAX('Weekly Deaths_2017'!D50,'Weekly Deaths_2016'!D50,'Weekly Deaths_2015'!D50,'Weekly Deaths_2014'!D50,'Weekly Deaths_2013'!D50)</f>
        <v>341</v>
      </c>
    </row>
    <row r="51" spans="1:7" x14ac:dyDescent="0.15">
      <c r="A51" s="9">
        <v>47</v>
      </c>
      <c r="B51" s="10">
        <f t="shared" si="10"/>
        <v>43428</v>
      </c>
      <c r="C51" s="10">
        <f t="shared" si="11"/>
        <v>43434</v>
      </c>
      <c r="D51" s="11">
        <v>297</v>
      </c>
      <c r="E51" s="12">
        <f>SUM('Weekly Deaths_2017'!D51+'Weekly Deaths_2016'!D51+'Weekly Deaths_2015'!D51+'Weekly Deaths_2014'!D51+'Weekly Deaths_2013'!D51)/5</f>
        <v>298.2</v>
      </c>
      <c r="F51" s="12">
        <f>MIN('Weekly Deaths_2017'!D51,'Weekly Deaths_2016'!D51,'Weekly Deaths_2015'!D51,'Weekly Deaths_2014'!D51,'Weekly Deaths_2013'!D51)</f>
        <v>269</v>
      </c>
      <c r="G51" s="12">
        <f>MAX('Weekly Deaths_2017'!D51,'Weekly Deaths_2016'!D51,'Weekly Deaths_2015'!D51,'Weekly Deaths_2014'!D51,'Weekly Deaths_2013'!D51)</f>
        <v>329</v>
      </c>
    </row>
    <row r="52" spans="1:7" x14ac:dyDescent="0.15">
      <c r="A52" s="9">
        <v>48</v>
      </c>
      <c r="B52" s="10">
        <f t="shared" si="10"/>
        <v>43435</v>
      </c>
      <c r="C52" s="10">
        <f t="shared" si="11"/>
        <v>43441</v>
      </c>
      <c r="D52" s="11">
        <v>324</v>
      </c>
      <c r="E52" s="12">
        <f>SUM('Weekly Deaths_2017'!D52+'Weekly Deaths_2016'!D52+'Weekly Deaths_2015'!D52+'Weekly Deaths_2014'!D52+'Weekly Deaths_2013'!D52)/5</f>
        <v>304.2</v>
      </c>
      <c r="F52" s="12">
        <f>MIN('Weekly Deaths_2017'!D52,'Weekly Deaths_2016'!D52,'Weekly Deaths_2015'!D52,'Weekly Deaths_2014'!D52,'Weekly Deaths_2013'!D52)</f>
        <v>279</v>
      </c>
      <c r="G52" s="12">
        <f>MAX('Weekly Deaths_2017'!D52,'Weekly Deaths_2016'!D52,'Weekly Deaths_2015'!D52,'Weekly Deaths_2014'!D52,'Weekly Deaths_2013'!D52)</f>
        <v>355</v>
      </c>
    </row>
    <row r="53" spans="1:7" x14ac:dyDescent="0.15">
      <c r="A53" s="9">
        <v>49</v>
      </c>
      <c r="B53" s="10">
        <f t="shared" si="10"/>
        <v>43442</v>
      </c>
      <c r="C53" s="10">
        <f t="shared" si="11"/>
        <v>43448</v>
      </c>
      <c r="D53" s="11">
        <v>316</v>
      </c>
      <c r="E53" s="12">
        <f>SUM('Weekly Deaths_2017'!D53+'Weekly Deaths_2016'!D53+'Weekly Deaths_2015'!D53+'Weekly Deaths_2014'!D53+'Weekly Deaths_2013'!D53)/5</f>
        <v>294</v>
      </c>
      <c r="F53" s="12">
        <f>MIN('Weekly Deaths_2017'!D53,'Weekly Deaths_2016'!D53,'Weekly Deaths_2015'!D53,'Weekly Deaths_2014'!D53,'Weekly Deaths_2013'!D53)</f>
        <v>255</v>
      </c>
      <c r="G53" s="12">
        <f>MAX('Weekly Deaths_2017'!D53,'Weekly Deaths_2016'!D53,'Weekly Deaths_2015'!D53,'Weekly Deaths_2014'!D53,'Weekly Deaths_2013'!D53)</f>
        <v>324</v>
      </c>
    </row>
    <row r="54" spans="1:7" x14ac:dyDescent="0.15">
      <c r="A54" s="9">
        <v>50</v>
      </c>
      <c r="B54" s="10">
        <f t="shared" si="10"/>
        <v>43449</v>
      </c>
      <c r="C54" s="10">
        <f t="shared" si="11"/>
        <v>43455</v>
      </c>
      <c r="D54" s="11">
        <v>317</v>
      </c>
      <c r="E54" s="12">
        <f>SUM('Weekly Deaths_2017'!D54+'Weekly Deaths_2016'!D54+'Weekly Deaths_2015'!D54+'Weekly Deaths_2014'!D54+'Weekly Deaths_2013'!D54)/5</f>
        <v>320</v>
      </c>
      <c r="F54" s="12">
        <f>MIN('Weekly Deaths_2017'!D54,'Weekly Deaths_2016'!D54,'Weekly Deaths_2015'!D54,'Weekly Deaths_2014'!D54,'Weekly Deaths_2013'!D54)</f>
        <v>263</v>
      </c>
      <c r="G54" s="12">
        <f>MAX('Weekly Deaths_2017'!D54,'Weekly Deaths_2016'!D54,'Weekly Deaths_2015'!D54,'Weekly Deaths_2014'!D54,'Weekly Deaths_2013'!D54)</f>
        <v>372</v>
      </c>
    </row>
    <row r="55" spans="1:7" x14ac:dyDescent="0.15">
      <c r="A55" s="9">
        <v>51</v>
      </c>
      <c r="B55" s="10">
        <f t="shared" si="10"/>
        <v>43456</v>
      </c>
      <c r="C55" s="10">
        <f t="shared" si="11"/>
        <v>43462</v>
      </c>
      <c r="D55" s="11">
        <v>195</v>
      </c>
      <c r="E55" s="12">
        <f>SUM('Weekly Deaths_2017'!D55+'Weekly Deaths_2016'!D55+'Weekly Deaths_2015'!D55+'Weekly Deaths_2014'!D55+'Weekly Deaths_2013'!D55)/5</f>
        <v>316.8</v>
      </c>
      <c r="F55" s="12">
        <f>MIN('Weekly Deaths_2017'!D55,'Weekly Deaths_2016'!D55,'Weekly Deaths_2015'!D55,'Weekly Deaths_2014'!D55,'Weekly Deaths_2013'!D55)</f>
        <v>281</v>
      </c>
      <c r="G55" s="12">
        <f>MAX('Weekly Deaths_2017'!D55,'Weekly Deaths_2016'!D55,'Weekly Deaths_2015'!D55,'Weekly Deaths_2014'!D55,'Weekly Deaths_2013'!D55)</f>
        <v>360</v>
      </c>
    </row>
    <row r="56" spans="1:7" x14ac:dyDescent="0.15">
      <c r="A56" s="9">
        <v>52</v>
      </c>
      <c r="B56" s="10">
        <f t="shared" si="10"/>
        <v>43463</v>
      </c>
      <c r="C56" s="10">
        <f t="shared" si="11"/>
        <v>43469</v>
      </c>
      <c r="D56" s="11">
        <v>365</v>
      </c>
      <c r="E56" s="12">
        <f>SUM('Weekly Deaths_2017'!D56+'Weekly Deaths_2016'!D56+'Weekly Deaths_2015'!D56+'Weekly Deaths_2014'!D56+'Weekly Deaths_2013'!D56)/5</f>
        <v>212.4</v>
      </c>
      <c r="F56" s="12">
        <f>MIN('Weekly Deaths_2017'!D56,'Weekly Deaths_2016'!D56,'Weekly Deaths_2015'!D56,'Weekly Deaths_2014'!D56,'Weekly Deaths_2013'!D56)</f>
        <v>178</v>
      </c>
      <c r="G56" s="12">
        <f>MAX('Weekly Deaths_2017'!D56,'Weekly Deaths_2016'!D56,'Weekly Deaths_2015'!D56,'Weekly Deaths_2014'!D56,'Weekly Deaths_2013'!D56)</f>
        <v>249</v>
      </c>
    </row>
    <row r="57" spans="1:7" x14ac:dyDescent="0.15">
      <c r="A57" s="17"/>
      <c r="B57" s="18"/>
      <c r="C57" s="18"/>
      <c r="D57" s="15"/>
      <c r="E57" s="19"/>
      <c r="F57" s="19"/>
      <c r="G57" s="19"/>
    </row>
    <row r="58" spans="1:7" ht="15" x14ac:dyDescent="0.15">
      <c r="A58" s="20" t="s">
        <v>4</v>
      </c>
    </row>
  </sheetData>
  <mergeCells count="6">
    <mergeCell ref="A3:A4"/>
    <mergeCell ref="B3:B4"/>
    <mergeCell ref="C3:C4"/>
    <mergeCell ref="D3:D4"/>
    <mergeCell ref="E3:E4"/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22" workbookViewId="0">
      <selection activeCell="D5" sqref="D5:D56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16384" width="8.6640625" style="4"/>
  </cols>
  <sheetData>
    <row r="1" spans="1:11" ht="15" x14ac:dyDescent="0.15">
      <c r="A1" s="1" t="s">
        <v>29</v>
      </c>
      <c r="B1" s="2"/>
      <c r="C1" s="2"/>
    </row>
    <row r="2" spans="1:11" x14ac:dyDescent="0.15">
      <c r="A2" s="1"/>
      <c r="B2" s="2"/>
      <c r="C2" s="2"/>
    </row>
    <row r="3" spans="1:11" ht="14.25" customHeight="1" x14ac:dyDescent="0.15">
      <c r="A3" s="32" t="s">
        <v>3</v>
      </c>
      <c r="B3" s="31" t="s">
        <v>0</v>
      </c>
      <c r="C3" s="31" t="s">
        <v>1</v>
      </c>
      <c r="D3" s="34" t="s">
        <v>28</v>
      </c>
      <c r="E3" s="32" t="s">
        <v>27</v>
      </c>
      <c r="F3" s="33" t="s">
        <v>2</v>
      </c>
      <c r="G3" s="33"/>
    </row>
    <row r="4" spans="1:11" s="6" customFormat="1" ht="66" customHeight="1" x14ac:dyDescent="0.15">
      <c r="A4" s="32"/>
      <c r="B4" s="31"/>
      <c r="C4" s="31"/>
      <c r="D4" s="36"/>
      <c r="E4" s="32"/>
      <c r="F4" s="5" t="s">
        <v>5</v>
      </c>
      <c r="G4" s="5" t="s">
        <v>6</v>
      </c>
      <c r="I4" s="7"/>
      <c r="J4" s="8"/>
      <c r="K4" s="8"/>
    </row>
    <row r="5" spans="1:11" x14ac:dyDescent="0.15">
      <c r="A5" s="9">
        <v>1</v>
      </c>
      <c r="B5" s="10">
        <v>43470</v>
      </c>
      <c r="C5" s="10">
        <f t="shared" ref="C5:C13" si="0">B5+6</f>
        <v>43476</v>
      </c>
      <c r="D5" s="11">
        <v>371</v>
      </c>
      <c r="E5" s="12">
        <f>SUM('Weekly Deaths_2018'!D5+'Weekly Deaths_2017'!D5+'Weekly Deaths_2016'!D5+'Weekly Deaths_2015'!D5+'Weekly Deaths_2014'!D5)/5</f>
        <v>386.8</v>
      </c>
      <c r="F5" s="12">
        <f>MIN('Weekly Deaths_2018'!D5,'Weekly Deaths_2017'!D5,'Weekly Deaths_2016'!D5,'Weekly Deaths_2015'!D5,'Weekly Deaths_2014'!D5)</f>
        <v>294</v>
      </c>
      <c r="G5" s="12">
        <f>MAX('Weekly Deaths_2018'!D5,'Weekly Deaths_2017'!D5,'Weekly Deaths_2016'!D5,'Weekly Deaths_2015'!D5,'Weekly Deaths_2014'!D5)</f>
        <v>481</v>
      </c>
      <c r="H5" s="13"/>
      <c r="I5" s="14"/>
      <c r="J5" s="15"/>
      <c r="K5" s="14"/>
    </row>
    <row r="6" spans="1:11" x14ac:dyDescent="0.15">
      <c r="A6" s="9">
        <v>2</v>
      </c>
      <c r="B6" s="10">
        <f t="shared" ref="B6:B15" si="1">C5+1</f>
        <v>43477</v>
      </c>
      <c r="C6" s="10">
        <f t="shared" si="0"/>
        <v>43483</v>
      </c>
      <c r="D6" s="11">
        <v>332</v>
      </c>
      <c r="E6" s="12">
        <f>SUM('Weekly Deaths_2018'!D6+'Weekly Deaths_2017'!D6+'Weekly Deaths_2016'!D6+'Weekly Deaths_2015'!D6+'Weekly Deaths_2014'!D6)/5</f>
        <v>401.4</v>
      </c>
      <c r="F6" s="12">
        <f>MIN('Weekly Deaths_2018'!D6,'Weekly Deaths_2017'!D6,'Weekly Deaths_2016'!D6,'Weekly Deaths_2015'!D6,'Weekly Deaths_2014'!D6)</f>
        <v>348</v>
      </c>
      <c r="G6" s="12">
        <f>MAX('Weekly Deaths_2018'!D6,'Weekly Deaths_2017'!D6,'Weekly Deaths_2016'!D6,'Weekly Deaths_2015'!D6,'Weekly Deaths_2014'!D6)</f>
        <v>470</v>
      </c>
      <c r="H6" s="13"/>
      <c r="I6" s="14"/>
      <c r="J6" s="15"/>
      <c r="K6" s="14"/>
    </row>
    <row r="7" spans="1:11" x14ac:dyDescent="0.15">
      <c r="A7" s="9">
        <v>3</v>
      </c>
      <c r="B7" s="10">
        <f t="shared" si="1"/>
        <v>43484</v>
      </c>
      <c r="C7" s="10">
        <f t="shared" si="0"/>
        <v>43490</v>
      </c>
      <c r="D7" s="11">
        <v>335</v>
      </c>
      <c r="E7" s="12">
        <f>SUM('Weekly Deaths_2018'!D7+'Weekly Deaths_2017'!D7+'Weekly Deaths_2016'!D7+'Weekly Deaths_2015'!D7+'Weekly Deaths_2014'!D7)/5</f>
        <v>381.8</v>
      </c>
      <c r="F7" s="12">
        <f>MIN('Weekly Deaths_2018'!D7,'Weekly Deaths_2017'!D7,'Weekly Deaths_2016'!D7,'Weekly Deaths_2015'!D7,'Weekly Deaths_2014'!D7)</f>
        <v>331</v>
      </c>
      <c r="G7" s="12">
        <f>MAX('Weekly Deaths_2018'!D7,'Weekly Deaths_2017'!D7,'Weekly Deaths_2016'!D7,'Weekly Deaths_2015'!D7,'Weekly Deaths_2014'!D7)</f>
        <v>426</v>
      </c>
    </row>
    <row r="8" spans="1:11" x14ac:dyDescent="0.15">
      <c r="A8" s="9">
        <v>4</v>
      </c>
      <c r="B8" s="10">
        <f t="shared" si="1"/>
        <v>43491</v>
      </c>
      <c r="C8" s="10">
        <f t="shared" si="0"/>
        <v>43497</v>
      </c>
      <c r="D8" s="11">
        <v>296</v>
      </c>
      <c r="E8" s="12">
        <f>SUM('Weekly Deaths_2018'!D8+'Weekly Deaths_2017'!D8+'Weekly Deaths_2016'!D8+'Weekly Deaths_2015'!D8+'Weekly Deaths_2014'!D8)/5</f>
        <v>385</v>
      </c>
      <c r="F8" s="12">
        <f>MIN('Weekly Deaths_2018'!D8,'Weekly Deaths_2017'!D8,'Weekly Deaths_2016'!D8,'Weekly Deaths_2015'!D8,'Weekly Deaths_2014'!D8)</f>
        <v>353</v>
      </c>
      <c r="G8" s="12">
        <f>MAX('Weekly Deaths_2018'!D8,'Weekly Deaths_2017'!D8,'Weekly Deaths_2016'!D8,'Weekly Deaths_2015'!D8,'Weekly Deaths_2014'!D8)</f>
        <v>433</v>
      </c>
    </row>
    <row r="9" spans="1:11" x14ac:dyDescent="0.15">
      <c r="A9" s="9">
        <v>5</v>
      </c>
      <c r="B9" s="10">
        <f t="shared" si="1"/>
        <v>43498</v>
      </c>
      <c r="C9" s="10">
        <f t="shared" si="0"/>
        <v>43504</v>
      </c>
      <c r="D9" s="11">
        <v>319</v>
      </c>
      <c r="E9" s="12">
        <f>SUM('Weekly Deaths_2018'!D9+'Weekly Deaths_2017'!D9+'Weekly Deaths_2016'!D9+'Weekly Deaths_2015'!D9+'Weekly Deaths_2014'!D9)/5</f>
        <v>349.2</v>
      </c>
      <c r="F9" s="12">
        <f>MIN('Weekly Deaths_2018'!D9,'Weekly Deaths_2017'!D9,'Weekly Deaths_2016'!D9,'Weekly Deaths_2015'!D9,'Weekly Deaths_2014'!D9)</f>
        <v>314</v>
      </c>
      <c r="G9" s="12">
        <f>MAX('Weekly Deaths_2018'!D9,'Weekly Deaths_2017'!D9,'Weekly Deaths_2016'!D9,'Weekly Deaths_2015'!D9,'Weekly Deaths_2014'!D9)</f>
        <v>374</v>
      </c>
    </row>
    <row r="10" spans="1:11" x14ac:dyDescent="0.15">
      <c r="A10" s="9">
        <v>6</v>
      </c>
      <c r="B10" s="10">
        <f t="shared" si="1"/>
        <v>43505</v>
      </c>
      <c r="C10" s="10">
        <f t="shared" si="0"/>
        <v>43511</v>
      </c>
      <c r="D10" s="11">
        <v>342</v>
      </c>
      <c r="E10" s="12">
        <f>SUM('Weekly Deaths_2018'!D10+'Weekly Deaths_2017'!D10+'Weekly Deaths_2016'!D10+'Weekly Deaths_2015'!D10+'Weekly Deaths_2014'!D10)/5</f>
        <v>327.39999999999998</v>
      </c>
      <c r="F10" s="12">
        <f>MIN('Weekly Deaths_2018'!D10,'Weekly Deaths_2017'!D10,'Weekly Deaths_2016'!D10,'Weekly Deaths_2015'!D10,'Weekly Deaths_2014'!D10)</f>
        <v>280</v>
      </c>
      <c r="G10" s="12">
        <f>MAX('Weekly Deaths_2018'!D10,'Weekly Deaths_2017'!D10,'Weekly Deaths_2016'!D10,'Weekly Deaths_2015'!D10,'Weekly Deaths_2014'!D10)</f>
        <v>364</v>
      </c>
    </row>
    <row r="11" spans="1:11" x14ac:dyDescent="0.15">
      <c r="A11" s="9">
        <v>7</v>
      </c>
      <c r="B11" s="10">
        <f t="shared" si="1"/>
        <v>43512</v>
      </c>
      <c r="C11" s="10">
        <f t="shared" si="0"/>
        <v>43518</v>
      </c>
      <c r="D11" s="11">
        <v>337</v>
      </c>
      <c r="E11" s="12">
        <f>SUM('Weekly Deaths_2018'!D11+'Weekly Deaths_2017'!D11+'Weekly Deaths_2016'!D11+'Weekly Deaths_2015'!D11+'Weekly Deaths_2014'!D11)/5</f>
        <v>309</v>
      </c>
      <c r="F11" s="12">
        <f>MIN('Weekly Deaths_2018'!D11,'Weekly Deaths_2017'!D11,'Weekly Deaths_2016'!D11,'Weekly Deaths_2015'!D11,'Weekly Deaths_2014'!D11)</f>
        <v>217</v>
      </c>
      <c r="G11" s="12">
        <f>MAX('Weekly Deaths_2018'!D11,'Weekly Deaths_2017'!D11,'Weekly Deaths_2016'!D11,'Weekly Deaths_2015'!D11,'Weekly Deaths_2014'!D11)</f>
        <v>366</v>
      </c>
    </row>
    <row r="12" spans="1:11" x14ac:dyDescent="0.15">
      <c r="A12" s="9">
        <v>8</v>
      </c>
      <c r="B12" s="10">
        <f t="shared" si="1"/>
        <v>43519</v>
      </c>
      <c r="C12" s="10">
        <f t="shared" si="0"/>
        <v>43525</v>
      </c>
      <c r="D12" s="11">
        <v>310</v>
      </c>
      <c r="E12" s="12">
        <f>SUM('Weekly Deaths_2018'!D12+'Weekly Deaths_2017'!D12+'Weekly Deaths_2016'!D12+'Weekly Deaths_2015'!D12+'Weekly Deaths_2014'!D12)/5</f>
        <v>347</v>
      </c>
      <c r="F12" s="12">
        <f>MIN('Weekly Deaths_2018'!D12,'Weekly Deaths_2017'!D12,'Weekly Deaths_2016'!D12,'Weekly Deaths_2015'!D12,'Weekly Deaths_2014'!D12)</f>
        <v>314</v>
      </c>
      <c r="G12" s="12">
        <f>MAX('Weekly Deaths_2018'!D12,'Weekly Deaths_2017'!D12,'Weekly Deaths_2016'!D12,'Weekly Deaths_2015'!D12,'Weekly Deaths_2014'!D12)</f>
        <v>423</v>
      </c>
    </row>
    <row r="13" spans="1:11" x14ac:dyDescent="0.15">
      <c r="A13" s="9">
        <v>9</v>
      </c>
      <c r="B13" s="10">
        <f t="shared" si="1"/>
        <v>43526</v>
      </c>
      <c r="C13" s="10">
        <f t="shared" si="0"/>
        <v>43532</v>
      </c>
      <c r="D13" s="11">
        <v>342</v>
      </c>
      <c r="E13" s="12">
        <f>SUM('Weekly Deaths_2018'!D13+'Weekly Deaths_2017'!D13+'Weekly Deaths_2016'!D13+'Weekly Deaths_2015'!D13+'Weekly Deaths_2014'!D13)/5</f>
        <v>344.6</v>
      </c>
      <c r="F13" s="12">
        <f>MIN('Weekly Deaths_2018'!D13,'Weekly Deaths_2017'!D13,'Weekly Deaths_2016'!D13,'Weekly Deaths_2015'!D13,'Weekly Deaths_2014'!D13)</f>
        <v>285</v>
      </c>
      <c r="G13" s="12">
        <f>MAX('Weekly Deaths_2018'!D13,'Weekly Deaths_2017'!D13,'Weekly Deaths_2016'!D13,'Weekly Deaths_2015'!D13,'Weekly Deaths_2014'!D13)</f>
        <v>401</v>
      </c>
    </row>
    <row r="14" spans="1:11" x14ac:dyDescent="0.15">
      <c r="A14" s="9">
        <v>10</v>
      </c>
      <c r="B14" s="10">
        <f t="shared" si="1"/>
        <v>43533</v>
      </c>
      <c r="C14" s="10">
        <f t="shared" ref="C14:C22" si="2">B14+6</f>
        <v>43539</v>
      </c>
      <c r="D14" s="11">
        <v>343</v>
      </c>
      <c r="E14" s="12">
        <f>SUM('Weekly Deaths_2018'!D14+'Weekly Deaths_2017'!D14+'Weekly Deaths_2016'!D14+'Weekly Deaths_2015'!D14+'Weekly Deaths_2014'!D14)/5</f>
        <v>337.8</v>
      </c>
      <c r="F14" s="12">
        <f>MIN('Weekly Deaths_2018'!D14,'Weekly Deaths_2017'!D14,'Weekly Deaths_2016'!D14,'Weekly Deaths_2015'!D14,'Weekly Deaths_2014'!D14)</f>
        <v>309</v>
      </c>
      <c r="G14" s="12">
        <f>MAX('Weekly Deaths_2018'!D14,'Weekly Deaths_2017'!D14,'Weekly Deaths_2016'!D14,'Weekly Deaths_2015'!D14,'Weekly Deaths_2014'!D14)</f>
        <v>359</v>
      </c>
    </row>
    <row r="15" spans="1:11" x14ac:dyDescent="0.15">
      <c r="A15" s="9">
        <v>11</v>
      </c>
      <c r="B15" s="10">
        <f t="shared" si="1"/>
        <v>43540</v>
      </c>
      <c r="C15" s="10">
        <f t="shared" si="2"/>
        <v>43546</v>
      </c>
      <c r="D15" s="11">
        <v>294</v>
      </c>
      <c r="E15" s="12">
        <f>SUM('Weekly Deaths_2018'!D15+'Weekly Deaths_2017'!D15+'Weekly Deaths_2016'!D15+'Weekly Deaths_2015'!D15+'Weekly Deaths_2014'!D15)/5</f>
        <v>303.8</v>
      </c>
      <c r="F15" s="12">
        <f>MIN('Weekly Deaths_2018'!D15,'Weekly Deaths_2017'!D15,'Weekly Deaths_2016'!D15,'Weekly Deaths_2015'!D15,'Weekly Deaths_2014'!D15)</f>
        <v>251</v>
      </c>
      <c r="G15" s="12">
        <f>MAX('Weekly Deaths_2018'!D15,'Weekly Deaths_2017'!D15,'Weekly Deaths_2016'!D15,'Weekly Deaths_2015'!D15,'Weekly Deaths_2014'!D15)</f>
        <v>327</v>
      </c>
    </row>
    <row r="16" spans="1:11" x14ac:dyDescent="0.15">
      <c r="A16" s="9">
        <v>12</v>
      </c>
      <c r="B16" s="10">
        <f t="shared" ref="B16:B22" si="3">C15+1</f>
        <v>43547</v>
      </c>
      <c r="C16" s="10">
        <f t="shared" si="2"/>
        <v>43553</v>
      </c>
      <c r="D16" s="11">
        <v>307</v>
      </c>
      <c r="E16" s="12">
        <f>SUM('Weekly Deaths_2018'!D16+'Weekly Deaths_2017'!D16+'Weekly Deaths_2016'!D16+'Weekly Deaths_2015'!D16+'Weekly Deaths_2014'!D16)/5</f>
        <v>310.39999999999998</v>
      </c>
      <c r="F16" s="12">
        <f>MIN('Weekly Deaths_2018'!D16,'Weekly Deaths_2017'!D16,'Weekly Deaths_2016'!D16,'Weekly Deaths_2015'!D16,'Weekly Deaths_2014'!D16)</f>
        <v>261</v>
      </c>
      <c r="G16" s="12">
        <f>MAX('Weekly Deaths_2018'!D16,'Weekly Deaths_2017'!D16,'Weekly Deaths_2016'!D16,'Weekly Deaths_2015'!D16,'Weekly Deaths_2014'!D16)</f>
        <v>356</v>
      </c>
    </row>
    <row r="17" spans="1:7" x14ac:dyDescent="0.15">
      <c r="A17" s="9">
        <v>13</v>
      </c>
      <c r="B17" s="10">
        <f t="shared" si="3"/>
        <v>43554</v>
      </c>
      <c r="C17" s="10">
        <f t="shared" si="2"/>
        <v>43560</v>
      </c>
      <c r="D17" s="11">
        <v>287</v>
      </c>
      <c r="E17" s="12">
        <f>SUM('Weekly Deaths_2018'!D17+'Weekly Deaths_2017'!D17+'Weekly Deaths_2016'!D17+'Weekly Deaths_2015'!D17+'Weekly Deaths_2014'!D17)/5</f>
        <v>301.39999999999998</v>
      </c>
      <c r="F17" s="12">
        <f>MIN('Weekly Deaths_2018'!D17,'Weekly Deaths_2017'!D17,'Weekly Deaths_2016'!D17,'Weekly Deaths_2015'!D17,'Weekly Deaths_2014'!D17)</f>
        <v>280</v>
      </c>
      <c r="G17" s="12">
        <f>MAX('Weekly Deaths_2018'!D17,'Weekly Deaths_2017'!D17,'Weekly Deaths_2016'!D17,'Weekly Deaths_2015'!D17,'Weekly Deaths_2014'!D17)</f>
        <v>323</v>
      </c>
    </row>
    <row r="18" spans="1:7" x14ac:dyDescent="0.15">
      <c r="A18" s="9">
        <v>14</v>
      </c>
      <c r="B18" s="10">
        <f t="shared" si="3"/>
        <v>43561</v>
      </c>
      <c r="C18" s="10">
        <f t="shared" si="2"/>
        <v>43567</v>
      </c>
      <c r="D18" s="11">
        <v>301</v>
      </c>
      <c r="E18" s="12">
        <f>SUM('Weekly Deaths_2018'!D18+'Weekly Deaths_2017'!D18+'Weekly Deaths_2016'!D18+'Weekly Deaths_2015'!D18+'Weekly Deaths_2014'!D18)/5</f>
        <v>292.39999999999998</v>
      </c>
      <c r="F18" s="12">
        <f>MIN('Weekly Deaths_2018'!D18,'Weekly Deaths_2017'!D18,'Weekly Deaths_2016'!D18,'Weekly Deaths_2015'!D18,'Weekly Deaths_2014'!D18)</f>
        <v>221</v>
      </c>
      <c r="G18" s="12">
        <f>MAX('Weekly Deaths_2018'!D18,'Weekly Deaths_2017'!D18,'Weekly Deaths_2016'!D18,'Weekly Deaths_2015'!D18,'Weekly Deaths_2014'!D18)</f>
        <v>350</v>
      </c>
    </row>
    <row r="19" spans="1:7" x14ac:dyDescent="0.15">
      <c r="A19" s="9">
        <v>15</v>
      </c>
      <c r="B19" s="10">
        <f t="shared" si="3"/>
        <v>43568</v>
      </c>
      <c r="C19" s="10">
        <f t="shared" si="2"/>
        <v>43574</v>
      </c>
      <c r="D19" s="11">
        <v>316</v>
      </c>
      <c r="E19" s="12">
        <f>SUM('Weekly Deaths_2018'!D19+'Weekly Deaths_2017'!D19+'Weekly Deaths_2016'!D19+'Weekly Deaths_2015'!D19+'Weekly Deaths_2014'!D19)/5</f>
        <v>290.39999999999998</v>
      </c>
      <c r="F19" s="12">
        <f>MIN('Weekly Deaths_2018'!D19,'Weekly Deaths_2017'!D19,'Weekly Deaths_2016'!D19,'Weekly Deaths_2015'!D19,'Weekly Deaths_2014'!D19)</f>
        <v>270</v>
      </c>
      <c r="G19" s="12">
        <f>MAX('Weekly Deaths_2018'!D19,'Weekly Deaths_2017'!D19,'Weekly Deaths_2016'!D19,'Weekly Deaths_2015'!D19,'Weekly Deaths_2014'!D19)</f>
        <v>316</v>
      </c>
    </row>
    <row r="20" spans="1:7" x14ac:dyDescent="0.15">
      <c r="A20" s="9">
        <v>16</v>
      </c>
      <c r="B20" s="10">
        <f t="shared" si="3"/>
        <v>43575</v>
      </c>
      <c r="C20" s="10">
        <f t="shared" si="2"/>
        <v>43581</v>
      </c>
      <c r="D20" s="11">
        <v>272</v>
      </c>
      <c r="E20" s="12">
        <f>SUM('Weekly Deaths_2018'!D20+'Weekly Deaths_2017'!D20+'Weekly Deaths_2016'!D20+'Weekly Deaths_2015'!D20+'Weekly Deaths_2014'!D20)/5</f>
        <v>278.8</v>
      </c>
      <c r="F20" s="12">
        <f>MIN('Weekly Deaths_2018'!D20,'Weekly Deaths_2017'!D20,'Weekly Deaths_2016'!D20,'Weekly Deaths_2015'!D20,'Weekly Deaths_2014'!D20)</f>
        <v>245</v>
      </c>
      <c r="G20" s="12">
        <f>MAX('Weekly Deaths_2018'!D20,'Weekly Deaths_2017'!D20,'Weekly Deaths_2016'!D20,'Weekly Deaths_2015'!D20,'Weekly Deaths_2014'!D20)</f>
        <v>327</v>
      </c>
    </row>
    <row r="21" spans="1:7" x14ac:dyDescent="0.15">
      <c r="A21" s="9">
        <v>17</v>
      </c>
      <c r="B21" s="10">
        <f t="shared" si="3"/>
        <v>43582</v>
      </c>
      <c r="C21" s="10">
        <f t="shared" si="2"/>
        <v>43588</v>
      </c>
      <c r="D21" s="11">
        <v>357</v>
      </c>
      <c r="E21" s="12">
        <f>SUM('Weekly Deaths_2018'!D21+'Weekly Deaths_2017'!D21+'Weekly Deaths_2016'!D21+'Weekly Deaths_2015'!D21+'Weekly Deaths_2014'!D21)/5</f>
        <v>298.39999999999998</v>
      </c>
      <c r="F21" s="12">
        <f>MIN('Weekly Deaths_2018'!D21,'Weekly Deaths_2017'!D21,'Weekly Deaths_2016'!D21,'Weekly Deaths_2015'!D21,'Weekly Deaths_2014'!D21)</f>
        <v>251</v>
      </c>
      <c r="G21" s="12">
        <f>MAX('Weekly Deaths_2018'!D21,'Weekly Deaths_2017'!D21,'Weekly Deaths_2016'!D21,'Weekly Deaths_2015'!D21,'Weekly Deaths_2014'!D21)</f>
        <v>327</v>
      </c>
    </row>
    <row r="22" spans="1:7" x14ac:dyDescent="0.15">
      <c r="A22" s="9">
        <v>18</v>
      </c>
      <c r="B22" s="10">
        <f t="shared" si="3"/>
        <v>43589</v>
      </c>
      <c r="C22" s="10">
        <f t="shared" si="2"/>
        <v>43595</v>
      </c>
      <c r="D22" s="11">
        <v>288</v>
      </c>
      <c r="E22" s="12">
        <f>SUM('Weekly Deaths_2018'!D22+'Weekly Deaths_2017'!D22+'Weekly Deaths_2016'!D22+'Weekly Deaths_2015'!D22+'Weekly Deaths_2014'!D22)/5</f>
        <v>278.8</v>
      </c>
      <c r="F22" s="12">
        <f>MIN('Weekly Deaths_2018'!D22,'Weekly Deaths_2017'!D22,'Weekly Deaths_2016'!D22,'Weekly Deaths_2015'!D22,'Weekly Deaths_2014'!D22)</f>
        <v>230</v>
      </c>
      <c r="G22" s="12">
        <f>MAX('Weekly Deaths_2018'!D22,'Weekly Deaths_2017'!D22,'Weekly Deaths_2016'!D22,'Weekly Deaths_2015'!D22,'Weekly Deaths_2014'!D22)</f>
        <v>335</v>
      </c>
    </row>
    <row r="23" spans="1:7" x14ac:dyDescent="0.15">
      <c r="A23" s="9">
        <v>19</v>
      </c>
      <c r="B23" s="10">
        <f t="shared" ref="B23:B29" si="4">C22+1</f>
        <v>43596</v>
      </c>
      <c r="C23" s="10">
        <f t="shared" ref="C23:C29" si="5">B23+6</f>
        <v>43602</v>
      </c>
      <c r="D23" s="11">
        <v>330</v>
      </c>
      <c r="E23" s="12">
        <f>SUM('Weekly Deaths_2018'!D23+'Weekly Deaths_2017'!D23+'Weekly Deaths_2016'!D23+'Weekly Deaths_2015'!D23+'Weekly Deaths_2014'!D23)/5</f>
        <v>278.60000000000002</v>
      </c>
      <c r="F23" s="12">
        <f>MIN('Weekly Deaths_2018'!D23,'Weekly Deaths_2017'!D23,'Weekly Deaths_2016'!D23,'Weekly Deaths_2015'!D23,'Weekly Deaths_2014'!D23)</f>
        <v>249</v>
      </c>
      <c r="G23" s="12">
        <f>MAX('Weekly Deaths_2018'!D23,'Weekly Deaths_2017'!D23,'Weekly Deaths_2016'!D23,'Weekly Deaths_2015'!D23,'Weekly Deaths_2014'!D23)</f>
        <v>318</v>
      </c>
    </row>
    <row r="24" spans="1:7" x14ac:dyDescent="0.15">
      <c r="A24" s="9">
        <v>20</v>
      </c>
      <c r="B24" s="10">
        <f t="shared" si="4"/>
        <v>43603</v>
      </c>
      <c r="C24" s="10">
        <f t="shared" si="5"/>
        <v>43609</v>
      </c>
      <c r="D24" s="11">
        <v>308</v>
      </c>
      <c r="E24" s="12">
        <f>SUM('Weekly Deaths_2018'!D24+'Weekly Deaths_2017'!D24+'Weekly Deaths_2016'!D24+'Weekly Deaths_2015'!D24+'Weekly Deaths_2014'!D24)/5</f>
        <v>278.2</v>
      </c>
      <c r="F24" s="12">
        <f>MIN('Weekly Deaths_2018'!D24,'Weekly Deaths_2017'!D24,'Weekly Deaths_2016'!D24,'Weekly Deaths_2015'!D24,'Weekly Deaths_2014'!D24)</f>
        <v>250</v>
      </c>
      <c r="G24" s="12">
        <f>MAX('Weekly Deaths_2018'!D24,'Weekly Deaths_2017'!D24,'Weekly Deaths_2016'!D24,'Weekly Deaths_2015'!D24,'Weekly Deaths_2014'!D24)</f>
        <v>315</v>
      </c>
    </row>
    <row r="25" spans="1:7" x14ac:dyDescent="0.15">
      <c r="A25" s="9">
        <v>21</v>
      </c>
      <c r="B25" s="10">
        <f t="shared" si="4"/>
        <v>43610</v>
      </c>
      <c r="C25" s="10">
        <f t="shared" si="5"/>
        <v>43616</v>
      </c>
      <c r="D25" s="11">
        <v>245</v>
      </c>
      <c r="E25" s="12">
        <f>SUM('Weekly Deaths_2018'!D25+'Weekly Deaths_2017'!D25+'Weekly Deaths_2016'!D25+'Weekly Deaths_2015'!D25+'Weekly Deaths_2014'!D25)/5</f>
        <v>278.2</v>
      </c>
      <c r="F25" s="12">
        <f>MIN('Weekly Deaths_2018'!D25,'Weekly Deaths_2017'!D25,'Weekly Deaths_2016'!D25,'Weekly Deaths_2015'!D25,'Weekly Deaths_2014'!D25)</f>
        <v>241</v>
      </c>
      <c r="G25" s="12">
        <f>MAX('Weekly Deaths_2018'!D25,'Weekly Deaths_2017'!D25,'Weekly Deaths_2016'!D25,'Weekly Deaths_2015'!D25,'Weekly Deaths_2014'!D25)</f>
        <v>328</v>
      </c>
    </row>
    <row r="26" spans="1:7" x14ac:dyDescent="0.15">
      <c r="A26" s="9">
        <v>22</v>
      </c>
      <c r="B26" s="10">
        <f t="shared" si="4"/>
        <v>43617</v>
      </c>
      <c r="C26" s="10">
        <f t="shared" si="5"/>
        <v>43623</v>
      </c>
      <c r="D26" s="11">
        <v>279</v>
      </c>
      <c r="E26" s="12">
        <f>SUM('Weekly Deaths_2018'!D26+'Weekly Deaths_2017'!D26+'Weekly Deaths_2016'!D26+'Weekly Deaths_2015'!D26+'Weekly Deaths_2014'!D26)/5</f>
        <v>263</v>
      </c>
      <c r="F26" s="12">
        <f>MIN('Weekly Deaths_2018'!D26,'Weekly Deaths_2017'!D26,'Weekly Deaths_2016'!D26,'Weekly Deaths_2015'!D26,'Weekly Deaths_2014'!D26)</f>
        <v>241</v>
      </c>
      <c r="G26" s="12">
        <f>MAX('Weekly Deaths_2018'!D26,'Weekly Deaths_2017'!D26,'Weekly Deaths_2016'!D26,'Weekly Deaths_2015'!D26,'Weekly Deaths_2014'!D26)</f>
        <v>284</v>
      </c>
    </row>
    <row r="27" spans="1:7" x14ac:dyDescent="0.15">
      <c r="A27" s="9">
        <v>23</v>
      </c>
      <c r="B27" s="10">
        <f t="shared" si="4"/>
        <v>43624</v>
      </c>
      <c r="C27" s="10">
        <f t="shared" si="5"/>
        <v>43630</v>
      </c>
      <c r="D27" s="11">
        <v>281</v>
      </c>
      <c r="E27" s="12">
        <f>SUM('Weekly Deaths_2018'!D27+'Weekly Deaths_2017'!D27+'Weekly Deaths_2016'!D27+'Weekly Deaths_2015'!D27+'Weekly Deaths_2014'!D27)/5</f>
        <v>286</v>
      </c>
      <c r="F27" s="12">
        <f>MIN('Weekly Deaths_2018'!D27,'Weekly Deaths_2017'!D27,'Weekly Deaths_2016'!D27,'Weekly Deaths_2015'!D27,'Weekly Deaths_2014'!D27)</f>
        <v>246</v>
      </c>
      <c r="G27" s="12">
        <f>MAX('Weekly Deaths_2018'!D27,'Weekly Deaths_2017'!D27,'Weekly Deaths_2016'!D27,'Weekly Deaths_2015'!D27,'Weekly Deaths_2014'!D27)</f>
        <v>340</v>
      </c>
    </row>
    <row r="28" spans="1:7" x14ac:dyDescent="0.15">
      <c r="A28" s="9">
        <v>24</v>
      </c>
      <c r="B28" s="10">
        <f t="shared" si="4"/>
        <v>43631</v>
      </c>
      <c r="C28" s="10">
        <f t="shared" si="5"/>
        <v>43637</v>
      </c>
      <c r="D28" s="11">
        <v>296</v>
      </c>
      <c r="E28" s="12">
        <f>SUM('Weekly Deaths_2018'!D28+'Weekly Deaths_2017'!D28+'Weekly Deaths_2016'!D28+'Weekly Deaths_2015'!D28+'Weekly Deaths_2014'!D28)/5</f>
        <v>284</v>
      </c>
      <c r="F28" s="12">
        <f>MIN('Weekly Deaths_2018'!D28,'Weekly Deaths_2017'!D28,'Weekly Deaths_2016'!D28,'Weekly Deaths_2015'!D28,'Weekly Deaths_2014'!D28)</f>
        <v>265</v>
      </c>
      <c r="G28" s="12">
        <f>MAX('Weekly Deaths_2018'!D28,'Weekly Deaths_2017'!D28,'Weekly Deaths_2016'!D28,'Weekly Deaths_2015'!D28,'Weekly Deaths_2014'!D28)</f>
        <v>300</v>
      </c>
    </row>
    <row r="29" spans="1:7" x14ac:dyDescent="0.15">
      <c r="A29" s="9">
        <v>25</v>
      </c>
      <c r="B29" s="10">
        <f t="shared" si="4"/>
        <v>43638</v>
      </c>
      <c r="C29" s="10">
        <f t="shared" si="5"/>
        <v>43644</v>
      </c>
      <c r="D29" s="11">
        <v>262</v>
      </c>
      <c r="E29" s="12">
        <f>SUM('Weekly Deaths_2018'!D29+'Weekly Deaths_2017'!D29+'Weekly Deaths_2016'!D29+'Weekly Deaths_2015'!D29+'Weekly Deaths_2014'!D29)/5</f>
        <v>259.39999999999998</v>
      </c>
      <c r="F29" s="12">
        <f>MIN('Weekly Deaths_2018'!D29,'Weekly Deaths_2017'!D29,'Weekly Deaths_2016'!D29,'Weekly Deaths_2015'!D29,'Weekly Deaths_2014'!D29)</f>
        <v>211</v>
      </c>
      <c r="G29" s="12">
        <f>MAX('Weekly Deaths_2018'!D29,'Weekly Deaths_2017'!D29,'Weekly Deaths_2016'!D29,'Weekly Deaths_2015'!D29,'Weekly Deaths_2014'!D29)</f>
        <v>292</v>
      </c>
    </row>
    <row r="30" spans="1:7" x14ac:dyDescent="0.15">
      <c r="A30" s="9">
        <v>26</v>
      </c>
      <c r="B30" s="10">
        <f t="shared" ref="B30:B36" si="6">C29+1</f>
        <v>43645</v>
      </c>
      <c r="C30" s="10">
        <f t="shared" ref="C30:C36" si="7">B30+6</f>
        <v>43651</v>
      </c>
      <c r="D30" s="11">
        <v>285</v>
      </c>
      <c r="E30" s="12">
        <f>SUM('Weekly Deaths_2018'!D30+'Weekly Deaths_2017'!D30+'Weekly Deaths_2016'!D30+'Weekly Deaths_2015'!D30+'Weekly Deaths_2014'!D30)/5</f>
        <v>278.2</v>
      </c>
      <c r="F30" s="12">
        <f>MIN('Weekly Deaths_2018'!D30,'Weekly Deaths_2017'!D30,'Weekly Deaths_2016'!D30,'Weekly Deaths_2015'!D30,'Weekly Deaths_2014'!D30)</f>
        <v>235</v>
      </c>
      <c r="G30" s="12">
        <f>MAX('Weekly Deaths_2018'!D30,'Weekly Deaths_2017'!D30,'Weekly Deaths_2016'!D30,'Weekly Deaths_2015'!D30,'Weekly Deaths_2014'!D30)</f>
        <v>303</v>
      </c>
    </row>
    <row r="31" spans="1:7" x14ac:dyDescent="0.15">
      <c r="A31" s="9">
        <v>27</v>
      </c>
      <c r="B31" s="10">
        <f t="shared" si="6"/>
        <v>43652</v>
      </c>
      <c r="C31" s="10">
        <f t="shared" si="7"/>
        <v>43658</v>
      </c>
      <c r="D31" s="11">
        <v>256</v>
      </c>
      <c r="E31" s="12">
        <f>SUM('Weekly Deaths_2018'!D31+'Weekly Deaths_2017'!D31+'Weekly Deaths_2016'!D31+'Weekly Deaths_2015'!D31+'Weekly Deaths_2014'!D31)/5</f>
        <v>254</v>
      </c>
      <c r="F31" s="12">
        <f>MIN('Weekly Deaths_2018'!D31,'Weekly Deaths_2017'!D31,'Weekly Deaths_2016'!D31,'Weekly Deaths_2015'!D31,'Weekly Deaths_2014'!D31)</f>
        <v>172</v>
      </c>
      <c r="G31" s="12">
        <f>MAX('Weekly Deaths_2018'!D31,'Weekly Deaths_2017'!D31,'Weekly Deaths_2016'!D31,'Weekly Deaths_2015'!D31,'Weekly Deaths_2014'!D31)</f>
        <v>300</v>
      </c>
    </row>
    <row r="32" spans="1:7" x14ac:dyDescent="0.15">
      <c r="A32" s="9">
        <v>28</v>
      </c>
      <c r="B32" s="10">
        <f t="shared" si="6"/>
        <v>43659</v>
      </c>
      <c r="C32" s="10">
        <f t="shared" si="7"/>
        <v>43665</v>
      </c>
      <c r="D32" s="11">
        <v>280</v>
      </c>
      <c r="E32" s="12">
        <f>SUM('Weekly Deaths_2018'!D32+'Weekly Deaths_2017'!D32+'Weekly Deaths_2016'!D32+'Weekly Deaths_2015'!D32+'Weekly Deaths_2014'!D32)/5</f>
        <v>256</v>
      </c>
      <c r="F32" s="12">
        <f>MIN('Weekly Deaths_2018'!D32,'Weekly Deaths_2017'!D32,'Weekly Deaths_2016'!D32,'Weekly Deaths_2015'!D32,'Weekly Deaths_2014'!D32)</f>
        <v>237</v>
      </c>
      <c r="G32" s="12">
        <f>MAX('Weekly Deaths_2018'!D32,'Weekly Deaths_2017'!D32,'Weekly Deaths_2016'!D32,'Weekly Deaths_2015'!D32,'Weekly Deaths_2014'!D32)</f>
        <v>298</v>
      </c>
    </row>
    <row r="33" spans="1:7" x14ac:dyDescent="0.15">
      <c r="A33" s="9">
        <v>29</v>
      </c>
      <c r="B33" s="10">
        <f t="shared" si="6"/>
        <v>43666</v>
      </c>
      <c r="C33" s="10">
        <f t="shared" si="7"/>
        <v>43672</v>
      </c>
      <c r="D33" s="11">
        <v>269</v>
      </c>
      <c r="E33" s="12">
        <f>SUM('Weekly Deaths_2018'!D33+'Weekly Deaths_2017'!D33+'Weekly Deaths_2016'!D33+'Weekly Deaths_2015'!D33+'Weekly Deaths_2014'!D33)/5</f>
        <v>255</v>
      </c>
      <c r="F33" s="12">
        <f>MIN('Weekly Deaths_2018'!D33,'Weekly Deaths_2017'!D33,'Weekly Deaths_2016'!D33,'Weekly Deaths_2015'!D33,'Weekly Deaths_2014'!D33)</f>
        <v>203</v>
      </c>
      <c r="G33" s="12">
        <f>MAX('Weekly Deaths_2018'!D33,'Weekly Deaths_2017'!D33,'Weekly Deaths_2016'!D33,'Weekly Deaths_2015'!D33,'Weekly Deaths_2014'!D33)</f>
        <v>288</v>
      </c>
    </row>
    <row r="34" spans="1:7" x14ac:dyDescent="0.15">
      <c r="A34" s="9">
        <v>30</v>
      </c>
      <c r="B34" s="10">
        <f t="shared" si="6"/>
        <v>43673</v>
      </c>
      <c r="C34" s="10">
        <f t="shared" si="7"/>
        <v>43679</v>
      </c>
      <c r="D34" s="11">
        <v>273</v>
      </c>
      <c r="E34" s="12">
        <f>SUM('Weekly Deaths_2018'!D34+'Weekly Deaths_2017'!D34+'Weekly Deaths_2016'!D34+'Weekly Deaths_2015'!D34+'Weekly Deaths_2014'!D34)/5</f>
        <v>279.60000000000002</v>
      </c>
      <c r="F34" s="12">
        <f>MIN('Weekly Deaths_2018'!D34,'Weekly Deaths_2017'!D34,'Weekly Deaths_2016'!D34,'Weekly Deaths_2015'!D34,'Weekly Deaths_2014'!D34)</f>
        <v>261</v>
      </c>
      <c r="G34" s="12">
        <f>MAX('Weekly Deaths_2018'!D34,'Weekly Deaths_2017'!D34,'Weekly Deaths_2016'!D34,'Weekly Deaths_2015'!D34,'Weekly Deaths_2014'!D34)</f>
        <v>298</v>
      </c>
    </row>
    <row r="35" spans="1:7" x14ac:dyDescent="0.15">
      <c r="A35" s="9">
        <v>31</v>
      </c>
      <c r="B35" s="10">
        <f t="shared" si="6"/>
        <v>43680</v>
      </c>
      <c r="C35" s="10">
        <f t="shared" si="7"/>
        <v>43686</v>
      </c>
      <c r="D35" s="11">
        <v>266</v>
      </c>
      <c r="E35" s="12">
        <f>SUM('Weekly Deaths_2018'!D35+'Weekly Deaths_2017'!D35+'Weekly Deaths_2016'!D35+'Weekly Deaths_2015'!D35+'Weekly Deaths_2014'!D35)/5</f>
        <v>280.8</v>
      </c>
      <c r="F35" s="12">
        <f>MIN('Weekly Deaths_2018'!D35,'Weekly Deaths_2017'!D35,'Weekly Deaths_2016'!D35,'Weekly Deaths_2015'!D35,'Weekly Deaths_2014'!D35)</f>
        <v>264</v>
      </c>
      <c r="G35" s="12">
        <f>MAX('Weekly Deaths_2018'!D35,'Weekly Deaths_2017'!D35,'Weekly Deaths_2016'!D35,'Weekly Deaths_2015'!D35,'Weekly Deaths_2014'!D35)</f>
        <v>292</v>
      </c>
    </row>
    <row r="36" spans="1:7" x14ac:dyDescent="0.15">
      <c r="A36" s="9">
        <v>32</v>
      </c>
      <c r="B36" s="10">
        <f t="shared" si="6"/>
        <v>43687</v>
      </c>
      <c r="C36" s="10">
        <f t="shared" si="7"/>
        <v>43693</v>
      </c>
      <c r="D36" s="11">
        <v>284</v>
      </c>
      <c r="E36" s="12">
        <f>SUM('Weekly Deaths_2018'!D36+'Weekly Deaths_2017'!D36+'Weekly Deaths_2016'!D36+'Weekly Deaths_2015'!D36+'Weekly Deaths_2014'!D36)/5</f>
        <v>260.2</v>
      </c>
      <c r="F36" s="12">
        <f>MIN('Weekly Deaths_2018'!D36,'Weekly Deaths_2017'!D36,'Weekly Deaths_2016'!D36,'Weekly Deaths_2015'!D36,'Weekly Deaths_2014'!D36)</f>
        <v>238</v>
      </c>
      <c r="G36" s="12">
        <f>MAX('Weekly Deaths_2018'!D36,'Weekly Deaths_2017'!D36,'Weekly Deaths_2016'!D36,'Weekly Deaths_2015'!D36,'Weekly Deaths_2014'!D36)</f>
        <v>283</v>
      </c>
    </row>
    <row r="37" spans="1:7" x14ac:dyDescent="0.15">
      <c r="A37" s="9">
        <v>33</v>
      </c>
      <c r="B37" s="10">
        <f t="shared" ref="B37:B43" si="8">C36+1</f>
        <v>43694</v>
      </c>
      <c r="C37" s="10">
        <f t="shared" ref="C37:C43" si="9">B37+6</f>
        <v>43700</v>
      </c>
      <c r="D37" s="11">
        <v>274</v>
      </c>
      <c r="E37" s="12">
        <f>SUM('Weekly Deaths_2018'!D37+'Weekly Deaths_2017'!D37+'Weekly Deaths_2016'!D37+'Weekly Deaths_2015'!D37+'Weekly Deaths_2014'!D37)/5</f>
        <v>259.8</v>
      </c>
      <c r="F37" s="12">
        <f>MIN('Weekly Deaths_2018'!D37,'Weekly Deaths_2017'!D37,'Weekly Deaths_2016'!D37,'Weekly Deaths_2015'!D37,'Weekly Deaths_2014'!D37)</f>
        <v>235</v>
      </c>
      <c r="G37" s="12">
        <f>MAX('Weekly Deaths_2018'!D37,'Weekly Deaths_2017'!D37,'Weekly Deaths_2016'!D37,'Weekly Deaths_2015'!D37,'Weekly Deaths_2014'!D37)</f>
        <v>280</v>
      </c>
    </row>
    <row r="38" spans="1:7" x14ac:dyDescent="0.15">
      <c r="A38" s="9">
        <v>34</v>
      </c>
      <c r="B38" s="10">
        <f t="shared" si="8"/>
        <v>43701</v>
      </c>
      <c r="C38" s="10">
        <f t="shared" si="9"/>
        <v>43707</v>
      </c>
      <c r="D38" s="11">
        <v>223</v>
      </c>
      <c r="E38" s="12">
        <f>SUM('Weekly Deaths_2018'!D38+'Weekly Deaths_2017'!D38+'Weekly Deaths_2016'!D38+'Weekly Deaths_2015'!D38+'Weekly Deaths_2014'!D38)/5</f>
        <v>271.2</v>
      </c>
      <c r="F38" s="12">
        <f>MIN('Weekly Deaths_2018'!D38,'Weekly Deaths_2017'!D38,'Weekly Deaths_2016'!D38,'Weekly Deaths_2015'!D38,'Weekly Deaths_2014'!D38)</f>
        <v>251</v>
      </c>
      <c r="G38" s="12">
        <f>MAX('Weekly Deaths_2018'!D38,'Weekly Deaths_2017'!D38,'Weekly Deaths_2016'!D38,'Weekly Deaths_2015'!D38,'Weekly Deaths_2014'!D38)</f>
        <v>301</v>
      </c>
    </row>
    <row r="39" spans="1:7" x14ac:dyDescent="0.15">
      <c r="A39" s="9">
        <v>35</v>
      </c>
      <c r="B39" s="10">
        <f t="shared" si="8"/>
        <v>43708</v>
      </c>
      <c r="C39" s="10">
        <f t="shared" si="9"/>
        <v>43714</v>
      </c>
      <c r="D39" s="11">
        <v>243</v>
      </c>
      <c r="E39" s="12">
        <f>SUM('Weekly Deaths_2018'!D39+'Weekly Deaths_2017'!D39+'Weekly Deaths_2016'!D39+'Weekly Deaths_2015'!D39+'Weekly Deaths_2014'!D39)/5</f>
        <v>258.2</v>
      </c>
      <c r="F39" s="12">
        <f>MIN('Weekly Deaths_2018'!D39,'Weekly Deaths_2017'!D39,'Weekly Deaths_2016'!D39,'Weekly Deaths_2015'!D39,'Weekly Deaths_2014'!D39)</f>
        <v>243</v>
      </c>
      <c r="G39" s="12">
        <f>MAX('Weekly Deaths_2018'!D39,'Weekly Deaths_2017'!D39,'Weekly Deaths_2016'!D39,'Weekly Deaths_2015'!D39,'Weekly Deaths_2014'!D39)</f>
        <v>265</v>
      </c>
    </row>
    <row r="40" spans="1:7" x14ac:dyDescent="0.15">
      <c r="A40" s="9">
        <v>36</v>
      </c>
      <c r="B40" s="10">
        <f t="shared" si="8"/>
        <v>43715</v>
      </c>
      <c r="C40" s="10">
        <f t="shared" si="9"/>
        <v>43721</v>
      </c>
      <c r="D40" s="11">
        <v>305</v>
      </c>
      <c r="E40" s="12">
        <f>SUM('Weekly Deaths_2018'!D40+'Weekly Deaths_2017'!D40+'Weekly Deaths_2016'!D40+'Weekly Deaths_2015'!D40+'Weekly Deaths_2014'!D40)/5</f>
        <v>275.2</v>
      </c>
      <c r="F40" s="12">
        <f>MIN('Weekly Deaths_2018'!D40,'Weekly Deaths_2017'!D40,'Weekly Deaths_2016'!D40,'Weekly Deaths_2015'!D40,'Weekly Deaths_2014'!D40)</f>
        <v>237</v>
      </c>
      <c r="G40" s="12">
        <f>MAX('Weekly Deaths_2018'!D40,'Weekly Deaths_2017'!D40,'Weekly Deaths_2016'!D40,'Weekly Deaths_2015'!D40,'Weekly Deaths_2014'!D40)</f>
        <v>301</v>
      </c>
    </row>
    <row r="41" spans="1:7" x14ac:dyDescent="0.15">
      <c r="A41" s="9">
        <v>37</v>
      </c>
      <c r="B41" s="10">
        <f t="shared" si="8"/>
        <v>43722</v>
      </c>
      <c r="C41" s="10">
        <f t="shared" si="9"/>
        <v>43728</v>
      </c>
      <c r="D41" s="11">
        <v>281</v>
      </c>
      <c r="E41" s="12">
        <f>SUM('Weekly Deaths_2018'!D41+'Weekly Deaths_2017'!D41+'Weekly Deaths_2016'!D41+'Weekly Deaths_2015'!D41+'Weekly Deaths_2014'!D41)/5</f>
        <v>285.2</v>
      </c>
      <c r="F41" s="12">
        <f>MIN('Weekly Deaths_2018'!D41,'Weekly Deaths_2017'!D41,'Weekly Deaths_2016'!D41,'Weekly Deaths_2015'!D41,'Weekly Deaths_2014'!D41)</f>
        <v>247</v>
      </c>
      <c r="G41" s="12">
        <f>MAX('Weekly Deaths_2018'!D41,'Weekly Deaths_2017'!D41,'Weekly Deaths_2016'!D41,'Weekly Deaths_2015'!D41,'Weekly Deaths_2014'!D41)</f>
        <v>324</v>
      </c>
    </row>
    <row r="42" spans="1:7" x14ac:dyDescent="0.15">
      <c r="A42" s="9">
        <v>38</v>
      </c>
      <c r="B42" s="10">
        <f t="shared" si="8"/>
        <v>43729</v>
      </c>
      <c r="C42" s="10">
        <f t="shared" si="9"/>
        <v>43735</v>
      </c>
      <c r="D42" s="11">
        <v>295</v>
      </c>
      <c r="E42" s="12">
        <f>SUM('Weekly Deaths_2018'!D42+'Weekly Deaths_2017'!D42+'Weekly Deaths_2016'!D42+'Weekly Deaths_2015'!D42+'Weekly Deaths_2014'!D42)/5</f>
        <v>280.8</v>
      </c>
      <c r="F42" s="12">
        <f>MIN('Weekly Deaths_2018'!D42,'Weekly Deaths_2017'!D42,'Weekly Deaths_2016'!D42,'Weekly Deaths_2015'!D42,'Weekly Deaths_2014'!D42)</f>
        <v>259</v>
      </c>
      <c r="G42" s="12">
        <f>MAX('Weekly Deaths_2018'!D42,'Weekly Deaths_2017'!D42,'Weekly Deaths_2016'!D42,'Weekly Deaths_2015'!D42,'Weekly Deaths_2014'!D42)</f>
        <v>298</v>
      </c>
    </row>
    <row r="43" spans="1:7" x14ac:dyDescent="0.15">
      <c r="A43" s="9">
        <v>39</v>
      </c>
      <c r="B43" s="10">
        <f t="shared" si="8"/>
        <v>43736</v>
      </c>
      <c r="C43" s="10">
        <f t="shared" si="9"/>
        <v>43742</v>
      </c>
      <c r="D43" s="11">
        <v>263</v>
      </c>
      <c r="E43" s="12">
        <f>SUM('Weekly Deaths_2018'!D43+'Weekly Deaths_2017'!D43+'Weekly Deaths_2016'!D43+'Weekly Deaths_2015'!D43+'Weekly Deaths_2014'!D43)/5</f>
        <v>292</v>
      </c>
      <c r="F43" s="12">
        <f>MIN('Weekly Deaths_2018'!D43,'Weekly Deaths_2017'!D43,'Weekly Deaths_2016'!D43,'Weekly Deaths_2015'!D43,'Weekly Deaths_2014'!D43)</f>
        <v>275</v>
      </c>
      <c r="G43" s="12">
        <f>MAX('Weekly Deaths_2018'!D43,'Weekly Deaths_2017'!D43,'Weekly Deaths_2016'!D43,'Weekly Deaths_2015'!D43,'Weekly Deaths_2014'!D43)</f>
        <v>324</v>
      </c>
    </row>
    <row r="44" spans="1:7" x14ac:dyDescent="0.15">
      <c r="A44" s="9">
        <v>40</v>
      </c>
      <c r="B44" s="10">
        <f t="shared" ref="B44:B50" si="10">C43+1</f>
        <v>43743</v>
      </c>
      <c r="C44" s="10">
        <f t="shared" ref="C44:C50" si="11">B44+6</f>
        <v>43749</v>
      </c>
      <c r="D44" s="11">
        <v>287</v>
      </c>
      <c r="E44" s="12">
        <f>SUM('Weekly Deaths_2018'!D44+'Weekly Deaths_2017'!D44+'Weekly Deaths_2016'!D44+'Weekly Deaths_2015'!D44+'Weekly Deaths_2014'!D44)/5</f>
        <v>298.39999999999998</v>
      </c>
      <c r="F44" s="12">
        <f>MIN('Weekly Deaths_2018'!D44,'Weekly Deaths_2017'!D44,'Weekly Deaths_2016'!D44,'Weekly Deaths_2015'!D44,'Weekly Deaths_2014'!D44)</f>
        <v>277</v>
      </c>
      <c r="G44" s="12">
        <f>MAX('Weekly Deaths_2018'!D44,'Weekly Deaths_2017'!D44,'Weekly Deaths_2016'!D44,'Weekly Deaths_2015'!D44,'Weekly Deaths_2014'!D44)</f>
        <v>318</v>
      </c>
    </row>
    <row r="45" spans="1:7" x14ac:dyDescent="0.15">
      <c r="A45" s="9">
        <v>41</v>
      </c>
      <c r="B45" s="10">
        <f t="shared" si="10"/>
        <v>43750</v>
      </c>
      <c r="C45" s="10">
        <f t="shared" si="11"/>
        <v>43756</v>
      </c>
      <c r="D45" s="11">
        <v>316</v>
      </c>
      <c r="E45" s="12">
        <f>SUM('Weekly Deaths_2018'!D45+'Weekly Deaths_2017'!D45+'Weekly Deaths_2016'!D45+'Weekly Deaths_2015'!D45+'Weekly Deaths_2014'!D45)/5</f>
        <v>295</v>
      </c>
      <c r="F45" s="12">
        <f>MIN('Weekly Deaths_2018'!D45,'Weekly Deaths_2017'!D45,'Weekly Deaths_2016'!D45,'Weekly Deaths_2015'!D45,'Weekly Deaths_2014'!D45)</f>
        <v>282</v>
      </c>
      <c r="G45" s="12">
        <f>MAX('Weekly Deaths_2018'!D45,'Weekly Deaths_2017'!D45,'Weekly Deaths_2016'!D45,'Weekly Deaths_2015'!D45,'Weekly Deaths_2014'!D45)</f>
        <v>317</v>
      </c>
    </row>
    <row r="46" spans="1:7" x14ac:dyDescent="0.15">
      <c r="A46" s="9">
        <v>42</v>
      </c>
      <c r="B46" s="10">
        <f t="shared" si="10"/>
        <v>43757</v>
      </c>
      <c r="C46" s="10">
        <f t="shared" si="11"/>
        <v>43763</v>
      </c>
      <c r="D46" s="11">
        <v>279</v>
      </c>
      <c r="E46" s="12">
        <f>SUM('Weekly Deaths_2018'!D46+'Weekly Deaths_2017'!D46+'Weekly Deaths_2016'!D46+'Weekly Deaths_2015'!D46+'Weekly Deaths_2014'!D46)/5</f>
        <v>286.60000000000002</v>
      </c>
      <c r="F46" s="12">
        <f>MIN('Weekly Deaths_2018'!D46,'Weekly Deaths_2017'!D46,'Weekly Deaths_2016'!D46,'Weekly Deaths_2015'!D46,'Weekly Deaths_2014'!D46)</f>
        <v>263</v>
      </c>
      <c r="G46" s="12">
        <f>MAX('Weekly Deaths_2018'!D46,'Weekly Deaths_2017'!D46,'Weekly Deaths_2016'!D46,'Weekly Deaths_2015'!D46,'Weekly Deaths_2014'!D46)</f>
        <v>299</v>
      </c>
    </row>
    <row r="47" spans="1:7" x14ac:dyDescent="0.15">
      <c r="A47" s="9">
        <v>43</v>
      </c>
      <c r="B47" s="10">
        <f t="shared" si="10"/>
        <v>43764</v>
      </c>
      <c r="C47" s="10">
        <f t="shared" si="11"/>
        <v>43770</v>
      </c>
      <c r="D47" s="11">
        <v>302</v>
      </c>
      <c r="E47" s="12">
        <f>SUM('Weekly Deaths_2018'!D47+'Weekly Deaths_2017'!D47+'Weekly Deaths_2016'!D47+'Weekly Deaths_2015'!D47+'Weekly Deaths_2014'!D47)/5</f>
        <v>283.2</v>
      </c>
      <c r="F47" s="12">
        <f>MIN('Weekly Deaths_2018'!D47,'Weekly Deaths_2017'!D47,'Weekly Deaths_2016'!D47,'Weekly Deaths_2015'!D47,'Weekly Deaths_2014'!D47)</f>
        <v>252</v>
      </c>
      <c r="G47" s="12">
        <f>MAX('Weekly Deaths_2018'!D47,'Weekly Deaths_2017'!D47,'Weekly Deaths_2016'!D47,'Weekly Deaths_2015'!D47,'Weekly Deaths_2014'!D47)</f>
        <v>318</v>
      </c>
    </row>
    <row r="48" spans="1:7" x14ac:dyDescent="0.15">
      <c r="A48" s="9">
        <v>44</v>
      </c>
      <c r="B48" s="10">
        <f t="shared" si="10"/>
        <v>43771</v>
      </c>
      <c r="C48" s="10">
        <f t="shared" si="11"/>
        <v>43777</v>
      </c>
      <c r="D48" s="11">
        <v>296</v>
      </c>
      <c r="E48" s="12">
        <f>SUM('Weekly Deaths_2018'!D48+'Weekly Deaths_2017'!D48+'Weekly Deaths_2016'!D48+'Weekly Deaths_2015'!D48+'Weekly Deaths_2014'!D48)/5</f>
        <v>290.2</v>
      </c>
      <c r="F48" s="12">
        <f>MIN('Weekly Deaths_2018'!D48,'Weekly Deaths_2017'!D48,'Weekly Deaths_2016'!D48,'Weekly Deaths_2015'!D48,'Weekly Deaths_2014'!D48)</f>
        <v>267</v>
      </c>
      <c r="G48" s="12">
        <f>MAX('Weekly Deaths_2018'!D48,'Weekly Deaths_2017'!D48,'Weekly Deaths_2016'!D48,'Weekly Deaths_2015'!D48,'Weekly Deaths_2014'!D48)</f>
        <v>320</v>
      </c>
    </row>
    <row r="49" spans="1:7" x14ac:dyDescent="0.15">
      <c r="A49" s="9">
        <v>45</v>
      </c>
      <c r="B49" s="10">
        <f t="shared" si="10"/>
        <v>43778</v>
      </c>
      <c r="C49" s="10">
        <f t="shared" si="11"/>
        <v>43784</v>
      </c>
      <c r="D49" s="11">
        <v>336</v>
      </c>
      <c r="E49" s="12">
        <f>SUM('Weekly Deaths_2018'!D49+'Weekly Deaths_2017'!D49+'Weekly Deaths_2016'!D49+'Weekly Deaths_2015'!D49+'Weekly Deaths_2014'!D49)/5</f>
        <v>286</v>
      </c>
      <c r="F49" s="12">
        <f>MIN('Weekly Deaths_2018'!D49,'Weekly Deaths_2017'!D49,'Weekly Deaths_2016'!D49,'Weekly Deaths_2015'!D49,'Weekly Deaths_2014'!D49)</f>
        <v>275</v>
      </c>
      <c r="G49" s="12">
        <f>MAX('Weekly Deaths_2018'!D49,'Weekly Deaths_2017'!D49,'Weekly Deaths_2016'!D49,'Weekly Deaths_2015'!D49,'Weekly Deaths_2014'!D49)</f>
        <v>295</v>
      </c>
    </row>
    <row r="50" spans="1:7" x14ac:dyDescent="0.15">
      <c r="A50" s="9">
        <v>46</v>
      </c>
      <c r="B50" s="10">
        <f t="shared" si="10"/>
        <v>43785</v>
      </c>
      <c r="C50" s="10">
        <f t="shared" si="11"/>
        <v>43791</v>
      </c>
      <c r="D50" s="11">
        <v>361</v>
      </c>
      <c r="E50" s="12">
        <f>SUM('Weekly Deaths_2018'!D50+'Weekly Deaths_2017'!D50+'Weekly Deaths_2016'!D50+'Weekly Deaths_2015'!D50+'Weekly Deaths_2014'!D50)/5</f>
        <v>304.60000000000002</v>
      </c>
      <c r="F50" s="12">
        <f>MIN('Weekly Deaths_2018'!D50,'Weekly Deaths_2017'!D50,'Weekly Deaths_2016'!D50,'Weekly Deaths_2015'!D50,'Weekly Deaths_2014'!D50)</f>
        <v>274</v>
      </c>
      <c r="G50" s="12">
        <f>MAX('Weekly Deaths_2018'!D50,'Weekly Deaths_2017'!D50,'Weekly Deaths_2016'!D50,'Weekly Deaths_2015'!D50,'Weekly Deaths_2014'!D50)</f>
        <v>341</v>
      </c>
    </row>
    <row r="51" spans="1:7" x14ac:dyDescent="0.15">
      <c r="A51" s="9">
        <v>47</v>
      </c>
      <c r="B51" s="10">
        <f t="shared" ref="B51:B56" si="12">C50+1</f>
        <v>43792</v>
      </c>
      <c r="C51" s="10">
        <f t="shared" ref="C51:C56" si="13">B51+6</f>
        <v>43798</v>
      </c>
      <c r="D51" s="11">
        <v>334</v>
      </c>
      <c r="E51" s="12">
        <f>SUM('Weekly Deaths_2018'!D51+'Weekly Deaths_2017'!D51+'Weekly Deaths_2016'!D51+'Weekly Deaths_2015'!D51+'Weekly Deaths_2014'!D51)/5</f>
        <v>303.8</v>
      </c>
      <c r="F51" s="12">
        <f>MIN('Weekly Deaths_2018'!D51,'Weekly Deaths_2017'!D51,'Weekly Deaths_2016'!D51,'Weekly Deaths_2015'!D51,'Weekly Deaths_2014'!D51)</f>
        <v>294</v>
      </c>
      <c r="G51" s="12">
        <f>MAX('Weekly Deaths_2018'!D51,'Weekly Deaths_2017'!D51,'Weekly Deaths_2016'!D51,'Weekly Deaths_2015'!D51,'Weekly Deaths_2014'!D51)</f>
        <v>329</v>
      </c>
    </row>
    <row r="52" spans="1:7" x14ac:dyDescent="0.15">
      <c r="A52" s="9">
        <v>48</v>
      </c>
      <c r="B52" s="10">
        <f t="shared" si="12"/>
        <v>43799</v>
      </c>
      <c r="C52" s="10">
        <f t="shared" si="13"/>
        <v>43805</v>
      </c>
      <c r="D52" s="11">
        <v>351</v>
      </c>
      <c r="E52" s="12">
        <f>SUM('Weekly Deaths_2018'!D52+'Weekly Deaths_2017'!D52+'Weekly Deaths_2016'!D52+'Weekly Deaths_2015'!D52+'Weekly Deaths_2014'!D52)/5</f>
        <v>310.39999999999998</v>
      </c>
      <c r="F52" s="12">
        <f>MIN('Weekly Deaths_2018'!D52,'Weekly Deaths_2017'!D52,'Weekly Deaths_2016'!D52,'Weekly Deaths_2015'!D52,'Weekly Deaths_2014'!D52)</f>
        <v>279</v>
      </c>
      <c r="G52" s="12">
        <f>MAX('Weekly Deaths_2018'!D52,'Weekly Deaths_2017'!D52,'Weekly Deaths_2016'!D52,'Weekly Deaths_2015'!D52,'Weekly Deaths_2014'!D52)</f>
        <v>355</v>
      </c>
    </row>
    <row r="53" spans="1:7" x14ac:dyDescent="0.15">
      <c r="A53" s="9">
        <v>49</v>
      </c>
      <c r="B53" s="10">
        <f t="shared" si="12"/>
        <v>43806</v>
      </c>
      <c r="C53" s="10">
        <f t="shared" si="13"/>
        <v>43812</v>
      </c>
      <c r="D53" s="11">
        <v>353</v>
      </c>
      <c r="E53" s="12">
        <f>SUM('Weekly Deaths_2018'!D53+'Weekly Deaths_2017'!D53+'Weekly Deaths_2016'!D53+'Weekly Deaths_2015'!D53+'Weekly Deaths_2014'!D53)/5</f>
        <v>306.2</v>
      </c>
      <c r="F53" s="12">
        <f>MIN('Weekly Deaths_2018'!D53,'Weekly Deaths_2017'!D53,'Weekly Deaths_2016'!D53,'Weekly Deaths_2015'!D53,'Weekly Deaths_2014'!D53)</f>
        <v>275</v>
      </c>
      <c r="G53" s="12">
        <f>MAX('Weekly Deaths_2018'!D53,'Weekly Deaths_2017'!D53,'Weekly Deaths_2016'!D53,'Weekly Deaths_2015'!D53,'Weekly Deaths_2014'!D53)</f>
        <v>324</v>
      </c>
    </row>
    <row r="54" spans="1:7" x14ac:dyDescent="0.15">
      <c r="A54" s="9">
        <v>50</v>
      </c>
      <c r="B54" s="10">
        <f t="shared" si="12"/>
        <v>43813</v>
      </c>
      <c r="C54" s="10">
        <f t="shared" si="13"/>
        <v>43819</v>
      </c>
      <c r="D54" s="11">
        <v>363</v>
      </c>
      <c r="E54" s="12">
        <f>SUM('Weekly Deaths_2018'!D54+'Weekly Deaths_2017'!D54+'Weekly Deaths_2016'!D54+'Weekly Deaths_2015'!D54+'Weekly Deaths_2014'!D54)/5</f>
        <v>330.8</v>
      </c>
      <c r="F54" s="12">
        <f>MIN('Weekly Deaths_2018'!D54,'Weekly Deaths_2017'!D54,'Weekly Deaths_2016'!D54,'Weekly Deaths_2015'!D54,'Weekly Deaths_2014'!D54)</f>
        <v>298</v>
      </c>
      <c r="G54" s="12">
        <f>MAX('Weekly Deaths_2018'!D54,'Weekly Deaths_2017'!D54,'Weekly Deaths_2016'!D54,'Weekly Deaths_2015'!D54,'Weekly Deaths_2014'!D54)</f>
        <v>372</v>
      </c>
    </row>
    <row r="55" spans="1:7" x14ac:dyDescent="0.15">
      <c r="A55" s="9">
        <v>51</v>
      </c>
      <c r="B55" s="10">
        <f t="shared" si="12"/>
        <v>43820</v>
      </c>
      <c r="C55" s="10">
        <f t="shared" si="13"/>
        <v>43826</v>
      </c>
      <c r="D55" s="11">
        <v>194</v>
      </c>
      <c r="E55" s="12">
        <f>SUM('Weekly Deaths_2018'!D55+'Weekly Deaths_2017'!D55+'Weekly Deaths_2016'!D55+'Weekly Deaths_2015'!D55+'Weekly Deaths_2014'!D55)/5</f>
        <v>298.2</v>
      </c>
      <c r="F55" s="12">
        <f>MIN('Weekly Deaths_2018'!D55,'Weekly Deaths_2017'!D55,'Weekly Deaths_2016'!D55,'Weekly Deaths_2015'!D55,'Weekly Deaths_2014'!D55)</f>
        <v>195</v>
      </c>
      <c r="G55" s="12">
        <f>MAX('Weekly Deaths_2018'!D55,'Weekly Deaths_2017'!D55,'Weekly Deaths_2016'!D55,'Weekly Deaths_2015'!D55,'Weekly Deaths_2014'!D55)</f>
        <v>360</v>
      </c>
    </row>
    <row r="56" spans="1:7" x14ac:dyDescent="0.15">
      <c r="A56" s="9">
        <v>52</v>
      </c>
      <c r="B56" s="10">
        <f t="shared" si="12"/>
        <v>43827</v>
      </c>
      <c r="C56" s="10">
        <f t="shared" si="13"/>
        <v>43833</v>
      </c>
      <c r="D56" s="11">
        <v>353</v>
      </c>
      <c r="E56" s="12">
        <f>SUM('Weekly Deaths_2018'!D56+'Weekly Deaths_2017'!D56+'Weekly Deaths_2016'!D56+'Weekly Deaths_2015'!D56+'Weekly Deaths_2014'!D56)/5</f>
        <v>249.8</v>
      </c>
      <c r="F56" s="12">
        <f>MIN('Weekly Deaths_2018'!D56,'Weekly Deaths_2017'!D56,'Weekly Deaths_2016'!D56,'Weekly Deaths_2015'!D56,'Weekly Deaths_2014'!D56)</f>
        <v>199</v>
      </c>
      <c r="G56" s="12">
        <f>MAX('Weekly Deaths_2018'!D56,'Weekly Deaths_2017'!D56,'Weekly Deaths_2016'!D56,'Weekly Deaths_2015'!D56,'Weekly Deaths_2014'!D56)</f>
        <v>365</v>
      </c>
    </row>
    <row r="57" spans="1:7" x14ac:dyDescent="0.15">
      <c r="A57" s="17"/>
      <c r="B57" s="18"/>
      <c r="C57" s="18"/>
      <c r="D57" s="15"/>
      <c r="E57" s="19"/>
      <c r="F57" s="19"/>
      <c r="G57" s="19"/>
    </row>
    <row r="58" spans="1:7" ht="15" x14ac:dyDescent="0.15">
      <c r="A58" s="20" t="s">
        <v>4</v>
      </c>
    </row>
  </sheetData>
  <mergeCells count="6">
    <mergeCell ref="A3:A4"/>
    <mergeCell ref="B3:B4"/>
    <mergeCell ref="C3:C4"/>
    <mergeCell ref="D3:D4"/>
    <mergeCell ref="E3:E4"/>
    <mergeCell ref="F3:G3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3" x14ac:dyDescent="0.15"/>
  <cols>
    <col min="1" max="16384" width="8.6640625" style="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pane ySplit="4" topLeftCell="A5" activePane="bottomLeft" state="frozen"/>
      <selection pane="bottomLeft" activeCell="I3" sqref="I3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16384" width="8.6640625" style="4"/>
  </cols>
  <sheetData>
    <row r="1" spans="1:7" ht="15" x14ac:dyDescent="0.15">
      <c r="A1" s="1" t="s">
        <v>41</v>
      </c>
      <c r="B1" s="2"/>
      <c r="C1" s="2"/>
    </row>
    <row r="2" spans="1:7" x14ac:dyDescent="0.15">
      <c r="A2" s="1"/>
      <c r="B2" s="2"/>
      <c r="C2" s="2"/>
    </row>
    <row r="3" spans="1:7" ht="14.25" customHeight="1" x14ac:dyDescent="0.15">
      <c r="A3" s="32" t="s">
        <v>3</v>
      </c>
      <c r="B3" s="31" t="s">
        <v>0</v>
      </c>
      <c r="C3" s="31" t="s">
        <v>1</v>
      </c>
      <c r="D3" s="34" t="s">
        <v>42</v>
      </c>
      <c r="E3" s="32" t="s">
        <v>43</v>
      </c>
      <c r="F3" s="33" t="s">
        <v>2</v>
      </c>
      <c r="G3" s="33"/>
    </row>
    <row r="4" spans="1:7" s="6" customFormat="1" ht="66" customHeight="1" x14ac:dyDescent="0.15">
      <c r="A4" s="32"/>
      <c r="B4" s="31"/>
      <c r="C4" s="31"/>
      <c r="D4" s="35"/>
      <c r="E4" s="32"/>
      <c r="F4" s="5" t="s">
        <v>5</v>
      </c>
      <c r="G4" s="5" t="s">
        <v>6</v>
      </c>
    </row>
    <row r="5" spans="1:7" x14ac:dyDescent="0.15">
      <c r="A5" s="9">
        <v>1</v>
      </c>
      <c r="B5" s="10">
        <f>'Weekly Deaths_2009'!C56+1</f>
        <v>40173</v>
      </c>
      <c r="C5" s="10">
        <f>B5+6</f>
        <v>40179</v>
      </c>
      <c r="D5" s="26">
        <v>248</v>
      </c>
      <c r="E5" s="12">
        <v>334.2</v>
      </c>
      <c r="F5" s="12">
        <v>309</v>
      </c>
      <c r="G5" s="12">
        <v>373</v>
      </c>
    </row>
    <row r="6" spans="1:7" x14ac:dyDescent="0.15">
      <c r="A6" s="9">
        <v>2</v>
      </c>
      <c r="B6" s="10">
        <f>B5+7</f>
        <v>40180</v>
      </c>
      <c r="C6" s="10">
        <f t="shared" ref="C6:C57" si="0">B6+6</f>
        <v>40186</v>
      </c>
      <c r="D6" s="9">
        <v>421</v>
      </c>
      <c r="E6" s="12">
        <v>350</v>
      </c>
      <c r="F6" s="12">
        <v>302</v>
      </c>
      <c r="G6" s="12">
        <v>454</v>
      </c>
    </row>
    <row r="7" spans="1:7" x14ac:dyDescent="0.15">
      <c r="A7" s="9">
        <v>3</v>
      </c>
      <c r="B7" s="10">
        <f t="shared" ref="B7:B56" si="1">B6+7</f>
        <v>40187</v>
      </c>
      <c r="C7" s="10">
        <f t="shared" si="0"/>
        <v>40193</v>
      </c>
      <c r="D7" s="9">
        <v>373</v>
      </c>
      <c r="E7" s="12">
        <v>329.8</v>
      </c>
      <c r="F7" s="12">
        <v>299</v>
      </c>
      <c r="G7" s="12">
        <v>388</v>
      </c>
    </row>
    <row r="8" spans="1:7" x14ac:dyDescent="0.15">
      <c r="A8" s="9">
        <v>4</v>
      </c>
      <c r="B8" s="10">
        <f t="shared" si="1"/>
        <v>40194</v>
      </c>
      <c r="C8" s="10">
        <f t="shared" si="0"/>
        <v>40200</v>
      </c>
      <c r="D8" s="9">
        <v>325</v>
      </c>
      <c r="E8" s="12">
        <v>339.4</v>
      </c>
      <c r="F8" s="12">
        <v>281</v>
      </c>
      <c r="G8" s="12">
        <v>402</v>
      </c>
    </row>
    <row r="9" spans="1:7" x14ac:dyDescent="0.15">
      <c r="A9" s="9">
        <v>5</v>
      </c>
      <c r="B9" s="10">
        <f t="shared" si="1"/>
        <v>40201</v>
      </c>
      <c r="C9" s="10">
        <f t="shared" si="0"/>
        <v>40207</v>
      </c>
      <c r="D9" s="9">
        <v>326</v>
      </c>
      <c r="E9" s="12">
        <v>314.39999999999998</v>
      </c>
      <c r="F9" s="12">
        <v>272</v>
      </c>
      <c r="G9" s="12">
        <v>353</v>
      </c>
    </row>
    <row r="10" spans="1:7" x14ac:dyDescent="0.15">
      <c r="A10" s="9">
        <v>6</v>
      </c>
      <c r="B10" s="10">
        <f t="shared" si="1"/>
        <v>40208</v>
      </c>
      <c r="C10" s="10">
        <f t="shared" si="0"/>
        <v>40214</v>
      </c>
      <c r="D10" s="9">
        <v>313</v>
      </c>
      <c r="E10" s="12">
        <v>308</v>
      </c>
      <c r="F10" s="12">
        <v>286</v>
      </c>
      <c r="G10" s="12">
        <v>343</v>
      </c>
    </row>
    <row r="11" spans="1:7" x14ac:dyDescent="0.15">
      <c r="A11" s="9">
        <v>7</v>
      </c>
      <c r="B11" s="10">
        <f t="shared" si="1"/>
        <v>40215</v>
      </c>
      <c r="C11" s="10">
        <f t="shared" si="0"/>
        <v>40221</v>
      </c>
      <c r="D11" s="9">
        <v>312</v>
      </c>
      <c r="E11" s="12">
        <v>298.39999999999998</v>
      </c>
      <c r="F11" s="12">
        <v>275</v>
      </c>
      <c r="G11" s="12">
        <v>330</v>
      </c>
    </row>
    <row r="12" spans="1:7" x14ac:dyDescent="0.15">
      <c r="A12" s="9">
        <v>8</v>
      </c>
      <c r="B12" s="10">
        <f t="shared" si="1"/>
        <v>40222</v>
      </c>
      <c r="C12" s="10">
        <f t="shared" si="0"/>
        <v>40228</v>
      </c>
      <c r="D12" s="9">
        <v>307</v>
      </c>
      <c r="E12" s="12">
        <v>317.39999999999998</v>
      </c>
      <c r="F12" s="12">
        <v>296</v>
      </c>
      <c r="G12" s="12">
        <v>335</v>
      </c>
    </row>
    <row r="13" spans="1:7" x14ac:dyDescent="0.15">
      <c r="A13" s="9">
        <v>9</v>
      </c>
      <c r="B13" s="10">
        <f t="shared" si="1"/>
        <v>40229</v>
      </c>
      <c r="C13" s="10">
        <f t="shared" si="0"/>
        <v>40235</v>
      </c>
      <c r="D13" s="9">
        <v>310</v>
      </c>
      <c r="E13" s="12">
        <v>323.39999999999998</v>
      </c>
      <c r="F13" s="12">
        <v>287</v>
      </c>
      <c r="G13" s="12">
        <v>352</v>
      </c>
    </row>
    <row r="14" spans="1:7" x14ac:dyDescent="0.15">
      <c r="A14" s="9">
        <v>10</v>
      </c>
      <c r="B14" s="10">
        <f t="shared" si="1"/>
        <v>40236</v>
      </c>
      <c r="C14" s="10">
        <f t="shared" si="0"/>
        <v>40242</v>
      </c>
      <c r="D14" s="9">
        <v>305</v>
      </c>
      <c r="E14" s="12">
        <v>304.2</v>
      </c>
      <c r="F14" s="12">
        <v>260</v>
      </c>
      <c r="G14" s="12">
        <v>328</v>
      </c>
    </row>
    <row r="15" spans="1:7" x14ac:dyDescent="0.15">
      <c r="A15" s="9">
        <v>11</v>
      </c>
      <c r="B15" s="10">
        <f t="shared" si="1"/>
        <v>40243</v>
      </c>
      <c r="C15" s="10">
        <f t="shared" si="0"/>
        <v>40249</v>
      </c>
      <c r="D15" s="9">
        <v>333</v>
      </c>
      <c r="E15" s="12">
        <v>286.8</v>
      </c>
      <c r="F15" s="12">
        <v>255</v>
      </c>
      <c r="G15" s="12">
        <v>317</v>
      </c>
    </row>
    <row r="16" spans="1:7" x14ac:dyDescent="0.15">
      <c r="A16" s="9">
        <v>12</v>
      </c>
      <c r="B16" s="10">
        <f t="shared" si="1"/>
        <v>40250</v>
      </c>
      <c r="C16" s="10">
        <f t="shared" si="0"/>
        <v>40256</v>
      </c>
      <c r="D16" s="9">
        <v>296</v>
      </c>
      <c r="E16" s="12">
        <v>299.39999999999998</v>
      </c>
      <c r="F16" s="12">
        <v>268</v>
      </c>
      <c r="G16" s="12">
        <v>350</v>
      </c>
    </row>
    <row r="17" spans="1:7" x14ac:dyDescent="0.15">
      <c r="A17" s="9">
        <v>13</v>
      </c>
      <c r="B17" s="10">
        <f t="shared" si="1"/>
        <v>40257</v>
      </c>
      <c r="C17" s="10">
        <f t="shared" si="0"/>
        <v>40263</v>
      </c>
      <c r="D17" s="9">
        <v>299</v>
      </c>
      <c r="E17" s="12">
        <v>297.8</v>
      </c>
      <c r="F17" s="12">
        <v>247</v>
      </c>
      <c r="G17" s="12">
        <v>360</v>
      </c>
    </row>
    <row r="18" spans="1:7" x14ac:dyDescent="0.15">
      <c r="A18" s="9">
        <v>14</v>
      </c>
      <c r="B18" s="10">
        <f t="shared" si="1"/>
        <v>40264</v>
      </c>
      <c r="C18" s="10">
        <f t="shared" si="0"/>
        <v>40270</v>
      </c>
      <c r="D18" s="9">
        <v>268</v>
      </c>
      <c r="E18" s="12">
        <v>322.60000000000002</v>
      </c>
      <c r="F18" s="12">
        <v>302</v>
      </c>
      <c r="G18" s="12">
        <v>356</v>
      </c>
    </row>
    <row r="19" spans="1:7" x14ac:dyDescent="0.15">
      <c r="A19" s="9">
        <v>15</v>
      </c>
      <c r="B19" s="10">
        <f t="shared" si="1"/>
        <v>40271</v>
      </c>
      <c r="C19" s="10">
        <f t="shared" si="0"/>
        <v>40277</v>
      </c>
      <c r="D19" s="9">
        <v>255</v>
      </c>
      <c r="E19" s="12">
        <v>276.2</v>
      </c>
      <c r="F19" s="12">
        <v>268</v>
      </c>
      <c r="G19" s="12">
        <v>289</v>
      </c>
    </row>
    <row r="20" spans="1:7" x14ac:dyDescent="0.15">
      <c r="A20" s="9">
        <v>16</v>
      </c>
      <c r="B20" s="10">
        <f t="shared" si="1"/>
        <v>40278</v>
      </c>
      <c r="C20" s="10">
        <f t="shared" si="0"/>
        <v>40284</v>
      </c>
      <c r="D20" s="9">
        <v>307</v>
      </c>
      <c r="E20" s="12">
        <v>285.60000000000002</v>
      </c>
      <c r="F20" s="12">
        <v>260</v>
      </c>
      <c r="G20" s="12">
        <v>305</v>
      </c>
    </row>
    <row r="21" spans="1:7" x14ac:dyDescent="0.15">
      <c r="A21" s="9">
        <v>17</v>
      </c>
      <c r="B21" s="10">
        <f t="shared" si="1"/>
        <v>40285</v>
      </c>
      <c r="C21" s="10">
        <f t="shared" si="0"/>
        <v>40291</v>
      </c>
      <c r="D21" s="9">
        <v>246</v>
      </c>
      <c r="E21" s="12">
        <v>282</v>
      </c>
      <c r="F21" s="12">
        <v>269</v>
      </c>
      <c r="G21" s="12">
        <v>294</v>
      </c>
    </row>
    <row r="22" spans="1:7" x14ac:dyDescent="0.15">
      <c r="A22" s="9">
        <v>18</v>
      </c>
      <c r="B22" s="10">
        <f t="shared" si="1"/>
        <v>40292</v>
      </c>
      <c r="C22" s="10">
        <f t="shared" si="0"/>
        <v>40298</v>
      </c>
      <c r="D22" s="9">
        <v>283</v>
      </c>
      <c r="E22" s="12">
        <v>273.8</v>
      </c>
      <c r="F22" s="12">
        <v>255</v>
      </c>
      <c r="G22" s="12">
        <v>314</v>
      </c>
    </row>
    <row r="23" spans="1:7" x14ac:dyDescent="0.15">
      <c r="A23" s="9">
        <v>19</v>
      </c>
      <c r="B23" s="10">
        <f t="shared" si="1"/>
        <v>40299</v>
      </c>
      <c r="C23" s="10">
        <f t="shared" si="0"/>
        <v>40305</v>
      </c>
      <c r="D23" s="9">
        <v>215</v>
      </c>
      <c r="E23" s="12">
        <v>261.60000000000002</v>
      </c>
      <c r="F23" s="12">
        <v>246</v>
      </c>
      <c r="G23" s="12">
        <v>291</v>
      </c>
    </row>
    <row r="24" spans="1:7" x14ac:dyDescent="0.15">
      <c r="A24" s="9">
        <v>20</v>
      </c>
      <c r="B24" s="10">
        <f t="shared" si="1"/>
        <v>40306</v>
      </c>
      <c r="C24" s="10">
        <f t="shared" si="0"/>
        <v>40312</v>
      </c>
      <c r="D24" s="9">
        <v>277</v>
      </c>
      <c r="E24" s="12">
        <v>282.39999999999998</v>
      </c>
      <c r="F24" s="12">
        <v>269</v>
      </c>
      <c r="G24" s="12">
        <v>315</v>
      </c>
    </row>
    <row r="25" spans="1:7" x14ac:dyDescent="0.15">
      <c r="A25" s="9">
        <v>21</v>
      </c>
      <c r="B25" s="10">
        <f t="shared" si="1"/>
        <v>40313</v>
      </c>
      <c r="C25" s="10">
        <f t="shared" si="0"/>
        <v>40319</v>
      </c>
      <c r="D25" s="9">
        <v>255</v>
      </c>
      <c r="E25" s="12">
        <v>268.60000000000002</v>
      </c>
      <c r="F25" s="12">
        <v>252</v>
      </c>
      <c r="G25" s="12">
        <v>292</v>
      </c>
    </row>
    <row r="26" spans="1:7" x14ac:dyDescent="0.15">
      <c r="A26" s="9">
        <v>22</v>
      </c>
      <c r="B26" s="10">
        <f t="shared" si="1"/>
        <v>40320</v>
      </c>
      <c r="C26" s="10">
        <f t="shared" si="0"/>
        <v>40326</v>
      </c>
      <c r="D26" s="9">
        <v>264</v>
      </c>
      <c r="E26" s="12">
        <v>247.6</v>
      </c>
      <c r="F26" s="12">
        <v>225</v>
      </c>
      <c r="G26" s="12">
        <v>278</v>
      </c>
    </row>
    <row r="27" spans="1:7" x14ac:dyDescent="0.15">
      <c r="A27" s="9">
        <v>23</v>
      </c>
      <c r="B27" s="10">
        <f t="shared" si="1"/>
        <v>40327</v>
      </c>
      <c r="C27" s="10">
        <f t="shared" si="0"/>
        <v>40333</v>
      </c>
      <c r="D27" s="9">
        <v>231</v>
      </c>
      <c r="E27" s="12">
        <v>271.60000000000002</v>
      </c>
      <c r="F27" s="12">
        <v>256</v>
      </c>
      <c r="G27" s="12">
        <v>279</v>
      </c>
    </row>
    <row r="28" spans="1:7" x14ac:dyDescent="0.15">
      <c r="A28" s="9">
        <v>24</v>
      </c>
      <c r="B28" s="10">
        <f t="shared" si="1"/>
        <v>40334</v>
      </c>
      <c r="C28" s="10">
        <f t="shared" si="0"/>
        <v>40340</v>
      </c>
      <c r="D28" s="9">
        <v>270</v>
      </c>
      <c r="E28" s="12">
        <v>284</v>
      </c>
      <c r="F28" s="12">
        <v>271</v>
      </c>
      <c r="G28" s="12">
        <v>299</v>
      </c>
    </row>
    <row r="29" spans="1:7" x14ac:dyDescent="0.15">
      <c r="A29" s="9">
        <v>25</v>
      </c>
      <c r="B29" s="10">
        <f t="shared" si="1"/>
        <v>40341</v>
      </c>
      <c r="C29" s="10">
        <f t="shared" si="0"/>
        <v>40347</v>
      </c>
      <c r="D29" s="9">
        <v>242</v>
      </c>
      <c r="E29" s="12">
        <v>275.60000000000002</v>
      </c>
      <c r="F29" s="12">
        <v>258</v>
      </c>
      <c r="G29" s="12">
        <v>292</v>
      </c>
    </row>
    <row r="30" spans="1:7" x14ac:dyDescent="0.15">
      <c r="A30" s="9">
        <v>26</v>
      </c>
      <c r="B30" s="10">
        <f t="shared" si="1"/>
        <v>40348</v>
      </c>
      <c r="C30" s="10">
        <f t="shared" si="0"/>
        <v>40354</v>
      </c>
      <c r="D30" s="9">
        <v>252</v>
      </c>
      <c r="E30" s="12">
        <v>257.8</v>
      </c>
      <c r="F30" s="12">
        <v>251</v>
      </c>
      <c r="G30" s="12">
        <v>268</v>
      </c>
    </row>
    <row r="31" spans="1:7" x14ac:dyDescent="0.15">
      <c r="A31" s="9">
        <v>27</v>
      </c>
      <c r="B31" s="10">
        <f t="shared" si="1"/>
        <v>40355</v>
      </c>
      <c r="C31" s="10">
        <f t="shared" si="0"/>
        <v>40361</v>
      </c>
      <c r="D31" s="9">
        <v>263</v>
      </c>
      <c r="E31" s="12">
        <v>260.8</v>
      </c>
      <c r="F31" s="12">
        <v>242</v>
      </c>
      <c r="G31" s="12">
        <v>282</v>
      </c>
    </row>
    <row r="32" spans="1:7" x14ac:dyDescent="0.15">
      <c r="A32" s="9">
        <v>28</v>
      </c>
      <c r="B32" s="10">
        <f t="shared" si="1"/>
        <v>40362</v>
      </c>
      <c r="C32" s="10">
        <f t="shared" si="0"/>
        <v>40368</v>
      </c>
      <c r="D32" s="9">
        <v>243</v>
      </c>
      <c r="E32" s="12">
        <v>229.4</v>
      </c>
      <c r="F32" s="12">
        <v>193</v>
      </c>
      <c r="G32" s="12">
        <v>283</v>
      </c>
    </row>
    <row r="33" spans="1:7" x14ac:dyDescent="0.15">
      <c r="A33" s="9">
        <v>29</v>
      </c>
      <c r="B33" s="10">
        <f t="shared" si="1"/>
        <v>40369</v>
      </c>
      <c r="C33" s="10">
        <f t="shared" si="0"/>
        <v>40375</v>
      </c>
      <c r="D33" s="9">
        <v>208</v>
      </c>
      <c r="E33" s="12">
        <v>268.39999999999998</v>
      </c>
      <c r="F33" s="12">
        <v>196</v>
      </c>
      <c r="G33" s="12">
        <v>316</v>
      </c>
    </row>
    <row r="34" spans="1:7" x14ac:dyDescent="0.15">
      <c r="A34" s="9">
        <v>30</v>
      </c>
      <c r="B34" s="10">
        <f t="shared" si="1"/>
        <v>40376</v>
      </c>
      <c r="C34" s="10">
        <f t="shared" si="0"/>
        <v>40382</v>
      </c>
      <c r="D34" s="9">
        <v>272</v>
      </c>
      <c r="E34" s="12">
        <v>266.8</v>
      </c>
      <c r="F34" s="12">
        <v>243</v>
      </c>
      <c r="G34" s="12">
        <v>301</v>
      </c>
    </row>
    <row r="35" spans="1:7" x14ac:dyDescent="0.15">
      <c r="A35" s="9">
        <v>31</v>
      </c>
      <c r="B35" s="10">
        <f t="shared" si="1"/>
        <v>40383</v>
      </c>
      <c r="C35" s="10">
        <f t="shared" si="0"/>
        <v>40389</v>
      </c>
      <c r="D35" s="9">
        <v>240</v>
      </c>
      <c r="E35" s="12">
        <v>263.39999999999998</v>
      </c>
      <c r="F35" s="12">
        <v>238</v>
      </c>
      <c r="G35" s="12">
        <v>283</v>
      </c>
    </row>
    <row r="36" spans="1:7" x14ac:dyDescent="0.15">
      <c r="A36" s="9">
        <v>32</v>
      </c>
      <c r="B36" s="10">
        <f t="shared" si="1"/>
        <v>40390</v>
      </c>
      <c r="C36" s="10">
        <f t="shared" si="0"/>
        <v>40396</v>
      </c>
      <c r="D36" s="9">
        <v>241</v>
      </c>
      <c r="E36" s="12">
        <v>259.2</v>
      </c>
      <c r="F36" s="12">
        <v>232</v>
      </c>
      <c r="G36" s="12">
        <v>286</v>
      </c>
    </row>
    <row r="37" spans="1:7" x14ac:dyDescent="0.15">
      <c r="A37" s="9">
        <v>33</v>
      </c>
      <c r="B37" s="10">
        <f t="shared" si="1"/>
        <v>40397</v>
      </c>
      <c r="C37" s="10">
        <f t="shared" si="0"/>
        <v>40403</v>
      </c>
      <c r="D37" s="9">
        <v>261</v>
      </c>
      <c r="E37" s="12">
        <v>253.4</v>
      </c>
      <c r="F37" s="12">
        <v>238</v>
      </c>
      <c r="G37" s="12">
        <v>267</v>
      </c>
    </row>
    <row r="38" spans="1:7" x14ac:dyDescent="0.15">
      <c r="A38" s="9">
        <v>34</v>
      </c>
      <c r="B38" s="10">
        <f t="shared" si="1"/>
        <v>40404</v>
      </c>
      <c r="C38" s="10">
        <f t="shared" si="0"/>
        <v>40410</v>
      </c>
      <c r="D38" s="9">
        <v>260</v>
      </c>
      <c r="E38" s="12">
        <v>248.8</v>
      </c>
      <c r="F38" s="12">
        <v>224</v>
      </c>
      <c r="G38" s="12">
        <v>279</v>
      </c>
    </row>
    <row r="39" spans="1:7" x14ac:dyDescent="0.15">
      <c r="A39" s="9">
        <v>35</v>
      </c>
      <c r="B39" s="10">
        <f t="shared" si="1"/>
        <v>40411</v>
      </c>
      <c r="C39" s="10">
        <f t="shared" si="0"/>
        <v>40417</v>
      </c>
      <c r="D39" s="9">
        <v>255</v>
      </c>
      <c r="E39" s="12">
        <v>233.2</v>
      </c>
      <c r="F39" s="12">
        <v>223</v>
      </c>
      <c r="G39" s="12">
        <v>242</v>
      </c>
    </row>
    <row r="40" spans="1:7" x14ac:dyDescent="0.15">
      <c r="A40" s="9">
        <v>36</v>
      </c>
      <c r="B40" s="10">
        <f t="shared" si="1"/>
        <v>40418</v>
      </c>
      <c r="C40" s="10">
        <f t="shared" si="0"/>
        <v>40424</v>
      </c>
      <c r="D40" s="9">
        <v>221</v>
      </c>
      <c r="E40" s="12">
        <v>260.8</v>
      </c>
      <c r="F40" s="12">
        <v>211</v>
      </c>
      <c r="G40" s="12">
        <v>283</v>
      </c>
    </row>
    <row r="41" spans="1:7" x14ac:dyDescent="0.15">
      <c r="A41" s="9">
        <v>37</v>
      </c>
      <c r="B41" s="10">
        <f t="shared" si="1"/>
        <v>40425</v>
      </c>
      <c r="C41" s="10">
        <f t="shared" si="0"/>
        <v>40431</v>
      </c>
      <c r="D41" s="9">
        <v>271</v>
      </c>
      <c r="E41" s="12">
        <v>254.8</v>
      </c>
      <c r="F41" s="12">
        <v>236</v>
      </c>
      <c r="G41" s="12">
        <v>267</v>
      </c>
    </row>
    <row r="42" spans="1:7" x14ac:dyDescent="0.15">
      <c r="A42" s="9">
        <v>38</v>
      </c>
      <c r="B42" s="10">
        <f t="shared" si="1"/>
        <v>40432</v>
      </c>
      <c r="C42" s="10">
        <f t="shared" si="0"/>
        <v>40438</v>
      </c>
      <c r="D42" s="9">
        <v>247</v>
      </c>
      <c r="E42" s="12">
        <v>258.8</v>
      </c>
      <c r="F42" s="12">
        <v>235</v>
      </c>
      <c r="G42" s="12">
        <v>276</v>
      </c>
    </row>
    <row r="43" spans="1:7" x14ac:dyDescent="0.15">
      <c r="A43" s="9">
        <v>39</v>
      </c>
      <c r="B43" s="10">
        <f t="shared" si="1"/>
        <v>40439</v>
      </c>
      <c r="C43" s="10">
        <f t="shared" si="0"/>
        <v>40445</v>
      </c>
      <c r="D43" s="9">
        <v>238</v>
      </c>
      <c r="E43" s="12">
        <v>260.8</v>
      </c>
      <c r="F43" s="12">
        <v>222</v>
      </c>
      <c r="G43" s="12">
        <v>283</v>
      </c>
    </row>
    <row r="44" spans="1:7" x14ac:dyDescent="0.15">
      <c r="A44" s="9">
        <v>40</v>
      </c>
      <c r="B44" s="10">
        <f t="shared" si="1"/>
        <v>40446</v>
      </c>
      <c r="C44" s="10">
        <f t="shared" si="0"/>
        <v>40452</v>
      </c>
      <c r="D44" s="9">
        <v>266</v>
      </c>
      <c r="E44" s="12">
        <v>263.8</v>
      </c>
      <c r="F44" s="12">
        <v>242</v>
      </c>
      <c r="G44" s="12">
        <v>277</v>
      </c>
    </row>
    <row r="45" spans="1:7" x14ac:dyDescent="0.15">
      <c r="A45" s="9">
        <v>41</v>
      </c>
      <c r="B45" s="10">
        <f t="shared" si="1"/>
        <v>40453</v>
      </c>
      <c r="C45" s="10">
        <f t="shared" si="0"/>
        <v>40459</v>
      </c>
      <c r="D45" s="9">
        <v>266</v>
      </c>
      <c r="E45" s="12">
        <v>258.8</v>
      </c>
      <c r="F45" s="12">
        <v>244</v>
      </c>
      <c r="G45" s="12">
        <v>269</v>
      </c>
    </row>
    <row r="46" spans="1:7" x14ac:dyDescent="0.15">
      <c r="A46" s="9">
        <v>42</v>
      </c>
      <c r="B46" s="10">
        <f t="shared" si="1"/>
        <v>40460</v>
      </c>
      <c r="C46" s="10">
        <f t="shared" si="0"/>
        <v>40466</v>
      </c>
      <c r="D46" s="9">
        <v>261</v>
      </c>
      <c r="E46" s="12">
        <v>262.39999999999998</v>
      </c>
      <c r="F46" s="12">
        <v>232</v>
      </c>
      <c r="G46" s="12">
        <v>314</v>
      </c>
    </row>
    <row r="47" spans="1:7" x14ac:dyDescent="0.15">
      <c r="A47" s="9">
        <v>43</v>
      </c>
      <c r="B47" s="10">
        <f t="shared" si="1"/>
        <v>40467</v>
      </c>
      <c r="C47" s="10">
        <f t="shared" si="0"/>
        <v>40473</v>
      </c>
      <c r="D47" s="9">
        <v>305</v>
      </c>
      <c r="E47" s="12">
        <v>274.8</v>
      </c>
      <c r="F47" s="12">
        <v>258</v>
      </c>
      <c r="G47" s="12">
        <v>300</v>
      </c>
    </row>
    <row r="48" spans="1:7" x14ac:dyDescent="0.15">
      <c r="A48" s="9">
        <v>44</v>
      </c>
      <c r="B48" s="10">
        <f t="shared" si="1"/>
        <v>40474</v>
      </c>
      <c r="C48" s="10">
        <f t="shared" si="0"/>
        <v>40480</v>
      </c>
      <c r="D48" s="9">
        <v>280</v>
      </c>
      <c r="E48" s="12">
        <v>268.39999999999998</v>
      </c>
      <c r="F48" s="12">
        <v>253</v>
      </c>
      <c r="G48" s="12">
        <v>297</v>
      </c>
    </row>
    <row r="49" spans="1:7" x14ac:dyDescent="0.15">
      <c r="A49" s="9">
        <v>45</v>
      </c>
      <c r="B49" s="10">
        <f t="shared" si="1"/>
        <v>40481</v>
      </c>
      <c r="C49" s="10">
        <f t="shared" si="0"/>
        <v>40487</v>
      </c>
      <c r="D49" s="9">
        <v>269</v>
      </c>
      <c r="E49" s="12">
        <v>279.60000000000002</v>
      </c>
      <c r="F49" s="12">
        <v>260</v>
      </c>
      <c r="G49" s="12">
        <v>301</v>
      </c>
    </row>
    <row r="50" spans="1:7" x14ac:dyDescent="0.15">
      <c r="A50" s="9">
        <v>46</v>
      </c>
      <c r="B50" s="10">
        <f t="shared" si="1"/>
        <v>40488</v>
      </c>
      <c r="C50" s="10">
        <f t="shared" si="0"/>
        <v>40494</v>
      </c>
      <c r="D50" s="9">
        <v>295</v>
      </c>
      <c r="E50" s="12">
        <v>275.39999999999998</v>
      </c>
      <c r="F50" s="12">
        <v>246</v>
      </c>
      <c r="G50" s="12">
        <v>288</v>
      </c>
    </row>
    <row r="51" spans="1:7" x14ac:dyDescent="0.15">
      <c r="A51" s="9">
        <v>47</v>
      </c>
      <c r="B51" s="10">
        <f t="shared" si="1"/>
        <v>40495</v>
      </c>
      <c r="C51" s="10">
        <f t="shared" si="0"/>
        <v>40501</v>
      </c>
      <c r="D51" s="9">
        <v>313</v>
      </c>
      <c r="E51" s="12">
        <v>267.2</v>
      </c>
      <c r="F51" s="12">
        <v>255</v>
      </c>
      <c r="G51" s="12">
        <v>285</v>
      </c>
    </row>
    <row r="52" spans="1:7" x14ac:dyDescent="0.15">
      <c r="A52" s="9">
        <v>48</v>
      </c>
      <c r="B52" s="10">
        <f t="shared" si="1"/>
        <v>40502</v>
      </c>
      <c r="C52" s="10">
        <f t="shared" si="0"/>
        <v>40508</v>
      </c>
      <c r="D52" s="9">
        <v>256</v>
      </c>
      <c r="E52" s="12">
        <v>279.60000000000002</v>
      </c>
      <c r="F52" s="12">
        <v>254</v>
      </c>
      <c r="G52" s="12">
        <v>298</v>
      </c>
    </row>
    <row r="53" spans="1:7" x14ac:dyDescent="0.15">
      <c r="A53" s="9">
        <v>49</v>
      </c>
      <c r="B53" s="10">
        <f t="shared" si="1"/>
        <v>40509</v>
      </c>
      <c r="C53" s="10">
        <f t="shared" si="0"/>
        <v>40515</v>
      </c>
      <c r="D53" s="9">
        <v>299</v>
      </c>
      <c r="E53" s="12">
        <v>293.39999999999998</v>
      </c>
      <c r="F53" s="12">
        <v>267</v>
      </c>
      <c r="G53" s="12">
        <v>317</v>
      </c>
    </row>
    <row r="54" spans="1:7" x14ac:dyDescent="0.15">
      <c r="A54" s="9">
        <v>50</v>
      </c>
      <c r="B54" s="10">
        <f t="shared" si="1"/>
        <v>40516</v>
      </c>
      <c r="C54" s="10">
        <f t="shared" si="0"/>
        <v>40522</v>
      </c>
      <c r="D54" s="9">
        <v>301</v>
      </c>
      <c r="E54" s="12">
        <v>292.8</v>
      </c>
      <c r="F54" s="12">
        <v>270</v>
      </c>
      <c r="G54" s="12">
        <v>318</v>
      </c>
    </row>
    <row r="55" spans="1:7" x14ac:dyDescent="0.15">
      <c r="A55" s="9">
        <v>51</v>
      </c>
      <c r="B55" s="10">
        <f t="shared" si="1"/>
        <v>40523</v>
      </c>
      <c r="C55" s="10">
        <f t="shared" si="0"/>
        <v>40529</v>
      </c>
      <c r="D55" s="9">
        <v>299</v>
      </c>
      <c r="E55" s="12">
        <v>283</v>
      </c>
      <c r="F55" s="12">
        <v>247</v>
      </c>
      <c r="G55" s="12">
        <v>322</v>
      </c>
    </row>
    <row r="56" spans="1:7" x14ac:dyDescent="0.15">
      <c r="A56" s="9">
        <v>52</v>
      </c>
      <c r="B56" s="10">
        <f t="shared" si="1"/>
        <v>40530</v>
      </c>
      <c r="C56" s="10">
        <f t="shared" si="0"/>
        <v>40536</v>
      </c>
      <c r="D56" s="9">
        <v>255</v>
      </c>
      <c r="E56" s="12">
        <v>185</v>
      </c>
      <c r="F56" s="12">
        <v>175</v>
      </c>
      <c r="G56" s="12">
        <v>196</v>
      </c>
    </row>
    <row r="57" spans="1:7" x14ac:dyDescent="0.15">
      <c r="A57" s="9">
        <v>53</v>
      </c>
      <c r="B57" s="10">
        <f>B56+7</f>
        <v>40537</v>
      </c>
      <c r="C57" s="10">
        <f t="shared" si="0"/>
        <v>40543</v>
      </c>
      <c r="D57" s="9">
        <v>287</v>
      </c>
      <c r="E57" s="12"/>
      <c r="F57" s="12"/>
      <c r="G57" s="12"/>
    </row>
    <row r="58" spans="1:7" x14ac:dyDescent="0.15">
      <c r="B58" s="18"/>
    </row>
    <row r="59" spans="1:7" ht="15" x14ac:dyDescent="0.15">
      <c r="A59" s="20" t="s">
        <v>4</v>
      </c>
    </row>
  </sheetData>
  <mergeCells count="6">
    <mergeCell ref="B3:B4"/>
    <mergeCell ref="A3:A4"/>
    <mergeCell ref="F3:G3"/>
    <mergeCell ref="E3:E4"/>
    <mergeCell ref="C3:C4"/>
    <mergeCell ref="D3:D4"/>
  </mergeCells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ySplit="4" topLeftCell="A5" activePane="bottomLeft" state="frozen"/>
      <selection pane="bottomLeft" activeCell="I3" sqref="I3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16384" width="8.6640625" style="4"/>
  </cols>
  <sheetData>
    <row r="1" spans="1:7" ht="15" x14ac:dyDescent="0.15">
      <c r="A1" s="1" t="s">
        <v>38</v>
      </c>
      <c r="B1" s="2"/>
      <c r="C1" s="2"/>
    </row>
    <row r="2" spans="1:7" x14ac:dyDescent="0.15">
      <c r="A2" s="1"/>
      <c r="B2" s="2"/>
      <c r="C2" s="2"/>
    </row>
    <row r="3" spans="1:7" ht="14.25" customHeight="1" x14ac:dyDescent="0.15">
      <c r="A3" s="32" t="s">
        <v>3</v>
      </c>
      <c r="B3" s="31" t="s">
        <v>0</v>
      </c>
      <c r="C3" s="31" t="s">
        <v>1</v>
      </c>
      <c r="D3" s="34" t="s">
        <v>39</v>
      </c>
      <c r="E3" s="32" t="s">
        <v>40</v>
      </c>
      <c r="F3" s="33" t="s">
        <v>2</v>
      </c>
      <c r="G3" s="33"/>
    </row>
    <row r="4" spans="1:7" s="6" customFormat="1" ht="66" customHeight="1" x14ac:dyDescent="0.15">
      <c r="A4" s="32"/>
      <c r="B4" s="31"/>
      <c r="C4" s="31"/>
      <c r="D4" s="36"/>
      <c r="E4" s="32"/>
      <c r="F4" s="5" t="s">
        <v>5</v>
      </c>
      <c r="G4" s="5" t="s">
        <v>6</v>
      </c>
    </row>
    <row r="5" spans="1:7" x14ac:dyDescent="0.15">
      <c r="A5" s="9">
        <v>1</v>
      </c>
      <c r="B5" s="10">
        <f>'Weekly Deaths_2010'!C57+1</f>
        <v>40544</v>
      </c>
      <c r="C5" s="10">
        <f>B5+6</f>
        <v>40550</v>
      </c>
      <c r="D5" s="26">
        <v>372</v>
      </c>
      <c r="E5" s="12">
        <v>317.39999999999998</v>
      </c>
      <c r="F5" s="12">
        <v>248</v>
      </c>
      <c r="G5" s="12">
        <v>373</v>
      </c>
    </row>
    <row r="6" spans="1:7" x14ac:dyDescent="0.15">
      <c r="A6" s="9">
        <v>2</v>
      </c>
      <c r="B6" s="10">
        <f>B5+7</f>
        <v>40551</v>
      </c>
      <c r="C6" s="10">
        <f t="shared" ref="C6:C56" si="0">B6+6</f>
        <v>40557</v>
      </c>
      <c r="D6" s="9">
        <v>392</v>
      </c>
      <c r="E6" s="12">
        <v>373.8</v>
      </c>
      <c r="F6" s="12">
        <v>307</v>
      </c>
      <c r="G6" s="12">
        <v>454</v>
      </c>
    </row>
    <row r="7" spans="1:7" x14ac:dyDescent="0.15">
      <c r="A7" s="9">
        <v>3</v>
      </c>
      <c r="B7" s="10">
        <f t="shared" ref="B7:B56" si="1">B6+7</f>
        <v>40558</v>
      </c>
      <c r="C7" s="10">
        <f t="shared" si="0"/>
        <v>40564</v>
      </c>
      <c r="D7" s="9">
        <v>355</v>
      </c>
      <c r="E7" s="12">
        <v>344.6</v>
      </c>
      <c r="F7" s="12">
        <v>302</v>
      </c>
      <c r="G7" s="12">
        <v>388</v>
      </c>
    </row>
    <row r="8" spans="1:7" x14ac:dyDescent="0.15">
      <c r="A8" s="9">
        <v>4</v>
      </c>
      <c r="B8" s="10">
        <f t="shared" si="1"/>
        <v>40565</v>
      </c>
      <c r="C8" s="10">
        <f t="shared" si="0"/>
        <v>40571</v>
      </c>
      <c r="D8" s="9">
        <v>332</v>
      </c>
      <c r="E8" s="12">
        <v>348.2</v>
      </c>
      <c r="F8" s="12">
        <v>300</v>
      </c>
      <c r="G8" s="12">
        <v>402</v>
      </c>
    </row>
    <row r="9" spans="1:7" x14ac:dyDescent="0.15">
      <c r="A9" s="9">
        <v>5</v>
      </c>
      <c r="B9" s="10">
        <f t="shared" si="1"/>
        <v>40572</v>
      </c>
      <c r="C9" s="10">
        <f t="shared" si="0"/>
        <v>40578</v>
      </c>
      <c r="D9" s="9">
        <v>284</v>
      </c>
      <c r="E9" s="12">
        <v>325.2</v>
      </c>
      <c r="F9" s="12">
        <v>281</v>
      </c>
      <c r="G9" s="12">
        <v>353</v>
      </c>
    </row>
    <row r="10" spans="1:7" x14ac:dyDescent="0.15">
      <c r="A10" s="9">
        <v>6</v>
      </c>
      <c r="B10" s="10">
        <f t="shared" si="1"/>
        <v>40579</v>
      </c>
      <c r="C10" s="10">
        <f t="shared" si="0"/>
        <v>40585</v>
      </c>
      <c r="D10" s="9">
        <v>317</v>
      </c>
      <c r="E10" s="12">
        <v>310.2</v>
      </c>
      <c r="F10" s="12">
        <v>286</v>
      </c>
      <c r="G10" s="12">
        <v>343</v>
      </c>
    </row>
    <row r="11" spans="1:7" x14ac:dyDescent="0.15">
      <c r="A11" s="9">
        <v>7</v>
      </c>
      <c r="B11" s="10">
        <f t="shared" si="1"/>
        <v>40586</v>
      </c>
      <c r="C11" s="10">
        <f t="shared" si="0"/>
        <v>40592</v>
      </c>
      <c r="D11" s="9">
        <v>277</v>
      </c>
      <c r="E11" s="12">
        <v>301</v>
      </c>
      <c r="F11" s="12">
        <v>275</v>
      </c>
      <c r="G11" s="12">
        <v>330</v>
      </c>
    </row>
    <row r="12" spans="1:7" x14ac:dyDescent="0.15">
      <c r="A12" s="9">
        <v>8</v>
      </c>
      <c r="B12" s="10">
        <f t="shared" si="1"/>
        <v>40593</v>
      </c>
      <c r="C12" s="10">
        <f t="shared" si="0"/>
        <v>40599</v>
      </c>
      <c r="D12" s="9">
        <v>304</v>
      </c>
      <c r="E12" s="12">
        <v>313.2</v>
      </c>
      <c r="F12" s="12">
        <v>296</v>
      </c>
      <c r="G12" s="12">
        <v>335</v>
      </c>
    </row>
    <row r="13" spans="1:7" x14ac:dyDescent="0.15">
      <c r="A13" s="9">
        <v>9</v>
      </c>
      <c r="B13" s="10">
        <f t="shared" si="1"/>
        <v>40600</v>
      </c>
      <c r="C13" s="10">
        <f t="shared" si="0"/>
        <v>40606</v>
      </c>
      <c r="D13" s="9">
        <v>302</v>
      </c>
      <c r="E13" s="12">
        <v>323</v>
      </c>
      <c r="F13" s="12">
        <v>287</v>
      </c>
      <c r="G13" s="12">
        <v>352</v>
      </c>
    </row>
    <row r="14" spans="1:7" x14ac:dyDescent="0.15">
      <c r="A14" s="9">
        <v>10</v>
      </c>
      <c r="B14" s="10">
        <f t="shared" si="1"/>
        <v>40607</v>
      </c>
      <c r="C14" s="10">
        <f t="shared" si="0"/>
        <v>40613</v>
      </c>
      <c r="D14" s="9">
        <v>268</v>
      </c>
      <c r="E14" s="12">
        <v>302.8</v>
      </c>
      <c r="F14" s="12">
        <v>260</v>
      </c>
      <c r="G14" s="12">
        <v>328</v>
      </c>
    </row>
    <row r="15" spans="1:7" x14ac:dyDescent="0.15">
      <c r="A15" s="9">
        <v>11</v>
      </c>
      <c r="B15" s="10">
        <f t="shared" si="1"/>
        <v>40614</v>
      </c>
      <c r="C15" s="10">
        <f t="shared" si="0"/>
        <v>40620</v>
      </c>
      <c r="D15" s="9">
        <v>313</v>
      </c>
      <c r="E15" s="12">
        <v>297.2</v>
      </c>
      <c r="F15" s="12">
        <v>255</v>
      </c>
      <c r="G15" s="12">
        <v>333</v>
      </c>
    </row>
    <row r="16" spans="1:7" x14ac:dyDescent="0.15">
      <c r="A16" s="9">
        <v>12</v>
      </c>
      <c r="B16" s="10">
        <f t="shared" si="1"/>
        <v>40621</v>
      </c>
      <c r="C16" s="10">
        <f t="shared" si="0"/>
        <v>40627</v>
      </c>
      <c r="D16" s="9">
        <v>271</v>
      </c>
      <c r="E16" s="12">
        <v>302</v>
      </c>
      <c r="F16" s="12">
        <v>268</v>
      </c>
      <c r="G16" s="12">
        <v>350</v>
      </c>
    </row>
    <row r="17" spans="1:7" x14ac:dyDescent="0.15">
      <c r="A17" s="9">
        <v>13</v>
      </c>
      <c r="B17" s="10">
        <f t="shared" si="1"/>
        <v>40628</v>
      </c>
      <c r="C17" s="10">
        <f t="shared" si="0"/>
        <v>40634</v>
      </c>
      <c r="D17" s="9">
        <v>285</v>
      </c>
      <c r="E17" s="12">
        <v>308.2</v>
      </c>
      <c r="F17" s="12">
        <v>275</v>
      </c>
      <c r="G17" s="12">
        <v>360</v>
      </c>
    </row>
    <row r="18" spans="1:7" x14ac:dyDescent="0.15">
      <c r="A18" s="9">
        <v>14</v>
      </c>
      <c r="B18" s="10">
        <f t="shared" si="1"/>
        <v>40635</v>
      </c>
      <c r="C18" s="10">
        <f t="shared" si="0"/>
        <v>40641</v>
      </c>
      <c r="D18" s="9">
        <v>306</v>
      </c>
      <c r="E18" s="12">
        <v>315.39999999999998</v>
      </c>
      <c r="F18" s="12">
        <v>268</v>
      </c>
      <c r="G18" s="12">
        <v>356</v>
      </c>
    </row>
    <row r="19" spans="1:7" x14ac:dyDescent="0.15">
      <c r="A19" s="9">
        <v>15</v>
      </c>
      <c r="B19" s="10">
        <f t="shared" si="1"/>
        <v>40642</v>
      </c>
      <c r="C19" s="10">
        <f t="shared" si="0"/>
        <v>40648</v>
      </c>
      <c r="D19" s="9">
        <v>280</v>
      </c>
      <c r="E19" s="12">
        <v>271.2</v>
      </c>
      <c r="F19" s="12">
        <v>255</v>
      </c>
      <c r="G19" s="12">
        <v>289</v>
      </c>
    </row>
    <row r="20" spans="1:7" x14ac:dyDescent="0.15">
      <c r="A20" s="9">
        <v>16</v>
      </c>
      <c r="B20" s="10">
        <f t="shared" si="1"/>
        <v>40649</v>
      </c>
      <c r="C20" s="10">
        <f t="shared" si="0"/>
        <v>40655</v>
      </c>
      <c r="D20" s="9">
        <v>254</v>
      </c>
      <c r="E20" s="12">
        <v>288.60000000000002</v>
      </c>
      <c r="F20" s="12">
        <v>260</v>
      </c>
      <c r="G20" s="12">
        <v>307</v>
      </c>
    </row>
    <row r="21" spans="1:7" x14ac:dyDescent="0.15">
      <c r="A21" s="9">
        <v>17</v>
      </c>
      <c r="B21" s="10">
        <f t="shared" si="1"/>
        <v>40656</v>
      </c>
      <c r="C21" s="10">
        <f t="shared" si="0"/>
        <v>40662</v>
      </c>
      <c r="D21" s="9">
        <v>199</v>
      </c>
      <c r="E21" s="12">
        <v>277.39999999999998</v>
      </c>
      <c r="F21" s="12">
        <v>246</v>
      </c>
      <c r="G21" s="12">
        <v>294</v>
      </c>
    </row>
    <row r="22" spans="1:7" x14ac:dyDescent="0.15">
      <c r="A22" s="9">
        <v>18</v>
      </c>
      <c r="B22" s="10">
        <f t="shared" si="1"/>
        <v>40663</v>
      </c>
      <c r="C22" s="10">
        <f t="shared" si="0"/>
        <v>40669</v>
      </c>
      <c r="D22" s="9">
        <v>295</v>
      </c>
      <c r="E22" s="12">
        <v>278</v>
      </c>
      <c r="F22" s="12">
        <v>255</v>
      </c>
      <c r="G22" s="12">
        <v>314</v>
      </c>
    </row>
    <row r="23" spans="1:7" x14ac:dyDescent="0.15">
      <c r="A23" s="9">
        <v>19</v>
      </c>
      <c r="B23" s="10">
        <f t="shared" si="1"/>
        <v>40670</v>
      </c>
      <c r="C23" s="10">
        <f t="shared" si="0"/>
        <v>40676</v>
      </c>
      <c r="D23" s="9">
        <v>260</v>
      </c>
      <c r="E23" s="12">
        <v>253.6</v>
      </c>
      <c r="F23" s="12">
        <v>215</v>
      </c>
      <c r="G23" s="12">
        <v>291</v>
      </c>
    </row>
    <row r="24" spans="1:7" x14ac:dyDescent="0.15">
      <c r="A24" s="9">
        <v>20</v>
      </c>
      <c r="B24" s="10">
        <f t="shared" si="1"/>
        <v>40677</v>
      </c>
      <c r="C24" s="10">
        <f t="shared" si="0"/>
        <v>40683</v>
      </c>
      <c r="D24" s="9">
        <v>288</v>
      </c>
      <c r="E24" s="12">
        <v>274.8</v>
      </c>
      <c r="F24" s="12">
        <v>269</v>
      </c>
      <c r="G24" s="12">
        <v>279</v>
      </c>
    </row>
    <row r="25" spans="1:7" x14ac:dyDescent="0.15">
      <c r="A25" s="9">
        <v>21</v>
      </c>
      <c r="B25" s="10">
        <f t="shared" si="1"/>
        <v>40684</v>
      </c>
      <c r="C25" s="10">
        <f t="shared" si="0"/>
        <v>40690</v>
      </c>
      <c r="D25" s="9">
        <v>275</v>
      </c>
      <c r="E25" s="12">
        <v>261.2</v>
      </c>
      <c r="F25" s="12">
        <v>252</v>
      </c>
      <c r="G25" s="12">
        <v>284</v>
      </c>
    </row>
    <row r="26" spans="1:7" x14ac:dyDescent="0.15">
      <c r="A26" s="9">
        <v>22</v>
      </c>
      <c r="B26" s="10">
        <f t="shared" si="1"/>
        <v>40691</v>
      </c>
      <c r="C26" s="10">
        <f t="shared" si="0"/>
        <v>40697</v>
      </c>
      <c r="D26" s="9">
        <v>253</v>
      </c>
      <c r="E26" s="12">
        <v>244.8</v>
      </c>
      <c r="F26" s="12">
        <v>225</v>
      </c>
      <c r="G26" s="12">
        <v>264</v>
      </c>
    </row>
    <row r="27" spans="1:7" x14ac:dyDescent="0.15">
      <c r="A27" s="9">
        <v>23</v>
      </c>
      <c r="B27" s="10">
        <f t="shared" si="1"/>
        <v>40698</v>
      </c>
      <c r="C27" s="10">
        <f t="shared" si="0"/>
        <v>40704</v>
      </c>
      <c r="D27" s="9">
        <v>254</v>
      </c>
      <c r="E27" s="12">
        <v>262</v>
      </c>
      <c r="F27" s="12">
        <v>231</v>
      </c>
      <c r="G27" s="12">
        <v>278</v>
      </c>
    </row>
    <row r="28" spans="1:7" x14ac:dyDescent="0.15">
      <c r="A28" s="9">
        <v>24</v>
      </c>
      <c r="B28" s="10">
        <f t="shared" si="1"/>
        <v>40705</v>
      </c>
      <c r="C28" s="10">
        <f t="shared" si="0"/>
        <v>40711</v>
      </c>
      <c r="D28" s="9">
        <v>280</v>
      </c>
      <c r="E28" s="12">
        <v>282</v>
      </c>
      <c r="F28" s="12">
        <v>270</v>
      </c>
      <c r="G28" s="12">
        <v>299</v>
      </c>
    </row>
    <row r="29" spans="1:7" x14ac:dyDescent="0.15">
      <c r="A29" s="9">
        <v>25</v>
      </c>
      <c r="B29" s="10">
        <f t="shared" si="1"/>
        <v>40712</v>
      </c>
      <c r="C29" s="10">
        <f t="shared" si="0"/>
        <v>40718</v>
      </c>
      <c r="D29" s="9">
        <v>273</v>
      </c>
      <c r="E29" s="12">
        <v>266.2</v>
      </c>
      <c r="F29" s="12">
        <v>242</v>
      </c>
      <c r="G29" s="12">
        <v>292</v>
      </c>
    </row>
    <row r="30" spans="1:7" x14ac:dyDescent="0.15">
      <c r="A30" s="9">
        <v>26</v>
      </c>
      <c r="B30" s="10">
        <f t="shared" si="1"/>
        <v>40719</v>
      </c>
      <c r="C30" s="10">
        <f t="shared" si="0"/>
        <v>40725</v>
      </c>
      <c r="D30" s="9">
        <v>266</v>
      </c>
      <c r="E30" s="12">
        <v>257.60000000000002</v>
      </c>
      <c r="F30" s="12">
        <v>251</v>
      </c>
      <c r="G30" s="12">
        <v>268</v>
      </c>
    </row>
    <row r="31" spans="1:7" x14ac:dyDescent="0.15">
      <c r="A31" s="9">
        <v>27</v>
      </c>
      <c r="B31" s="10">
        <f t="shared" si="1"/>
        <v>40726</v>
      </c>
      <c r="C31" s="10">
        <f t="shared" si="0"/>
        <v>40732</v>
      </c>
      <c r="D31" s="9">
        <v>243</v>
      </c>
      <c r="E31" s="12">
        <v>260</v>
      </c>
      <c r="F31" s="12">
        <v>242</v>
      </c>
      <c r="G31" s="12">
        <v>282</v>
      </c>
    </row>
    <row r="32" spans="1:7" x14ac:dyDescent="0.15">
      <c r="A32" s="9">
        <v>28</v>
      </c>
      <c r="B32" s="10">
        <f t="shared" si="1"/>
        <v>40733</v>
      </c>
      <c r="C32" s="10">
        <f t="shared" si="0"/>
        <v>40739</v>
      </c>
      <c r="D32" s="9">
        <v>191</v>
      </c>
      <c r="E32" s="12">
        <v>234.8</v>
      </c>
      <c r="F32" s="12">
        <v>193</v>
      </c>
      <c r="G32" s="12">
        <v>283</v>
      </c>
    </row>
    <row r="33" spans="1:7" x14ac:dyDescent="0.15">
      <c r="A33" s="9">
        <v>29</v>
      </c>
      <c r="B33" s="10">
        <f t="shared" si="1"/>
        <v>40740</v>
      </c>
      <c r="C33" s="10">
        <f t="shared" si="0"/>
        <v>40746</v>
      </c>
      <c r="D33" s="9">
        <v>263</v>
      </c>
      <c r="E33" s="12">
        <v>253.4</v>
      </c>
      <c r="F33" s="12">
        <v>196</v>
      </c>
      <c r="G33" s="12">
        <v>316</v>
      </c>
    </row>
    <row r="34" spans="1:7" x14ac:dyDescent="0.15">
      <c r="A34" s="9">
        <v>30</v>
      </c>
      <c r="B34" s="10">
        <f t="shared" si="1"/>
        <v>40747</v>
      </c>
      <c r="C34" s="10">
        <f t="shared" si="0"/>
        <v>40753</v>
      </c>
      <c r="D34" s="9">
        <v>235</v>
      </c>
      <c r="E34" s="12">
        <v>270.39999999999998</v>
      </c>
      <c r="F34" s="12">
        <v>243</v>
      </c>
      <c r="G34" s="12">
        <v>301</v>
      </c>
    </row>
    <row r="35" spans="1:7" x14ac:dyDescent="0.15">
      <c r="A35" s="9">
        <v>31</v>
      </c>
      <c r="B35" s="10">
        <f t="shared" si="1"/>
        <v>40754</v>
      </c>
      <c r="C35" s="10">
        <f t="shared" si="0"/>
        <v>40760</v>
      </c>
      <c r="D35" s="9">
        <v>252</v>
      </c>
      <c r="E35" s="12">
        <v>256.2</v>
      </c>
      <c r="F35" s="12">
        <v>238</v>
      </c>
      <c r="G35" s="12">
        <v>283</v>
      </c>
    </row>
    <row r="36" spans="1:7" x14ac:dyDescent="0.15">
      <c r="A36" s="9">
        <v>32</v>
      </c>
      <c r="B36" s="10">
        <f t="shared" si="1"/>
        <v>40761</v>
      </c>
      <c r="C36" s="10">
        <f t="shared" si="0"/>
        <v>40767</v>
      </c>
      <c r="D36" s="9">
        <v>263</v>
      </c>
      <c r="E36" s="12">
        <v>252.6</v>
      </c>
      <c r="F36" s="12">
        <v>232</v>
      </c>
      <c r="G36" s="12">
        <v>286</v>
      </c>
    </row>
    <row r="37" spans="1:7" x14ac:dyDescent="0.15">
      <c r="A37" s="9">
        <v>33</v>
      </c>
      <c r="B37" s="10">
        <f t="shared" si="1"/>
        <v>40768</v>
      </c>
      <c r="C37" s="10">
        <f t="shared" si="0"/>
        <v>40774</v>
      </c>
      <c r="D37" s="9">
        <v>269</v>
      </c>
      <c r="E37" s="12">
        <v>254.4</v>
      </c>
      <c r="F37" s="12">
        <v>238</v>
      </c>
      <c r="G37" s="12">
        <v>267</v>
      </c>
    </row>
    <row r="38" spans="1:7" x14ac:dyDescent="0.15">
      <c r="A38" s="9">
        <v>34</v>
      </c>
      <c r="B38" s="10">
        <f t="shared" si="1"/>
        <v>40775</v>
      </c>
      <c r="C38" s="10">
        <f t="shared" si="0"/>
        <v>40781</v>
      </c>
      <c r="D38" s="9">
        <v>266</v>
      </c>
      <c r="E38" s="12">
        <v>256</v>
      </c>
      <c r="F38" s="12">
        <v>240</v>
      </c>
      <c r="G38" s="12">
        <v>279</v>
      </c>
    </row>
    <row r="39" spans="1:7" x14ac:dyDescent="0.15">
      <c r="A39" s="9">
        <v>35</v>
      </c>
      <c r="B39" s="10">
        <f t="shared" si="1"/>
        <v>40782</v>
      </c>
      <c r="C39" s="10">
        <f t="shared" si="0"/>
        <v>40788</v>
      </c>
      <c r="D39" s="9">
        <v>226</v>
      </c>
      <c r="E39" s="12">
        <v>239.6</v>
      </c>
      <c r="F39" s="12">
        <v>230</v>
      </c>
      <c r="G39" s="12">
        <v>255</v>
      </c>
    </row>
    <row r="40" spans="1:7" x14ac:dyDescent="0.15">
      <c r="A40" s="9">
        <v>36</v>
      </c>
      <c r="B40" s="10">
        <f t="shared" si="1"/>
        <v>40789</v>
      </c>
      <c r="C40" s="10">
        <f t="shared" si="0"/>
        <v>40795</v>
      </c>
      <c r="D40" s="9">
        <v>254</v>
      </c>
      <c r="E40" s="12">
        <v>249.6</v>
      </c>
      <c r="F40" s="12">
        <v>211</v>
      </c>
      <c r="G40" s="12">
        <v>283</v>
      </c>
    </row>
    <row r="41" spans="1:7" x14ac:dyDescent="0.15">
      <c r="A41" s="9">
        <v>37</v>
      </c>
      <c r="B41" s="10">
        <f t="shared" si="1"/>
        <v>40796</v>
      </c>
      <c r="C41" s="10">
        <f t="shared" si="0"/>
        <v>40802</v>
      </c>
      <c r="D41" s="9">
        <v>250</v>
      </c>
      <c r="E41" s="12">
        <v>261.8</v>
      </c>
      <c r="F41" s="12">
        <v>254</v>
      </c>
      <c r="G41" s="12">
        <v>271</v>
      </c>
    </row>
    <row r="42" spans="1:7" x14ac:dyDescent="0.15">
      <c r="A42" s="9">
        <v>38</v>
      </c>
      <c r="B42" s="10">
        <f t="shared" si="1"/>
        <v>40803</v>
      </c>
      <c r="C42" s="10">
        <f t="shared" si="0"/>
        <v>40809</v>
      </c>
      <c r="D42" s="9">
        <v>238</v>
      </c>
      <c r="E42" s="12">
        <v>254</v>
      </c>
      <c r="F42" s="12">
        <v>235</v>
      </c>
      <c r="G42" s="12">
        <v>276</v>
      </c>
    </row>
    <row r="43" spans="1:7" x14ac:dyDescent="0.15">
      <c r="A43" s="9">
        <v>39</v>
      </c>
      <c r="B43" s="10">
        <f t="shared" si="1"/>
        <v>40810</v>
      </c>
      <c r="C43" s="10">
        <f t="shared" si="0"/>
        <v>40816</v>
      </c>
      <c r="D43" s="9">
        <v>261</v>
      </c>
      <c r="E43" s="12">
        <v>255.6</v>
      </c>
      <c r="F43" s="12">
        <v>222</v>
      </c>
      <c r="G43" s="12">
        <v>283</v>
      </c>
    </row>
    <row r="44" spans="1:7" x14ac:dyDescent="0.15">
      <c r="A44" s="9">
        <v>40</v>
      </c>
      <c r="B44" s="10">
        <f t="shared" si="1"/>
        <v>40817</v>
      </c>
      <c r="C44" s="10">
        <f t="shared" si="0"/>
        <v>40823</v>
      </c>
      <c r="D44" s="9">
        <v>259</v>
      </c>
      <c r="E44" s="12">
        <v>268.60000000000002</v>
      </c>
      <c r="F44" s="12">
        <v>262</v>
      </c>
      <c r="G44" s="12">
        <v>277</v>
      </c>
    </row>
    <row r="45" spans="1:7" x14ac:dyDescent="0.15">
      <c r="A45" s="9">
        <v>41</v>
      </c>
      <c r="B45" s="10">
        <f t="shared" si="1"/>
        <v>40824</v>
      </c>
      <c r="C45" s="10">
        <f t="shared" si="0"/>
        <v>40830</v>
      </c>
      <c r="D45" s="9">
        <v>241</v>
      </c>
      <c r="E45" s="12">
        <v>260</v>
      </c>
      <c r="F45" s="12">
        <v>244</v>
      </c>
      <c r="G45" s="12">
        <v>269</v>
      </c>
    </row>
    <row r="46" spans="1:7" x14ac:dyDescent="0.15">
      <c r="A46" s="9">
        <v>42</v>
      </c>
      <c r="B46" s="10">
        <f t="shared" si="1"/>
        <v>40831</v>
      </c>
      <c r="C46" s="10">
        <f t="shared" si="0"/>
        <v>40837</v>
      </c>
      <c r="D46" s="9">
        <v>256</v>
      </c>
      <c r="E46" s="12">
        <v>268.2</v>
      </c>
      <c r="F46" s="12">
        <v>245</v>
      </c>
      <c r="G46" s="12">
        <v>314</v>
      </c>
    </row>
    <row r="47" spans="1:7" x14ac:dyDescent="0.15">
      <c r="A47" s="9">
        <v>43</v>
      </c>
      <c r="B47" s="10">
        <f t="shared" si="1"/>
        <v>40838</v>
      </c>
      <c r="C47" s="10">
        <f t="shared" si="0"/>
        <v>40844</v>
      </c>
      <c r="D47" s="9">
        <v>278</v>
      </c>
      <c r="E47" s="12">
        <v>284.2</v>
      </c>
      <c r="F47" s="12">
        <v>269</v>
      </c>
      <c r="G47" s="12">
        <v>305</v>
      </c>
    </row>
    <row r="48" spans="1:7" x14ac:dyDescent="0.15">
      <c r="A48" s="9">
        <v>44</v>
      </c>
      <c r="B48" s="10">
        <f t="shared" si="1"/>
        <v>40845</v>
      </c>
      <c r="C48" s="10">
        <f t="shared" si="0"/>
        <v>40851</v>
      </c>
      <c r="D48" s="9">
        <v>284</v>
      </c>
      <c r="E48" s="12">
        <v>268.8</v>
      </c>
      <c r="F48" s="12">
        <v>253</v>
      </c>
      <c r="G48" s="12">
        <v>297</v>
      </c>
    </row>
    <row r="49" spans="1:7" x14ac:dyDescent="0.15">
      <c r="A49" s="9">
        <v>45</v>
      </c>
      <c r="B49" s="10">
        <f t="shared" si="1"/>
        <v>40852</v>
      </c>
      <c r="C49" s="10">
        <f t="shared" si="0"/>
        <v>40858</v>
      </c>
      <c r="D49" s="9">
        <v>260</v>
      </c>
      <c r="E49" s="12">
        <v>276.8</v>
      </c>
      <c r="F49" s="12">
        <v>260</v>
      </c>
      <c r="G49" s="12">
        <v>301</v>
      </c>
    </row>
    <row r="50" spans="1:7" x14ac:dyDescent="0.15">
      <c r="A50" s="9">
        <v>46</v>
      </c>
      <c r="B50" s="10">
        <f t="shared" si="1"/>
        <v>40859</v>
      </c>
      <c r="C50" s="10">
        <f t="shared" si="0"/>
        <v>40865</v>
      </c>
      <c r="D50" s="9">
        <v>230</v>
      </c>
      <c r="E50" s="12">
        <v>285.2</v>
      </c>
      <c r="F50" s="12">
        <v>277</v>
      </c>
      <c r="G50" s="12">
        <v>295</v>
      </c>
    </row>
    <row r="51" spans="1:7" x14ac:dyDescent="0.15">
      <c r="A51" s="9">
        <v>47</v>
      </c>
      <c r="B51" s="10">
        <f t="shared" si="1"/>
        <v>40866</v>
      </c>
      <c r="C51" s="10">
        <f t="shared" si="0"/>
        <v>40872</v>
      </c>
      <c r="D51" s="9">
        <v>271</v>
      </c>
      <c r="E51" s="12">
        <v>275</v>
      </c>
      <c r="F51" s="12">
        <v>255</v>
      </c>
      <c r="G51" s="12">
        <v>313</v>
      </c>
    </row>
    <row r="52" spans="1:7" x14ac:dyDescent="0.15">
      <c r="A52" s="9">
        <v>48</v>
      </c>
      <c r="B52" s="10">
        <f t="shared" si="1"/>
        <v>40873</v>
      </c>
      <c r="C52" s="10">
        <f t="shared" si="0"/>
        <v>40879</v>
      </c>
      <c r="D52" s="9">
        <v>287</v>
      </c>
      <c r="E52" s="12">
        <v>271.2</v>
      </c>
      <c r="F52" s="12">
        <v>254</v>
      </c>
      <c r="G52" s="12">
        <v>292</v>
      </c>
    </row>
    <row r="53" spans="1:7" x14ac:dyDescent="0.15">
      <c r="A53" s="9">
        <v>49</v>
      </c>
      <c r="B53" s="10">
        <f t="shared" si="1"/>
        <v>40880</v>
      </c>
      <c r="C53" s="10">
        <f t="shared" si="0"/>
        <v>40886</v>
      </c>
      <c r="D53" s="9">
        <v>289</v>
      </c>
      <c r="E53" s="12">
        <v>289.8</v>
      </c>
      <c r="F53" s="12">
        <v>267</v>
      </c>
      <c r="G53" s="12">
        <v>303</v>
      </c>
    </row>
    <row r="54" spans="1:7" x14ac:dyDescent="0.15">
      <c r="A54" s="9">
        <v>50</v>
      </c>
      <c r="B54" s="10">
        <f t="shared" si="1"/>
        <v>40887</v>
      </c>
      <c r="C54" s="10">
        <f t="shared" si="0"/>
        <v>40893</v>
      </c>
      <c r="D54" s="9">
        <v>268</v>
      </c>
      <c r="E54" s="12">
        <v>299</v>
      </c>
      <c r="F54" s="12">
        <v>284</v>
      </c>
      <c r="G54" s="12">
        <v>318</v>
      </c>
    </row>
    <row r="55" spans="1:7" x14ac:dyDescent="0.15">
      <c r="A55" s="9">
        <v>51</v>
      </c>
      <c r="B55" s="10">
        <f t="shared" si="1"/>
        <v>40894</v>
      </c>
      <c r="C55" s="10">
        <f t="shared" si="0"/>
        <v>40900</v>
      </c>
      <c r="D55" s="9">
        <v>306</v>
      </c>
      <c r="E55" s="12">
        <v>289.2</v>
      </c>
      <c r="F55" s="12">
        <v>247</v>
      </c>
      <c r="G55" s="12">
        <v>322</v>
      </c>
    </row>
    <row r="56" spans="1:7" x14ac:dyDescent="0.15">
      <c r="A56" s="9">
        <v>52</v>
      </c>
      <c r="B56" s="10">
        <f t="shared" si="1"/>
        <v>40901</v>
      </c>
      <c r="C56" s="10">
        <f t="shared" si="0"/>
        <v>40907</v>
      </c>
      <c r="D56" s="9">
        <v>209</v>
      </c>
      <c r="E56" s="12">
        <v>200.2</v>
      </c>
      <c r="F56" s="12">
        <v>175</v>
      </c>
      <c r="G56" s="12">
        <v>255</v>
      </c>
    </row>
    <row r="57" spans="1:7" x14ac:dyDescent="0.15">
      <c r="B57" s="18"/>
    </row>
    <row r="58" spans="1:7" ht="15" x14ac:dyDescent="0.15">
      <c r="A58" s="20" t="s">
        <v>4</v>
      </c>
    </row>
  </sheetData>
  <mergeCells count="6">
    <mergeCell ref="E3:E4"/>
    <mergeCell ref="F3:G3"/>
    <mergeCell ref="A3:A4"/>
    <mergeCell ref="B3:B4"/>
    <mergeCell ref="C3:C4"/>
    <mergeCell ref="D3:D4"/>
  </mergeCells>
  <phoneticPr fontId="1" type="noConversion"/>
  <pageMargins left="0.75" right="0.75" top="1" bottom="1" header="0.5" footer="0.5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pane ySplit="4" topLeftCell="A5" activePane="bottomLeft" state="frozen"/>
      <selection pane="bottomLeft" activeCell="I3" sqref="I3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16384" width="8.6640625" style="4"/>
  </cols>
  <sheetData>
    <row r="1" spans="1:7" ht="15" x14ac:dyDescent="0.15">
      <c r="A1" s="1" t="s">
        <v>9</v>
      </c>
      <c r="B1" s="2"/>
      <c r="C1" s="2"/>
    </row>
    <row r="2" spans="1:7" x14ac:dyDescent="0.15">
      <c r="A2" s="1"/>
      <c r="B2" s="2"/>
      <c r="C2" s="2"/>
    </row>
    <row r="3" spans="1:7" ht="14.25" customHeight="1" x14ac:dyDescent="0.15">
      <c r="A3" s="32" t="s">
        <v>3</v>
      </c>
      <c r="B3" s="31" t="s">
        <v>0</v>
      </c>
      <c r="C3" s="31" t="s">
        <v>1</v>
      </c>
      <c r="D3" s="34" t="s">
        <v>7</v>
      </c>
      <c r="E3" s="32" t="s">
        <v>8</v>
      </c>
      <c r="F3" s="33" t="s">
        <v>2</v>
      </c>
      <c r="G3" s="33"/>
    </row>
    <row r="4" spans="1:7" s="6" customFormat="1" ht="66" customHeight="1" x14ac:dyDescent="0.15">
      <c r="A4" s="32"/>
      <c r="B4" s="31"/>
      <c r="C4" s="31"/>
      <c r="D4" s="36"/>
      <c r="E4" s="32"/>
      <c r="F4" s="5" t="s">
        <v>5</v>
      </c>
      <c r="G4" s="5" t="s">
        <v>6</v>
      </c>
    </row>
    <row r="5" spans="1:7" x14ac:dyDescent="0.15">
      <c r="A5" s="9">
        <v>1</v>
      </c>
      <c r="B5" s="10">
        <f>'Weekly Deaths_2011'!C56+1</f>
        <v>40908</v>
      </c>
      <c r="C5" s="10">
        <f>B5+6</f>
        <v>40914</v>
      </c>
      <c r="D5" s="26">
        <v>337</v>
      </c>
      <c r="E5" s="12">
        <v>330</v>
      </c>
      <c r="F5" s="12">
        <v>248</v>
      </c>
      <c r="G5" s="12">
        <v>373</v>
      </c>
    </row>
    <row r="6" spans="1:7" x14ac:dyDescent="0.15">
      <c r="A6" s="9">
        <v>2</v>
      </c>
      <c r="B6" s="10">
        <f>B5+7</f>
        <v>40915</v>
      </c>
      <c r="C6" s="10">
        <f t="shared" ref="C6:C56" si="0">B6+6</f>
        <v>40921</v>
      </c>
      <c r="D6" s="9">
        <v>344</v>
      </c>
      <c r="E6" s="12">
        <v>390.2</v>
      </c>
      <c r="F6" s="12">
        <v>307</v>
      </c>
      <c r="G6" s="12">
        <v>454</v>
      </c>
    </row>
    <row r="7" spans="1:7" x14ac:dyDescent="0.15">
      <c r="A7" s="9">
        <v>3</v>
      </c>
      <c r="B7" s="10">
        <f t="shared" ref="B7:B56" si="1">B6+7</f>
        <v>40922</v>
      </c>
      <c r="C7" s="10">
        <f t="shared" si="0"/>
        <v>40928</v>
      </c>
      <c r="D7" s="9">
        <v>319</v>
      </c>
      <c r="E7" s="12">
        <v>355.2</v>
      </c>
      <c r="F7" s="12">
        <v>320</v>
      </c>
      <c r="G7" s="12">
        <v>388</v>
      </c>
    </row>
    <row r="8" spans="1:7" x14ac:dyDescent="0.15">
      <c r="A8" s="9">
        <v>4</v>
      </c>
      <c r="B8" s="10">
        <f t="shared" si="1"/>
        <v>40929</v>
      </c>
      <c r="C8" s="10">
        <f t="shared" si="0"/>
        <v>40935</v>
      </c>
      <c r="D8" s="9">
        <v>282</v>
      </c>
      <c r="E8" s="12">
        <v>354.6</v>
      </c>
      <c r="F8" s="12">
        <v>325</v>
      </c>
      <c r="G8" s="12">
        <v>402</v>
      </c>
    </row>
    <row r="9" spans="1:7" x14ac:dyDescent="0.15">
      <c r="A9" s="9">
        <v>5</v>
      </c>
      <c r="B9" s="10">
        <f t="shared" si="1"/>
        <v>40936</v>
      </c>
      <c r="C9" s="10">
        <f t="shared" si="0"/>
        <v>40942</v>
      </c>
      <c r="D9" s="9">
        <v>310</v>
      </c>
      <c r="E9" s="12">
        <v>325.8</v>
      </c>
      <c r="F9" s="12">
        <v>284</v>
      </c>
      <c r="G9" s="12">
        <v>353</v>
      </c>
    </row>
    <row r="10" spans="1:7" x14ac:dyDescent="0.15">
      <c r="A10" s="9">
        <v>6</v>
      </c>
      <c r="B10" s="10">
        <f t="shared" si="1"/>
        <v>40943</v>
      </c>
      <c r="C10" s="10">
        <f t="shared" si="0"/>
        <v>40949</v>
      </c>
      <c r="D10" s="9">
        <v>311</v>
      </c>
      <c r="E10" s="12">
        <v>316.39999999999998</v>
      </c>
      <c r="F10" s="12">
        <v>292</v>
      </c>
      <c r="G10" s="12">
        <v>343</v>
      </c>
    </row>
    <row r="11" spans="1:7" x14ac:dyDescent="0.15">
      <c r="A11" s="9">
        <v>7</v>
      </c>
      <c r="B11" s="10">
        <f t="shared" si="1"/>
        <v>40950</v>
      </c>
      <c r="C11" s="10">
        <f t="shared" si="0"/>
        <v>40956</v>
      </c>
      <c r="D11" s="9">
        <v>301</v>
      </c>
      <c r="E11" s="12">
        <v>301.39999999999998</v>
      </c>
      <c r="F11" s="12">
        <v>277</v>
      </c>
      <c r="G11" s="12">
        <v>330</v>
      </c>
    </row>
    <row r="12" spans="1:7" x14ac:dyDescent="0.15">
      <c r="A12" s="9">
        <v>8</v>
      </c>
      <c r="B12" s="10">
        <f t="shared" si="1"/>
        <v>40957</v>
      </c>
      <c r="C12" s="10">
        <f t="shared" si="0"/>
        <v>40963</v>
      </c>
      <c r="D12" s="9">
        <v>298</v>
      </c>
      <c r="E12" s="12">
        <v>311.8</v>
      </c>
      <c r="F12" s="12">
        <v>296</v>
      </c>
      <c r="G12" s="12">
        <v>335</v>
      </c>
    </row>
    <row r="13" spans="1:7" x14ac:dyDescent="0.15">
      <c r="A13" s="9">
        <v>9</v>
      </c>
      <c r="B13" s="10">
        <f t="shared" si="1"/>
        <v>40964</v>
      </c>
      <c r="C13" s="10">
        <f t="shared" si="0"/>
        <v>40970</v>
      </c>
      <c r="D13" s="9">
        <v>295</v>
      </c>
      <c r="E13" s="12">
        <v>314.39999999999998</v>
      </c>
      <c r="F13" s="12">
        <v>287</v>
      </c>
      <c r="G13" s="12">
        <v>352</v>
      </c>
    </row>
    <row r="14" spans="1:7" x14ac:dyDescent="0.15">
      <c r="A14" s="9">
        <v>10</v>
      </c>
      <c r="B14" s="10">
        <f t="shared" si="1"/>
        <v>40971</v>
      </c>
      <c r="C14" s="10">
        <f t="shared" si="0"/>
        <v>40977</v>
      </c>
      <c r="D14" s="9">
        <v>308</v>
      </c>
      <c r="E14" s="12">
        <v>290.8</v>
      </c>
      <c r="F14" s="12">
        <v>260</v>
      </c>
      <c r="G14" s="12">
        <v>321</v>
      </c>
    </row>
    <row r="15" spans="1:7" x14ac:dyDescent="0.15">
      <c r="A15" s="9">
        <v>11</v>
      </c>
      <c r="B15" s="10">
        <f t="shared" si="1"/>
        <v>40978</v>
      </c>
      <c r="C15" s="10">
        <f t="shared" si="0"/>
        <v>40984</v>
      </c>
      <c r="D15" s="9">
        <v>327</v>
      </c>
      <c r="E15" s="12">
        <v>306.8</v>
      </c>
      <c r="F15" s="12">
        <v>255</v>
      </c>
      <c r="G15" s="12">
        <v>333</v>
      </c>
    </row>
    <row r="16" spans="1:7" x14ac:dyDescent="0.15">
      <c r="A16" s="9">
        <v>12</v>
      </c>
      <c r="B16" s="10">
        <f t="shared" si="1"/>
        <v>40985</v>
      </c>
      <c r="C16" s="10">
        <f t="shared" si="0"/>
        <v>40991</v>
      </c>
      <c r="D16" s="9">
        <v>277</v>
      </c>
      <c r="E16" s="12">
        <v>286.2</v>
      </c>
      <c r="F16" s="12">
        <v>268</v>
      </c>
      <c r="G16" s="12">
        <v>308</v>
      </c>
    </row>
    <row r="17" spans="1:7" x14ac:dyDescent="0.15">
      <c r="A17" s="9">
        <v>13</v>
      </c>
      <c r="B17" s="10">
        <f t="shared" si="1"/>
        <v>40992</v>
      </c>
      <c r="C17" s="10">
        <f t="shared" si="0"/>
        <v>40998</v>
      </c>
      <c r="D17" s="9">
        <v>307</v>
      </c>
      <c r="E17" s="12">
        <v>293.2</v>
      </c>
      <c r="F17" s="12">
        <v>275</v>
      </c>
      <c r="G17" s="12">
        <v>308</v>
      </c>
    </row>
    <row r="18" spans="1:7" x14ac:dyDescent="0.15">
      <c r="A18" s="9">
        <v>14</v>
      </c>
      <c r="B18" s="10">
        <f t="shared" si="1"/>
        <v>40999</v>
      </c>
      <c r="C18" s="10">
        <f t="shared" si="0"/>
        <v>41005</v>
      </c>
      <c r="D18" s="9">
        <v>307</v>
      </c>
      <c r="E18" s="12">
        <v>305.39999999999998</v>
      </c>
      <c r="F18" s="12">
        <v>268</v>
      </c>
      <c r="G18" s="12">
        <v>339</v>
      </c>
    </row>
    <row r="19" spans="1:7" x14ac:dyDescent="0.15">
      <c r="A19" s="9">
        <v>15</v>
      </c>
      <c r="B19" s="10">
        <f t="shared" si="1"/>
        <v>41006</v>
      </c>
      <c r="C19" s="10">
        <f t="shared" si="0"/>
        <v>41012</v>
      </c>
      <c r="D19" s="9">
        <v>290</v>
      </c>
      <c r="E19" s="12">
        <v>272.60000000000002</v>
      </c>
      <c r="F19" s="12">
        <v>255</v>
      </c>
      <c r="G19" s="12">
        <v>289</v>
      </c>
    </row>
    <row r="20" spans="1:7" x14ac:dyDescent="0.15">
      <c r="A20" s="9">
        <v>16</v>
      </c>
      <c r="B20" s="10">
        <f t="shared" si="1"/>
        <v>41013</v>
      </c>
      <c r="C20" s="10">
        <f t="shared" si="0"/>
        <v>41019</v>
      </c>
      <c r="D20" s="9">
        <v>296</v>
      </c>
      <c r="E20" s="12">
        <v>287.39999999999998</v>
      </c>
      <c r="F20" s="12">
        <v>254</v>
      </c>
      <c r="G20" s="12">
        <v>307</v>
      </c>
    </row>
    <row r="21" spans="1:7" x14ac:dyDescent="0.15">
      <c r="A21" s="9">
        <v>17</v>
      </c>
      <c r="B21" s="10">
        <f t="shared" si="1"/>
        <v>41020</v>
      </c>
      <c r="C21" s="10">
        <f t="shared" si="0"/>
        <v>41026</v>
      </c>
      <c r="D21" s="9">
        <v>302</v>
      </c>
      <c r="E21" s="12">
        <v>259.2</v>
      </c>
      <c r="F21" s="12">
        <v>199</v>
      </c>
      <c r="G21" s="12">
        <v>294</v>
      </c>
    </row>
    <row r="22" spans="1:7" x14ac:dyDescent="0.15">
      <c r="A22" s="9">
        <v>18</v>
      </c>
      <c r="B22" s="10">
        <f t="shared" si="1"/>
        <v>41027</v>
      </c>
      <c r="C22" s="10">
        <f t="shared" si="0"/>
        <v>41033</v>
      </c>
      <c r="D22" s="9">
        <v>276</v>
      </c>
      <c r="E22" s="12">
        <v>283</v>
      </c>
      <c r="F22" s="12">
        <v>255</v>
      </c>
      <c r="G22" s="12">
        <v>314</v>
      </c>
    </row>
    <row r="23" spans="1:7" x14ac:dyDescent="0.15">
      <c r="A23" s="9">
        <v>19</v>
      </c>
      <c r="B23" s="10">
        <f t="shared" si="1"/>
        <v>41034</v>
      </c>
      <c r="C23" s="10">
        <f t="shared" si="0"/>
        <v>41040</v>
      </c>
      <c r="D23" s="9">
        <v>289</v>
      </c>
      <c r="E23" s="12">
        <v>247.4</v>
      </c>
      <c r="F23" s="12">
        <v>215</v>
      </c>
      <c r="G23" s="12">
        <v>260</v>
      </c>
    </row>
    <row r="24" spans="1:7" x14ac:dyDescent="0.15">
      <c r="A24" s="9">
        <v>20</v>
      </c>
      <c r="B24" s="10">
        <f t="shared" si="1"/>
        <v>41041</v>
      </c>
      <c r="C24" s="10">
        <f t="shared" si="0"/>
        <v>41047</v>
      </c>
      <c r="D24" s="9">
        <v>323</v>
      </c>
      <c r="E24" s="12">
        <v>278.60000000000002</v>
      </c>
      <c r="F24" s="12">
        <v>271</v>
      </c>
      <c r="G24" s="12">
        <v>288</v>
      </c>
    </row>
    <row r="25" spans="1:7" x14ac:dyDescent="0.15">
      <c r="A25" s="9">
        <v>21</v>
      </c>
      <c r="B25" s="10">
        <f t="shared" si="1"/>
        <v>41048</v>
      </c>
      <c r="C25" s="10">
        <f t="shared" si="0"/>
        <v>41054</v>
      </c>
      <c r="D25" s="9">
        <v>299</v>
      </c>
      <c r="E25" s="12">
        <v>265.8</v>
      </c>
      <c r="F25" s="12">
        <v>253</v>
      </c>
      <c r="G25" s="12">
        <v>284</v>
      </c>
    </row>
    <row r="26" spans="1:7" x14ac:dyDescent="0.15">
      <c r="A26" s="9">
        <v>22</v>
      </c>
      <c r="B26" s="10">
        <f t="shared" si="1"/>
        <v>41055</v>
      </c>
      <c r="C26" s="10">
        <f t="shared" si="0"/>
        <v>41061</v>
      </c>
      <c r="D26" s="9">
        <v>287</v>
      </c>
      <c r="E26" s="12">
        <v>245.8</v>
      </c>
      <c r="F26" s="12">
        <v>225</v>
      </c>
      <c r="G26" s="12">
        <v>264</v>
      </c>
    </row>
    <row r="27" spans="1:7" x14ac:dyDescent="0.15">
      <c r="A27" s="9">
        <v>23</v>
      </c>
      <c r="B27" s="10">
        <f t="shared" si="1"/>
        <v>41062</v>
      </c>
      <c r="C27" s="10">
        <f t="shared" si="0"/>
        <v>41068</v>
      </c>
      <c r="D27" s="9">
        <v>226</v>
      </c>
      <c r="E27" s="12">
        <v>259.2</v>
      </c>
      <c r="F27" s="12">
        <v>231</v>
      </c>
      <c r="G27" s="12">
        <v>278</v>
      </c>
    </row>
    <row r="28" spans="1:7" x14ac:dyDescent="0.15">
      <c r="A28" s="9">
        <v>24</v>
      </c>
      <c r="B28" s="10">
        <f t="shared" si="1"/>
        <v>41069</v>
      </c>
      <c r="C28" s="10">
        <f t="shared" si="0"/>
        <v>41075</v>
      </c>
      <c r="D28" s="9">
        <v>303</v>
      </c>
      <c r="E28" s="12">
        <v>278.2</v>
      </c>
      <c r="F28" s="12">
        <v>270</v>
      </c>
      <c r="G28" s="12">
        <v>291</v>
      </c>
    </row>
    <row r="29" spans="1:7" x14ac:dyDescent="0.15">
      <c r="A29" s="9">
        <v>25</v>
      </c>
      <c r="B29" s="10">
        <f t="shared" si="1"/>
        <v>41076</v>
      </c>
      <c r="C29" s="10">
        <f t="shared" si="0"/>
        <v>41082</v>
      </c>
      <c r="D29" s="9">
        <v>258</v>
      </c>
      <c r="E29" s="12">
        <v>262.39999999999998</v>
      </c>
      <c r="F29" s="12">
        <v>242</v>
      </c>
      <c r="G29" s="12">
        <v>273</v>
      </c>
    </row>
    <row r="30" spans="1:7" x14ac:dyDescent="0.15">
      <c r="A30" s="9">
        <v>26</v>
      </c>
      <c r="B30" s="10">
        <f t="shared" si="1"/>
        <v>41083</v>
      </c>
      <c r="C30" s="10">
        <f t="shared" si="0"/>
        <v>41089</v>
      </c>
      <c r="D30" s="9">
        <v>265</v>
      </c>
      <c r="E30" s="12">
        <v>260.60000000000002</v>
      </c>
      <c r="F30" s="12">
        <v>252</v>
      </c>
      <c r="G30" s="12">
        <v>268</v>
      </c>
    </row>
    <row r="31" spans="1:7" x14ac:dyDescent="0.15">
      <c r="A31" s="9">
        <v>27</v>
      </c>
      <c r="B31" s="10">
        <f t="shared" si="1"/>
        <v>41090</v>
      </c>
      <c r="C31" s="10">
        <f t="shared" si="0"/>
        <v>41096</v>
      </c>
      <c r="D31" s="9">
        <v>268</v>
      </c>
      <c r="E31" s="12">
        <v>256.8</v>
      </c>
      <c r="F31" s="12">
        <v>242</v>
      </c>
      <c r="G31" s="12">
        <v>282</v>
      </c>
    </row>
    <row r="32" spans="1:7" x14ac:dyDescent="0.15">
      <c r="A32" s="9">
        <v>28</v>
      </c>
      <c r="B32" s="10">
        <f t="shared" si="1"/>
        <v>41097</v>
      </c>
      <c r="C32" s="10">
        <f t="shared" si="0"/>
        <v>41103</v>
      </c>
      <c r="D32" s="9">
        <v>211</v>
      </c>
      <c r="E32" s="12">
        <v>230.4</v>
      </c>
      <c r="F32" s="12">
        <v>191</v>
      </c>
      <c r="G32" s="12">
        <v>283</v>
      </c>
    </row>
    <row r="33" spans="1:7" x14ac:dyDescent="0.15">
      <c r="A33" s="9">
        <v>29</v>
      </c>
      <c r="B33" s="10">
        <f t="shared" si="1"/>
        <v>41104</v>
      </c>
      <c r="C33" s="10">
        <f t="shared" si="0"/>
        <v>41110</v>
      </c>
      <c r="D33" s="9">
        <v>276</v>
      </c>
      <c r="E33" s="12">
        <v>242.8</v>
      </c>
      <c r="F33" s="12">
        <v>196</v>
      </c>
      <c r="G33" s="12">
        <v>315</v>
      </c>
    </row>
    <row r="34" spans="1:7" x14ac:dyDescent="0.15">
      <c r="A34" s="9">
        <v>30</v>
      </c>
      <c r="B34" s="10">
        <f t="shared" si="1"/>
        <v>41111</v>
      </c>
      <c r="C34" s="10">
        <f t="shared" si="0"/>
        <v>41117</v>
      </c>
      <c r="D34" s="9">
        <v>243</v>
      </c>
      <c r="E34" s="12">
        <v>263</v>
      </c>
      <c r="F34" s="12">
        <v>235</v>
      </c>
      <c r="G34" s="12">
        <v>301</v>
      </c>
    </row>
    <row r="35" spans="1:7" x14ac:dyDescent="0.15">
      <c r="A35" s="9">
        <v>31</v>
      </c>
      <c r="B35" s="10">
        <f t="shared" si="1"/>
        <v>41118</v>
      </c>
      <c r="C35" s="10">
        <f t="shared" si="0"/>
        <v>41124</v>
      </c>
      <c r="D35" s="9">
        <v>261</v>
      </c>
      <c r="E35" s="12">
        <v>254.4</v>
      </c>
      <c r="F35" s="12">
        <v>238</v>
      </c>
      <c r="G35" s="12">
        <v>283</v>
      </c>
    </row>
    <row r="36" spans="1:7" x14ac:dyDescent="0.15">
      <c r="A36" s="9">
        <v>32</v>
      </c>
      <c r="B36" s="10">
        <f t="shared" si="1"/>
        <v>41125</v>
      </c>
      <c r="C36" s="10">
        <f t="shared" si="0"/>
        <v>41131</v>
      </c>
      <c r="D36" s="9">
        <v>265</v>
      </c>
      <c r="E36" s="12">
        <v>253.4</v>
      </c>
      <c r="F36" s="12">
        <v>232</v>
      </c>
      <c r="G36" s="12">
        <v>286</v>
      </c>
    </row>
    <row r="37" spans="1:7" x14ac:dyDescent="0.15">
      <c r="A37" s="9">
        <v>33</v>
      </c>
      <c r="B37" s="10">
        <f t="shared" si="1"/>
        <v>41132</v>
      </c>
      <c r="C37" s="10">
        <f t="shared" si="0"/>
        <v>41138</v>
      </c>
      <c r="D37" s="9">
        <v>282</v>
      </c>
      <c r="E37" s="12">
        <v>258.60000000000002</v>
      </c>
      <c r="F37" s="12">
        <v>238</v>
      </c>
      <c r="G37" s="12">
        <v>269</v>
      </c>
    </row>
    <row r="38" spans="1:7" x14ac:dyDescent="0.15">
      <c r="A38" s="9">
        <v>34</v>
      </c>
      <c r="B38" s="10">
        <f t="shared" si="1"/>
        <v>41139</v>
      </c>
      <c r="C38" s="10">
        <f t="shared" si="0"/>
        <v>41145</v>
      </c>
      <c r="D38" s="9">
        <v>255</v>
      </c>
      <c r="E38" s="12">
        <v>253.4</v>
      </c>
      <c r="F38" s="12">
        <v>240</v>
      </c>
      <c r="G38" s="12">
        <v>266</v>
      </c>
    </row>
    <row r="39" spans="1:7" x14ac:dyDescent="0.15">
      <c r="A39" s="9">
        <v>35</v>
      </c>
      <c r="B39" s="10">
        <f t="shared" si="1"/>
        <v>41146</v>
      </c>
      <c r="C39" s="10">
        <f t="shared" si="0"/>
        <v>41152</v>
      </c>
      <c r="D39" s="9">
        <v>238</v>
      </c>
      <c r="E39" s="12">
        <v>237.6</v>
      </c>
      <c r="F39" s="12">
        <v>226</v>
      </c>
      <c r="G39" s="12">
        <v>255</v>
      </c>
    </row>
    <row r="40" spans="1:7" x14ac:dyDescent="0.15">
      <c r="A40" s="9">
        <v>36</v>
      </c>
      <c r="B40" s="10">
        <f t="shared" si="1"/>
        <v>41153</v>
      </c>
      <c r="C40" s="10">
        <f t="shared" si="0"/>
        <v>41159</v>
      </c>
      <c r="D40" s="9">
        <v>262</v>
      </c>
      <c r="E40" s="12">
        <v>243.8</v>
      </c>
      <c r="F40" s="12">
        <v>211</v>
      </c>
      <c r="G40" s="12">
        <v>277</v>
      </c>
    </row>
    <row r="41" spans="1:7" x14ac:dyDescent="0.15">
      <c r="A41" s="9">
        <v>37</v>
      </c>
      <c r="B41" s="10">
        <f t="shared" si="1"/>
        <v>41160</v>
      </c>
      <c r="C41" s="10">
        <f t="shared" si="0"/>
        <v>41166</v>
      </c>
      <c r="D41" s="9">
        <v>226</v>
      </c>
      <c r="E41" s="12">
        <v>259.60000000000002</v>
      </c>
      <c r="F41" s="12">
        <v>250</v>
      </c>
      <c r="G41" s="12">
        <v>271</v>
      </c>
    </row>
    <row r="42" spans="1:7" x14ac:dyDescent="0.15">
      <c r="A42" s="9">
        <v>38</v>
      </c>
      <c r="B42" s="10">
        <f t="shared" si="1"/>
        <v>41167</v>
      </c>
      <c r="C42" s="10">
        <f t="shared" si="0"/>
        <v>41173</v>
      </c>
      <c r="D42" s="9">
        <v>271</v>
      </c>
      <c r="E42" s="12">
        <v>246.4</v>
      </c>
      <c r="F42" s="12">
        <v>235</v>
      </c>
      <c r="G42" s="12">
        <v>269</v>
      </c>
    </row>
    <row r="43" spans="1:7" x14ac:dyDescent="0.15">
      <c r="A43" s="9">
        <v>39</v>
      </c>
      <c r="B43" s="10">
        <f t="shared" si="1"/>
        <v>41174</v>
      </c>
      <c r="C43" s="10">
        <f t="shared" si="0"/>
        <v>41180</v>
      </c>
      <c r="D43" s="9">
        <v>291</v>
      </c>
      <c r="E43" s="12">
        <v>255</v>
      </c>
      <c r="F43" s="12">
        <v>222</v>
      </c>
      <c r="G43" s="12">
        <v>283</v>
      </c>
    </row>
    <row r="44" spans="1:7" x14ac:dyDescent="0.15">
      <c r="A44" s="9">
        <v>40</v>
      </c>
      <c r="B44" s="10">
        <f t="shared" si="1"/>
        <v>41181</v>
      </c>
      <c r="C44" s="10">
        <f t="shared" si="0"/>
        <v>41187</v>
      </c>
      <c r="D44" s="9">
        <v>272</v>
      </c>
      <c r="E44" s="12">
        <v>265</v>
      </c>
      <c r="F44" s="12">
        <v>259</v>
      </c>
      <c r="G44" s="12">
        <v>272</v>
      </c>
    </row>
    <row r="45" spans="1:7" x14ac:dyDescent="0.15">
      <c r="A45" s="9">
        <v>41</v>
      </c>
      <c r="B45" s="10">
        <f t="shared" si="1"/>
        <v>41188</v>
      </c>
      <c r="C45" s="10">
        <f t="shared" si="0"/>
        <v>41194</v>
      </c>
      <c r="D45" s="9">
        <v>269</v>
      </c>
      <c r="E45" s="12">
        <v>254.4</v>
      </c>
      <c r="F45" s="12">
        <v>241</v>
      </c>
      <c r="G45" s="12">
        <v>266</v>
      </c>
    </row>
    <row r="46" spans="1:7" x14ac:dyDescent="0.15">
      <c r="A46" s="9">
        <v>42</v>
      </c>
      <c r="B46" s="10">
        <f t="shared" si="1"/>
        <v>41195</v>
      </c>
      <c r="C46" s="10">
        <f t="shared" si="0"/>
        <v>41201</v>
      </c>
      <c r="D46" s="9">
        <v>290</v>
      </c>
      <c r="E46" s="12">
        <v>269.39999999999998</v>
      </c>
      <c r="F46" s="12">
        <v>245</v>
      </c>
      <c r="G46" s="12">
        <v>314</v>
      </c>
    </row>
    <row r="47" spans="1:7" x14ac:dyDescent="0.15">
      <c r="A47" s="9">
        <v>43</v>
      </c>
      <c r="B47" s="10">
        <f t="shared" si="1"/>
        <v>41202</v>
      </c>
      <c r="C47" s="10">
        <f t="shared" si="0"/>
        <v>41208</v>
      </c>
      <c r="D47" s="9">
        <v>263</v>
      </c>
      <c r="E47" s="12">
        <v>279.8</v>
      </c>
      <c r="F47" s="12">
        <v>269</v>
      </c>
      <c r="G47" s="12">
        <v>305</v>
      </c>
    </row>
    <row r="48" spans="1:7" x14ac:dyDescent="0.15">
      <c r="A48" s="9">
        <v>44</v>
      </c>
      <c r="B48" s="10">
        <f t="shared" si="1"/>
        <v>41209</v>
      </c>
      <c r="C48" s="10">
        <f t="shared" si="0"/>
        <v>41215</v>
      </c>
      <c r="D48" s="9">
        <v>257</v>
      </c>
      <c r="E48" s="12">
        <v>275</v>
      </c>
      <c r="F48" s="12">
        <v>256</v>
      </c>
      <c r="G48" s="12">
        <v>297</v>
      </c>
    </row>
    <row r="49" spans="1:7" x14ac:dyDescent="0.15">
      <c r="A49" s="9">
        <v>45</v>
      </c>
      <c r="B49" s="10">
        <f t="shared" si="1"/>
        <v>41216</v>
      </c>
      <c r="C49" s="10">
        <f t="shared" si="0"/>
        <v>41222</v>
      </c>
      <c r="D49" s="9">
        <v>274</v>
      </c>
      <c r="E49" s="12">
        <v>272</v>
      </c>
      <c r="F49" s="12">
        <v>260</v>
      </c>
      <c r="G49" s="12">
        <v>301</v>
      </c>
    </row>
    <row r="50" spans="1:7" x14ac:dyDescent="0.15">
      <c r="A50" s="9">
        <v>46</v>
      </c>
      <c r="B50" s="10">
        <f t="shared" si="1"/>
        <v>41223</v>
      </c>
      <c r="C50" s="10">
        <f t="shared" si="0"/>
        <v>41229</v>
      </c>
      <c r="D50" s="9">
        <v>297</v>
      </c>
      <c r="E50" s="12">
        <v>275.8</v>
      </c>
      <c r="F50" s="12">
        <v>230</v>
      </c>
      <c r="G50" s="12">
        <v>295</v>
      </c>
    </row>
    <row r="51" spans="1:7" x14ac:dyDescent="0.15">
      <c r="A51" s="9">
        <v>47</v>
      </c>
      <c r="B51" s="10">
        <f t="shared" si="1"/>
        <v>41230</v>
      </c>
      <c r="C51" s="10">
        <f t="shared" si="0"/>
        <v>41236</v>
      </c>
      <c r="D51" s="9">
        <v>295</v>
      </c>
      <c r="E51" s="12">
        <v>278</v>
      </c>
      <c r="F51" s="12">
        <v>255</v>
      </c>
      <c r="G51" s="12">
        <v>313</v>
      </c>
    </row>
    <row r="52" spans="1:7" x14ac:dyDescent="0.15">
      <c r="A52" s="9">
        <v>48</v>
      </c>
      <c r="B52" s="10">
        <f t="shared" si="1"/>
        <v>41237</v>
      </c>
      <c r="C52" s="10">
        <f t="shared" si="0"/>
        <v>41243</v>
      </c>
      <c r="D52" s="9">
        <v>277</v>
      </c>
      <c r="E52" s="12">
        <v>270.2</v>
      </c>
      <c r="F52" s="12">
        <v>254</v>
      </c>
      <c r="G52" s="12">
        <v>287</v>
      </c>
    </row>
    <row r="53" spans="1:7" x14ac:dyDescent="0.15">
      <c r="A53" s="9">
        <v>49</v>
      </c>
      <c r="B53" s="10">
        <f t="shared" si="1"/>
        <v>41244</v>
      </c>
      <c r="C53" s="10">
        <f t="shared" si="0"/>
        <v>41250</v>
      </c>
      <c r="D53" s="9">
        <v>286</v>
      </c>
      <c r="E53" s="12">
        <v>289.60000000000002</v>
      </c>
      <c r="F53" s="12">
        <v>267</v>
      </c>
      <c r="G53" s="12">
        <v>303</v>
      </c>
    </row>
    <row r="54" spans="1:7" x14ac:dyDescent="0.15">
      <c r="A54" s="9">
        <v>50</v>
      </c>
      <c r="B54" s="10">
        <f t="shared" si="1"/>
        <v>41251</v>
      </c>
      <c r="C54" s="10">
        <f t="shared" si="0"/>
        <v>41257</v>
      </c>
      <c r="D54" s="9">
        <v>297</v>
      </c>
      <c r="E54" s="12">
        <v>293.8</v>
      </c>
      <c r="F54" s="12">
        <v>268</v>
      </c>
      <c r="G54" s="12">
        <v>318</v>
      </c>
    </row>
    <row r="55" spans="1:7" x14ac:dyDescent="0.15">
      <c r="A55" s="9">
        <v>51</v>
      </c>
      <c r="B55" s="10">
        <f t="shared" si="1"/>
        <v>41258</v>
      </c>
      <c r="C55" s="10">
        <f t="shared" si="0"/>
        <v>41264</v>
      </c>
      <c r="D55" s="9">
        <v>313</v>
      </c>
      <c r="E55" s="12">
        <v>301</v>
      </c>
      <c r="F55" s="12">
        <v>270</v>
      </c>
      <c r="G55" s="12">
        <v>322</v>
      </c>
    </row>
    <row r="56" spans="1:7" x14ac:dyDescent="0.15">
      <c r="A56" s="9">
        <v>52</v>
      </c>
      <c r="B56" s="10">
        <f t="shared" si="1"/>
        <v>41265</v>
      </c>
      <c r="C56" s="10">
        <f t="shared" si="0"/>
        <v>41271</v>
      </c>
      <c r="D56" s="9">
        <v>206</v>
      </c>
      <c r="E56" s="12">
        <v>207</v>
      </c>
      <c r="F56" s="12">
        <v>187</v>
      </c>
      <c r="G56" s="12">
        <v>255</v>
      </c>
    </row>
    <row r="57" spans="1:7" x14ac:dyDescent="0.15">
      <c r="B57" s="18"/>
    </row>
    <row r="58" spans="1:7" ht="15" x14ac:dyDescent="0.15">
      <c r="A58" s="20" t="s">
        <v>4</v>
      </c>
    </row>
  </sheetData>
  <mergeCells count="6">
    <mergeCell ref="E3:E4"/>
    <mergeCell ref="F3:G3"/>
    <mergeCell ref="A3:A4"/>
    <mergeCell ref="B3:B4"/>
    <mergeCell ref="C3:C4"/>
    <mergeCell ref="D3:D4"/>
  </mergeCells>
  <phoneticPr fontId="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4" topLeftCell="A5" activePane="bottomLeft" state="frozen"/>
      <selection pane="bottomLeft" activeCell="I3" sqref="I3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16384" width="8.6640625" style="4"/>
  </cols>
  <sheetData>
    <row r="1" spans="1:9" ht="15" x14ac:dyDescent="0.15">
      <c r="A1" s="1" t="s">
        <v>37</v>
      </c>
      <c r="B1" s="2"/>
      <c r="C1" s="2"/>
    </row>
    <row r="2" spans="1:9" x14ac:dyDescent="0.15">
      <c r="A2" s="1"/>
      <c r="B2" s="2"/>
      <c r="C2" s="2"/>
    </row>
    <row r="3" spans="1:9" ht="14.25" customHeight="1" x14ac:dyDescent="0.15">
      <c r="A3" s="32" t="s">
        <v>3</v>
      </c>
      <c r="B3" s="31" t="s">
        <v>0</v>
      </c>
      <c r="C3" s="31" t="s">
        <v>1</v>
      </c>
      <c r="D3" s="34" t="s">
        <v>10</v>
      </c>
      <c r="E3" s="32" t="s">
        <v>36</v>
      </c>
      <c r="F3" s="33" t="s">
        <v>2</v>
      </c>
      <c r="G3" s="33"/>
    </row>
    <row r="4" spans="1:9" s="6" customFormat="1" ht="66" customHeight="1" x14ac:dyDescent="0.15">
      <c r="A4" s="32"/>
      <c r="B4" s="31"/>
      <c r="C4" s="31"/>
      <c r="D4" s="36"/>
      <c r="E4" s="32"/>
      <c r="F4" s="5" t="s">
        <v>5</v>
      </c>
      <c r="G4" s="5" t="s">
        <v>6</v>
      </c>
      <c r="I4" s="25"/>
    </row>
    <row r="5" spans="1:9" x14ac:dyDescent="0.15">
      <c r="A5" s="9">
        <v>1</v>
      </c>
      <c r="B5" s="10">
        <f>'Weekly Deaths_2012'!C56+1</f>
        <v>41272</v>
      </c>
      <c r="C5" s="10">
        <f>B5+6</f>
        <v>41278</v>
      </c>
      <c r="D5" s="26">
        <v>335</v>
      </c>
      <c r="E5" s="12">
        <v>331.8</v>
      </c>
      <c r="F5" s="12">
        <v>248</v>
      </c>
      <c r="G5" s="12">
        <v>373</v>
      </c>
    </row>
    <row r="6" spans="1:9" x14ac:dyDescent="0.15">
      <c r="A6" s="9">
        <v>2</v>
      </c>
      <c r="B6" s="10">
        <f>B5+7</f>
        <v>41279</v>
      </c>
      <c r="C6" s="10">
        <f t="shared" ref="C6:C56" si="0">B6+6</f>
        <v>41285</v>
      </c>
      <c r="D6" s="9">
        <v>381</v>
      </c>
      <c r="E6" s="12">
        <v>397.6</v>
      </c>
      <c r="F6" s="12">
        <v>344</v>
      </c>
      <c r="G6" s="12">
        <v>454</v>
      </c>
    </row>
    <row r="7" spans="1:9" x14ac:dyDescent="0.15">
      <c r="A7" s="9">
        <v>3</v>
      </c>
      <c r="B7" s="10">
        <f t="shared" ref="B7:B56" si="1">B6+7</f>
        <v>41286</v>
      </c>
      <c r="C7" s="10">
        <f t="shared" si="0"/>
        <v>41292</v>
      </c>
      <c r="D7" s="9">
        <v>361</v>
      </c>
      <c r="E7" s="12">
        <v>355</v>
      </c>
      <c r="F7" s="12">
        <v>319</v>
      </c>
      <c r="G7" s="12">
        <v>388</v>
      </c>
    </row>
    <row r="8" spans="1:9" x14ac:dyDescent="0.15">
      <c r="A8" s="9">
        <v>4</v>
      </c>
      <c r="B8" s="10">
        <f t="shared" si="1"/>
        <v>41293</v>
      </c>
      <c r="C8" s="10">
        <f t="shared" si="0"/>
        <v>41299</v>
      </c>
      <c r="D8" s="9">
        <v>303</v>
      </c>
      <c r="E8" s="12">
        <v>337.6</v>
      </c>
      <c r="F8" s="12">
        <v>282</v>
      </c>
      <c r="G8" s="12">
        <v>402</v>
      </c>
    </row>
    <row r="9" spans="1:9" x14ac:dyDescent="0.15">
      <c r="A9" s="9">
        <v>5</v>
      </c>
      <c r="B9" s="10">
        <f t="shared" si="1"/>
        <v>41300</v>
      </c>
      <c r="C9" s="10">
        <f t="shared" si="0"/>
        <v>41306</v>
      </c>
      <c r="D9" s="9">
        <v>290</v>
      </c>
      <c r="E9" s="12">
        <v>321.2</v>
      </c>
      <c r="F9" s="12">
        <v>284</v>
      </c>
      <c r="G9" s="12">
        <v>353</v>
      </c>
    </row>
    <row r="10" spans="1:9" x14ac:dyDescent="0.15">
      <c r="A10" s="9">
        <v>6</v>
      </c>
      <c r="B10" s="10">
        <f t="shared" si="1"/>
        <v>41307</v>
      </c>
      <c r="C10" s="10">
        <f t="shared" si="0"/>
        <v>41313</v>
      </c>
      <c r="D10" s="9">
        <v>313</v>
      </c>
      <c r="E10" s="12">
        <v>315.2</v>
      </c>
      <c r="F10" s="12">
        <v>292</v>
      </c>
      <c r="G10" s="12">
        <v>343</v>
      </c>
    </row>
    <row r="11" spans="1:9" x14ac:dyDescent="0.15">
      <c r="A11" s="9">
        <v>7</v>
      </c>
      <c r="B11" s="10">
        <f t="shared" si="1"/>
        <v>41314</v>
      </c>
      <c r="C11" s="10">
        <f t="shared" si="0"/>
        <v>41320</v>
      </c>
      <c r="D11" s="9">
        <v>340</v>
      </c>
      <c r="E11" s="12">
        <v>295.8</v>
      </c>
      <c r="F11" s="12">
        <v>277</v>
      </c>
      <c r="G11" s="12">
        <v>312</v>
      </c>
    </row>
    <row r="12" spans="1:9" x14ac:dyDescent="0.15">
      <c r="A12" s="9">
        <v>8</v>
      </c>
      <c r="B12" s="10">
        <f t="shared" si="1"/>
        <v>41321</v>
      </c>
      <c r="C12" s="10">
        <f t="shared" si="0"/>
        <v>41327</v>
      </c>
      <c r="D12" s="9">
        <v>325</v>
      </c>
      <c r="E12" s="12">
        <v>304.39999999999998</v>
      </c>
      <c r="F12" s="12">
        <v>296</v>
      </c>
      <c r="G12" s="12">
        <v>317</v>
      </c>
    </row>
    <row r="13" spans="1:9" x14ac:dyDescent="0.15">
      <c r="A13" s="9">
        <v>9</v>
      </c>
      <c r="B13" s="10">
        <f t="shared" si="1"/>
        <v>41328</v>
      </c>
      <c r="C13" s="10">
        <f t="shared" si="0"/>
        <v>41334</v>
      </c>
      <c r="D13" s="9">
        <v>319</v>
      </c>
      <c r="E13" s="12">
        <v>303</v>
      </c>
      <c r="F13" s="12">
        <v>287</v>
      </c>
      <c r="G13" s="12">
        <v>321</v>
      </c>
    </row>
    <row r="14" spans="1:9" x14ac:dyDescent="0.15">
      <c r="A14" s="9">
        <v>10</v>
      </c>
      <c r="B14" s="10">
        <f t="shared" si="1"/>
        <v>41335</v>
      </c>
      <c r="C14" s="10">
        <f t="shared" si="0"/>
        <v>41341</v>
      </c>
      <c r="D14" s="9">
        <v>345</v>
      </c>
      <c r="E14" s="12">
        <v>292.39999999999998</v>
      </c>
      <c r="F14" s="12">
        <v>260</v>
      </c>
      <c r="G14" s="12">
        <v>321</v>
      </c>
    </row>
    <row r="15" spans="1:9" x14ac:dyDescent="0.15">
      <c r="A15" s="9">
        <v>11</v>
      </c>
      <c r="B15" s="10">
        <f t="shared" si="1"/>
        <v>41342</v>
      </c>
      <c r="C15" s="10">
        <f t="shared" si="0"/>
        <v>41348</v>
      </c>
      <c r="D15" s="9">
        <v>334</v>
      </c>
      <c r="E15" s="12">
        <v>309</v>
      </c>
      <c r="F15" s="12">
        <v>255</v>
      </c>
      <c r="G15" s="12">
        <v>333</v>
      </c>
    </row>
    <row r="16" spans="1:9" x14ac:dyDescent="0.15">
      <c r="A16" s="9">
        <v>12</v>
      </c>
      <c r="B16" s="10">
        <f t="shared" si="1"/>
        <v>41349</v>
      </c>
      <c r="C16" s="10">
        <f t="shared" si="0"/>
        <v>41355</v>
      </c>
      <c r="D16" s="9">
        <v>312</v>
      </c>
      <c r="E16" s="12">
        <v>280</v>
      </c>
      <c r="F16" s="12">
        <v>268</v>
      </c>
      <c r="G16" s="12">
        <v>296</v>
      </c>
    </row>
    <row r="17" spans="1:7" x14ac:dyDescent="0.15">
      <c r="A17" s="9">
        <v>13</v>
      </c>
      <c r="B17" s="10">
        <f t="shared" si="1"/>
        <v>41356</v>
      </c>
      <c r="C17" s="10">
        <f t="shared" si="0"/>
        <v>41362</v>
      </c>
      <c r="D17" s="9">
        <v>330</v>
      </c>
      <c r="E17" s="12">
        <v>299.60000000000002</v>
      </c>
      <c r="F17" s="12">
        <v>285</v>
      </c>
      <c r="G17" s="12">
        <v>308</v>
      </c>
    </row>
    <row r="18" spans="1:7" x14ac:dyDescent="0.15">
      <c r="A18" s="9">
        <v>14</v>
      </c>
      <c r="B18" s="10">
        <f t="shared" si="1"/>
        <v>41363</v>
      </c>
      <c r="C18" s="10">
        <f t="shared" si="0"/>
        <v>41369</v>
      </c>
      <c r="D18" s="9">
        <v>285</v>
      </c>
      <c r="E18" s="12">
        <v>304.39999999999998</v>
      </c>
      <c r="F18" s="12">
        <v>268</v>
      </c>
      <c r="G18" s="12">
        <v>339</v>
      </c>
    </row>
    <row r="19" spans="1:7" x14ac:dyDescent="0.15">
      <c r="A19" s="9">
        <v>15</v>
      </c>
      <c r="B19" s="10">
        <f t="shared" si="1"/>
        <v>41370</v>
      </c>
      <c r="C19" s="10">
        <f t="shared" si="0"/>
        <v>41376</v>
      </c>
      <c r="D19" s="9">
        <v>390</v>
      </c>
      <c r="E19" s="12">
        <v>277</v>
      </c>
      <c r="F19" s="12">
        <v>255</v>
      </c>
      <c r="G19" s="12">
        <v>290</v>
      </c>
    </row>
    <row r="20" spans="1:7" x14ac:dyDescent="0.15">
      <c r="A20" s="9">
        <v>16</v>
      </c>
      <c r="B20" s="10">
        <f t="shared" si="1"/>
        <v>41377</v>
      </c>
      <c r="C20" s="10">
        <f t="shared" si="0"/>
        <v>41383</v>
      </c>
      <c r="D20" s="9">
        <v>328</v>
      </c>
      <c r="E20" s="12">
        <v>286</v>
      </c>
      <c r="F20" s="12">
        <v>254</v>
      </c>
      <c r="G20" s="12">
        <v>307</v>
      </c>
    </row>
    <row r="21" spans="1:7" x14ac:dyDescent="0.15">
      <c r="A21" s="9">
        <v>17</v>
      </c>
      <c r="B21" s="10">
        <f t="shared" si="1"/>
        <v>41384</v>
      </c>
      <c r="C21" s="10">
        <f t="shared" si="0"/>
        <v>41390</v>
      </c>
      <c r="D21" s="9">
        <v>303</v>
      </c>
      <c r="E21" s="12">
        <v>260.8</v>
      </c>
      <c r="F21" s="12">
        <v>199</v>
      </c>
      <c r="G21" s="12">
        <v>302</v>
      </c>
    </row>
    <row r="22" spans="1:7" x14ac:dyDescent="0.15">
      <c r="A22" s="9">
        <v>18</v>
      </c>
      <c r="B22" s="10">
        <f t="shared" si="1"/>
        <v>41391</v>
      </c>
      <c r="C22" s="10">
        <f t="shared" si="0"/>
        <v>41397</v>
      </c>
      <c r="D22" s="9">
        <v>283</v>
      </c>
      <c r="E22" s="12">
        <v>275.39999999999998</v>
      </c>
      <c r="F22" s="12">
        <v>255</v>
      </c>
      <c r="G22" s="12">
        <v>295</v>
      </c>
    </row>
    <row r="23" spans="1:7" x14ac:dyDescent="0.15">
      <c r="A23" s="9">
        <v>19</v>
      </c>
      <c r="B23" s="10">
        <f t="shared" si="1"/>
        <v>41398</v>
      </c>
      <c r="C23" s="10">
        <f t="shared" si="0"/>
        <v>41404</v>
      </c>
      <c r="D23" s="9">
        <v>273</v>
      </c>
      <c r="E23" s="12">
        <v>253.8</v>
      </c>
      <c r="F23" s="12">
        <v>215</v>
      </c>
      <c r="G23" s="12">
        <v>289</v>
      </c>
    </row>
    <row r="24" spans="1:7" x14ac:dyDescent="0.15">
      <c r="A24" s="9">
        <v>20</v>
      </c>
      <c r="B24" s="10">
        <f t="shared" si="1"/>
        <v>41405</v>
      </c>
      <c r="C24" s="10">
        <f t="shared" si="0"/>
        <v>41411</v>
      </c>
      <c r="D24" s="9">
        <v>266</v>
      </c>
      <c r="E24" s="12">
        <v>289</v>
      </c>
      <c r="F24" s="12">
        <v>277</v>
      </c>
      <c r="G24" s="12">
        <v>323</v>
      </c>
    </row>
    <row r="25" spans="1:7" x14ac:dyDescent="0.15">
      <c r="A25" s="9">
        <v>21</v>
      </c>
      <c r="B25" s="10">
        <f t="shared" si="1"/>
        <v>41412</v>
      </c>
      <c r="C25" s="10">
        <f t="shared" si="0"/>
        <v>41418</v>
      </c>
      <c r="D25" s="9">
        <v>312</v>
      </c>
      <c r="E25" s="12">
        <v>268.8</v>
      </c>
      <c r="F25" s="12">
        <v>253</v>
      </c>
      <c r="G25" s="12">
        <v>299</v>
      </c>
    </row>
    <row r="26" spans="1:7" x14ac:dyDescent="0.15">
      <c r="A26" s="9">
        <v>22</v>
      </c>
      <c r="B26" s="10">
        <f t="shared" si="1"/>
        <v>41419</v>
      </c>
      <c r="C26" s="10">
        <f t="shared" si="0"/>
        <v>41425</v>
      </c>
      <c r="D26" s="9">
        <v>249</v>
      </c>
      <c r="E26" s="12">
        <v>258.2</v>
      </c>
      <c r="F26" s="12">
        <v>242</v>
      </c>
      <c r="G26" s="12">
        <v>287</v>
      </c>
    </row>
    <row r="27" spans="1:7" x14ac:dyDescent="0.15">
      <c r="A27" s="9">
        <v>23</v>
      </c>
      <c r="B27" s="10">
        <f t="shared" si="1"/>
        <v>41426</v>
      </c>
      <c r="C27" s="10">
        <f t="shared" si="0"/>
        <v>41432</v>
      </c>
      <c r="D27" s="9">
        <v>276</v>
      </c>
      <c r="E27" s="12">
        <v>249</v>
      </c>
      <c r="F27" s="12">
        <v>226</v>
      </c>
      <c r="G27" s="12">
        <v>278</v>
      </c>
    </row>
    <row r="28" spans="1:7" x14ac:dyDescent="0.15">
      <c r="A28" s="9">
        <v>24</v>
      </c>
      <c r="B28" s="10">
        <f t="shared" si="1"/>
        <v>41433</v>
      </c>
      <c r="C28" s="10">
        <f t="shared" si="0"/>
        <v>41439</v>
      </c>
      <c r="D28" s="9">
        <v>293</v>
      </c>
      <c r="E28" s="12">
        <v>284.60000000000002</v>
      </c>
      <c r="F28" s="12">
        <v>270</v>
      </c>
      <c r="G28" s="12">
        <v>303</v>
      </c>
    </row>
    <row r="29" spans="1:7" x14ac:dyDescent="0.15">
      <c r="A29" s="9">
        <v>25</v>
      </c>
      <c r="B29" s="10">
        <f t="shared" si="1"/>
        <v>41440</v>
      </c>
      <c r="C29" s="10">
        <f t="shared" si="0"/>
        <v>41446</v>
      </c>
      <c r="D29" s="9">
        <v>241</v>
      </c>
      <c r="E29" s="12">
        <v>260.39999999999998</v>
      </c>
      <c r="F29" s="12">
        <v>242</v>
      </c>
      <c r="G29" s="12">
        <v>273</v>
      </c>
    </row>
    <row r="30" spans="1:7" x14ac:dyDescent="0.15">
      <c r="A30" s="9">
        <v>26</v>
      </c>
      <c r="B30" s="10">
        <f t="shared" si="1"/>
        <v>41447</v>
      </c>
      <c r="C30" s="10">
        <f t="shared" si="0"/>
        <v>41453</v>
      </c>
      <c r="D30" s="9">
        <v>235</v>
      </c>
      <c r="E30" s="12">
        <v>260</v>
      </c>
      <c r="F30" s="12">
        <v>252</v>
      </c>
      <c r="G30" s="12">
        <v>266</v>
      </c>
    </row>
    <row r="31" spans="1:7" x14ac:dyDescent="0.15">
      <c r="A31" s="9">
        <v>27</v>
      </c>
      <c r="B31" s="10">
        <f t="shared" si="1"/>
        <v>41454</v>
      </c>
      <c r="C31" s="10">
        <f t="shared" si="0"/>
        <v>41460</v>
      </c>
      <c r="D31" s="9">
        <v>255</v>
      </c>
      <c r="E31" s="12">
        <v>262</v>
      </c>
      <c r="F31" s="12">
        <v>243</v>
      </c>
      <c r="G31" s="12">
        <v>282</v>
      </c>
    </row>
    <row r="32" spans="1:7" x14ac:dyDescent="0.15">
      <c r="A32" s="9">
        <v>28</v>
      </c>
      <c r="B32" s="10">
        <f t="shared" si="1"/>
        <v>41461</v>
      </c>
      <c r="C32" s="10">
        <f t="shared" si="0"/>
        <v>41467</v>
      </c>
      <c r="D32" s="9">
        <v>247</v>
      </c>
      <c r="E32" s="12">
        <v>234</v>
      </c>
      <c r="F32" s="12">
        <v>191</v>
      </c>
      <c r="G32" s="12">
        <v>283</v>
      </c>
    </row>
    <row r="33" spans="1:7" x14ac:dyDescent="0.15">
      <c r="A33" s="9">
        <v>29</v>
      </c>
      <c r="B33" s="10">
        <f t="shared" si="1"/>
        <v>41468</v>
      </c>
      <c r="C33" s="10">
        <f t="shared" si="0"/>
        <v>41474</v>
      </c>
      <c r="D33" s="9">
        <v>255</v>
      </c>
      <c r="E33" s="12">
        <v>235</v>
      </c>
      <c r="F33" s="12">
        <v>196</v>
      </c>
      <c r="G33" s="12">
        <v>276</v>
      </c>
    </row>
    <row r="34" spans="1:7" x14ac:dyDescent="0.15">
      <c r="A34" s="9">
        <v>30</v>
      </c>
      <c r="B34" s="10">
        <f t="shared" si="1"/>
        <v>41475</v>
      </c>
      <c r="C34" s="10">
        <f t="shared" si="0"/>
        <v>41481</v>
      </c>
      <c r="D34" s="9">
        <v>296</v>
      </c>
      <c r="E34" s="12">
        <v>258.8</v>
      </c>
      <c r="F34" s="12">
        <v>235</v>
      </c>
      <c r="G34" s="12">
        <v>301</v>
      </c>
    </row>
    <row r="35" spans="1:7" x14ac:dyDescent="0.15">
      <c r="A35" s="9">
        <v>31</v>
      </c>
      <c r="B35" s="10">
        <f t="shared" si="1"/>
        <v>41482</v>
      </c>
      <c r="C35" s="10">
        <f t="shared" si="0"/>
        <v>41488</v>
      </c>
      <c r="D35" s="9">
        <v>257</v>
      </c>
      <c r="E35" s="12">
        <v>259</v>
      </c>
      <c r="F35" s="12">
        <v>240</v>
      </c>
      <c r="G35" s="12">
        <v>283</v>
      </c>
    </row>
    <row r="36" spans="1:7" x14ac:dyDescent="0.15">
      <c r="A36" s="9">
        <v>32</v>
      </c>
      <c r="B36" s="10">
        <f t="shared" si="1"/>
        <v>41489</v>
      </c>
      <c r="C36" s="10">
        <f t="shared" si="0"/>
        <v>41495</v>
      </c>
      <c r="D36" s="9">
        <v>249</v>
      </c>
      <c r="E36" s="12">
        <v>249.2</v>
      </c>
      <c r="F36" s="12">
        <v>232</v>
      </c>
      <c r="G36" s="12">
        <v>265</v>
      </c>
    </row>
    <row r="37" spans="1:7" x14ac:dyDescent="0.15">
      <c r="A37" s="9">
        <v>33</v>
      </c>
      <c r="B37" s="10">
        <f t="shared" si="1"/>
        <v>41496</v>
      </c>
      <c r="C37" s="10">
        <f t="shared" si="0"/>
        <v>41502</v>
      </c>
      <c r="D37" s="9">
        <v>246</v>
      </c>
      <c r="E37" s="12">
        <v>267.39999999999998</v>
      </c>
      <c r="F37" s="12">
        <v>258</v>
      </c>
      <c r="G37" s="12">
        <v>282</v>
      </c>
    </row>
    <row r="38" spans="1:7" x14ac:dyDescent="0.15">
      <c r="A38" s="9">
        <v>34</v>
      </c>
      <c r="B38" s="10">
        <f t="shared" si="1"/>
        <v>41503</v>
      </c>
      <c r="C38" s="10">
        <f t="shared" si="0"/>
        <v>41509</v>
      </c>
      <c r="D38" s="9">
        <v>270</v>
      </c>
      <c r="E38" s="12">
        <v>252.8</v>
      </c>
      <c r="F38" s="12">
        <v>240</v>
      </c>
      <c r="G38" s="12">
        <v>266</v>
      </c>
    </row>
    <row r="39" spans="1:7" x14ac:dyDescent="0.15">
      <c r="A39" s="9">
        <v>35</v>
      </c>
      <c r="B39" s="10">
        <f t="shared" si="1"/>
        <v>41510</v>
      </c>
      <c r="C39" s="10">
        <f t="shared" si="0"/>
        <v>41516</v>
      </c>
      <c r="D39" s="9">
        <v>228</v>
      </c>
      <c r="E39" s="12">
        <v>236.8</v>
      </c>
      <c r="F39" s="12">
        <v>226</v>
      </c>
      <c r="G39" s="12">
        <v>255</v>
      </c>
    </row>
    <row r="40" spans="1:7" x14ac:dyDescent="0.15">
      <c r="A40" s="9">
        <v>36</v>
      </c>
      <c r="B40" s="10">
        <f t="shared" si="1"/>
        <v>41517</v>
      </c>
      <c r="C40" s="10">
        <f t="shared" si="0"/>
        <v>41523</v>
      </c>
      <c r="D40" s="9">
        <v>268</v>
      </c>
      <c r="E40" s="12">
        <v>245</v>
      </c>
      <c r="F40" s="12">
        <v>211</v>
      </c>
      <c r="G40" s="12">
        <v>277</v>
      </c>
    </row>
    <row r="41" spans="1:7" x14ac:dyDescent="0.15">
      <c r="A41" s="9">
        <v>37</v>
      </c>
      <c r="B41" s="10">
        <f t="shared" si="1"/>
        <v>41524</v>
      </c>
      <c r="C41" s="10">
        <f t="shared" si="0"/>
        <v>41530</v>
      </c>
      <c r="D41" s="9">
        <v>254</v>
      </c>
      <c r="E41" s="12">
        <v>253.6</v>
      </c>
      <c r="F41" s="12">
        <v>226</v>
      </c>
      <c r="G41" s="12">
        <v>271</v>
      </c>
    </row>
    <row r="42" spans="1:7" x14ac:dyDescent="0.15">
      <c r="A42" s="9">
        <v>38</v>
      </c>
      <c r="B42" s="10">
        <f t="shared" si="1"/>
        <v>41531</v>
      </c>
      <c r="C42" s="10">
        <f t="shared" si="0"/>
        <v>41537</v>
      </c>
      <c r="D42" s="9">
        <v>248</v>
      </c>
      <c r="E42" s="12">
        <v>252</v>
      </c>
      <c r="F42" s="12">
        <v>235</v>
      </c>
      <c r="G42" s="12">
        <v>271</v>
      </c>
    </row>
    <row r="43" spans="1:7" x14ac:dyDescent="0.15">
      <c r="A43" s="9">
        <v>39</v>
      </c>
      <c r="B43" s="10">
        <f t="shared" si="1"/>
        <v>41538</v>
      </c>
      <c r="C43" s="10">
        <f t="shared" si="0"/>
        <v>41544</v>
      </c>
      <c r="D43" s="9">
        <v>306</v>
      </c>
      <c r="E43" s="12">
        <v>268.8</v>
      </c>
      <c r="F43" s="12">
        <v>238</v>
      </c>
      <c r="G43" s="12">
        <v>291</v>
      </c>
    </row>
    <row r="44" spans="1:7" x14ac:dyDescent="0.15">
      <c r="A44" s="9">
        <v>40</v>
      </c>
      <c r="B44" s="10">
        <f t="shared" si="1"/>
        <v>41545</v>
      </c>
      <c r="C44" s="10">
        <f t="shared" si="0"/>
        <v>41551</v>
      </c>
      <c r="D44" s="9">
        <v>276</v>
      </c>
      <c r="E44" s="12">
        <v>267</v>
      </c>
      <c r="F44" s="12">
        <v>259</v>
      </c>
      <c r="G44" s="12">
        <v>272</v>
      </c>
    </row>
    <row r="45" spans="1:7" x14ac:dyDescent="0.15">
      <c r="A45" s="9">
        <v>41</v>
      </c>
      <c r="B45" s="10">
        <f t="shared" si="1"/>
        <v>41552</v>
      </c>
      <c r="C45" s="10">
        <f t="shared" si="0"/>
        <v>41558</v>
      </c>
      <c r="D45" s="9">
        <v>252</v>
      </c>
      <c r="E45" s="12">
        <v>259.39999999999998</v>
      </c>
      <c r="F45" s="12">
        <v>241</v>
      </c>
      <c r="G45" s="12">
        <v>269</v>
      </c>
    </row>
    <row r="46" spans="1:7" x14ac:dyDescent="0.15">
      <c r="A46" s="9">
        <v>42</v>
      </c>
      <c r="B46" s="10">
        <f t="shared" si="1"/>
        <v>41559</v>
      </c>
      <c r="C46" s="10">
        <f t="shared" si="0"/>
        <v>41565</v>
      </c>
      <c r="D46" s="9">
        <v>293</v>
      </c>
      <c r="E46" s="12">
        <v>264.8</v>
      </c>
      <c r="F46" s="12">
        <v>245</v>
      </c>
      <c r="G46" s="12">
        <v>290</v>
      </c>
    </row>
    <row r="47" spans="1:7" x14ac:dyDescent="0.15">
      <c r="A47" s="9">
        <v>43</v>
      </c>
      <c r="B47" s="10">
        <f t="shared" si="1"/>
        <v>41566</v>
      </c>
      <c r="C47" s="10">
        <f t="shared" si="0"/>
        <v>41572</v>
      </c>
      <c r="D47" s="9">
        <v>271</v>
      </c>
      <c r="E47" s="12">
        <v>278.60000000000002</v>
      </c>
      <c r="F47" s="12">
        <v>263</v>
      </c>
      <c r="G47" s="12">
        <v>305</v>
      </c>
    </row>
    <row r="48" spans="1:7" x14ac:dyDescent="0.15">
      <c r="A48" s="9">
        <v>44</v>
      </c>
      <c r="B48" s="10">
        <f t="shared" si="1"/>
        <v>41573</v>
      </c>
      <c r="C48" s="10">
        <f t="shared" si="0"/>
        <v>41579</v>
      </c>
      <c r="D48" s="9">
        <v>266</v>
      </c>
      <c r="E48" s="12">
        <v>267</v>
      </c>
      <c r="F48" s="12">
        <v>256</v>
      </c>
      <c r="G48" s="12">
        <v>284</v>
      </c>
    </row>
    <row r="49" spans="1:7" x14ac:dyDescent="0.15">
      <c r="A49" s="9">
        <v>45</v>
      </c>
      <c r="B49" s="10">
        <f t="shared" si="1"/>
        <v>41580</v>
      </c>
      <c r="C49" s="10">
        <f t="shared" si="0"/>
        <v>41586</v>
      </c>
      <c r="D49" s="9">
        <v>298</v>
      </c>
      <c r="E49" s="12">
        <v>272.8</v>
      </c>
      <c r="F49" s="12">
        <v>260</v>
      </c>
      <c r="G49" s="12">
        <v>301</v>
      </c>
    </row>
    <row r="50" spans="1:7" x14ac:dyDescent="0.15">
      <c r="A50" s="9">
        <v>46</v>
      </c>
      <c r="B50" s="10">
        <f t="shared" si="1"/>
        <v>41587</v>
      </c>
      <c r="C50" s="10">
        <f t="shared" si="0"/>
        <v>41593</v>
      </c>
      <c r="D50" s="9">
        <v>267</v>
      </c>
      <c r="E50" s="12">
        <v>277.8</v>
      </c>
      <c r="F50" s="12">
        <v>230</v>
      </c>
      <c r="G50" s="12">
        <v>297</v>
      </c>
    </row>
    <row r="51" spans="1:7" x14ac:dyDescent="0.15">
      <c r="A51" s="9">
        <v>47</v>
      </c>
      <c r="B51" s="10">
        <f t="shared" si="1"/>
        <v>41594</v>
      </c>
      <c r="C51" s="10">
        <f t="shared" si="0"/>
        <v>41600</v>
      </c>
      <c r="D51" s="9">
        <v>269</v>
      </c>
      <c r="E51" s="12">
        <v>280</v>
      </c>
      <c r="F51" s="12">
        <v>255</v>
      </c>
      <c r="G51" s="12">
        <v>313</v>
      </c>
    </row>
    <row r="52" spans="1:7" x14ac:dyDescent="0.15">
      <c r="A52" s="9">
        <v>48</v>
      </c>
      <c r="B52" s="10">
        <f t="shared" si="1"/>
        <v>41601</v>
      </c>
      <c r="C52" s="10">
        <f t="shared" si="0"/>
        <v>41607</v>
      </c>
      <c r="D52" s="9">
        <v>293</v>
      </c>
      <c r="E52" s="12">
        <v>274.8</v>
      </c>
      <c r="F52" s="12">
        <v>256</v>
      </c>
      <c r="G52" s="12">
        <v>287</v>
      </c>
    </row>
    <row r="53" spans="1:7" x14ac:dyDescent="0.15">
      <c r="A53" s="9">
        <v>49</v>
      </c>
      <c r="B53" s="10">
        <f t="shared" si="1"/>
        <v>41608</v>
      </c>
      <c r="C53" s="10">
        <f t="shared" si="0"/>
        <v>41614</v>
      </c>
      <c r="D53" s="9">
        <v>255</v>
      </c>
      <c r="E53" s="12">
        <v>293.39999999999998</v>
      </c>
      <c r="F53" s="12">
        <v>286</v>
      </c>
      <c r="G53" s="12">
        <v>303</v>
      </c>
    </row>
    <row r="54" spans="1:7" x14ac:dyDescent="0.15">
      <c r="A54" s="9">
        <v>50</v>
      </c>
      <c r="B54" s="10">
        <f t="shared" si="1"/>
        <v>41615</v>
      </c>
      <c r="C54" s="10">
        <f t="shared" si="0"/>
        <v>41621</v>
      </c>
      <c r="D54" s="9">
        <v>263</v>
      </c>
      <c r="E54" s="12">
        <v>293.60000000000002</v>
      </c>
      <c r="F54" s="12">
        <v>268</v>
      </c>
      <c r="G54" s="12">
        <v>318</v>
      </c>
    </row>
    <row r="55" spans="1:7" x14ac:dyDescent="0.15">
      <c r="A55" s="9">
        <v>51</v>
      </c>
      <c r="B55" s="10">
        <f t="shared" si="1"/>
        <v>41622</v>
      </c>
      <c r="C55" s="10">
        <f t="shared" si="0"/>
        <v>41628</v>
      </c>
      <c r="D55" s="9">
        <v>288</v>
      </c>
      <c r="E55" s="12">
        <v>309.60000000000002</v>
      </c>
      <c r="F55" s="12">
        <v>299</v>
      </c>
      <c r="G55" s="12">
        <v>322</v>
      </c>
    </row>
    <row r="56" spans="1:7" x14ac:dyDescent="0.15">
      <c r="A56" s="9">
        <v>52</v>
      </c>
      <c r="B56" s="29">
        <f t="shared" si="1"/>
        <v>41629</v>
      </c>
      <c r="C56" s="10">
        <f t="shared" si="0"/>
        <v>41635</v>
      </c>
      <c r="D56" s="9">
        <v>178</v>
      </c>
      <c r="E56" s="12">
        <v>210.6</v>
      </c>
      <c r="F56" s="12">
        <v>178</v>
      </c>
      <c r="G56" s="12">
        <v>255</v>
      </c>
    </row>
    <row r="57" spans="1:7" x14ac:dyDescent="0.15">
      <c r="B57" s="28"/>
    </row>
    <row r="58" spans="1:7" ht="15" x14ac:dyDescent="0.15">
      <c r="A58" s="20" t="s">
        <v>4</v>
      </c>
    </row>
  </sheetData>
  <mergeCells count="6">
    <mergeCell ref="A3:A4"/>
    <mergeCell ref="B3:B4"/>
    <mergeCell ref="C3:C4"/>
    <mergeCell ref="D3:D4"/>
    <mergeCell ref="E3:E4"/>
    <mergeCell ref="F3:G3"/>
  </mergeCell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4" topLeftCell="A5" activePane="bottomLeft" state="frozen"/>
      <selection pane="bottomLeft" activeCell="B8" sqref="B8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16384" width="8.6640625" style="4"/>
  </cols>
  <sheetData>
    <row r="1" spans="1:9" ht="15" x14ac:dyDescent="0.15">
      <c r="A1" s="1" t="s">
        <v>34</v>
      </c>
      <c r="B1" s="2"/>
      <c r="C1" s="2"/>
    </row>
    <row r="2" spans="1:9" x14ac:dyDescent="0.15">
      <c r="A2" s="1"/>
      <c r="B2" s="2"/>
      <c r="C2" s="2"/>
    </row>
    <row r="3" spans="1:9" ht="14.25" customHeight="1" x14ac:dyDescent="0.15">
      <c r="A3" s="32" t="s">
        <v>3</v>
      </c>
      <c r="B3" s="31" t="s">
        <v>0</v>
      </c>
      <c r="C3" s="31" t="s">
        <v>1</v>
      </c>
      <c r="D3" s="34" t="s">
        <v>12</v>
      </c>
      <c r="E3" s="32" t="s">
        <v>35</v>
      </c>
      <c r="F3" s="33" t="s">
        <v>2</v>
      </c>
      <c r="G3" s="33"/>
    </row>
    <row r="4" spans="1:9" s="6" customFormat="1" ht="66" customHeight="1" x14ac:dyDescent="0.15">
      <c r="A4" s="32"/>
      <c r="B4" s="31"/>
      <c r="C4" s="31"/>
      <c r="D4" s="36"/>
      <c r="E4" s="32"/>
      <c r="F4" s="5" t="s">
        <v>5</v>
      </c>
      <c r="G4" s="5" t="s">
        <v>6</v>
      </c>
      <c r="I4" s="25"/>
    </row>
    <row r="5" spans="1:9" x14ac:dyDescent="0.15">
      <c r="A5" s="9">
        <v>1</v>
      </c>
      <c r="B5" s="10">
        <v>41636</v>
      </c>
      <c r="C5" s="10">
        <v>41642</v>
      </c>
      <c r="D5" s="26">
        <v>294</v>
      </c>
      <c r="E5" s="12">
        <f>SUM('Weekly Deaths_2013'!D5+'Weekly Deaths_2012'!D5+'Weekly Deaths_2011'!D5+'Weekly Deaths_2010'!D5+'Weekly Deaths_2009'!D5)/5</f>
        <v>333</v>
      </c>
      <c r="F5" s="12">
        <f>MIN('Weekly Deaths_2013'!D5,'Weekly Deaths_2012'!D5,'Weekly Deaths_2011'!D5,'Weekly Deaths_2010'!D5,'Weekly Deaths_2009'!D5)</f>
        <v>248</v>
      </c>
      <c r="G5" s="12">
        <f>MAX('Weekly Deaths_2013'!D5,'Weekly Deaths_2012'!D5,,'Weekly Deaths_2011'!D5,'Weekly Deaths_2010'!D5,'Weekly Deaths_2009'!D5)</f>
        <v>373</v>
      </c>
    </row>
    <row r="6" spans="1:9" x14ac:dyDescent="0.15">
      <c r="A6" s="9">
        <v>2</v>
      </c>
      <c r="B6" s="10">
        <v>41643</v>
      </c>
      <c r="C6" s="10">
        <v>41649</v>
      </c>
      <c r="D6" s="9">
        <v>382</v>
      </c>
      <c r="E6" s="12">
        <f>SUM('Weekly Deaths_2013'!D6+'Weekly Deaths_2012'!D6+'Weekly Deaths_2011'!D6+'Weekly Deaths_2010'!D6+'Weekly Deaths_2009'!D6)/5</f>
        <v>398.4</v>
      </c>
      <c r="F6" s="12">
        <f>MIN('Weekly Deaths_2013'!D6,'Weekly Deaths_2012'!D6,'Weekly Deaths_2011'!D6,'Weekly Deaths_2010'!D6,'Weekly Deaths_2009'!D6)</f>
        <v>344</v>
      </c>
      <c r="G6" s="12">
        <f>MAX('Weekly Deaths_2013'!D6,'Weekly Deaths_2012'!D6,,'Weekly Deaths_2011'!D6,'Weekly Deaths_2010'!D6,'Weekly Deaths_2009'!D6)</f>
        <v>454</v>
      </c>
    </row>
    <row r="7" spans="1:9" x14ac:dyDescent="0.15">
      <c r="A7" s="9">
        <v>3</v>
      </c>
      <c r="B7" s="10">
        <v>41650</v>
      </c>
      <c r="C7" s="10">
        <v>41656</v>
      </c>
      <c r="D7" s="9">
        <v>331</v>
      </c>
      <c r="E7" s="12">
        <f>SUM('Weekly Deaths_2013'!D7+'Weekly Deaths_2012'!D7+'Weekly Deaths_2011'!D7+'Weekly Deaths_2010'!D7+'Weekly Deaths_2009'!D7)/5</f>
        <v>359.2</v>
      </c>
      <c r="F7" s="12">
        <f>MIN('Weekly Deaths_2013'!D7,'Weekly Deaths_2012'!D7,'Weekly Deaths_2011'!D7,'Weekly Deaths_2010'!D7,'Weekly Deaths_2009'!D7)</f>
        <v>319</v>
      </c>
      <c r="G7" s="12">
        <f>MAX('Weekly Deaths_2013'!D7,'Weekly Deaths_2012'!D7,,'Weekly Deaths_2011'!D7,'Weekly Deaths_2010'!D7,'Weekly Deaths_2009'!D7)</f>
        <v>388</v>
      </c>
    </row>
    <row r="8" spans="1:9" x14ac:dyDescent="0.15">
      <c r="A8" s="9">
        <v>4</v>
      </c>
      <c r="B8" s="10">
        <v>41657</v>
      </c>
      <c r="C8" s="10">
        <v>41663</v>
      </c>
      <c r="D8" s="9">
        <v>353</v>
      </c>
      <c r="E8" s="12">
        <f>SUM('Weekly Deaths_2013'!D8+'Weekly Deaths_2012'!D8+'Weekly Deaths_2011'!D8+'Weekly Deaths_2010'!D8+'Weekly Deaths_2009'!D8)/5</f>
        <v>328.8</v>
      </c>
      <c r="F8" s="12">
        <f>MIN('Weekly Deaths_2013'!D8,'Weekly Deaths_2012'!D8,'Weekly Deaths_2011'!D8,'Weekly Deaths_2010'!D8,'Weekly Deaths_2009'!D8)</f>
        <v>282</v>
      </c>
      <c r="G8" s="12">
        <f>MAX('Weekly Deaths_2013'!D8,'Weekly Deaths_2012'!D8,,'Weekly Deaths_2011'!D8,'Weekly Deaths_2010'!D8,'Weekly Deaths_2009'!D8)</f>
        <v>402</v>
      </c>
    </row>
    <row r="9" spans="1:9" x14ac:dyDescent="0.15">
      <c r="A9" s="9">
        <v>5</v>
      </c>
      <c r="B9" s="10">
        <v>41664</v>
      </c>
      <c r="C9" s="10">
        <v>41670</v>
      </c>
      <c r="D9" s="9">
        <v>336</v>
      </c>
      <c r="E9" s="12">
        <f>SUM('Weekly Deaths_2013'!D9+'Weekly Deaths_2012'!D9+'Weekly Deaths_2011'!D9+'Weekly Deaths_2010'!D9+'Weekly Deaths_2009'!D9)/5</f>
        <v>312.60000000000002</v>
      </c>
      <c r="F9" s="12">
        <f>MIN('Weekly Deaths_2013'!D9,'Weekly Deaths_2012'!D9,'Weekly Deaths_2011'!D9,'Weekly Deaths_2010'!D9,'Weekly Deaths_2009'!D9)</f>
        <v>284</v>
      </c>
      <c r="G9" s="12">
        <f>MAX('Weekly Deaths_2013'!D9,'Weekly Deaths_2012'!D9,,'Weekly Deaths_2011'!D9,'Weekly Deaths_2010'!D9,'Weekly Deaths_2009'!D9)</f>
        <v>353</v>
      </c>
    </row>
    <row r="10" spans="1:9" x14ac:dyDescent="0.15">
      <c r="A10" s="9">
        <v>6</v>
      </c>
      <c r="B10" s="10">
        <v>41671</v>
      </c>
      <c r="C10" s="10">
        <v>41677</v>
      </c>
      <c r="D10" s="9">
        <v>280</v>
      </c>
      <c r="E10" s="12">
        <f>SUM('Weekly Deaths_2013'!D10+'Weekly Deaths_2012'!D10+'Weekly Deaths_2011'!D10+'Weekly Deaths_2010'!D10+'Weekly Deaths_2009'!D10)/5</f>
        <v>319.39999999999998</v>
      </c>
      <c r="F10" s="12">
        <f>MIN('Weekly Deaths_2013'!D10,'Weekly Deaths_2012'!D10,'Weekly Deaths_2011'!D10,'Weekly Deaths_2010'!D10,'Weekly Deaths_2009'!D10)</f>
        <v>311</v>
      </c>
      <c r="G10" s="12">
        <f>MAX('Weekly Deaths_2013'!D10,'Weekly Deaths_2012'!D10,,'Weekly Deaths_2011'!D10,'Weekly Deaths_2010'!D10,'Weekly Deaths_2009'!D10)</f>
        <v>343</v>
      </c>
    </row>
    <row r="11" spans="1:9" x14ac:dyDescent="0.15">
      <c r="A11" s="9">
        <v>7</v>
      </c>
      <c r="B11" s="10">
        <v>41678</v>
      </c>
      <c r="C11" s="10">
        <v>41684</v>
      </c>
      <c r="D11" s="9">
        <v>297</v>
      </c>
      <c r="E11" s="12">
        <f>SUM('Weekly Deaths_2013'!D11+'Weekly Deaths_2012'!D11+'Weekly Deaths_2011'!D11+'Weekly Deaths_2010'!D11+'Weekly Deaths_2009'!D11)/5</f>
        <v>306.39999999999998</v>
      </c>
      <c r="F11" s="12">
        <f>MIN('Weekly Deaths_2013'!D11,'Weekly Deaths_2012'!D11,'Weekly Deaths_2011'!D11,'Weekly Deaths_2010'!D11,'Weekly Deaths_2009'!D11)</f>
        <v>277</v>
      </c>
      <c r="G11" s="12">
        <f>MAX('Weekly Deaths_2013'!D11,'Weekly Deaths_2012'!D11,,'Weekly Deaths_2011'!D11,'Weekly Deaths_2010'!D11,'Weekly Deaths_2009'!D11)</f>
        <v>340</v>
      </c>
    </row>
    <row r="12" spans="1:9" x14ac:dyDescent="0.15">
      <c r="A12" s="9">
        <v>8</v>
      </c>
      <c r="B12" s="10">
        <v>41685</v>
      </c>
      <c r="C12" s="10">
        <v>41691</v>
      </c>
      <c r="D12" s="9">
        <v>330</v>
      </c>
      <c r="E12" s="12">
        <f>SUM('Weekly Deaths_2013'!D12+'Weekly Deaths_2012'!D12+'Weekly Deaths_2011'!D12+'Weekly Deaths_2010'!D12+'Weekly Deaths_2009'!D12)/5</f>
        <v>310.2</v>
      </c>
      <c r="F12" s="12">
        <f>MIN('Weekly Deaths_2013'!D12,'Weekly Deaths_2012'!D12,'Weekly Deaths_2011'!D12,'Weekly Deaths_2010'!D12,'Weekly Deaths_2009'!D12)</f>
        <v>298</v>
      </c>
      <c r="G12" s="12">
        <f>MAX('Weekly Deaths_2013'!D12,'Weekly Deaths_2012'!D12,,'Weekly Deaths_2011'!D12,'Weekly Deaths_2010'!D12,'Weekly Deaths_2009'!D12)</f>
        <v>325</v>
      </c>
    </row>
    <row r="13" spans="1:9" x14ac:dyDescent="0.15">
      <c r="A13" s="9">
        <v>9</v>
      </c>
      <c r="B13" s="10">
        <v>41692</v>
      </c>
      <c r="C13" s="10">
        <v>41698</v>
      </c>
      <c r="D13" s="9">
        <v>285</v>
      </c>
      <c r="E13" s="12">
        <f>SUM('Weekly Deaths_2013'!D13+'Weekly Deaths_2012'!D13+'Weekly Deaths_2011'!D13+'Weekly Deaths_2010'!D13+'Weekly Deaths_2009'!D13)/5</f>
        <v>302.60000000000002</v>
      </c>
      <c r="F13" s="12">
        <f>MIN('Weekly Deaths_2013'!D13,'Weekly Deaths_2012'!D13,'Weekly Deaths_2011'!D13,'Weekly Deaths_2010'!D13,'Weekly Deaths_2009'!D13)</f>
        <v>287</v>
      </c>
      <c r="G13" s="12">
        <f>MAX('Weekly Deaths_2013'!D13,'Weekly Deaths_2012'!D13,,'Weekly Deaths_2011'!D13,'Weekly Deaths_2010'!D13,'Weekly Deaths_2009'!D13)</f>
        <v>319</v>
      </c>
    </row>
    <row r="14" spans="1:9" x14ac:dyDescent="0.15">
      <c r="A14" s="9">
        <v>10</v>
      </c>
      <c r="B14" s="10">
        <v>41699</v>
      </c>
      <c r="C14" s="10">
        <v>41705</v>
      </c>
      <c r="D14" s="9">
        <v>318</v>
      </c>
      <c r="E14" s="12">
        <f>SUM('Weekly Deaths_2013'!D14+'Weekly Deaths_2012'!D14+'Weekly Deaths_2011'!D14+'Weekly Deaths_2010'!D14+'Weekly Deaths_2009'!D14)/5</f>
        <v>297.2</v>
      </c>
      <c r="F14" s="12">
        <f>MIN('Weekly Deaths_2013'!D14,'Weekly Deaths_2012'!D14,'Weekly Deaths_2011'!D14,'Weekly Deaths_2010'!D14,'Weekly Deaths_2009'!D14)</f>
        <v>260</v>
      </c>
      <c r="G14" s="12">
        <f>MAX('Weekly Deaths_2013'!D14,'Weekly Deaths_2012'!D14,,'Weekly Deaths_2011'!D14,'Weekly Deaths_2010'!D14,'Weekly Deaths_2009'!D14)</f>
        <v>345</v>
      </c>
    </row>
    <row r="15" spans="1:9" x14ac:dyDescent="0.15">
      <c r="A15" s="9">
        <v>11</v>
      </c>
      <c r="B15" s="10">
        <v>41706</v>
      </c>
      <c r="C15" s="10">
        <v>41712</v>
      </c>
      <c r="D15" s="9">
        <v>327</v>
      </c>
      <c r="E15" s="12">
        <f>SUM('Weekly Deaths_2013'!D15+'Weekly Deaths_2012'!D15+'Weekly Deaths_2011'!D15+'Weekly Deaths_2010'!D15+'Weekly Deaths_2009'!D15)/5</f>
        <v>312.39999999999998</v>
      </c>
      <c r="F15" s="12">
        <f>MIN('Weekly Deaths_2013'!D15,'Weekly Deaths_2012'!D15,'Weekly Deaths_2011'!D15,'Weekly Deaths_2010'!D15,'Weekly Deaths_2009'!D15)</f>
        <v>255</v>
      </c>
      <c r="G15" s="12">
        <f>MAX('Weekly Deaths_2013'!D15,'Weekly Deaths_2012'!D15,,'Weekly Deaths_2011'!D15,'Weekly Deaths_2010'!D15,'Weekly Deaths_2009'!D15)</f>
        <v>334</v>
      </c>
    </row>
    <row r="16" spans="1:9" x14ac:dyDescent="0.15">
      <c r="A16" s="9">
        <v>12</v>
      </c>
      <c r="B16" s="10">
        <v>41713</v>
      </c>
      <c r="C16" s="10">
        <v>41719</v>
      </c>
      <c r="D16" s="9">
        <v>261</v>
      </c>
      <c r="E16" s="12">
        <f>SUM('Weekly Deaths_2013'!D16+'Weekly Deaths_2012'!D16+'Weekly Deaths_2011'!D16+'Weekly Deaths_2010'!D16+'Weekly Deaths_2009'!D16)/5</f>
        <v>284.8</v>
      </c>
      <c r="F16" s="12">
        <f>MIN('Weekly Deaths_2013'!D16,'Weekly Deaths_2012'!D16,'Weekly Deaths_2011'!D16,'Weekly Deaths_2010'!D16,'Weekly Deaths_2009'!D16)</f>
        <v>268</v>
      </c>
      <c r="G16" s="12">
        <f>MAX('Weekly Deaths_2013'!D16,'Weekly Deaths_2012'!D16,,'Weekly Deaths_2011'!D16,'Weekly Deaths_2010'!D16,'Weekly Deaths_2009'!D16)</f>
        <v>312</v>
      </c>
    </row>
    <row r="17" spans="1:7" x14ac:dyDescent="0.15">
      <c r="A17" s="9">
        <v>13</v>
      </c>
      <c r="B17" s="10">
        <v>41720</v>
      </c>
      <c r="C17" s="10">
        <v>41726</v>
      </c>
      <c r="D17" s="9">
        <v>304</v>
      </c>
      <c r="E17" s="12">
        <f>SUM('Weekly Deaths_2013'!D17+'Weekly Deaths_2012'!D17+'Weekly Deaths_2011'!D17+'Weekly Deaths_2010'!D17+'Weekly Deaths_2009'!D17)/5</f>
        <v>305.8</v>
      </c>
      <c r="F17" s="12">
        <f>MIN('Weekly Deaths_2013'!D17,'Weekly Deaths_2012'!D17,'Weekly Deaths_2011'!D17,'Weekly Deaths_2010'!D17,'Weekly Deaths_2009'!D17)</f>
        <v>285</v>
      </c>
      <c r="G17" s="12">
        <f>MAX('Weekly Deaths_2013'!D17,'Weekly Deaths_2012'!D17,,'Weekly Deaths_2011'!D17,'Weekly Deaths_2010'!D17,'Weekly Deaths_2009'!D17)</f>
        <v>330</v>
      </c>
    </row>
    <row r="18" spans="1:7" x14ac:dyDescent="0.15">
      <c r="A18" s="9">
        <v>14</v>
      </c>
      <c r="B18" s="10">
        <v>41727</v>
      </c>
      <c r="C18" s="10">
        <v>41733</v>
      </c>
      <c r="D18" s="9">
        <v>290</v>
      </c>
      <c r="E18" s="12">
        <f>SUM('Weekly Deaths_2013'!D18+'Weekly Deaths_2012'!D18+'Weekly Deaths_2011'!D18+'Weekly Deaths_2010'!D18+'Weekly Deaths_2009'!D18)/5</f>
        <v>293.60000000000002</v>
      </c>
      <c r="F18" s="12">
        <f>MIN('Weekly Deaths_2013'!D18,'Weekly Deaths_2012'!D18,'Weekly Deaths_2011'!D18,'Weekly Deaths_2010'!D18,'Weekly Deaths_2009'!D18)</f>
        <v>268</v>
      </c>
      <c r="G18" s="12">
        <f>MAX('Weekly Deaths_2013'!D18,'Weekly Deaths_2012'!D18,,'Weekly Deaths_2011'!D18,'Weekly Deaths_2010'!D18,'Weekly Deaths_2009'!D18)</f>
        <v>307</v>
      </c>
    </row>
    <row r="19" spans="1:7" x14ac:dyDescent="0.15">
      <c r="A19" s="9">
        <v>15</v>
      </c>
      <c r="B19" s="10">
        <v>41734</v>
      </c>
      <c r="C19" s="10">
        <v>41740</v>
      </c>
      <c r="D19" s="9">
        <v>316</v>
      </c>
      <c r="E19" s="12">
        <f>SUM('Weekly Deaths_2013'!D19+'Weekly Deaths_2012'!D19+'Weekly Deaths_2011'!D19+'Weekly Deaths_2010'!D19+'Weekly Deaths_2009'!D19)/5</f>
        <v>297.2</v>
      </c>
      <c r="F19" s="12">
        <f>MIN('Weekly Deaths_2013'!D19,'Weekly Deaths_2012'!D19,'Weekly Deaths_2011'!D19,'Weekly Deaths_2010'!D19,'Weekly Deaths_2009'!D19)</f>
        <v>255</v>
      </c>
      <c r="G19" s="12">
        <f>MAX('Weekly Deaths_2013'!D19,'Weekly Deaths_2012'!D19,,'Weekly Deaths_2011'!D19,'Weekly Deaths_2010'!D19,'Weekly Deaths_2009'!D19)</f>
        <v>390</v>
      </c>
    </row>
    <row r="20" spans="1:7" x14ac:dyDescent="0.15">
      <c r="A20" s="9">
        <v>16</v>
      </c>
      <c r="B20" s="10">
        <v>41741</v>
      </c>
      <c r="C20" s="10">
        <v>41747</v>
      </c>
      <c r="D20" s="9">
        <v>247</v>
      </c>
      <c r="E20" s="12">
        <f>SUM('Weekly Deaths_2013'!D20+'Weekly Deaths_2012'!D20+'Weekly Deaths_2011'!D20+'Weekly Deaths_2010'!D20+'Weekly Deaths_2009'!D20)/5</f>
        <v>290.60000000000002</v>
      </c>
      <c r="F20" s="12">
        <f>MIN('Weekly Deaths_2013'!D20,'Weekly Deaths_2012'!D20,'Weekly Deaths_2011'!D20,'Weekly Deaths_2010'!D20,'Weekly Deaths_2009'!D20)</f>
        <v>254</v>
      </c>
      <c r="G20" s="12">
        <f>MAX('Weekly Deaths_2013'!D20,'Weekly Deaths_2012'!D20,,'Weekly Deaths_2011'!D20,'Weekly Deaths_2010'!D20,'Weekly Deaths_2009'!D20)</f>
        <v>328</v>
      </c>
    </row>
    <row r="21" spans="1:7" x14ac:dyDescent="0.15">
      <c r="A21" s="9">
        <v>17</v>
      </c>
      <c r="B21" s="10">
        <v>41748</v>
      </c>
      <c r="C21" s="10">
        <v>41754</v>
      </c>
      <c r="D21" s="9">
        <v>251</v>
      </c>
      <c r="E21" s="12">
        <f>SUM('Weekly Deaths_2013'!D21+'Weekly Deaths_2012'!D21+'Weekly Deaths_2011'!D21+'Weekly Deaths_2010'!D21+'Weekly Deaths_2009'!D21)/5</f>
        <v>264.2</v>
      </c>
      <c r="F21" s="12">
        <f>MIN('Weekly Deaths_2013'!D21,'Weekly Deaths_2012'!D21,'Weekly Deaths_2011'!D21,'Weekly Deaths_2010'!D21,'Weekly Deaths_2009'!D21)</f>
        <v>199</v>
      </c>
      <c r="G21" s="12">
        <f>MAX('Weekly Deaths_2013'!D21,'Weekly Deaths_2012'!D21,,'Weekly Deaths_2011'!D21,'Weekly Deaths_2010'!D21,'Weekly Deaths_2009'!D21)</f>
        <v>303</v>
      </c>
    </row>
    <row r="22" spans="1:7" x14ac:dyDescent="0.15">
      <c r="A22" s="9">
        <v>18</v>
      </c>
      <c r="B22" s="10">
        <v>41755</v>
      </c>
      <c r="C22" s="10">
        <v>41761</v>
      </c>
      <c r="D22" s="9">
        <v>313</v>
      </c>
      <c r="E22" s="12">
        <f>SUM('Weekly Deaths_2013'!D22+'Weekly Deaths_2012'!D22+'Weekly Deaths_2011'!D22+'Weekly Deaths_2010'!D22+'Weekly Deaths_2009'!D22)/5</f>
        <v>278.39999999999998</v>
      </c>
      <c r="F22" s="12">
        <f>MIN('Weekly Deaths_2013'!D22,'Weekly Deaths_2012'!D22,'Weekly Deaths_2011'!D22,'Weekly Deaths_2010'!D22,'Weekly Deaths_2009'!D22)</f>
        <v>255</v>
      </c>
      <c r="G22" s="12">
        <f>MAX('Weekly Deaths_2013'!D22,'Weekly Deaths_2012'!D22,,'Weekly Deaths_2011'!D22,'Weekly Deaths_2010'!D22,'Weekly Deaths_2009'!D22)</f>
        <v>295</v>
      </c>
    </row>
    <row r="23" spans="1:7" x14ac:dyDescent="0.15">
      <c r="A23" s="9">
        <v>19</v>
      </c>
      <c r="B23" s="10">
        <v>41762</v>
      </c>
      <c r="C23" s="10">
        <v>41768</v>
      </c>
      <c r="D23" s="9">
        <v>249</v>
      </c>
      <c r="E23" s="12">
        <f>SUM('Weekly Deaths_2013'!D23+'Weekly Deaths_2012'!D23+'Weekly Deaths_2011'!D23+'Weekly Deaths_2010'!D23+'Weekly Deaths_2009'!D23)/5</f>
        <v>256.60000000000002</v>
      </c>
      <c r="F23" s="12">
        <f>MIN('Weekly Deaths_2013'!D23,'Weekly Deaths_2012'!D23,'Weekly Deaths_2011'!D23,'Weekly Deaths_2010'!D23,'Weekly Deaths_2009'!D23)</f>
        <v>215</v>
      </c>
      <c r="G23" s="12">
        <f>MAX('Weekly Deaths_2013'!D23,'Weekly Deaths_2012'!D23,,'Weekly Deaths_2011'!D23,'Weekly Deaths_2010'!D23,'Weekly Deaths_2009'!D23)</f>
        <v>289</v>
      </c>
    </row>
    <row r="24" spans="1:7" x14ac:dyDescent="0.15">
      <c r="A24" s="9">
        <v>20</v>
      </c>
      <c r="B24" s="10">
        <v>41769</v>
      </c>
      <c r="C24" s="10">
        <v>41775</v>
      </c>
      <c r="D24" s="9">
        <v>250</v>
      </c>
      <c r="E24" s="12">
        <f>SUM('Weekly Deaths_2013'!D24+'Weekly Deaths_2012'!D24+'Weekly Deaths_2011'!D24+'Weekly Deaths_2010'!D24+'Weekly Deaths_2009'!D24)/5</f>
        <v>286.60000000000002</v>
      </c>
      <c r="F24" s="12">
        <f>MIN('Weekly Deaths_2013'!D24,'Weekly Deaths_2012'!D24,'Weekly Deaths_2011'!D24,'Weekly Deaths_2010'!D24,'Weekly Deaths_2009'!D24)</f>
        <v>266</v>
      </c>
      <c r="G24" s="12">
        <f>MAX('Weekly Deaths_2013'!D24,'Weekly Deaths_2012'!D24,,'Weekly Deaths_2011'!D24,'Weekly Deaths_2010'!D24,'Weekly Deaths_2009'!D24)</f>
        <v>323</v>
      </c>
    </row>
    <row r="25" spans="1:7" x14ac:dyDescent="0.15">
      <c r="A25" s="9">
        <v>21</v>
      </c>
      <c r="B25" s="10">
        <v>41776</v>
      </c>
      <c r="C25" s="10">
        <v>41782</v>
      </c>
      <c r="D25" s="9">
        <v>241</v>
      </c>
      <c r="E25" s="12">
        <f>SUM('Weekly Deaths_2013'!D25+'Weekly Deaths_2012'!D25+'Weekly Deaths_2011'!D25+'Weekly Deaths_2010'!D25+'Weekly Deaths_2009'!D25)/5</f>
        <v>280.60000000000002</v>
      </c>
      <c r="F25" s="12">
        <f>MIN('Weekly Deaths_2013'!D25,'Weekly Deaths_2012'!D25,'Weekly Deaths_2011'!D25,'Weekly Deaths_2010'!D25,'Weekly Deaths_2009'!D25)</f>
        <v>255</v>
      </c>
      <c r="G25" s="12">
        <f>MAX('Weekly Deaths_2013'!D25,'Weekly Deaths_2012'!D25,,'Weekly Deaths_2011'!D25,'Weekly Deaths_2010'!D25,'Weekly Deaths_2009'!D25)</f>
        <v>312</v>
      </c>
    </row>
    <row r="26" spans="1:7" x14ac:dyDescent="0.15">
      <c r="A26" s="9">
        <v>22</v>
      </c>
      <c r="B26" s="10">
        <v>41783</v>
      </c>
      <c r="C26" s="10">
        <v>41789</v>
      </c>
      <c r="D26" s="9">
        <v>241</v>
      </c>
      <c r="E26" s="12">
        <f>SUM('Weekly Deaths_2013'!D26+'Weekly Deaths_2012'!D26+'Weekly Deaths_2011'!D26+'Weekly Deaths_2010'!D26+'Weekly Deaths_2009'!D26)/5</f>
        <v>259</v>
      </c>
      <c r="F26" s="12">
        <f>MIN('Weekly Deaths_2013'!D26,'Weekly Deaths_2012'!D26,'Weekly Deaths_2011'!D26,'Weekly Deaths_2010'!D26,'Weekly Deaths_2009'!D26)</f>
        <v>242</v>
      </c>
      <c r="G26" s="12">
        <f>MAX('Weekly Deaths_2013'!D26,'Weekly Deaths_2012'!D26,,'Weekly Deaths_2011'!D26,'Weekly Deaths_2010'!D26,'Weekly Deaths_2009'!D26)</f>
        <v>287</v>
      </c>
    </row>
    <row r="27" spans="1:7" x14ac:dyDescent="0.15">
      <c r="A27" s="9">
        <v>23</v>
      </c>
      <c r="B27" s="10">
        <v>41790</v>
      </c>
      <c r="C27" s="10">
        <v>41796</v>
      </c>
      <c r="D27" s="9">
        <v>246</v>
      </c>
      <c r="E27" s="12">
        <f>SUM('Weekly Deaths_2013'!D27+'Weekly Deaths_2012'!D27+'Weekly Deaths_2011'!D27+'Weekly Deaths_2010'!D27+'Weekly Deaths_2009'!D27)/5</f>
        <v>248.6</v>
      </c>
      <c r="F27" s="12">
        <f>MIN('Weekly Deaths_2013'!D27,'Weekly Deaths_2012'!D27,'Weekly Deaths_2011'!D27,'Weekly Deaths_2010'!D27,'Weekly Deaths_2009'!D27)</f>
        <v>226</v>
      </c>
      <c r="G27" s="12">
        <f>MAX('Weekly Deaths_2013'!D27,'Weekly Deaths_2012'!D27,,'Weekly Deaths_2011'!D27,'Weekly Deaths_2010'!D27,'Weekly Deaths_2009'!D27)</f>
        <v>276</v>
      </c>
    </row>
    <row r="28" spans="1:7" x14ac:dyDescent="0.15">
      <c r="A28" s="9">
        <v>24</v>
      </c>
      <c r="B28" s="10">
        <v>41797</v>
      </c>
      <c r="C28" s="10">
        <v>41803</v>
      </c>
      <c r="D28" s="9">
        <v>284</v>
      </c>
      <c r="E28" s="12">
        <f>SUM('Weekly Deaths_2013'!D28+'Weekly Deaths_2012'!D28+'Weekly Deaths_2011'!D28+'Weekly Deaths_2010'!D28+'Weekly Deaths_2009'!D28)/5</f>
        <v>287.39999999999998</v>
      </c>
      <c r="F28" s="12">
        <f>MIN('Weekly Deaths_2013'!D28,'Weekly Deaths_2012'!D28,'Weekly Deaths_2011'!D28,'Weekly Deaths_2010'!D28,'Weekly Deaths_2009'!D28)</f>
        <v>270</v>
      </c>
      <c r="G28" s="12">
        <f>MAX('Weekly Deaths_2013'!D28,'Weekly Deaths_2012'!D28,,'Weekly Deaths_2011'!D28,'Weekly Deaths_2010'!D28,'Weekly Deaths_2009'!D28)</f>
        <v>303</v>
      </c>
    </row>
    <row r="29" spans="1:7" x14ac:dyDescent="0.15">
      <c r="A29" s="9">
        <v>25</v>
      </c>
      <c r="B29" s="10">
        <v>41804</v>
      </c>
      <c r="C29" s="10">
        <v>41810</v>
      </c>
      <c r="D29" s="9">
        <v>211</v>
      </c>
      <c r="E29" s="12">
        <f>SUM('Weekly Deaths_2013'!D29+'Weekly Deaths_2012'!D29+'Weekly Deaths_2011'!D29+'Weekly Deaths_2010'!D29+'Weekly Deaths_2009'!D29)/5</f>
        <v>254.4</v>
      </c>
      <c r="F29" s="12">
        <f>MIN('Weekly Deaths_2013'!D29,'Weekly Deaths_2012'!D29,'Weekly Deaths_2011'!D29,'Weekly Deaths_2010'!D29,'Weekly Deaths_2009'!D29)</f>
        <v>241</v>
      </c>
      <c r="G29" s="12">
        <f>MAX('Weekly Deaths_2013'!D29,'Weekly Deaths_2012'!D29,,'Weekly Deaths_2011'!D29,'Weekly Deaths_2010'!D29,'Weekly Deaths_2009'!D29)</f>
        <v>273</v>
      </c>
    </row>
    <row r="30" spans="1:7" x14ac:dyDescent="0.15">
      <c r="A30" s="9">
        <v>26</v>
      </c>
      <c r="B30" s="10">
        <v>41811</v>
      </c>
      <c r="C30" s="10">
        <v>41817</v>
      </c>
      <c r="D30" s="9">
        <v>235</v>
      </c>
      <c r="E30" s="12">
        <f>SUM('Weekly Deaths_2013'!D30+'Weekly Deaths_2012'!D30+'Weekly Deaths_2011'!D30+'Weekly Deaths_2010'!D30+'Weekly Deaths_2009'!D30)/5</f>
        <v>254.8</v>
      </c>
      <c r="F30" s="12">
        <f>MIN('Weekly Deaths_2013'!D30,'Weekly Deaths_2012'!D30,'Weekly Deaths_2011'!D30,'Weekly Deaths_2010'!D30,'Weekly Deaths_2009'!D30)</f>
        <v>235</v>
      </c>
      <c r="G30" s="12">
        <f>MAX('Weekly Deaths_2013'!D30,'Weekly Deaths_2012'!D30,,'Weekly Deaths_2011'!D30,'Weekly Deaths_2010'!D30,'Weekly Deaths_2009'!D30)</f>
        <v>266</v>
      </c>
    </row>
    <row r="31" spans="1:7" x14ac:dyDescent="0.15">
      <c r="A31" s="9">
        <v>27</v>
      </c>
      <c r="B31" s="10">
        <v>41818</v>
      </c>
      <c r="C31" s="10">
        <v>41824</v>
      </c>
      <c r="D31" s="9">
        <v>250</v>
      </c>
      <c r="E31" s="12">
        <f>SUM('Weekly Deaths_2013'!D31+'Weekly Deaths_2012'!D31+'Weekly Deaths_2011'!D31+'Weekly Deaths_2010'!D31+'Weekly Deaths_2009'!D31)/5</f>
        <v>262.2</v>
      </c>
      <c r="F31" s="12">
        <f>MIN('Weekly Deaths_2013'!D31,'Weekly Deaths_2012'!D31,'Weekly Deaths_2011'!D31,'Weekly Deaths_2010'!D31,'Weekly Deaths_2009'!D31)</f>
        <v>243</v>
      </c>
      <c r="G31" s="12">
        <f>MAX('Weekly Deaths_2013'!D31,'Weekly Deaths_2012'!D31,,'Weekly Deaths_2011'!D31,'Weekly Deaths_2010'!D31,'Weekly Deaths_2009'!D31)</f>
        <v>282</v>
      </c>
    </row>
    <row r="32" spans="1:7" x14ac:dyDescent="0.15">
      <c r="A32" s="9">
        <v>28</v>
      </c>
      <c r="B32" s="10">
        <v>41825</v>
      </c>
      <c r="C32" s="10">
        <v>41831</v>
      </c>
      <c r="D32" s="9">
        <v>240</v>
      </c>
      <c r="E32" s="12">
        <f>SUM('Weekly Deaths_2013'!D32+'Weekly Deaths_2012'!D32+'Weekly Deaths_2011'!D32+'Weekly Deaths_2010'!D32+'Weekly Deaths_2009'!D32)/5</f>
        <v>226.8</v>
      </c>
      <c r="F32" s="12">
        <f>MIN('Weekly Deaths_2013'!D32,'Weekly Deaths_2012'!D32,'Weekly Deaths_2011'!D32,'Weekly Deaths_2010'!D32,'Weekly Deaths_2009'!D32)</f>
        <v>191</v>
      </c>
      <c r="G32" s="12">
        <f>MAX('Weekly Deaths_2013'!D32,'Weekly Deaths_2012'!D32,,'Weekly Deaths_2011'!D32,'Weekly Deaths_2010'!D32,'Weekly Deaths_2009'!D32)</f>
        <v>247</v>
      </c>
    </row>
    <row r="33" spans="1:7" x14ac:dyDescent="0.15">
      <c r="A33" s="9">
        <v>29</v>
      </c>
      <c r="B33" s="10">
        <v>41832</v>
      </c>
      <c r="C33" s="10">
        <v>41838</v>
      </c>
      <c r="D33" s="9">
        <v>221</v>
      </c>
      <c r="E33" s="12">
        <f>SUM('Weekly Deaths_2013'!D33+'Weekly Deaths_2012'!D33+'Weekly Deaths_2011'!D33+'Weekly Deaths_2010'!D33+'Weekly Deaths_2009'!D33)/5</f>
        <v>246.8</v>
      </c>
      <c r="F33" s="12">
        <f>MIN('Weekly Deaths_2013'!D33,'Weekly Deaths_2012'!D33,'Weekly Deaths_2011'!D33,'Weekly Deaths_2010'!D33,'Weekly Deaths_2009'!D33)</f>
        <v>208</v>
      </c>
      <c r="G33" s="12">
        <f>MAX('Weekly Deaths_2013'!D33,'Weekly Deaths_2012'!D33,,'Weekly Deaths_2011'!D33,'Weekly Deaths_2010'!D33,'Weekly Deaths_2009'!D33)</f>
        <v>276</v>
      </c>
    </row>
    <row r="34" spans="1:7" x14ac:dyDescent="0.15">
      <c r="A34" s="9">
        <v>30</v>
      </c>
      <c r="B34" s="10">
        <v>41839</v>
      </c>
      <c r="C34" s="10">
        <v>41845</v>
      </c>
      <c r="D34" s="9">
        <v>261</v>
      </c>
      <c r="E34" s="12">
        <f>SUM('Weekly Deaths_2013'!D34+'Weekly Deaths_2012'!D34+'Weekly Deaths_2011'!D34+'Weekly Deaths_2010'!D34+'Weekly Deaths_2009'!D34)/5</f>
        <v>257.8</v>
      </c>
      <c r="F34" s="12">
        <f>MIN('Weekly Deaths_2013'!D34,'Weekly Deaths_2012'!D34,'Weekly Deaths_2011'!D34,'Weekly Deaths_2010'!D34,'Weekly Deaths_2009'!D34)</f>
        <v>235</v>
      </c>
      <c r="G34" s="12">
        <f>MAX('Weekly Deaths_2013'!D34,'Weekly Deaths_2012'!D34,,'Weekly Deaths_2011'!D34,'Weekly Deaths_2010'!D34,'Weekly Deaths_2009'!D34)</f>
        <v>296</v>
      </c>
    </row>
    <row r="35" spans="1:7" x14ac:dyDescent="0.15">
      <c r="A35" s="9">
        <v>31</v>
      </c>
      <c r="B35" s="10">
        <v>41846</v>
      </c>
      <c r="C35" s="10">
        <v>41852</v>
      </c>
      <c r="D35" s="9">
        <v>292</v>
      </c>
      <c r="E35" s="12">
        <f>SUM('Weekly Deaths_2013'!D35+'Weekly Deaths_2012'!D35+'Weekly Deaths_2011'!D35+'Weekly Deaths_2010'!D35+'Weekly Deaths_2009'!D35)/5</f>
        <v>253.8</v>
      </c>
      <c r="F35" s="12">
        <f>MIN('Weekly Deaths_2013'!D35,'Weekly Deaths_2012'!D35,'Weekly Deaths_2011'!D35,'Weekly Deaths_2010'!D35,'Weekly Deaths_2009'!D35)</f>
        <v>240</v>
      </c>
      <c r="G35" s="12">
        <f>MAX('Weekly Deaths_2013'!D35,'Weekly Deaths_2012'!D35,,'Weekly Deaths_2011'!D35,'Weekly Deaths_2010'!D35,'Weekly Deaths_2009'!D35)</f>
        <v>261</v>
      </c>
    </row>
    <row r="36" spans="1:7" x14ac:dyDescent="0.15">
      <c r="A36" s="9">
        <v>32</v>
      </c>
      <c r="B36" s="10">
        <v>41853</v>
      </c>
      <c r="C36" s="10">
        <v>41859</v>
      </c>
      <c r="D36" s="9">
        <v>262</v>
      </c>
      <c r="E36" s="12">
        <f>SUM('Weekly Deaths_2013'!D36+'Weekly Deaths_2012'!D36+'Weekly Deaths_2011'!D36+'Weekly Deaths_2010'!D36+'Weekly Deaths_2009'!D36)/5</f>
        <v>250</v>
      </c>
      <c r="F36" s="12">
        <f>MIN('Weekly Deaths_2013'!D36,'Weekly Deaths_2012'!D36,'Weekly Deaths_2011'!D36,'Weekly Deaths_2010'!D36,'Weekly Deaths_2009'!D36)</f>
        <v>232</v>
      </c>
      <c r="G36" s="12">
        <f>MAX('Weekly Deaths_2013'!D36,'Weekly Deaths_2012'!D36,,'Weekly Deaths_2011'!D36,'Weekly Deaths_2010'!D36,'Weekly Deaths_2009'!D36)</f>
        <v>265</v>
      </c>
    </row>
    <row r="37" spans="1:7" x14ac:dyDescent="0.15">
      <c r="A37" s="9">
        <v>33</v>
      </c>
      <c r="B37" s="10">
        <v>41860</v>
      </c>
      <c r="C37" s="10">
        <v>41866</v>
      </c>
      <c r="D37" s="9">
        <v>258</v>
      </c>
      <c r="E37" s="12">
        <f>SUM('Weekly Deaths_2013'!D37+'Weekly Deaths_2012'!D37+'Weekly Deaths_2011'!D37+'Weekly Deaths_2010'!D37+'Weekly Deaths_2009'!D37)/5</f>
        <v>265</v>
      </c>
      <c r="F37" s="12">
        <f>MIN('Weekly Deaths_2013'!D37,'Weekly Deaths_2012'!D37,'Weekly Deaths_2011'!D37,'Weekly Deaths_2010'!D37,'Weekly Deaths_2009'!D37)</f>
        <v>246</v>
      </c>
      <c r="G37" s="12">
        <f>MAX('Weekly Deaths_2013'!D37,'Weekly Deaths_2012'!D37,,'Weekly Deaths_2011'!D37,'Weekly Deaths_2010'!D37,'Weekly Deaths_2009'!D37)</f>
        <v>282</v>
      </c>
    </row>
    <row r="38" spans="1:7" x14ac:dyDescent="0.15">
      <c r="A38" s="9">
        <v>34</v>
      </c>
      <c r="B38" s="10">
        <v>41867</v>
      </c>
      <c r="C38" s="10">
        <v>41873</v>
      </c>
      <c r="D38" s="9">
        <v>282</v>
      </c>
      <c r="E38" s="12">
        <f>SUM('Weekly Deaths_2013'!D38+'Weekly Deaths_2012'!D38+'Weekly Deaths_2011'!D38+'Weekly Deaths_2010'!D38+'Weekly Deaths_2009'!D38)/5</f>
        <v>258.2</v>
      </c>
      <c r="F38" s="12">
        <f>MIN('Weekly Deaths_2013'!D38,'Weekly Deaths_2012'!D38,'Weekly Deaths_2011'!D38,'Weekly Deaths_2010'!D38,'Weekly Deaths_2009'!D38)</f>
        <v>240</v>
      </c>
      <c r="G38" s="12">
        <f>MAX('Weekly Deaths_2013'!D38,'Weekly Deaths_2012'!D38,,'Weekly Deaths_2011'!D38,'Weekly Deaths_2010'!D38,'Weekly Deaths_2009'!D38)</f>
        <v>270</v>
      </c>
    </row>
    <row r="39" spans="1:7" x14ac:dyDescent="0.15">
      <c r="A39" s="9">
        <v>35</v>
      </c>
      <c r="B39" s="10">
        <v>41874</v>
      </c>
      <c r="C39" s="10">
        <v>41880</v>
      </c>
      <c r="D39" s="9">
        <v>260</v>
      </c>
      <c r="E39" s="12">
        <f>SUM('Weekly Deaths_2013'!D39+'Weekly Deaths_2012'!D39+'Weekly Deaths_2011'!D39+'Weekly Deaths_2010'!D39+'Weekly Deaths_2009'!D39)/5</f>
        <v>236.4</v>
      </c>
      <c r="F39" s="12">
        <f>MIN('Weekly Deaths_2013'!D39,'Weekly Deaths_2012'!D39,'Weekly Deaths_2011'!D39,'Weekly Deaths_2010'!D39,'Weekly Deaths_2009'!D39)</f>
        <v>226</v>
      </c>
      <c r="G39" s="12">
        <f>MAX('Weekly Deaths_2013'!D39,'Weekly Deaths_2012'!D39,,'Weekly Deaths_2011'!D39,'Weekly Deaths_2010'!D39,'Weekly Deaths_2009'!D39)</f>
        <v>255</v>
      </c>
    </row>
    <row r="40" spans="1:7" x14ac:dyDescent="0.15">
      <c r="A40" s="9">
        <v>36</v>
      </c>
      <c r="B40" s="10">
        <v>41883</v>
      </c>
      <c r="C40" s="10">
        <v>41887</v>
      </c>
      <c r="D40" s="9">
        <v>301</v>
      </c>
      <c r="E40" s="12">
        <f>SUM('Weekly Deaths_2013'!D40+'Weekly Deaths_2012'!D40+'Weekly Deaths_2011'!D40+'Weekly Deaths_2010'!D40+'Weekly Deaths_2009'!D40)/5</f>
        <v>243.2</v>
      </c>
      <c r="F40" s="12">
        <f>MIN('Weekly Deaths_2013'!D40,'Weekly Deaths_2012'!D40,'Weekly Deaths_2011'!D40,'Weekly Deaths_2010'!D40,'Weekly Deaths_2009'!D40)</f>
        <v>211</v>
      </c>
      <c r="G40" s="12">
        <f>MAX('Weekly Deaths_2013'!D40,'Weekly Deaths_2012'!D40,,'Weekly Deaths_2011'!D40,'Weekly Deaths_2010'!D40,'Weekly Deaths_2009'!D40)</f>
        <v>268</v>
      </c>
    </row>
    <row r="41" spans="1:7" x14ac:dyDescent="0.15">
      <c r="A41" s="9">
        <v>37</v>
      </c>
      <c r="B41" s="10">
        <v>41890</v>
      </c>
      <c r="C41" s="10">
        <v>41894</v>
      </c>
      <c r="D41" s="9">
        <v>295</v>
      </c>
      <c r="E41" s="12">
        <f>SUM('Weekly Deaths_2013'!D41+'Weekly Deaths_2012'!D41+'Weekly Deaths_2011'!D41+'Weekly Deaths_2010'!D41+'Weekly Deaths_2009'!D41)/5</f>
        <v>251</v>
      </c>
      <c r="F41" s="12">
        <f>MIN('Weekly Deaths_2013'!D41,'Weekly Deaths_2012'!D41,'Weekly Deaths_2011'!D41,'Weekly Deaths_2010'!D41,'Weekly Deaths_2009'!D41)</f>
        <v>226</v>
      </c>
      <c r="G41" s="12">
        <f>MAX('Weekly Deaths_2013'!D41,'Weekly Deaths_2012'!D41,,'Weekly Deaths_2011'!D41,'Weekly Deaths_2010'!D41,'Weekly Deaths_2009'!D41)</f>
        <v>271</v>
      </c>
    </row>
    <row r="42" spans="1:7" x14ac:dyDescent="0.15">
      <c r="A42" s="9">
        <v>38</v>
      </c>
      <c r="B42" s="10">
        <v>41895</v>
      </c>
      <c r="C42" s="10">
        <v>41901</v>
      </c>
      <c r="D42" s="9">
        <v>259</v>
      </c>
      <c r="E42" s="12">
        <f>SUM('Weekly Deaths_2013'!D42+'Weekly Deaths_2012'!D42+'Weekly Deaths_2011'!D42+'Weekly Deaths_2010'!D42+'Weekly Deaths_2009'!D42)/5</f>
        <v>247.8</v>
      </c>
      <c r="F42" s="12">
        <f>MIN('Weekly Deaths_2013'!D42,'Weekly Deaths_2012'!D42,'Weekly Deaths_2011'!D42,'Weekly Deaths_2010'!D42,'Weekly Deaths_2009'!D42)</f>
        <v>235</v>
      </c>
      <c r="G42" s="12">
        <f>MAX('Weekly Deaths_2013'!D42,'Weekly Deaths_2012'!D42,,'Weekly Deaths_2011'!D42,'Weekly Deaths_2010'!D42,'Weekly Deaths_2009'!D42)</f>
        <v>271</v>
      </c>
    </row>
    <row r="43" spans="1:7" x14ac:dyDescent="0.15">
      <c r="A43" s="9">
        <v>39</v>
      </c>
      <c r="B43" s="10">
        <v>41902</v>
      </c>
      <c r="C43" s="10">
        <v>41908</v>
      </c>
      <c r="D43" s="9">
        <v>292</v>
      </c>
      <c r="E43" s="12">
        <f>SUM('Weekly Deaths_2013'!D43+'Weekly Deaths_2012'!D43+'Weekly Deaths_2011'!D43+'Weekly Deaths_2010'!D43+'Weekly Deaths_2009'!D43)/5</f>
        <v>273.39999999999998</v>
      </c>
      <c r="F43" s="12">
        <f>MIN('Weekly Deaths_2013'!D43,'Weekly Deaths_2012'!D43,'Weekly Deaths_2011'!D43,'Weekly Deaths_2010'!D43,'Weekly Deaths_2009'!D43)</f>
        <v>238</v>
      </c>
      <c r="G43" s="12">
        <f>MAX('Weekly Deaths_2013'!D43,'Weekly Deaths_2012'!D43,,'Weekly Deaths_2011'!D43,'Weekly Deaths_2010'!D43,'Weekly Deaths_2009'!D43)</f>
        <v>306</v>
      </c>
    </row>
    <row r="44" spans="1:7" x14ac:dyDescent="0.15">
      <c r="A44" s="9">
        <v>40</v>
      </c>
      <c r="B44" s="10">
        <v>41909</v>
      </c>
      <c r="C44" s="10">
        <v>41915</v>
      </c>
      <c r="D44" s="9">
        <v>277</v>
      </c>
      <c r="E44" s="12">
        <f>SUM('Weekly Deaths_2013'!D44+'Weekly Deaths_2012'!D44+'Weekly Deaths_2011'!D44+'Weekly Deaths_2010'!D44+'Weekly Deaths_2009'!D44)/5</f>
        <v>269</v>
      </c>
      <c r="F44" s="12">
        <f>MIN('Weekly Deaths_2013'!D44,'Weekly Deaths_2012'!D44,'Weekly Deaths_2011'!D44,'Weekly Deaths_2010'!D44,'Weekly Deaths_2009'!D44)</f>
        <v>259</v>
      </c>
      <c r="G44" s="12">
        <f>MAX('Weekly Deaths_2013'!D44,'Weekly Deaths_2012'!D44,,'Weekly Deaths_2011'!D44,'Weekly Deaths_2010'!D44,'Weekly Deaths_2009'!D44)</f>
        <v>276</v>
      </c>
    </row>
    <row r="45" spans="1:7" x14ac:dyDescent="0.15">
      <c r="A45" s="9">
        <v>41</v>
      </c>
      <c r="B45" s="10">
        <v>41916</v>
      </c>
      <c r="C45" s="10">
        <v>41922</v>
      </c>
      <c r="D45" s="9">
        <v>317</v>
      </c>
      <c r="E45" s="12">
        <f>SUM('Weekly Deaths_2013'!D45+'Weekly Deaths_2012'!D45+'Weekly Deaths_2011'!D45+'Weekly Deaths_2010'!D45+'Weekly Deaths_2009'!D45)/5</f>
        <v>258.60000000000002</v>
      </c>
      <c r="F45" s="12">
        <f>MIN('Weekly Deaths_2013'!D45,'Weekly Deaths_2012'!D45,'Weekly Deaths_2011'!D45,'Weekly Deaths_2010'!D45,'Weekly Deaths_2009'!D45)</f>
        <v>241</v>
      </c>
      <c r="G45" s="12">
        <f>MAX('Weekly Deaths_2013'!D45,'Weekly Deaths_2012'!D45,,'Weekly Deaths_2011'!D45,'Weekly Deaths_2010'!D45,'Weekly Deaths_2009'!D45)</f>
        <v>269</v>
      </c>
    </row>
    <row r="46" spans="1:7" x14ac:dyDescent="0.15">
      <c r="A46" s="9">
        <v>42</v>
      </c>
      <c r="B46" s="10">
        <v>41923</v>
      </c>
      <c r="C46" s="10">
        <v>41929</v>
      </c>
      <c r="D46" s="9">
        <v>284</v>
      </c>
      <c r="E46" s="12">
        <f>SUM('Weekly Deaths_2013'!D46+'Weekly Deaths_2012'!D46+'Weekly Deaths_2011'!D46+'Weekly Deaths_2010'!D46+'Weekly Deaths_2009'!D46)/5</f>
        <v>274.39999999999998</v>
      </c>
      <c r="F46" s="12">
        <f>MIN('Weekly Deaths_2013'!D46,'Weekly Deaths_2012'!D46,'Weekly Deaths_2011'!D46,'Weekly Deaths_2010'!D46,'Weekly Deaths_2009'!D46)</f>
        <v>256</v>
      </c>
      <c r="G46" s="12">
        <f>MAX('Weekly Deaths_2013'!D46,'Weekly Deaths_2012'!D46,,'Weekly Deaths_2011'!D46,'Weekly Deaths_2010'!D46,'Weekly Deaths_2009'!D46)</f>
        <v>293</v>
      </c>
    </row>
    <row r="47" spans="1:7" x14ac:dyDescent="0.15">
      <c r="A47" s="9">
        <v>43</v>
      </c>
      <c r="B47" s="10">
        <v>41930</v>
      </c>
      <c r="C47" s="10">
        <v>41936</v>
      </c>
      <c r="D47" s="9">
        <v>300</v>
      </c>
      <c r="E47" s="12">
        <f>SUM('Weekly Deaths_2013'!D47+'Weekly Deaths_2012'!D47+'Weekly Deaths_2011'!D47+'Weekly Deaths_2010'!D47+'Weekly Deaths_2009'!D47)/5</f>
        <v>277.2</v>
      </c>
      <c r="F47" s="12">
        <f>MIN('Weekly Deaths_2013'!D47,'Weekly Deaths_2012'!D47,'Weekly Deaths_2011'!D47,'Weekly Deaths_2010'!D47,'Weekly Deaths_2009'!D47)</f>
        <v>263</v>
      </c>
      <c r="G47" s="12">
        <f>MAX('Weekly Deaths_2013'!D47,'Weekly Deaths_2012'!D47,,'Weekly Deaths_2011'!D47,'Weekly Deaths_2010'!D47,'Weekly Deaths_2009'!D47)</f>
        <v>305</v>
      </c>
    </row>
    <row r="48" spans="1:7" x14ac:dyDescent="0.15">
      <c r="A48" s="9">
        <v>44</v>
      </c>
      <c r="B48" s="10">
        <v>41937</v>
      </c>
      <c r="C48" s="10">
        <v>41943</v>
      </c>
      <c r="D48" s="9">
        <v>267</v>
      </c>
      <c r="E48" s="12">
        <f>SUM('Weekly Deaths_2013'!D48+'Weekly Deaths_2012'!D48+'Weekly Deaths_2011'!D48+'Weekly Deaths_2010'!D48+'Weekly Deaths_2009'!D48)/5</f>
        <v>268.60000000000002</v>
      </c>
      <c r="F48" s="12">
        <f>MIN('Weekly Deaths_2013'!D48,'Weekly Deaths_2012'!D48,'Weekly Deaths_2011'!D48,'Weekly Deaths_2010'!D48,'Weekly Deaths_2009'!D48)</f>
        <v>256</v>
      </c>
      <c r="G48" s="12">
        <f>MAX('Weekly Deaths_2013'!D48,'Weekly Deaths_2012'!D48,,'Weekly Deaths_2011'!D48,'Weekly Deaths_2010'!D48,'Weekly Deaths_2009'!D48)</f>
        <v>284</v>
      </c>
    </row>
    <row r="49" spans="1:7" x14ac:dyDescent="0.15">
      <c r="A49" s="9">
        <v>45</v>
      </c>
      <c r="B49" s="10">
        <v>41944</v>
      </c>
      <c r="C49" s="10">
        <v>41950</v>
      </c>
      <c r="D49" s="9">
        <v>280</v>
      </c>
      <c r="E49" s="12">
        <f>SUM('Weekly Deaths_2013'!D49+'Weekly Deaths_2012'!D49+'Weekly Deaths_2011'!D49+'Weekly Deaths_2010'!D49+'Weekly Deaths_2009'!D49)/5</f>
        <v>272.2</v>
      </c>
      <c r="F49" s="12">
        <f>MIN('Weekly Deaths_2013'!D49,'Weekly Deaths_2012'!D49,'Weekly Deaths_2011'!D49,'Weekly Deaths_2010'!D49,'Weekly Deaths_2009'!D49)</f>
        <v>260</v>
      </c>
      <c r="G49" s="12">
        <f>MAX('Weekly Deaths_2013'!D49,'Weekly Deaths_2012'!D49,,'Weekly Deaths_2011'!D49,'Weekly Deaths_2010'!D49,'Weekly Deaths_2009'!D49)</f>
        <v>298</v>
      </c>
    </row>
    <row r="50" spans="1:7" x14ac:dyDescent="0.15">
      <c r="A50" s="9">
        <v>46</v>
      </c>
      <c r="B50" s="10">
        <v>41951</v>
      </c>
      <c r="C50" s="10">
        <v>41955</v>
      </c>
      <c r="D50" s="9">
        <v>288</v>
      </c>
      <c r="E50" s="12">
        <f>SUM('Weekly Deaths_2013'!D50+'Weekly Deaths_2012'!D50+'Weekly Deaths_2011'!D50+'Weekly Deaths_2010'!D50+'Weekly Deaths_2009'!D50)/5</f>
        <v>275.39999999999998</v>
      </c>
      <c r="F50" s="12">
        <f>MIN('Weekly Deaths_2013'!D50,'Weekly Deaths_2012'!D50,'Weekly Deaths_2011'!D50,'Weekly Deaths_2010'!D50,'Weekly Deaths_2009'!D50)</f>
        <v>230</v>
      </c>
      <c r="G50" s="12">
        <f>MAX('Weekly Deaths_2013'!D50,'Weekly Deaths_2012'!D50,,'Weekly Deaths_2011'!D50,'Weekly Deaths_2010'!D50,'Weekly Deaths_2009'!D50)</f>
        <v>297</v>
      </c>
    </row>
    <row r="51" spans="1:7" x14ac:dyDescent="0.15">
      <c r="A51" s="9">
        <v>47</v>
      </c>
      <c r="B51" s="10">
        <v>41956</v>
      </c>
      <c r="C51" s="10">
        <v>41962</v>
      </c>
      <c r="D51" s="9">
        <v>296</v>
      </c>
      <c r="E51" s="12">
        <f>SUM('Weekly Deaths_2013'!D51+'Weekly Deaths_2012'!D51+'Weekly Deaths_2011'!D51+'Weekly Deaths_2010'!D51+'Weekly Deaths_2009'!D51)/5</f>
        <v>280.60000000000002</v>
      </c>
      <c r="F51" s="12">
        <f>MIN('Weekly Deaths_2013'!D51,'Weekly Deaths_2012'!D51,'Weekly Deaths_2011'!D51,'Weekly Deaths_2010'!D51,'Weekly Deaths_2009'!D51)</f>
        <v>255</v>
      </c>
      <c r="G51" s="12">
        <f>MAX('Weekly Deaths_2013'!D51,'Weekly Deaths_2012'!D51,,'Weekly Deaths_2011'!D51,'Weekly Deaths_2010'!D51,'Weekly Deaths_2009'!D51)</f>
        <v>313</v>
      </c>
    </row>
    <row r="52" spans="1:7" x14ac:dyDescent="0.15">
      <c r="A52" s="9">
        <v>48</v>
      </c>
      <c r="B52" s="10">
        <v>41963</v>
      </c>
      <c r="C52" s="10">
        <v>41970</v>
      </c>
      <c r="D52" s="9">
        <v>291</v>
      </c>
      <c r="E52" s="12">
        <f>SUM('Weekly Deaths_2013'!D52+'Weekly Deaths_2012'!D52+'Weekly Deaths_2011'!D52+'Weekly Deaths_2010'!D52+'Weekly Deaths_2009'!D52)/5</f>
        <v>276.8</v>
      </c>
      <c r="F52" s="12">
        <f>MIN('Weekly Deaths_2013'!D52,'Weekly Deaths_2012'!D52,'Weekly Deaths_2011'!D52,'Weekly Deaths_2010'!D52,'Weekly Deaths_2009'!D52)</f>
        <v>256</v>
      </c>
      <c r="G52" s="12">
        <f>MAX('Weekly Deaths_2013'!D52,'Weekly Deaths_2012'!D52,,'Weekly Deaths_2011'!D52,'Weekly Deaths_2010'!D52,'Weekly Deaths_2009'!D52)</f>
        <v>293</v>
      </c>
    </row>
    <row r="53" spans="1:7" x14ac:dyDescent="0.15">
      <c r="A53" s="9">
        <v>49</v>
      </c>
      <c r="B53" s="10">
        <v>41971</v>
      </c>
      <c r="C53" s="10">
        <v>41978</v>
      </c>
      <c r="D53" s="9">
        <v>275</v>
      </c>
      <c r="E53" s="12">
        <f>SUM('Weekly Deaths_2013'!D53+'Weekly Deaths_2012'!D53+'Weekly Deaths_2011'!D53+'Weekly Deaths_2010'!D53+'Weekly Deaths_2009'!D53)/5</f>
        <v>286.39999999999998</v>
      </c>
      <c r="F53" s="12">
        <f>MIN('Weekly Deaths_2013'!D53,'Weekly Deaths_2012'!D53,'Weekly Deaths_2011'!D53,'Weekly Deaths_2010'!D53,'Weekly Deaths_2009'!D53)</f>
        <v>255</v>
      </c>
      <c r="G53" s="12">
        <f>MAX('Weekly Deaths_2013'!D53,'Weekly Deaths_2012'!D53,,'Weekly Deaths_2011'!D53,'Weekly Deaths_2010'!D53,'Weekly Deaths_2009'!D53)</f>
        <v>303</v>
      </c>
    </row>
    <row r="54" spans="1:7" x14ac:dyDescent="0.15">
      <c r="A54" s="9">
        <v>50</v>
      </c>
      <c r="B54" s="10">
        <v>41979</v>
      </c>
      <c r="C54" s="10">
        <v>41986</v>
      </c>
      <c r="D54" s="9">
        <v>298</v>
      </c>
      <c r="E54" s="12">
        <f>SUM('Weekly Deaths_2013'!D54+'Weekly Deaths_2012'!D54+'Weekly Deaths_2011'!D54+'Weekly Deaths_2010'!D54+'Weekly Deaths_2009'!D54)/5</f>
        <v>282.60000000000002</v>
      </c>
      <c r="F54" s="12">
        <f>MIN('Weekly Deaths_2013'!D54,'Weekly Deaths_2012'!D54,'Weekly Deaths_2011'!D54,'Weekly Deaths_2010'!D54,'Weekly Deaths_2009'!D54)</f>
        <v>263</v>
      </c>
      <c r="G54" s="12">
        <f>MAX('Weekly Deaths_2013'!D54,'Weekly Deaths_2012'!D54,,'Weekly Deaths_2011'!D54,'Weekly Deaths_2010'!D54,'Weekly Deaths_2009'!D54)</f>
        <v>301</v>
      </c>
    </row>
    <row r="55" spans="1:7" x14ac:dyDescent="0.15">
      <c r="A55" s="9">
        <v>51</v>
      </c>
      <c r="B55" s="10">
        <v>41987</v>
      </c>
      <c r="C55" s="10">
        <v>41994</v>
      </c>
      <c r="D55" s="9">
        <v>281</v>
      </c>
      <c r="E55" s="12">
        <f>SUM('Weekly Deaths_2013'!D55+'Weekly Deaths_2012'!D55+'Weekly Deaths_2011'!D55+'Weekly Deaths_2010'!D55+'Weekly Deaths_2009'!D55)/5</f>
        <v>302.8</v>
      </c>
      <c r="F55" s="12">
        <f>MIN('Weekly Deaths_2013'!D55,'Weekly Deaths_2012'!D55,'Weekly Deaths_2011'!D55,'Weekly Deaths_2010'!D55,'Weekly Deaths_2009'!D55)</f>
        <v>288</v>
      </c>
      <c r="G55" s="12">
        <f>MAX('Weekly Deaths_2013'!D55,'Weekly Deaths_2012'!D55,,'Weekly Deaths_2011'!D55,'Weekly Deaths_2010'!D55,'Weekly Deaths_2009'!D55)</f>
        <v>313</v>
      </c>
    </row>
    <row r="56" spans="1:7" x14ac:dyDescent="0.15">
      <c r="A56" s="9">
        <v>52</v>
      </c>
      <c r="B56" s="10">
        <v>41995</v>
      </c>
      <c r="C56" s="10">
        <v>42001</v>
      </c>
      <c r="D56" s="9">
        <v>204</v>
      </c>
      <c r="E56" s="12">
        <f>SUM('Weekly Deaths_2013'!D56+'Weekly Deaths_2012'!D56+'Weekly Deaths_2011'!D56+'Weekly Deaths_2010'!D56+'Weekly Deaths_2009'!D56)/5</f>
        <v>207</v>
      </c>
      <c r="F56" s="12">
        <f>MIN('Weekly Deaths_2013'!D56,'Weekly Deaths_2012'!D56,'Weekly Deaths_2011'!D56,'Weekly Deaths_2010'!D56,'Weekly Deaths_2009'!D56)</f>
        <v>178</v>
      </c>
      <c r="G56" s="12">
        <f>MAX('Weekly Deaths_2013'!D56,'Weekly Deaths_2012'!D56,,'Weekly Deaths_2011'!D56,'Weekly Deaths_2010'!D56,'Weekly Deaths_2009'!D56)</f>
        <v>255</v>
      </c>
    </row>
    <row r="57" spans="1:7" x14ac:dyDescent="0.15">
      <c r="B57" s="28"/>
    </row>
    <row r="58" spans="1:7" ht="15" x14ac:dyDescent="0.15">
      <c r="A58" s="20" t="s">
        <v>4</v>
      </c>
    </row>
  </sheetData>
  <mergeCells count="6">
    <mergeCell ref="A3:A4"/>
    <mergeCell ref="B3:B4"/>
    <mergeCell ref="C3:C4"/>
    <mergeCell ref="D3:D4"/>
    <mergeCell ref="E3:E4"/>
    <mergeCell ref="F3:G3"/>
  </mergeCells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pane ySplit="4" topLeftCell="A29" activePane="bottomLeft" state="frozen"/>
      <selection pane="bottomLeft" activeCell="D5" sqref="D5:D57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16384" width="8.6640625" style="4"/>
  </cols>
  <sheetData>
    <row r="1" spans="1:9" ht="15" x14ac:dyDescent="0.15">
      <c r="A1" s="1" t="s">
        <v>33</v>
      </c>
      <c r="B1" s="2"/>
      <c r="C1" s="2"/>
    </row>
    <row r="2" spans="1:9" x14ac:dyDescent="0.15">
      <c r="A2" s="1"/>
      <c r="B2" s="2"/>
      <c r="C2" s="2"/>
    </row>
    <row r="3" spans="1:9" ht="14.25" customHeight="1" x14ac:dyDescent="0.15">
      <c r="A3" s="32" t="s">
        <v>3</v>
      </c>
      <c r="B3" s="31" t="s">
        <v>0</v>
      </c>
      <c r="C3" s="31" t="s">
        <v>1</v>
      </c>
      <c r="D3" s="34" t="s">
        <v>13</v>
      </c>
      <c r="E3" s="32" t="s">
        <v>11</v>
      </c>
      <c r="F3" s="33" t="s">
        <v>2</v>
      </c>
      <c r="G3" s="33"/>
    </row>
    <row r="4" spans="1:9" s="6" customFormat="1" ht="66" customHeight="1" x14ac:dyDescent="0.15">
      <c r="A4" s="32"/>
      <c r="B4" s="31"/>
      <c r="C4" s="31"/>
      <c r="D4" s="36"/>
      <c r="E4" s="32"/>
      <c r="F4" s="5" t="s">
        <v>5</v>
      </c>
      <c r="G4" s="5" t="s">
        <v>6</v>
      </c>
      <c r="I4" s="25"/>
    </row>
    <row r="5" spans="1:9" x14ac:dyDescent="0.15">
      <c r="A5" s="9">
        <v>1</v>
      </c>
      <c r="B5" s="10">
        <v>42002</v>
      </c>
      <c r="C5" s="10">
        <v>42006</v>
      </c>
      <c r="D5" s="26">
        <v>319</v>
      </c>
      <c r="E5" s="12">
        <f>SUM('Weekly Deaths_2014'!D5+'Weekly Deaths_2013'!D5+'Weekly Deaths_2012'!D5+'Weekly Deaths_2011'!D5+'Weekly Deaths_2010'!D5)/5</f>
        <v>317.2</v>
      </c>
      <c r="F5" s="12">
        <f>MIN('Weekly Deaths_2014'!D5,'Weekly Deaths_2013'!D5,'Weekly Deaths_2012'!D5,'Weekly Deaths_2011'!D5,'Weekly Deaths_2010'!D5)</f>
        <v>248</v>
      </c>
      <c r="G5" s="12">
        <f>MAX('Weekly Deaths_2014'!D5,'Weekly Deaths_2013'!D5,'Weekly Deaths_2012'!D5,,'Weekly Deaths_2011'!D5,'Weekly Deaths_2010'!D5)</f>
        <v>372</v>
      </c>
    </row>
    <row r="6" spans="1:9" x14ac:dyDescent="0.15">
      <c r="A6" s="9">
        <v>2</v>
      </c>
      <c r="B6" s="10">
        <v>42007</v>
      </c>
      <c r="C6" s="10">
        <v>42013</v>
      </c>
      <c r="D6" s="9">
        <v>373</v>
      </c>
      <c r="E6" s="12">
        <f>SUM('Weekly Deaths_2014'!D6+'Weekly Deaths_2013'!D6+'Weekly Deaths_2012'!D6+'Weekly Deaths_2011'!D6+'Weekly Deaths_2010'!D6)/5</f>
        <v>384</v>
      </c>
      <c r="F6" s="12">
        <f>MIN('Weekly Deaths_2014'!D6,'Weekly Deaths_2013'!D6,'Weekly Deaths_2012'!D6,'Weekly Deaths_2011'!D6,'Weekly Deaths_2010'!D6)</f>
        <v>344</v>
      </c>
      <c r="G6" s="12">
        <f>MAX('Weekly Deaths_2014'!D6,'Weekly Deaths_2013'!D6,'Weekly Deaths_2012'!D6,,'Weekly Deaths_2011'!D6,'Weekly Deaths_2010'!D6)</f>
        <v>421</v>
      </c>
    </row>
    <row r="7" spans="1:9" x14ac:dyDescent="0.15">
      <c r="A7" s="9">
        <v>3</v>
      </c>
      <c r="B7" s="10">
        <v>42014</v>
      </c>
      <c r="C7" s="10">
        <v>42020</v>
      </c>
      <c r="D7" s="9">
        <v>383</v>
      </c>
      <c r="E7" s="12">
        <f>SUM('Weekly Deaths_2014'!D7+'Weekly Deaths_2013'!D7+'Weekly Deaths_2012'!D7+'Weekly Deaths_2011'!D7+'Weekly Deaths_2010'!D7)/5</f>
        <v>347.8</v>
      </c>
      <c r="F7" s="12">
        <f>MIN('Weekly Deaths_2014'!D7,'Weekly Deaths_2013'!D7,'Weekly Deaths_2012'!D7,'Weekly Deaths_2011'!D7,'Weekly Deaths_2010'!D7)</f>
        <v>319</v>
      </c>
      <c r="G7" s="12">
        <f>MAX('Weekly Deaths_2014'!D7,'Weekly Deaths_2013'!D7,'Weekly Deaths_2012'!D7,,'Weekly Deaths_2011'!D7,'Weekly Deaths_2010'!D7)</f>
        <v>373</v>
      </c>
    </row>
    <row r="8" spans="1:9" x14ac:dyDescent="0.15">
      <c r="A8" s="9">
        <v>4</v>
      </c>
      <c r="B8" s="10">
        <v>42021</v>
      </c>
      <c r="C8" s="10">
        <v>42027</v>
      </c>
      <c r="D8" s="9">
        <v>397</v>
      </c>
      <c r="E8" s="12">
        <f>SUM('Weekly Deaths_2014'!D8+'Weekly Deaths_2013'!D8+'Weekly Deaths_2012'!D8+'Weekly Deaths_2011'!D8+'Weekly Deaths_2010'!D8)/5</f>
        <v>319</v>
      </c>
      <c r="F8" s="12">
        <f>MIN('Weekly Deaths_2014'!D8,'Weekly Deaths_2013'!D8,'Weekly Deaths_2012'!D8,'Weekly Deaths_2011'!D8,'Weekly Deaths_2010'!D8)</f>
        <v>282</v>
      </c>
      <c r="G8" s="12">
        <f>MAX('Weekly Deaths_2014'!D8,'Weekly Deaths_2013'!D8,'Weekly Deaths_2012'!D8,,'Weekly Deaths_2011'!D8,'Weekly Deaths_2010'!D8)</f>
        <v>353</v>
      </c>
    </row>
    <row r="9" spans="1:9" x14ac:dyDescent="0.15">
      <c r="A9" s="9">
        <v>5</v>
      </c>
      <c r="B9" s="10">
        <v>42028</v>
      </c>
      <c r="C9" s="10">
        <v>42034</v>
      </c>
      <c r="D9" s="9">
        <v>374</v>
      </c>
      <c r="E9" s="12">
        <f>SUM('Weekly Deaths_2014'!D9+'Weekly Deaths_2013'!D9+'Weekly Deaths_2012'!D9+'Weekly Deaths_2011'!D9+'Weekly Deaths_2010'!D9)/5</f>
        <v>309.2</v>
      </c>
      <c r="F9" s="12">
        <f>MIN('Weekly Deaths_2014'!D9,'Weekly Deaths_2013'!D9,'Weekly Deaths_2012'!D9,'Weekly Deaths_2011'!D9,'Weekly Deaths_2010'!D9)</f>
        <v>284</v>
      </c>
      <c r="G9" s="12">
        <f>MAX('Weekly Deaths_2014'!D9,'Weekly Deaths_2013'!D9,'Weekly Deaths_2012'!D9,,'Weekly Deaths_2011'!D9,'Weekly Deaths_2010'!D9)</f>
        <v>336</v>
      </c>
    </row>
    <row r="10" spans="1:9" x14ac:dyDescent="0.15">
      <c r="A10" s="9">
        <v>6</v>
      </c>
      <c r="B10" s="10">
        <v>42035</v>
      </c>
      <c r="C10" s="10">
        <v>42041</v>
      </c>
      <c r="D10" s="9">
        <v>347</v>
      </c>
      <c r="E10" s="12">
        <f>SUM('Weekly Deaths_2014'!D10+'Weekly Deaths_2013'!D10+'Weekly Deaths_2012'!D10+'Weekly Deaths_2011'!D10+'Weekly Deaths_2010'!D10)/5</f>
        <v>306.8</v>
      </c>
      <c r="F10" s="12">
        <f>MIN('Weekly Deaths_2014'!D10,'Weekly Deaths_2013'!D10,'Weekly Deaths_2012'!D10,'Weekly Deaths_2011'!D10,'Weekly Deaths_2010'!D10)</f>
        <v>280</v>
      </c>
      <c r="G10" s="12">
        <f>MAX('Weekly Deaths_2014'!D10,'Weekly Deaths_2013'!D10,'Weekly Deaths_2012'!D10,,'Weekly Deaths_2011'!D10,'Weekly Deaths_2010'!D10)</f>
        <v>317</v>
      </c>
    </row>
    <row r="11" spans="1:9" x14ac:dyDescent="0.15">
      <c r="A11" s="9">
        <v>7</v>
      </c>
      <c r="B11" s="10">
        <v>42042</v>
      </c>
      <c r="C11" s="10">
        <v>42048</v>
      </c>
      <c r="D11" s="9">
        <v>328</v>
      </c>
      <c r="E11" s="12">
        <f>SUM('Weekly Deaths_2014'!D11+'Weekly Deaths_2013'!D11+'Weekly Deaths_2012'!D11+'Weekly Deaths_2011'!D11+'Weekly Deaths_2010'!D11)/5</f>
        <v>305.39999999999998</v>
      </c>
      <c r="F11" s="12">
        <f>MIN('Weekly Deaths_2014'!D11,'Weekly Deaths_2013'!D11,'Weekly Deaths_2012'!D11,'Weekly Deaths_2011'!D11,'Weekly Deaths_2010'!D11)</f>
        <v>277</v>
      </c>
      <c r="G11" s="12">
        <f>MAX('Weekly Deaths_2014'!D11,'Weekly Deaths_2013'!D11,'Weekly Deaths_2012'!D11,,'Weekly Deaths_2011'!D11,'Weekly Deaths_2010'!D11)</f>
        <v>340</v>
      </c>
    </row>
    <row r="12" spans="1:9" x14ac:dyDescent="0.15">
      <c r="A12" s="9">
        <v>8</v>
      </c>
      <c r="B12" s="10">
        <v>42049</v>
      </c>
      <c r="C12" s="10">
        <v>42055</v>
      </c>
      <c r="D12" s="9">
        <v>317</v>
      </c>
      <c r="E12" s="12">
        <f>SUM('Weekly Deaths_2014'!D12+'Weekly Deaths_2013'!D12+'Weekly Deaths_2012'!D12+'Weekly Deaths_2011'!D12+'Weekly Deaths_2010'!D12)/5</f>
        <v>312.8</v>
      </c>
      <c r="F12" s="12">
        <f>MIN('Weekly Deaths_2014'!D12,'Weekly Deaths_2013'!D12,'Weekly Deaths_2012'!D12,'Weekly Deaths_2011'!D12,'Weekly Deaths_2010'!D12)</f>
        <v>298</v>
      </c>
      <c r="G12" s="12">
        <f>MAX('Weekly Deaths_2014'!D12,'Weekly Deaths_2013'!D12,'Weekly Deaths_2012'!D12,,'Weekly Deaths_2011'!D12,'Weekly Deaths_2010'!D12)</f>
        <v>330</v>
      </c>
    </row>
    <row r="13" spans="1:9" x14ac:dyDescent="0.15">
      <c r="A13" s="9">
        <v>9</v>
      </c>
      <c r="B13" s="10">
        <v>42056</v>
      </c>
      <c r="C13" s="10">
        <v>42062</v>
      </c>
      <c r="D13" s="9">
        <v>401</v>
      </c>
      <c r="E13" s="12">
        <f>SUM('Weekly Deaths_2014'!D13+'Weekly Deaths_2013'!D13+'Weekly Deaths_2012'!D13+'Weekly Deaths_2011'!D13+'Weekly Deaths_2010'!D13)/5</f>
        <v>302.2</v>
      </c>
      <c r="F13" s="12">
        <f>MIN('Weekly Deaths_2014'!D13,'Weekly Deaths_2013'!D13,'Weekly Deaths_2012'!D13,'Weekly Deaths_2011'!D13,'Weekly Deaths_2010'!D13)</f>
        <v>285</v>
      </c>
      <c r="G13" s="12">
        <f>MAX('Weekly Deaths_2014'!D13,'Weekly Deaths_2013'!D13,'Weekly Deaths_2012'!D13,,'Weekly Deaths_2011'!D13,'Weekly Deaths_2010'!D13)</f>
        <v>319</v>
      </c>
    </row>
    <row r="14" spans="1:9" x14ac:dyDescent="0.15">
      <c r="A14" s="9">
        <v>10</v>
      </c>
      <c r="B14" s="10">
        <v>42063</v>
      </c>
      <c r="C14" s="10">
        <v>42069</v>
      </c>
      <c r="D14" s="9">
        <v>346</v>
      </c>
      <c r="E14" s="12">
        <f>SUM('Weekly Deaths_2014'!D14+'Weekly Deaths_2013'!D14+'Weekly Deaths_2012'!D14+'Weekly Deaths_2011'!D14+'Weekly Deaths_2010'!D14)/5</f>
        <v>308.8</v>
      </c>
      <c r="F14" s="12">
        <f>MIN('Weekly Deaths_2014'!D14,'Weekly Deaths_2013'!D14,'Weekly Deaths_2012'!D14,'Weekly Deaths_2011'!D14,'Weekly Deaths_2010'!D14)</f>
        <v>268</v>
      </c>
      <c r="G14" s="12">
        <f>MAX('Weekly Deaths_2014'!D14,'Weekly Deaths_2013'!D14,'Weekly Deaths_2012'!D14,,'Weekly Deaths_2011'!D14,'Weekly Deaths_2010'!D14)</f>
        <v>345</v>
      </c>
    </row>
    <row r="15" spans="1:9" x14ac:dyDescent="0.15">
      <c r="A15" s="9">
        <v>11</v>
      </c>
      <c r="B15" s="10">
        <v>42070</v>
      </c>
      <c r="C15" s="10">
        <v>42076</v>
      </c>
      <c r="D15" s="9">
        <v>323</v>
      </c>
      <c r="E15" s="12">
        <f>SUM('Weekly Deaths_2014'!D15+'Weekly Deaths_2013'!D15+'Weekly Deaths_2012'!D15+'Weekly Deaths_2011'!D15+'Weekly Deaths_2010'!D15)/5</f>
        <v>326.8</v>
      </c>
      <c r="F15" s="12">
        <f>MIN('Weekly Deaths_2014'!D15,'Weekly Deaths_2013'!D15,'Weekly Deaths_2012'!D15,'Weekly Deaths_2011'!D15,'Weekly Deaths_2010'!D15)</f>
        <v>313</v>
      </c>
      <c r="G15" s="12">
        <f>MAX('Weekly Deaths_2014'!D15,'Weekly Deaths_2013'!D15,'Weekly Deaths_2012'!D15,,'Weekly Deaths_2011'!D15,'Weekly Deaths_2010'!D15)</f>
        <v>334</v>
      </c>
    </row>
    <row r="16" spans="1:9" x14ac:dyDescent="0.15">
      <c r="A16" s="9">
        <v>12</v>
      </c>
      <c r="B16" s="10">
        <v>42077</v>
      </c>
      <c r="C16" s="10">
        <v>42083</v>
      </c>
      <c r="D16" s="9">
        <v>310</v>
      </c>
      <c r="E16" s="12">
        <f>SUM('Weekly Deaths_2014'!D16+'Weekly Deaths_2013'!D16+'Weekly Deaths_2012'!D16+'Weekly Deaths_2011'!D16+'Weekly Deaths_2010'!D16)/5</f>
        <v>283.39999999999998</v>
      </c>
      <c r="F16" s="12">
        <f>MIN('Weekly Deaths_2014'!D16,'Weekly Deaths_2013'!D16,'Weekly Deaths_2012'!D16,'Weekly Deaths_2011'!D16,'Weekly Deaths_2010'!D16)</f>
        <v>261</v>
      </c>
      <c r="G16" s="12">
        <f>MAX('Weekly Deaths_2014'!D16,'Weekly Deaths_2013'!D16,'Weekly Deaths_2012'!D16,,'Weekly Deaths_2011'!D16,'Weekly Deaths_2010'!D16)</f>
        <v>312</v>
      </c>
    </row>
    <row r="17" spans="1:7" x14ac:dyDescent="0.15">
      <c r="A17" s="9">
        <v>13</v>
      </c>
      <c r="B17" s="10">
        <v>42084</v>
      </c>
      <c r="C17" s="10">
        <v>42090</v>
      </c>
      <c r="D17" s="9">
        <v>323</v>
      </c>
      <c r="E17" s="12">
        <f>SUM('Weekly Deaths_2014'!D17+'Weekly Deaths_2013'!D17+'Weekly Deaths_2012'!D17+'Weekly Deaths_2011'!D17+'Weekly Deaths_2010'!D17)/5</f>
        <v>305</v>
      </c>
      <c r="F17" s="12">
        <f>MIN('Weekly Deaths_2014'!D17,'Weekly Deaths_2013'!D17,'Weekly Deaths_2012'!D17,'Weekly Deaths_2011'!D17,'Weekly Deaths_2010'!D17)</f>
        <v>285</v>
      </c>
      <c r="G17" s="12">
        <f>MAX('Weekly Deaths_2014'!D17,'Weekly Deaths_2013'!D17,'Weekly Deaths_2012'!D17,,'Weekly Deaths_2011'!D17,'Weekly Deaths_2010'!D17)</f>
        <v>330</v>
      </c>
    </row>
    <row r="18" spans="1:7" ht="15" x14ac:dyDescent="0.15">
      <c r="A18" s="22" t="s">
        <v>14</v>
      </c>
      <c r="B18" s="10">
        <v>42091</v>
      </c>
      <c r="C18" s="10">
        <v>42097</v>
      </c>
      <c r="D18" s="9">
        <v>221</v>
      </c>
      <c r="E18" s="12">
        <f>SUM('Weekly Deaths_2014'!D18+'Weekly Deaths_2013'!D18+'Weekly Deaths_2012'!D18+'Weekly Deaths_2011'!D18+'Weekly Deaths_2010'!D18)/5</f>
        <v>291.2</v>
      </c>
      <c r="F18" s="12">
        <f>MIN('Weekly Deaths_2014'!D18,'Weekly Deaths_2013'!D18,'Weekly Deaths_2012'!D18,'Weekly Deaths_2011'!D18,'Weekly Deaths_2010'!D18)</f>
        <v>268</v>
      </c>
      <c r="G18" s="12">
        <f>MAX('Weekly Deaths_2014'!D18,'Weekly Deaths_2013'!D18,'Weekly Deaths_2012'!D18,,'Weekly Deaths_2011'!D18,'Weekly Deaths_2010'!D18)</f>
        <v>307</v>
      </c>
    </row>
    <row r="19" spans="1:7" x14ac:dyDescent="0.15">
      <c r="A19" s="9">
        <v>15</v>
      </c>
      <c r="B19" s="10">
        <v>42098</v>
      </c>
      <c r="C19" s="10">
        <v>42104</v>
      </c>
      <c r="D19" s="9">
        <v>294</v>
      </c>
      <c r="E19" s="12">
        <f>SUM('Weekly Deaths_2014'!D19+'Weekly Deaths_2013'!D19+'Weekly Deaths_2012'!D19+'Weekly Deaths_2011'!D19+'Weekly Deaths_2010'!D19)/5</f>
        <v>306.2</v>
      </c>
      <c r="F19" s="12">
        <f>MIN('Weekly Deaths_2014'!D19,'Weekly Deaths_2013'!D19,'Weekly Deaths_2012'!D19,'Weekly Deaths_2011'!D19,'Weekly Deaths_2010'!D19)</f>
        <v>255</v>
      </c>
      <c r="G19" s="12">
        <f>MAX('Weekly Deaths_2014'!D19,'Weekly Deaths_2013'!D19,'Weekly Deaths_2012'!D19,,'Weekly Deaths_2011'!D19,'Weekly Deaths_2010'!D19)</f>
        <v>390</v>
      </c>
    </row>
    <row r="20" spans="1:7" x14ac:dyDescent="0.15">
      <c r="A20" s="9">
        <v>16</v>
      </c>
      <c r="B20" s="10">
        <v>42105</v>
      </c>
      <c r="C20" s="10">
        <v>42111</v>
      </c>
      <c r="D20" s="9">
        <v>327</v>
      </c>
      <c r="E20" s="12">
        <f>SUM('Weekly Deaths_2014'!D20+'Weekly Deaths_2013'!D20+'Weekly Deaths_2012'!D20+'Weekly Deaths_2011'!D20+'Weekly Deaths_2010'!D20)/5</f>
        <v>286.39999999999998</v>
      </c>
      <c r="F20" s="12">
        <f>MIN('Weekly Deaths_2014'!D20,'Weekly Deaths_2013'!D20,'Weekly Deaths_2012'!D20,'Weekly Deaths_2011'!D20,'Weekly Deaths_2010'!D20)</f>
        <v>247</v>
      </c>
      <c r="G20" s="12">
        <f>MAX('Weekly Deaths_2014'!D20,'Weekly Deaths_2013'!D20,'Weekly Deaths_2012'!D20,,'Weekly Deaths_2011'!D20,'Weekly Deaths_2010'!D20)</f>
        <v>328</v>
      </c>
    </row>
    <row r="21" spans="1:7" x14ac:dyDescent="0.15">
      <c r="A21" s="9">
        <v>17</v>
      </c>
      <c r="B21" s="10">
        <v>42112</v>
      </c>
      <c r="C21" s="10">
        <v>42118</v>
      </c>
      <c r="D21" s="9">
        <v>316</v>
      </c>
      <c r="E21" s="12">
        <f>SUM('Weekly Deaths_2014'!D21+'Weekly Deaths_2013'!D21+'Weekly Deaths_2012'!D21+'Weekly Deaths_2011'!D21+'Weekly Deaths_2010'!D21)/5</f>
        <v>260.2</v>
      </c>
      <c r="F21" s="12">
        <f>MIN('Weekly Deaths_2014'!D21,'Weekly Deaths_2013'!D21,'Weekly Deaths_2012'!D21,'Weekly Deaths_2011'!D21,'Weekly Deaths_2010'!D21)</f>
        <v>199</v>
      </c>
      <c r="G21" s="12">
        <f>MAX('Weekly Deaths_2014'!D21,'Weekly Deaths_2013'!D21,'Weekly Deaths_2012'!D21,,'Weekly Deaths_2011'!D21,'Weekly Deaths_2010'!D21)</f>
        <v>303</v>
      </c>
    </row>
    <row r="22" spans="1:7" x14ac:dyDescent="0.15">
      <c r="A22" s="9">
        <v>18</v>
      </c>
      <c r="B22" s="10">
        <v>42119</v>
      </c>
      <c r="C22" s="10">
        <v>42125</v>
      </c>
      <c r="D22" s="9">
        <v>335</v>
      </c>
      <c r="E22" s="12">
        <f>SUM('Weekly Deaths_2014'!D22+'Weekly Deaths_2013'!D22+'Weekly Deaths_2012'!D22+'Weekly Deaths_2011'!D22+'Weekly Deaths_2010'!D22)/5</f>
        <v>290</v>
      </c>
      <c r="F22" s="12">
        <f>MIN('Weekly Deaths_2014'!D22,'Weekly Deaths_2013'!D22,'Weekly Deaths_2012'!D22,'Weekly Deaths_2011'!D22,'Weekly Deaths_2010'!D22)</f>
        <v>276</v>
      </c>
      <c r="G22" s="12">
        <f>MAX('Weekly Deaths_2014'!D22,'Weekly Deaths_2013'!D22,'Weekly Deaths_2012'!D22,,'Weekly Deaths_2011'!D22,'Weekly Deaths_2010'!D22)</f>
        <v>313</v>
      </c>
    </row>
    <row r="23" spans="1:7" x14ac:dyDescent="0.15">
      <c r="A23" s="9">
        <v>19</v>
      </c>
      <c r="B23" s="10">
        <v>42125</v>
      </c>
      <c r="C23" s="10">
        <v>42131</v>
      </c>
      <c r="D23" s="9">
        <v>256</v>
      </c>
      <c r="E23" s="12">
        <f>SUM('Weekly Deaths_2014'!D23+'Weekly Deaths_2013'!D23+'Weekly Deaths_2012'!D23+'Weekly Deaths_2011'!D23+'Weekly Deaths_2010'!D23)/5</f>
        <v>257.2</v>
      </c>
      <c r="F23" s="12">
        <f>MIN('Weekly Deaths_2014'!D23,'Weekly Deaths_2013'!D23,'Weekly Deaths_2012'!D23,'Weekly Deaths_2011'!D23,'Weekly Deaths_2010'!D23)</f>
        <v>215</v>
      </c>
      <c r="G23" s="12">
        <f>MAX('Weekly Deaths_2014'!D23,'Weekly Deaths_2013'!D23,'Weekly Deaths_2012'!D23,,'Weekly Deaths_2011'!D23,'Weekly Deaths_2010'!D23)</f>
        <v>289</v>
      </c>
    </row>
    <row r="24" spans="1:7" x14ac:dyDescent="0.15">
      <c r="A24" s="9">
        <v>20</v>
      </c>
      <c r="B24" s="10">
        <v>42132</v>
      </c>
      <c r="C24" s="10">
        <v>42139</v>
      </c>
      <c r="D24" s="9">
        <v>299</v>
      </c>
      <c r="E24" s="12">
        <f>SUM('Weekly Deaths_2014'!D24+'Weekly Deaths_2013'!D24+'Weekly Deaths_2012'!D24+'Weekly Deaths_2011'!D24+'Weekly Deaths_2010'!D24)/5</f>
        <v>280.8</v>
      </c>
      <c r="F24" s="12">
        <f>MIN('Weekly Deaths_2014'!D24,'Weekly Deaths_2013'!D24,'Weekly Deaths_2012'!D24,'Weekly Deaths_2011'!D24,'Weekly Deaths_2010'!D24)</f>
        <v>250</v>
      </c>
      <c r="G24" s="12">
        <f>MAX('Weekly Deaths_2014'!D24,'Weekly Deaths_2013'!D24,'Weekly Deaths_2012'!D24,,'Weekly Deaths_2011'!D24,'Weekly Deaths_2010'!D24)</f>
        <v>323</v>
      </c>
    </row>
    <row r="25" spans="1:7" x14ac:dyDescent="0.15">
      <c r="A25" s="9">
        <v>21</v>
      </c>
      <c r="B25" s="10">
        <v>42140</v>
      </c>
      <c r="C25" s="10">
        <v>42146</v>
      </c>
      <c r="D25" s="9">
        <v>290</v>
      </c>
      <c r="E25" s="12">
        <f>SUM('Weekly Deaths_2014'!D25+'Weekly Deaths_2013'!D25+'Weekly Deaths_2012'!D25+'Weekly Deaths_2011'!D25+'Weekly Deaths_2010'!D25)/5</f>
        <v>276.39999999999998</v>
      </c>
      <c r="F25" s="12">
        <f>MIN('Weekly Deaths_2014'!D25,'Weekly Deaths_2013'!D25,'Weekly Deaths_2012'!D25,'Weekly Deaths_2011'!D25,'Weekly Deaths_2010'!D25)</f>
        <v>241</v>
      </c>
      <c r="G25" s="12">
        <f>MAX('Weekly Deaths_2014'!D25,'Weekly Deaths_2013'!D25,'Weekly Deaths_2012'!D25,,'Weekly Deaths_2011'!D25,'Weekly Deaths_2010'!D25)</f>
        <v>312</v>
      </c>
    </row>
    <row r="26" spans="1:7" x14ac:dyDescent="0.15">
      <c r="A26" s="9">
        <v>22</v>
      </c>
      <c r="B26" s="10">
        <v>42147</v>
      </c>
      <c r="C26" s="10">
        <v>42153</v>
      </c>
      <c r="D26" s="9">
        <v>258</v>
      </c>
      <c r="E26" s="12">
        <f>SUM('Weekly Deaths_2014'!D26+'Weekly Deaths_2013'!D26+'Weekly Deaths_2012'!D26+'Weekly Deaths_2011'!D26+'Weekly Deaths_2010'!D26)/5</f>
        <v>258.8</v>
      </c>
      <c r="F26" s="12">
        <f>MIN('Weekly Deaths_2014'!D26,'Weekly Deaths_2013'!D26,'Weekly Deaths_2012'!D26,'Weekly Deaths_2011'!D26,'Weekly Deaths_2010'!D26)</f>
        <v>241</v>
      </c>
      <c r="G26" s="12">
        <f>MAX('Weekly Deaths_2014'!D26,'Weekly Deaths_2013'!D26,'Weekly Deaths_2012'!D26,,'Weekly Deaths_2011'!D26,'Weekly Deaths_2010'!D26)</f>
        <v>287</v>
      </c>
    </row>
    <row r="27" spans="1:7" x14ac:dyDescent="0.15">
      <c r="A27" s="9">
        <v>23</v>
      </c>
      <c r="B27" s="10">
        <v>42154</v>
      </c>
      <c r="C27" s="10">
        <v>42160</v>
      </c>
      <c r="D27" s="9">
        <v>340</v>
      </c>
      <c r="E27" s="12">
        <f>SUM('Weekly Deaths_2014'!D27+'Weekly Deaths_2013'!D27+'Weekly Deaths_2012'!D27+'Weekly Deaths_2011'!D27+'Weekly Deaths_2010'!D27)/5</f>
        <v>246.6</v>
      </c>
      <c r="F27" s="12">
        <f>MIN('Weekly Deaths_2014'!D27,'Weekly Deaths_2013'!D27,'Weekly Deaths_2012'!D27,'Weekly Deaths_2011'!D27,'Weekly Deaths_2010'!D27)</f>
        <v>226</v>
      </c>
      <c r="G27" s="12">
        <f>MAX('Weekly Deaths_2014'!D27,'Weekly Deaths_2013'!D27,'Weekly Deaths_2012'!D27,,'Weekly Deaths_2011'!D27,'Weekly Deaths_2010'!D27)</f>
        <v>276</v>
      </c>
    </row>
    <row r="28" spans="1:7" x14ac:dyDescent="0.15">
      <c r="A28" s="9">
        <v>24</v>
      </c>
      <c r="B28" s="10">
        <v>42161</v>
      </c>
      <c r="C28" s="10">
        <v>42167</v>
      </c>
      <c r="D28" s="9">
        <v>272</v>
      </c>
      <c r="E28" s="12">
        <f>SUM('Weekly Deaths_2014'!D28+'Weekly Deaths_2013'!D28+'Weekly Deaths_2012'!D28+'Weekly Deaths_2011'!D28+'Weekly Deaths_2010'!D28)/5</f>
        <v>286</v>
      </c>
      <c r="F28" s="12">
        <f>MIN('Weekly Deaths_2014'!D28,'Weekly Deaths_2013'!D28,'Weekly Deaths_2012'!D28,'Weekly Deaths_2011'!D28,'Weekly Deaths_2010'!D28)</f>
        <v>270</v>
      </c>
      <c r="G28" s="12">
        <f>MAX('Weekly Deaths_2014'!D28,'Weekly Deaths_2013'!D28,'Weekly Deaths_2012'!D28,,'Weekly Deaths_2011'!D28,'Weekly Deaths_2010'!D28)</f>
        <v>303</v>
      </c>
    </row>
    <row r="29" spans="1:7" x14ac:dyDescent="0.15">
      <c r="A29" s="9">
        <v>25</v>
      </c>
      <c r="B29" s="10">
        <v>42168</v>
      </c>
      <c r="C29" s="10">
        <v>42174</v>
      </c>
      <c r="D29" s="9">
        <v>292</v>
      </c>
      <c r="E29" s="12">
        <f>SUM('Weekly Deaths_2014'!D29+'Weekly Deaths_2013'!D29+'Weekly Deaths_2012'!D29+'Weekly Deaths_2011'!D29+'Weekly Deaths_2010'!D29)/5</f>
        <v>245</v>
      </c>
      <c r="F29" s="12">
        <f>MIN('Weekly Deaths_2014'!D29,'Weekly Deaths_2013'!D29,'Weekly Deaths_2012'!D29,'Weekly Deaths_2011'!D29,'Weekly Deaths_2010'!D29)</f>
        <v>211</v>
      </c>
      <c r="G29" s="12">
        <f>MAX('Weekly Deaths_2014'!D29,'Weekly Deaths_2013'!D29,'Weekly Deaths_2012'!D29,,'Weekly Deaths_2011'!D29,'Weekly Deaths_2010'!D29)</f>
        <v>273</v>
      </c>
    </row>
    <row r="30" spans="1:7" x14ac:dyDescent="0.15">
      <c r="A30" s="9">
        <v>26</v>
      </c>
      <c r="B30" s="10">
        <v>42175</v>
      </c>
      <c r="C30" s="10">
        <v>42181</v>
      </c>
      <c r="D30" s="9">
        <v>303</v>
      </c>
      <c r="E30" s="12">
        <f>SUM('Weekly Deaths_2014'!D30+'Weekly Deaths_2013'!D30+'Weekly Deaths_2012'!D30+'Weekly Deaths_2011'!D30+'Weekly Deaths_2010'!D30)/5</f>
        <v>250.6</v>
      </c>
      <c r="F30" s="12">
        <f>MIN('Weekly Deaths_2014'!D30,'Weekly Deaths_2013'!D30,'Weekly Deaths_2012'!D30,'Weekly Deaths_2011'!D30,'Weekly Deaths_2010'!D30)</f>
        <v>235</v>
      </c>
      <c r="G30" s="12">
        <f>MAX('Weekly Deaths_2014'!D30,'Weekly Deaths_2013'!D30,'Weekly Deaths_2012'!D30,,'Weekly Deaths_2011'!D30,'Weekly Deaths_2010'!D30)</f>
        <v>266</v>
      </c>
    </row>
    <row r="31" spans="1:7" x14ac:dyDescent="0.15">
      <c r="A31" s="9">
        <v>27</v>
      </c>
      <c r="B31" s="10">
        <v>42182</v>
      </c>
      <c r="C31" s="10">
        <v>42188</v>
      </c>
      <c r="D31" s="9">
        <v>300</v>
      </c>
      <c r="E31" s="12">
        <f>SUM('Weekly Deaths_2014'!D31+'Weekly Deaths_2013'!D31+'Weekly Deaths_2012'!D31+'Weekly Deaths_2011'!D31+'Weekly Deaths_2010'!D31)/5</f>
        <v>255.8</v>
      </c>
      <c r="F31" s="12">
        <f>MIN('Weekly Deaths_2014'!D31,'Weekly Deaths_2013'!D31,'Weekly Deaths_2012'!D31,'Weekly Deaths_2011'!D31,'Weekly Deaths_2010'!D31)</f>
        <v>243</v>
      </c>
      <c r="G31" s="12">
        <f>MAX('Weekly Deaths_2014'!D31,'Weekly Deaths_2013'!D31,'Weekly Deaths_2012'!D31,,'Weekly Deaths_2011'!D31,'Weekly Deaths_2010'!D31)</f>
        <v>268</v>
      </c>
    </row>
    <row r="32" spans="1:7" x14ac:dyDescent="0.15">
      <c r="A32" s="9">
        <v>28</v>
      </c>
      <c r="B32" s="10">
        <v>42189</v>
      </c>
      <c r="C32" s="10">
        <v>42195</v>
      </c>
      <c r="D32" s="9">
        <v>252</v>
      </c>
      <c r="E32" s="12">
        <f>SUM('Weekly Deaths_2014'!D32+'Weekly Deaths_2013'!D32+'Weekly Deaths_2012'!D32+'Weekly Deaths_2011'!D32+'Weekly Deaths_2010'!D32)/5</f>
        <v>226.4</v>
      </c>
      <c r="F32" s="12">
        <f>MIN('Weekly Deaths_2014'!D32,'Weekly Deaths_2013'!D32,'Weekly Deaths_2012'!D32,'Weekly Deaths_2011'!D32,'Weekly Deaths_2010'!D32)</f>
        <v>191</v>
      </c>
      <c r="G32" s="12">
        <f>MAX('Weekly Deaths_2014'!D32,'Weekly Deaths_2013'!D32,'Weekly Deaths_2012'!D32,,'Weekly Deaths_2011'!D32,'Weekly Deaths_2010'!D32)</f>
        <v>247</v>
      </c>
    </row>
    <row r="33" spans="1:7" x14ac:dyDescent="0.15">
      <c r="A33" s="9">
        <v>29</v>
      </c>
      <c r="B33" s="10">
        <v>42196</v>
      </c>
      <c r="C33" s="10">
        <v>42202</v>
      </c>
      <c r="D33" s="9">
        <v>203</v>
      </c>
      <c r="E33" s="12">
        <f>SUM('Weekly Deaths_2014'!D33+'Weekly Deaths_2013'!D33+'Weekly Deaths_2012'!D33+'Weekly Deaths_2011'!D33+'Weekly Deaths_2010'!D33)/5</f>
        <v>244.6</v>
      </c>
      <c r="F33" s="12">
        <f>MIN('Weekly Deaths_2014'!D33,'Weekly Deaths_2013'!D33,'Weekly Deaths_2012'!D33,'Weekly Deaths_2011'!D33,'Weekly Deaths_2010'!D33)</f>
        <v>208</v>
      </c>
      <c r="G33" s="12">
        <f>MAX('Weekly Deaths_2014'!D33,'Weekly Deaths_2013'!D33,'Weekly Deaths_2012'!D33,,'Weekly Deaths_2011'!D33,'Weekly Deaths_2010'!D33)</f>
        <v>276</v>
      </c>
    </row>
    <row r="34" spans="1:7" x14ac:dyDescent="0.15">
      <c r="A34" s="9">
        <v>30</v>
      </c>
      <c r="B34" s="10">
        <v>42203</v>
      </c>
      <c r="C34" s="10">
        <v>42209</v>
      </c>
      <c r="D34" s="9">
        <v>274</v>
      </c>
      <c r="E34" s="12">
        <f>SUM('Weekly Deaths_2014'!D34+'Weekly Deaths_2013'!D34+'Weekly Deaths_2012'!D34+'Weekly Deaths_2011'!D34+'Weekly Deaths_2010'!D34)/5</f>
        <v>261.39999999999998</v>
      </c>
      <c r="F34" s="12">
        <f>MIN('Weekly Deaths_2014'!D34,'Weekly Deaths_2013'!D34,'Weekly Deaths_2012'!D34,'Weekly Deaths_2011'!D34,'Weekly Deaths_2010'!D34)</f>
        <v>235</v>
      </c>
      <c r="G34" s="12">
        <f>MAX('Weekly Deaths_2014'!D34,'Weekly Deaths_2013'!D34,'Weekly Deaths_2012'!D34,,'Weekly Deaths_2011'!D34,'Weekly Deaths_2010'!D34)</f>
        <v>296</v>
      </c>
    </row>
    <row r="35" spans="1:7" x14ac:dyDescent="0.15">
      <c r="A35" s="9">
        <v>31</v>
      </c>
      <c r="B35" s="10">
        <v>42210</v>
      </c>
      <c r="C35" s="10">
        <v>42216</v>
      </c>
      <c r="D35" s="9">
        <v>291</v>
      </c>
      <c r="E35" s="12">
        <f>SUM('Weekly Deaths_2014'!D35+'Weekly Deaths_2013'!D35+'Weekly Deaths_2012'!D35+'Weekly Deaths_2011'!D35+'Weekly Deaths_2010'!D35)/5</f>
        <v>260.39999999999998</v>
      </c>
      <c r="F35" s="12">
        <f>MIN('Weekly Deaths_2014'!D35,'Weekly Deaths_2013'!D35,'Weekly Deaths_2012'!D35,'Weekly Deaths_2011'!D35,'Weekly Deaths_2010'!D35)</f>
        <v>240</v>
      </c>
      <c r="G35" s="12">
        <f>MAX('Weekly Deaths_2014'!D35,'Weekly Deaths_2013'!D35,'Weekly Deaths_2012'!D35,,'Weekly Deaths_2011'!D35,'Weekly Deaths_2010'!D35)</f>
        <v>292</v>
      </c>
    </row>
    <row r="36" spans="1:7" x14ac:dyDescent="0.15">
      <c r="A36" s="9">
        <v>32</v>
      </c>
      <c r="B36" s="10">
        <v>42217</v>
      </c>
      <c r="C36" s="10">
        <v>42223</v>
      </c>
      <c r="D36" s="9">
        <v>248</v>
      </c>
      <c r="E36" s="12">
        <f>SUM('Weekly Deaths_2014'!D36+'Weekly Deaths_2013'!D36+'Weekly Deaths_2012'!D36+'Weekly Deaths_2011'!D36+'Weekly Deaths_2010'!D36)/5</f>
        <v>256</v>
      </c>
      <c r="F36" s="12">
        <f>MIN('Weekly Deaths_2014'!D36,'Weekly Deaths_2013'!D36,'Weekly Deaths_2012'!D36,'Weekly Deaths_2011'!D36,'Weekly Deaths_2010'!D36)</f>
        <v>241</v>
      </c>
      <c r="G36" s="12">
        <f>MAX('Weekly Deaths_2014'!D36,'Weekly Deaths_2013'!D36,'Weekly Deaths_2012'!D36,,'Weekly Deaths_2011'!D36,'Weekly Deaths_2010'!D36)</f>
        <v>265</v>
      </c>
    </row>
    <row r="37" spans="1:7" x14ac:dyDescent="0.15">
      <c r="A37" s="9">
        <v>33</v>
      </c>
      <c r="B37" s="10">
        <v>42224</v>
      </c>
      <c r="C37" s="10">
        <v>42230</v>
      </c>
      <c r="D37" s="9">
        <v>235</v>
      </c>
      <c r="E37" s="12">
        <f>SUM('Weekly Deaths_2014'!D37+'Weekly Deaths_2013'!D37+'Weekly Deaths_2012'!D37+'Weekly Deaths_2011'!D37+'Weekly Deaths_2010'!D37)/5</f>
        <v>263.2</v>
      </c>
      <c r="F37" s="12">
        <f>MIN('Weekly Deaths_2014'!D37,'Weekly Deaths_2013'!D37,'Weekly Deaths_2012'!D37,'Weekly Deaths_2011'!D37,'Weekly Deaths_2010'!D37)</f>
        <v>246</v>
      </c>
      <c r="G37" s="12">
        <f>MAX('Weekly Deaths_2014'!D37,'Weekly Deaths_2013'!D37,'Weekly Deaths_2012'!D37,,'Weekly Deaths_2011'!D37,'Weekly Deaths_2010'!D37)</f>
        <v>282</v>
      </c>
    </row>
    <row r="38" spans="1:7" x14ac:dyDescent="0.15">
      <c r="A38" s="9">
        <v>34</v>
      </c>
      <c r="B38" s="10">
        <v>42231</v>
      </c>
      <c r="C38" s="10">
        <v>42237</v>
      </c>
      <c r="D38" s="9">
        <v>251</v>
      </c>
      <c r="E38" s="12">
        <f>SUM('Weekly Deaths_2014'!D38+'Weekly Deaths_2013'!D38+'Weekly Deaths_2012'!D38+'Weekly Deaths_2011'!D38+'Weekly Deaths_2010'!D38)/5</f>
        <v>266.60000000000002</v>
      </c>
      <c r="F38" s="12">
        <f>MIN('Weekly Deaths_2014'!D38,'Weekly Deaths_2013'!D38,'Weekly Deaths_2012'!D38,'Weekly Deaths_2011'!D38,'Weekly Deaths_2010'!D38)</f>
        <v>255</v>
      </c>
      <c r="G38" s="12">
        <f>MAX('Weekly Deaths_2014'!D38,'Weekly Deaths_2013'!D38,'Weekly Deaths_2012'!D38,,'Weekly Deaths_2011'!D38,'Weekly Deaths_2010'!D38)</f>
        <v>282</v>
      </c>
    </row>
    <row r="39" spans="1:7" x14ac:dyDescent="0.15">
      <c r="A39" s="9">
        <v>35</v>
      </c>
      <c r="B39" s="10">
        <v>42238</v>
      </c>
      <c r="C39" s="10">
        <v>42244</v>
      </c>
      <c r="D39" s="9">
        <v>259</v>
      </c>
      <c r="E39" s="12">
        <f>SUM('Weekly Deaths_2014'!D39+'Weekly Deaths_2013'!D39+'Weekly Deaths_2012'!D39+'Weekly Deaths_2011'!D39+'Weekly Deaths_2010'!D39)/5</f>
        <v>241.4</v>
      </c>
      <c r="F39" s="12">
        <f>MIN('Weekly Deaths_2014'!D39,'Weekly Deaths_2013'!D39,'Weekly Deaths_2012'!D39,'Weekly Deaths_2011'!D39,'Weekly Deaths_2010'!D39)</f>
        <v>226</v>
      </c>
      <c r="G39" s="12">
        <f>MAX('Weekly Deaths_2014'!D39,'Weekly Deaths_2013'!D39,'Weekly Deaths_2012'!D39,,'Weekly Deaths_2011'!D39,'Weekly Deaths_2010'!D39)</f>
        <v>260</v>
      </c>
    </row>
    <row r="40" spans="1:7" x14ac:dyDescent="0.15">
      <c r="A40" s="9">
        <v>36</v>
      </c>
      <c r="B40" s="10">
        <v>42245</v>
      </c>
      <c r="C40" s="10">
        <v>42251</v>
      </c>
      <c r="D40" s="9">
        <v>237</v>
      </c>
      <c r="E40" s="12">
        <f>SUM('Weekly Deaths_2014'!D40+'Weekly Deaths_2013'!D40+'Weekly Deaths_2012'!D40+'Weekly Deaths_2011'!D40+'Weekly Deaths_2010'!D40)/5</f>
        <v>261.2</v>
      </c>
      <c r="F40" s="12">
        <f>MIN('Weekly Deaths_2014'!D40,'Weekly Deaths_2013'!D40,'Weekly Deaths_2012'!D40,'Weekly Deaths_2011'!D40,'Weekly Deaths_2010'!D40)</f>
        <v>221</v>
      </c>
      <c r="G40" s="12">
        <f>MAX('Weekly Deaths_2014'!D40,'Weekly Deaths_2013'!D40,'Weekly Deaths_2012'!D40,,'Weekly Deaths_2011'!D40,'Weekly Deaths_2010'!D40)</f>
        <v>301</v>
      </c>
    </row>
    <row r="41" spans="1:7" x14ac:dyDescent="0.15">
      <c r="A41" s="9">
        <v>37</v>
      </c>
      <c r="B41" s="10">
        <v>42252</v>
      </c>
      <c r="C41" s="10">
        <v>42258</v>
      </c>
      <c r="D41" s="9">
        <v>324</v>
      </c>
      <c r="E41" s="12">
        <f>SUM('Weekly Deaths_2014'!D41+'Weekly Deaths_2013'!D41+'Weekly Deaths_2012'!D41+'Weekly Deaths_2011'!D41+'Weekly Deaths_2010'!D41)/5</f>
        <v>259.2</v>
      </c>
      <c r="F41" s="12">
        <f>MIN('Weekly Deaths_2014'!D41,'Weekly Deaths_2013'!D41,'Weekly Deaths_2012'!D41,'Weekly Deaths_2011'!D41,'Weekly Deaths_2010'!D41)</f>
        <v>226</v>
      </c>
      <c r="G41" s="12">
        <f>MAX('Weekly Deaths_2014'!D41,'Weekly Deaths_2013'!D41,'Weekly Deaths_2012'!D41,,'Weekly Deaths_2011'!D41,'Weekly Deaths_2010'!D41)</f>
        <v>295</v>
      </c>
    </row>
    <row r="42" spans="1:7" x14ac:dyDescent="0.15">
      <c r="A42" s="9">
        <v>38</v>
      </c>
      <c r="B42" s="10">
        <v>42259</v>
      </c>
      <c r="C42" s="10">
        <v>42265</v>
      </c>
      <c r="D42" s="9">
        <v>283</v>
      </c>
      <c r="E42" s="12">
        <f>SUM('Weekly Deaths_2014'!D42+'Weekly Deaths_2013'!D42+'Weekly Deaths_2012'!D42+'Weekly Deaths_2011'!D42+'Weekly Deaths_2010'!D42)/5</f>
        <v>252.6</v>
      </c>
      <c r="F42" s="12">
        <f>MIN('Weekly Deaths_2014'!D42,'Weekly Deaths_2013'!D42,'Weekly Deaths_2012'!D42,'Weekly Deaths_2011'!D42,'Weekly Deaths_2010'!D42)</f>
        <v>238</v>
      </c>
      <c r="G42" s="12">
        <f>MAX('Weekly Deaths_2014'!D42,'Weekly Deaths_2013'!D42,'Weekly Deaths_2012'!D42,,'Weekly Deaths_2011'!D42,'Weekly Deaths_2010'!D42)</f>
        <v>271</v>
      </c>
    </row>
    <row r="43" spans="1:7" x14ac:dyDescent="0.15">
      <c r="A43" s="9">
        <v>39</v>
      </c>
      <c r="B43" s="10">
        <v>42266</v>
      </c>
      <c r="C43" s="10">
        <v>42272</v>
      </c>
      <c r="D43" s="9">
        <v>287</v>
      </c>
      <c r="E43" s="12">
        <f>SUM('Weekly Deaths_2014'!D43+'Weekly Deaths_2013'!D43+'Weekly Deaths_2012'!D43+'Weekly Deaths_2011'!D43+'Weekly Deaths_2010'!D43)/5</f>
        <v>277.60000000000002</v>
      </c>
      <c r="F43" s="12">
        <f>MIN('Weekly Deaths_2014'!D43,'Weekly Deaths_2013'!D43,'Weekly Deaths_2012'!D43,'Weekly Deaths_2011'!D43,'Weekly Deaths_2010'!D43)</f>
        <v>238</v>
      </c>
      <c r="G43" s="12">
        <f>MAX('Weekly Deaths_2014'!D43,'Weekly Deaths_2013'!D43,'Weekly Deaths_2012'!D43,,'Weekly Deaths_2011'!D43,'Weekly Deaths_2010'!D43)</f>
        <v>306</v>
      </c>
    </row>
    <row r="44" spans="1:7" x14ac:dyDescent="0.15">
      <c r="A44" s="9">
        <v>40</v>
      </c>
      <c r="B44" s="10">
        <v>42273</v>
      </c>
      <c r="C44" s="10">
        <v>42279</v>
      </c>
      <c r="D44" s="9">
        <v>282</v>
      </c>
      <c r="E44" s="12">
        <f>SUM('Weekly Deaths_2014'!D44+'Weekly Deaths_2013'!D44+'Weekly Deaths_2012'!D44+'Weekly Deaths_2011'!D44+'Weekly Deaths_2010'!D44)/5</f>
        <v>270</v>
      </c>
      <c r="F44" s="12">
        <f>MIN('Weekly Deaths_2014'!D44,'Weekly Deaths_2013'!D44,'Weekly Deaths_2012'!D44,'Weekly Deaths_2011'!D44,'Weekly Deaths_2010'!D44)</f>
        <v>259</v>
      </c>
      <c r="G44" s="12">
        <f>MAX('Weekly Deaths_2014'!D44,'Weekly Deaths_2013'!D44,'Weekly Deaths_2012'!D44,,'Weekly Deaths_2011'!D44,'Weekly Deaths_2010'!D44)</f>
        <v>277</v>
      </c>
    </row>
    <row r="45" spans="1:7" x14ac:dyDescent="0.15">
      <c r="A45" s="9">
        <v>41</v>
      </c>
      <c r="B45" s="10">
        <v>42280</v>
      </c>
      <c r="C45" s="10">
        <v>42286</v>
      </c>
      <c r="D45" s="9">
        <v>304</v>
      </c>
      <c r="E45" s="12">
        <f>SUM('Weekly Deaths_2014'!D45+'Weekly Deaths_2013'!D45+'Weekly Deaths_2012'!D45+'Weekly Deaths_2011'!D45+'Weekly Deaths_2010'!D45)/5</f>
        <v>269</v>
      </c>
      <c r="F45" s="12">
        <f>MIN('Weekly Deaths_2014'!D45,'Weekly Deaths_2013'!D45,'Weekly Deaths_2012'!D45,'Weekly Deaths_2011'!D45,'Weekly Deaths_2010'!D45)</f>
        <v>241</v>
      </c>
      <c r="G45" s="12">
        <f>MAX('Weekly Deaths_2014'!D45,'Weekly Deaths_2013'!D45,'Weekly Deaths_2012'!D45,,'Weekly Deaths_2011'!D45,'Weekly Deaths_2010'!D45)</f>
        <v>317</v>
      </c>
    </row>
    <row r="46" spans="1:7" x14ac:dyDescent="0.15">
      <c r="A46" s="9">
        <v>42</v>
      </c>
      <c r="B46" s="10">
        <v>42287</v>
      </c>
      <c r="C46" s="10">
        <v>42293</v>
      </c>
      <c r="D46" s="9">
        <v>299</v>
      </c>
      <c r="E46" s="12">
        <f>SUM('Weekly Deaths_2014'!D46+'Weekly Deaths_2013'!D46+'Weekly Deaths_2012'!D46+'Weekly Deaths_2011'!D46+'Weekly Deaths_2010'!D46)/5</f>
        <v>276.8</v>
      </c>
      <c r="F46" s="12">
        <f>MIN('Weekly Deaths_2014'!D46,'Weekly Deaths_2013'!D46,'Weekly Deaths_2012'!D46,'Weekly Deaths_2011'!D46,'Weekly Deaths_2010'!D46)</f>
        <v>256</v>
      </c>
      <c r="G46" s="12">
        <f>MAX('Weekly Deaths_2014'!D46,'Weekly Deaths_2013'!D46,'Weekly Deaths_2012'!D46,,'Weekly Deaths_2011'!D46,'Weekly Deaths_2010'!D46)</f>
        <v>293</v>
      </c>
    </row>
    <row r="47" spans="1:7" x14ac:dyDescent="0.15">
      <c r="A47" s="9">
        <v>43</v>
      </c>
      <c r="B47" s="10">
        <v>42294</v>
      </c>
      <c r="C47" s="10">
        <v>42300</v>
      </c>
      <c r="D47" s="9">
        <v>274</v>
      </c>
      <c r="E47" s="12">
        <f>SUM('Weekly Deaths_2014'!D47+'Weekly Deaths_2013'!D47+'Weekly Deaths_2012'!D47+'Weekly Deaths_2011'!D47+'Weekly Deaths_2010'!D47)/5</f>
        <v>283.39999999999998</v>
      </c>
      <c r="F47" s="12">
        <f>MIN('Weekly Deaths_2014'!D47,'Weekly Deaths_2013'!D47,'Weekly Deaths_2012'!D47,'Weekly Deaths_2011'!D47,'Weekly Deaths_2010'!D47)</f>
        <v>263</v>
      </c>
      <c r="G47" s="12">
        <f>MAX('Weekly Deaths_2014'!D47,'Weekly Deaths_2013'!D47,'Weekly Deaths_2012'!D47,,'Weekly Deaths_2011'!D47,'Weekly Deaths_2010'!D47)</f>
        <v>305</v>
      </c>
    </row>
    <row r="48" spans="1:7" x14ac:dyDescent="0.15">
      <c r="A48" s="9">
        <v>44</v>
      </c>
      <c r="B48" s="10">
        <v>42301</v>
      </c>
      <c r="C48" s="10">
        <v>42307</v>
      </c>
      <c r="D48" s="9">
        <v>292</v>
      </c>
      <c r="E48" s="12">
        <f>SUM('Weekly Deaths_2014'!D48+'Weekly Deaths_2013'!D48+'Weekly Deaths_2012'!D48+'Weekly Deaths_2011'!D48+'Weekly Deaths_2010'!D48)/5</f>
        <v>270.8</v>
      </c>
      <c r="F48" s="12">
        <f>MIN('Weekly Deaths_2014'!D48,'Weekly Deaths_2013'!D48,'Weekly Deaths_2012'!D48,'Weekly Deaths_2011'!D48,'Weekly Deaths_2010'!D48)</f>
        <v>257</v>
      </c>
      <c r="G48" s="12">
        <f>MAX('Weekly Deaths_2014'!D48,'Weekly Deaths_2013'!D48,'Weekly Deaths_2012'!D48,,'Weekly Deaths_2011'!D48,'Weekly Deaths_2010'!D48)</f>
        <v>284</v>
      </c>
    </row>
    <row r="49" spans="1:7" x14ac:dyDescent="0.15">
      <c r="A49" s="9">
        <v>45</v>
      </c>
      <c r="B49" s="10">
        <v>42308</v>
      </c>
      <c r="C49" s="10">
        <v>42314</v>
      </c>
      <c r="D49" s="9">
        <v>290</v>
      </c>
      <c r="E49" s="12">
        <f>SUM('Weekly Deaths_2014'!D49+'Weekly Deaths_2013'!D49+'Weekly Deaths_2012'!D49+'Weekly Deaths_2011'!D49+'Weekly Deaths_2010'!D49)/5</f>
        <v>276.2</v>
      </c>
      <c r="F49" s="12">
        <f>MIN('Weekly Deaths_2014'!D49,'Weekly Deaths_2013'!D49,'Weekly Deaths_2012'!D49,'Weekly Deaths_2011'!D49,'Weekly Deaths_2010'!D49)</f>
        <v>260</v>
      </c>
      <c r="G49" s="12">
        <f>MAX('Weekly Deaths_2014'!D49,'Weekly Deaths_2013'!D49,'Weekly Deaths_2012'!D49,,'Weekly Deaths_2011'!D49,'Weekly Deaths_2010'!D49)</f>
        <v>298</v>
      </c>
    </row>
    <row r="50" spans="1:7" x14ac:dyDescent="0.15">
      <c r="A50" s="9">
        <v>46</v>
      </c>
      <c r="B50" s="10">
        <v>42315</v>
      </c>
      <c r="C50" s="10">
        <v>42321</v>
      </c>
      <c r="D50" s="9">
        <v>297</v>
      </c>
      <c r="E50" s="12">
        <f>SUM('Weekly Deaths_2014'!D50+'Weekly Deaths_2013'!D50+'Weekly Deaths_2012'!D50+'Weekly Deaths_2011'!D50+'Weekly Deaths_2010'!D50)/5</f>
        <v>275.39999999999998</v>
      </c>
      <c r="F50" s="12">
        <f>MIN('Weekly Deaths_2014'!D50,'Weekly Deaths_2013'!D50,'Weekly Deaths_2012'!D50,'Weekly Deaths_2011'!D50,'Weekly Deaths_2010'!D50)</f>
        <v>230</v>
      </c>
      <c r="G50" s="12">
        <f>MAX('Weekly Deaths_2014'!D50,'Weekly Deaths_2013'!D50,'Weekly Deaths_2012'!D50,,'Weekly Deaths_2011'!D50,'Weekly Deaths_2010'!D50)</f>
        <v>297</v>
      </c>
    </row>
    <row r="51" spans="1:7" x14ac:dyDescent="0.15">
      <c r="A51" s="9">
        <v>47</v>
      </c>
      <c r="B51" s="10">
        <v>42322</v>
      </c>
      <c r="C51" s="10">
        <v>42328</v>
      </c>
      <c r="D51" s="9">
        <v>294</v>
      </c>
      <c r="E51" s="12">
        <f>SUM('Weekly Deaths_2014'!D51+'Weekly Deaths_2013'!D51+'Weekly Deaths_2012'!D51+'Weekly Deaths_2011'!D51+'Weekly Deaths_2010'!D51)/5</f>
        <v>288.8</v>
      </c>
      <c r="F51" s="12">
        <f>MIN('Weekly Deaths_2014'!D51,'Weekly Deaths_2013'!D51,'Weekly Deaths_2012'!D51,'Weekly Deaths_2011'!D51,'Weekly Deaths_2010'!D51)</f>
        <v>269</v>
      </c>
      <c r="G51" s="12">
        <f>MAX('Weekly Deaths_2014'!D51,'Weekly Deaths_2013'!D51,'Weekly Deaths_2012'!D51,,'Weekly Deaths_2011'!D51,'Weekly Deaths_2010'!D51)</f>
        <v>313</v>
      </c>
    </row>
    <row r="52" spans="1:7" x14ac:dyDescent="0.15">
      <c r="A52" s="9">
        <v>48</v>
      </c>
      <c r="B52" s="10">
        <v>42329</v>
      </c>
      <c r="C52" s="10">
        <v>42335</v>
      </c>
      <c r="D52" s="9">
        <v>279</v>
      </c>
      <c r="E52" s="12">
        <f>SUM('Weekly Deaths_2014'!D52+'Weekly Deaths_2013'!D52+'Weekly Deaths_2012'!D52+'Weekly Deaths_2011'!D52+'Weekly Deaths_2010'!D52)/5</f>
        <v>280.8</v>
      </c>
      <c r="F52" s="12">
        <f>MIN('Weekly Deaths_2014'!D52,'Weekly Deaths_2013'!D52,'Weekly Deaths_2012'!D52,'Weekly Deaths_2011'!D52,'Weekly Deaths_2010'!D52)</f>
        <v>256</v>
      </c>
      <c r="G52" s="12">
        <f>MAX('Weekly Deaths_2014'!D52,'Weekly Deaths_2013'!D52,'Weekly Deaths_2012'!D52,,'Weekly Deaths_2011'!D52,'Weekly Deaths_2010'!D52)</f>
        <v>293</v>
      </c>
    </row>
    <row r="53" spans="1:7" x14ac:dyDescent="0.15">
      <c r="A53" s="9">
        <v>49</v>
      </c>
      <c r="B53" s="10">
        <v>42336</v>
      </c>
      <c r="C53" s="10">
        <v>42342</v>
      </c>
      <c r="D53" s="9">
        <v>294</v>
      </c>
      <c r="E53" s="12">
        <f>SUM('Weekly Deaths_2014'!D53+'Weekly Deaths_2013'!D53+'Weekly Deaths_2012'!D53+'Weekly Deaths_2011'!D53+'Weekly Deaths_2010'!D53)/5</f>
        <v>280.8</v>
      </c>
      <c r="F53" s="12">
        <f>MIN('Weekly Deaths_2014'!D53,'Weekly Deaths_2013'!D53,'Weekly Deaths_2012'!D53,'Weekly Deaths_2011'!D53,'Weekly Deaths_2010'!D53)</f>
        <v>255</v>
      </c>
      <c r="G53" s="12">
        <f>MAX('Weekly Deaths_2014'!D53,'Weekly Deaths_2013'!D53,'Weekly Deaths_2012'!D53,,'Weekly Deaths_2011'!D53,'Weekly Deaths_2010'!D53)</f>
        <v>299</v>
      </c>
    </row>
    <row r="54" spans="1:7" x14ac:dyDescent="0.15">
      <c r="A54" s="9">
        <v>50</v>
      </c>
      <c r="B54" s="10">
        <v>42343</v>
      </c>
      <c r="C54" s="10">
        <v>42349</v>
      </c>
      <c r="D54" s="9">
        <v>343</v>
      </c>
      <c r="E54" s="12">
        <f>SUM('Weekly Deaths_2014'!D54+'Weekly Deaths_2013'!D54+'Weekly Deaths_2012'!D54+'Weekly Deaths_2011'!D54+'Weekly Deaths_2010'!D54)/5</f>
        <v>285.39999999999998</v>
      </c>
      <c r="F54" s="12">
        <f>MIN('Weekly Deaths_2014'!D54,'Weekly Deaths_2013'!D54,'Weekly Deaths_2012'!D54,'Weekly Deaths_2011'!D54,'Weekly Deaths_2010'!D54)</f>
        <v>263</v>
      </c>
      <c r="G54" s="12">
        <f>MAX('Weekly Deaths_2014'!D54,'Weekly Deaths_2013'!D54,'Weekly Deaths_2012'!D54,,'Weekly Deaths_2011'!D54,'Weekly Deaths_2010'!D54)</f>
        <v>301</v>
      </c>
    </row>
    <row r="55" spans="1:7" x14ac:dyDescent="0.15">
      <c r="A55" s="9">
        <v>51</v>
      </c>
      <c r="B55" s="10">
        <v>42350</v>
      </c>
      <c r="C55" s="10">
        <v>42356</v>
      </c>
      <c r="D55" s="9">
        <v>301</v>
      </c>
      <c r="E55" s="12">
        <f>SUM('Weekly Deaths_2014'!D55+'Weekly Deaths_2013'!D55+'Weekly Deaths_2012'!D55+'Weekly Deaths_2011'!D55+'Weekly Deaths_2010'!D55)/5</f>
        <v>297.39999999999998</v>
      </c>
      <c r="F55" s="12">
        <f>MIN('Weekly Deaths_2014'!D55,'Weekly Deaths_2013'!D55,'Weekly Deaths_2012'!D55,'Weekly Deaths_2011'!D55,'Weekly Deaths_2010'!D55)</f>
        <v>281</v>
      </c>
      <c r="G55" s="12">
        <f>MAX('Weekly Deaths_2014'!D55,'Weekly Deaths_2013'!D55,'Weekly Deaths_2012'!D55,,'Weekly Deaths_2011'!D55,'Weekly Deaths_2010'!D55)</f>
        <v>313</v>
      </c>
    </row>
    <row r="56" spans="1:7" x14ac:dyDescent="0.15">
      <c r="A56" s="9">
        <v>52</v>
      </c>
      <c r="B56" s="10">
        <v>42357</v>
      </c>
      <c r="C56" s="10">
        <v>42363</v>
      </c>
      <c r="D56" s="9">
        <v>232</v>
      </c>
      <c r="E56" s="12">
        <f>SUM('Weekly Deaths_2014'!D56+'Weekly Deaths_2013'!D56+'Weekly Deaths_2012'!D56+'Weekly Deaths_2011'!D56+'Weekly Deaths_2010'!D56)/5</f>
        <v>210.4</v>
      </c>
      <c r="F56" s="12">
        <f>MIN('Weekly Deaths_2014'!D56,'Weekly Deaths_2013'!D56,'Weekly Deaths_2012'!D56,'Weekly Deaths_2011'!D56,'Weekly Deaths_2010'!D56)</f>
        <v>178</v>
      </c>
      <c r="G56" s="12">
        <f>MAX('Weekly Deaths_2014'!D56,'Weekly Deaths_2013'!D56,'Weekly Deaths_2012'!D56,,'Weekly Deaths_2011'!D56,'Weekly Deaths_2010'!D56)</f>
        <v>255</v>
      </c>
    </row>
    <row r="57" spans="1:7" x14ac:dyDescent="0.15">
      <c r="A57" s="9">
        <v>53</v>
      </c>
      <c r="B57" s="10">
        <v>42364</v>
      </c>
      <c r="C57" s="10">
        <v>42370</v>
      </c>
      <c r="D57" s="9">
        <v>232</v>
      </c>
      <c r="E57" s="12">
        <f>SUM('Weekly Deaths_2014'!D57+'Weekly Deaths_2013'!D57+'Weekly Deaths_2012'!D57+'Weekly Deaths_2011'!D57+'Weekly Deaths_2010'!D57)/5</f>
        <v>57.4</v>
      </c>
      <c r="F57" s="12">
        <f>MIN('Weekly Deaths_2014'!D57,'Weekly Deaths_2013'!D57,'Weekly Deaths_2012'!D57,'Weekly Deaths_2011'!D57,'Weekly Deaths_2010'!D57)</f>
        <v>287</v>
      </c>
      <c r="G57" s="12">
        <f>MAX('Weekly Deaths_2014'!D57,'Weekly Deaths_2013'!D57,'Weekly Deaths_2012'!D57,,'Weekly Deaths_2011'!D57,'Weekly Deaths_2010'!D57)</f>
        <v>287</v>
      </c>
    </row>
    <row r="58" spans="1:7" x14ac:dyDescent="0.15">
      <c r="A58" s="17"/>
      <c r="B58" s="18"/>
      <c r="C58" s="18"/>
      <c r="D58" s="17"/>
      <c r="E58" s="19"/>
      <c r="F58" s="19"/>
      <c r="G58" s="19"/>
    </row>
    <row r="59" spans="1:7" ht="15" x14ac:dyDescent="0.15">
      <c r="A59" s="20" t="s">
        <v>4</v>
      </c>
    </row>
    <row r="61" spans="1:7" ht="15" x14ac:dyDescent="0.15">
      <c r="A61" s="24" t="s">
        <v>15</v>
      </c>
    </row>
  </sheetData>
  <mergeCells count="6">
    <mergeCell ref="A3:A4"/>
    <mergeCell ref="B3:B4"/>
    <mergeCell ref="C3:C4"/>
    <mergeCell ref="D3:D4"/>
    <mergeCell ref="E3:E4"/>
    <mergeCell ref="F3:G3"/>
  </mergeCell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workbookViewId="0">
      <pane ySplit="4" topLeftCell="A28" activePane="bottomLeft" state="frozen"/>
      <selection pane="bottomLeft" activeCell="D5" sqref="D5:D56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9" width="8.6640625" style="4"/>
    <col min="10" max="10" width="9.1640625" style="4" customWidth="1"/>
    <col min="11" max="16384" width="8.6640625" style="4"/>
  </cols>
  <sheetData>
    <row r="1" spans="1:11" ht="15" x14ac:dyDescent="0.15">
      <c r="A1" s="1" t="s">
        <v>32</v>
      </c>
      <c r="B1" s="2"/>
      <c r="C1" s="2"/>
    </row>
    <row r="2" spans="1:11" x14ac:dyDescent="0.15">
      <c r="A2" s="1"/>
      <c r="B2" s="2"/>
      <c r="C2" s="2"/>
    </row>
    <row r="3" spans="1:11" ht="14.25" customHeight="1" x14ac:dyDescent="0.15">
      <c r="A3" s="32" t="s">
        <v>3</v>
      </c>
      <c r="B3" s="31" t="s">
        <v>0</v>
      </c>
      <c r="C3" s="31" t="s">
        <v>1</v>
      </c>
      <c r="D3" s="34" t="s">
        <v>16</v>
      </c>
      <c r="E3" s="32" t="s">
        <v>18</v>
      </c>
      <c r="F3" s="33" t="s">
        <v>2</v>
      </c>
      <c r="G3" s="33"/>
    </row>
    <row r="4" spans="1:11" s="6" customFormat="1" ht="66" customHeight="1" x14ac:dyDescent="0.15">
      <c r="A4" s="32"/>
      <c r="B4" s="31"/>
      <c r="C4" s="31"/>
      <c r="D4" s="36"/>
      <c r="E4" s="32"/>
      <c r="F4" s="5" t="s">
        <v>5</v>
      </c>
      <c r="G4" s="5" t="s">
        <v>6</v>
      </c>
      <c r="I4" s="25"/>
    </row>
    <row r="5" spans="1:11" x14ac:dyDescent="0.15">
      <c r="A5" s="9">
        <v>1</v>
      </c>
      <c r="B5" s="10">
        <v>42371</v>
      </c>
      <c r="C5" s="10">
        <v>42377</v>
      </c>
      <c r="D5" s="26">
        <v>424</v>
      </c>
      <c r="E5" s="12">
        <f>SUM('Weekly Deaths_2015'!D5+'Weekly Deaths_2014'!D5+'Weekly Deaths_2013'!D5+'Weekly Deaths_2012'!D5+'Weekly Deaths_2011'!D5)/5</f>
        <v>331.4</v>
      </c>
      <c r="F5" s="12">
        <f>MIN('Weekly Deaths_2015'!D5,'Weekly Deaths_2014'!D5,'Weekly Deaths_2013'!D5,'Weekly Deaths_2012'!D5,'Weekly Deaths_2011'!D5)</f>
        <v>294</v>
      </c>
      <c r="G5" s="12">
        <f>MAX('Weekly Deaths_2015'!D5,'Weekly Deaths_2014'!D5,'Weekly Deaths_2013'!D5,'Weekly Deaths_2012'!D5,'Weekly Deaths_2011'!D5)</f>
        <v>372</v>
      </c>
      <c r="H5" s="13"/>
      <c r="I5" s="14"/>
      <c r="J5" s="23"/>
      <c r="K5" s="14"/>
    </row>
    <row r="6" spans="1:11" x14ac:dyDescent="0.15">
      <c r="A6" s="9">
        <v>2</v>
      </c>
      <c r="B6" s="10">
        <v>42378</v>
      </c>
      <c r="C6" s="10">
        <v>42384</v>
      </c>
      <c r="D6" s="26">
        <v>348</v>
      </c>
      <c r="E6" s="12">
        <f>SUM('Weekly Deaths_2015'!D6+'Weekly Deaths_2014'!D6+'Weekly Deaths_2013'!D6+'Weekly Deaths_2012'!D6+'Weekly Deaths_2011'!D6)/5</f>
        <v>374.4</v>
      </c>
      <c r="F6" s="12">
        <f>MIN('Weekly Deaths_2015'!D6,'Weekly Deaths_2014'!D6,'Weekly Deaths_2013'!D6,'Weekly Deaths_2012'!D6,'Weekly Deaths_2011'!D6)</f>
        <v>344</v>
      </c>
      <c r="G6" s="12">
        <f>MAX('Weekly Deaths_2015'!D6,'Weekly Deaths_2014'!D6,'Weekly Deaths_2013'!D6,'Weekly Deaths_2012'!D6,'Weekly Deaths_2011'!D6)</f>
        <v>392</v>
      </c>
      <c r="H6" s="13"/>
      <c r="I6" s="14"/>
      <c r="J6" s="23"/>
      <c r="K6" s="14"/>
    </row>
    <row r="7" spans="1:11" x14ac:dyDescent="0.15">
      <c r="A7" s="9">
        <v>3</v>
      </c>
      <c r="B7" s="10">
        <v>42385</v>
      </c>
      <c r="C7" s="10">
        <v>42391</v>
      </c>
      <c r="D7" s="9">
        <v>372</v>
      </c>
      <c r="E7" s="12">
        <f>SUM('Weekly Deaths_2015'!D7+'Weekly Deaths_2014'!D7+'Weekly Deaths_2013'!D7+'Weekly Deaths_2012'!D7+'Weekly Deaths_2011'!D7)/5</f>
        <v>349.8</v>
      </c>
      <c r="F7" s="12">
        <f>MIN('Weekly Deaths_2015'!D7,'Weekly Deaths_2014'!D7,'Weekly Deaths_2013'!D7,'Weekly Deaths_2012'!D7,'Weekly Deaths_2011'!D7)</f>
        <v>319</v>
      </c>
      <c r="G7" s="12">
        <f>MAX('Weekly Deaths_2015'!D7,'Weekly Deaths_2014'!D7,'Weekly Deaths_2013'!D7,'Weekly Deaths_2012'!D7,'Weekly Deaths_2011'!D7)</f>
        <v>383</v>
      </c>
      <c r="H7" s="13"/>
      <c r="I7" s="14"/>
      <c r="J7" s="23"/>
      <c r="K7" s="14"/>
    </row>
    <row r="8" spans="1:11" x14ac:dyDescent="0.15">
      <c r="A8" s="9">
        <v>4</v>
      </c>
      <c r="B8" s="10">
        <v>42392</v>
      </c>
      <c r="C8" s="10">
        <v>42398</v>
      </c>
      <c r="D8" s="9">
        <v>355</v>
      </c>
      <c r="E8" s="12">
        <f>SUM('Weekly Deaths_2015'!D8+'Weekly Deaths_2014'!D8+'Weekly Deaths_2013'!D8+'Weekly Deaths_2012'!D8+'Weekly Deaths_2011'!D8)/5</f>
        <v>333.4</v>
      </c>
      <c r="F8" s="12">
        <f>MIN('Weekly Deaths_2015'!D8,'Weekly Deaths_2014'!D8,'Weekly Deaths_2013'!D8,'Weekly Deaths_2012'!D8,'Weekly Deaths_2011'!D8)</f>
        <v>282</v>
      </c>
      <c r="G8" s="12">
        <f>MAX('Weekly Deaths_2015'!D8,'Weekly Deaths_2014'!D8,'Weekly Deaths_2013'!D8,'Weekly Deaths_2012'!D8,'Weekly Deaths_2011'!D8)</f>
        <v>397</v>
      </c>
      <c r="H8" s="13"/>
      <c r="I8" s="14"/>
      <c r="J8" s="23"/>
      <c r="K8" s="14"/>
    </row>
    <row r="9" spans="1:11" x14ac:dyDescent="0.15">
      <c r="A9" s="9">
        <v>5</v>
      </c>
      <c r="B9" s="10">
        <v>42399</v>
      </c>
      <c r="C9" s="10">
        <v>42405</v>
      </c>
      <c r="D9" s="9">
        <v>314</v>
      </c>
      <c r="E9" s="12">
        <f>SUM('Weekly Deaths_2015'!D9+'Weekly Deaths_2014'!D9+'Weekly Deaths_2013'!D9+'Weekly Deaths_2012'!D9+'Weekly Deaths_2011'!D9)/5</f>
        <v>318.8</v>
      </c>
      <c r="F9" s="12">
        <f>MIN('Weekly Deaths_2015'!D9,'Weekly Deaths_2014'!D9,'Weekly Deaths_2013'!D9,'Weekly Deaths_2012'!D9,'Weekly Deaths_2011'!D9)</f>
        <v>284</v>
      </c>
      <c r="G9" s="12">
        <f>MAX('Weekly Deaths_2015'!D9,'Weekly Deaths_2014'!D9,'Weekly Deaths_2013'!D9,'Weekly Deaths_2012'!D9,'Weekly Deaths_2011'!D9)</f>
        <v>374</v>
      </c>
      <c r="H9" s="13"/>
      <c r="I9" s="14"/>
      <c r="J9" s="23"/>
      <c r="K9" s="14"/>
    </row>
    <row r="10" spans="1:11" x14ac:dyDescent="0.15">
      <c r="A10" s="9">
        <v>6</v>
      </c>
      <c r="B10" s="10">
        <v>42406</v>
      </c>
      <c r="C10" s="10">
        <v>42412</v>
      </c>
      <c r="D10" s="9">
        <v>310</v>
      </c>
      <c r="E10" s="12">
        <f>SUM('Weekly Deaths_2015'!D10+'Weekly Deaths_2014'!D10+'Weekly Deaths_2013'!D10+'Weekly Deaths_2012'!D10+'Weekly Deaths_2011'!D10)/5</f>
        <v>313.60000000000002</v>
      </c>
      <c r="F10" s="12">
        <f>MIN('Weekly Deaths_2015'!D10,'Weekly Deaths_2014'!D10,'Weekly Deaths_2013'!D10,'Weekly Deaths_2012'!D10,'Weekly Deaths_2011'!D10)</f>
        <v>280</v>
      </c>
      <c r="G10" s="12">
        <f>MAX('Weekly Deaths_2015'!D10,'Weekly Deaths_2014'!D10,'Weekly Deaths_2013'!D10,'Weekly Deaths_2012'!D10,'Weekly Deaths_2011'!D10)</f>
        <v>347</v>
      </c>
      <c r="H10" s="13"/>
      <c r="I10" s="14"/>
      <c r="J10" s="23"/>
      <c r="K10" s="14"/>
    </row>
    <row r="11" spans="1:11" ht="15" x14ac:dyDescent="0.15">
      <c r="A11" s="22" t="s">
        <v>19</v>
      </c>
      <c r="B11" s="10">
        <v>42413</v>
      </c>
      <c r="C11" s="10">
        <v>42419</v>
      </c>
      <c r="D11" s="9">
        <v>217</v>
      </c>
      <c r="E11" s="12">
        <f>SUM('Weekly Deaths_2015'!D11+'Weekly Deaths_2014'!D11+'Weekly Deaths_2013'!D11+'Weekly Deaths_2012'!D11+'Weekly Deaths_2011'!D11)/5</f>
        <v>308.60000000000002</v>
      </c>
      <c r="F11" s="12">
        <f>MIN('Weekly Deaths_2015'!D11,'Weekly Deaths_2014'!D11,'Weekly Deaths_2013'!D11,'Weekly Deaths_2012'!D11,'Weekly Deaths_2011'!D11)</f>
        <v>277</v>
      </c>
      <c r="G11" s="12">
        <f>MAX('Weekly Deaths_2015'!D11,'Weekly Deaths_2014'!D11,'Weekly Deaths_2013'!D11,'Weekly Deaths_2012'!D11,'Weekly Deaths_2011'!D11)</f>
        <v>340</v>
      </c>
      <c r="H11" s="13"/>
      <c r="I11" s="14"/>
      <c r="J11" s="23"/>
      <c r="K11" s="14"/>
    </row>
    <row r="12" spans="1:11" ht="15" x14ac:dyDescent="0.15">
      <c r="A12" s="22" t="s">
        <v>20</v>
      </c>
      <c r="B12" s="10">
        <v>42420</v>
      </c>
      <c r="C12" s="10">
        <v>42426</v>
      </c>
      <c r="D12" s="12">
        <v>423</v>
      </c>
      <c r="E12" s="12">
        <f>SUM('Weekly Deaths_2015'!D12+'Weekly Deaths_2014'!D12+'Weekly Deaths_2013'!D12+'Weekly Deaths_2012'!D12+'Weekly Deaths_2011'!D12)/5</f>
        <v>314.8</v>
      </c>
      <c r="F12" s="12">
        <f>MIN('Weekly Deaths_2015'!D12,'Weekly Deaths_2014'!D12,'Weekly Deaths_2013'!D12,'Weekly Deaths_2012'!D12,'Weekly Deaths_2011'!D12)</f>
        <v>298</v>
      </c>
      <c r="G12" s="12">
        <f>MAX('Weekly Deaths_2015'!D12,'Weekly Deaths_2014'!D12,'Weekly Deaths_2013'!D12,'Weekly Deaths_2012'!D12,'Weekly Deaths_2011'!D12)</f>
        <v>330</v>
      </c>
      <c r="H12" s="13"/>
      <c r="I12" s="14"/>
      <c r="J12" s="23"/>
      <c r="K12" s="14"/>
    </row>
    <row r="13" spans="1:11" x14ac:dyDescent="0.15">
      <c r="A13" s="9">
        <v>9</v>
      </c>
      <c r="B13" s="10">
        <v>42427</v>
      </c>
      <c r="C13" s="10">
        <v>42433</v>
      </c>
      <c r="D13" s="12">
        <v>298</v>
      </c>
      <c r="E13" s="12">
        <f>SUM('Weekly Deaths_2015'!D13+'Weekly Deaths_2014'!D13+'Weekly Deaths_2013'!D13+'Weekly Deaths_2012'!D13+'Weekly Deaths_2011'!D13)/5</f>
        <v>320.39999999999998</v>
      </c>
      <c r="F13" s="12">
        <f>MIN('Weekly Deaths_2015'!D13,'Weekly Deaths_2014'!D13,'Weekly Deaths_2013'!D13,'Weekly Deaths_2012'!D13,'Weekly Deaths_2011'!D13)</f>
        <v>285</v>
      </c>
      <c r="G13" s="12">
        <f>MAX('Weekly Deaths_2015'!D13,'Weekly Deaths_2014'!D13,'Weekly Deaths_2013'!D13,'Weekly Deaths_2012'!D13,'Weekly Deaths_2011'!D13)</f>
        <v>401</v>
      </c>
      <c r="H13" s="13"/>
      <c r="I13" s="14"/>
      <c r="J13" s="17"/>
      <c r="K13" s="14"/>
    </row>
    <row r="14" spans="1:11" x14ac:dyDescent="0.15">
      <c r="A14" s="9">
        <v>10</v>
      </c>
      <c r="B14" s="10">
        <v>42434</v>
      </c>
      <c r="C14" s="10">
        <v>42440</v>
      </c>
      <c r="D14" s="12">
        <v>309</v>
      </c>
      <c r="E14" s="12">
        <f>SUM('Weekly Deaths_2015'!D14+'Weekly Deaths_2014'!D14+'Weekly Deaths_2013'!D14+'Weekly Deaths_2012'!D14+'Weekly Deaths_2011'!D14)/5</f>
        <v>317</v>
      </c>
      <c r="F14" s="12">
        <f>MIN('Weekly Deaths_2015'!D14,'Weekly Deaths_2014'!D14,'Weekly Deaths_2013'!D14,'Weekly Deaths_2012'!D14,'Weekly Deaths_2011'!D14)</f>
        <v>268</v>
      </c>
      <c r="G14" s="12">
        <f>MAX('Weekly Deaths_2015'!D14,'Weekly Deaths_2014'!D14,'Weekly Deaths_2013'!D14,'Weekly Deaths_2012'!D14,'Weekly Deaths_2011'!D14)</f>
        <v>346</v>
      </c>
      <c r="H14" s="13"/>
      <c r="I14" s="14"/>
      <c r="J14" s="23"/>
      <c r="K14" s="14"/>
    </row>
    <row r="15" spans="1:11" x14ac:dyDescent="0.15">
      <c r="A15" s="9">
        <v>11</v>
      </c>
      <c r="B15" s="10">
        <v>42441</v>
      </c>
      <c r="C15" s="10">
        <v>42447</v>
      </c>
      <c r="D15" s="12">
        <v>292</v>
      </c>
      <c r="E15" s="12">
        <f>SUM('Weekly Deaths_2015'!D15+'Weekly Deaths_2014'!D15+'Weekly Deaths_2013'!D15+'Weekly Deaths_2012'!D15+'Weekly Deaths_2011'!D15)/5</f>
        <v>324.8</v>
      </c>
      <c r="F15" s="12">
        <f>MIN('Weekly Deaths_2015'!D15,'Weekly Deaths_2014'!D15,'Weekly Deaths_2013'!D15,'Weekly Deaths_2012'!D15,'Weekly Deaths_2011'!D15)</f>
        <v>313</v>
      </c>
      <c r="G15" s="12">
        <f>MAX('Weekly Deaths_2015'!D15,'Weekly Deaths_2014'!D15,'Weekly Deaths_2013'!D15,'Weekly Deaths_2012'!D15,'Weekly Deaths_2011'!D15)</f>
        <v>334</v>
      </c>
      <c r="H15" s="13"/>
      <c r="I15" s="14"/>
      <c r="J15" s="23"/>
      <c r="K15" s="14"/>
    </row>
    <row r="16" spans="1:11" x14ac:dyDescent="0.15">
      <c r="A16" s="9">
        <v>12</v>
      </c>
      <c r="B16" s="10">
        <v>42448</v>
      </c>
      <c r="C16" s="10">
        <v>42454</v>
      </c>
      <c r="D16" s="12">
        <v>306</v>
      </c>
      <c r="E16" s="12">
        <f>SUM('Weekly Deaths_2015'!D16+'Weekly Deaths_2014'!D16+'Weekly Deaths_2013'!D16+'Weekly Deaths_2012'!D16+'Weekly Deaths_2011'!D16)/5</f>
        <v>286.2</v>
      </c>
      <c r="F16" s="12">
        <f>MIN('Weekly Deaths_2015'!D16,'Weekly Deaths_2014'!D16,'Weekly Deaths_2013'!D16,'Weekly Deaths_2012'!D16,'Weekly Deaths_2011'!D16)</f>
        <v>261</v>
      </c>
      <c r="G16" s="12">
        <f>MAX('Weekly Deaths_2015'!D16,'Weekly Deaths_2014'!D16,'Weekly Deaths_2013'!D16,'Weekly Deaths_2012'!D16,'Weekly Deaths_2011'!D16)</f>
        <v>312</v>
      </c>
      <c r="H16" s="13"/>
      <c r="I16" s="14"/>
      <c r="J16" s="23"/>
      <c r="K16" s="14"/>
    </row>
    <row r="17" spans="1:11" x14ac:dyDescent="0.15">
      <c r="A17" s="9">
        <v>13</v>
      </c>
      <c r="B17" s="10">
        <v>42455</v>
      </c>
      <c r="C17" s="10">
        <v>42461</v>
      </c>
      <c r="D17" s="9">
        <v>280</v>
      </c>
      <c r="E17" s="12">
        <f>SUM('Weekly Deaths_2015'!D17+'Weekly Deaths_2014'!D17+'Weekly Deaths_2013'!D17+'Weekly Deaths_2012'!D17+'Weekly Deaths_2011'!D17)/5</f>
        <v>309.8</v>
      </c>
      <c r="F17" s="12">
        <f>MIN('Weekly Deaths_2015'!D17,'Weekly Deaths_2014'!D17,'Weekly Deaths_2013'!D17,'Weekly Deaths_2012'!D17,'Weekly Deaths_2011'!D17)</f>
        <v>285</v>
      </c>
      <c r="G17" s="12">
        <f>MAX('Weekly Deaths_2015'!D17,'Weekly Deaths_2014'!D17,'Weekly Deaths_2013'!D17,'Weekly Deaths_2012'!D17,'Weekly Deaths_2011'!D17)</f>
        <v>330</v>
      </c>
      <c r="H17" s="13"/>
      <c r="I17" s="14"/>
      <c r="J17" s="17"/>
      <c r="K17" s="14"/>
    </row>
    <row r="18" spans="1:11" x14ac:dyDescent="0.15">
      <c r="A18" s="22">
        <v>14</v>
      </c>
      <c r="B18" s="10">
        <v>42462</v>
      </c>
      <c r="C18" s="10">
        <v>42468</v>
      </c>
      <c r="D18" s="9">
        <v>295</v>
      </c>
      <c r="E18" s="12">
        <f>SUM('Weekly Deaths_2015'!D18+'Weekly Deaths_2014'!D18+'Weekly Deaths_2013'!D18+'Weekly Deaths_2012'!D18+'Weekly Deaths_2011'!D18)/5</f>
        <v>281.8</v>
      </c>
      <c r="F18" s="12">
        <f>MIN('Weekly Deaths_2015'!D18,'Weekly Deaths_2014'!D18,'Weekly Deaths_2013'!D18,'Weekly Deaths_2012'!D18,'Weekly Deaths_2011'!D18)</f>
        <v>221</v>
      </c>
      <c r="G18" s="12">
        <f>MAX('Weekly Deaths_2015'!D18,'Weekly Deaths_2014'!D18,'Weekly Deaths_2013'!D18,'Weekly Deaths_2012'!D18,'Weekly Deaths_2011'!D18)</f>
        <v>307</v>
      </c>
      <c r="H18" s="13"/>
      <c r="I18" s="14"/>
      <c r="J18" s="17"/>
      <c r="K18" s="14"/>
    </row>
    <row r="19" spans="1:11" x14ac:dyDescent="0.15">
      <c r="A19" s="9">
        <v>15</v>
      </c>
      <c r="B19" s="10">
        <v>42469</v>
      </c>
      <c r="C19" s="10">
        <v>42475</v>
      </c>
      <c r="D19" s="12">
        <v>292</v>
      </c>
      <c r="E19" s="12">
        <f>SUM('Weekly Deaths_2015'!D19+'Weekly Deaths_2014'!D19+'Weekly Deaths_2013'!D19+'Weekly Deaths_2012'!D19+'Weekly Deaths_2011'!D19)/5</f>
        <v>314</v>
      </c>
      <c r="F19" s="12">
        <f>MIN('Weekly Deaths_2015'!D19,'Weekly Deaths_2014'!D19,'Weekly Deaths_2013'!D19,'Weekly Deaths_2012'!D19,'Weekly Deaths_2011'!D19)</f>
        <v>280</v>
      </c>
      <c r="G19" s="12">
        <f>MAX('Weekly Deaths_2015'!D19,'Weekly Deaths_2014'!D19,'Weekly Deaths_2013'!D19,'Weekly Deaths_2012'!D19,'Weekly Deaths_2011'!D19)</f>
        <v>390</v>
      </c>
      <c r="H19" s="13"/>
      <c r="I19" s="14"/>
      <c r="J19" s="17"/>
      <c r="K19" s="14"/>
    </row>
    <row r="20" spans="1:11" x14ac:dyDescent="0.15">
      <c r="A20" s="9">
        <v>16</v>
      </c>
      <c r="B20" s="10">
        <v>42476</v>
      </c>
      <c r="C20" s="10">
        <v>42482</v>
      </c>
      <c r="D20" s="12">
        <v>293</v>
      </c>
      <c r="E20" s="12">
        <f>SUM('Weekly Deaths_2015'!D20+'Weekly Deaths_2014'!D20+'Weekly Deaths_2013'!D20+'Weekly Deaths_2012'!D20+'Weekly Deaths_2011'!D20)/5</f>
        <v>290.39999999999998</v>
      </c>
      <c r="F20" s="12">
        <f>MIN('Weekly Deaths_2015'!D20,'Weekly Deaths_2014'!D20,'Weekly Deaths_2013'!D20,'Weekly Deaths_2012'!D20,'Weekly Deaths_2011'!D20)</f>
        <v>247</v>
      </c>
      <c r="G20" s="12">
        <f>MAX('Weekly Deaths_2015'!D20,'Weekly Deaths_2014'!D20,'Weekly Deaths_2013'!D20,'Weekly Deaths_2012'!D20,'Weekly Deaths_2011'!D20)</f>
        <v>328</v>
      </c>
      <c r="H20" s="13"/>
      <c r="I20" s="14"/>
      <c r="J20" s="17"/>
      <c r="K20" s="14"/>
    </row>
    <row r="21" spans="1:11" x14ac:dyDescent="0.15">
      <c r="A21" s="9">
        <v>17</v>
      </c>
      <c r="B21" s="10">
        <v>42483</v>
      </c>
      <c r="C21" s="10">
        <v>42489</v>
      </c>
      <c r="D21" s="12">
        <v>306</v>
      </c>
      <c r="E21" s="12">
        <f>SUM('Weekly Deaths_2015'!D21+'Weekly Deaths_2014'!D21+'Weekly Deaths_2013'!D21+'Weekly Deaths_2012'!D21+'Weekly Deaths_2011'!D21)/5</f>
        <v>274.2</v>
      </c>
      <c r="F21" s="12">
        <f>MIN('Weekly Deaths_2015'!D21,'Weekly Deaths_2014'!D21,'Weekly Deaths_2013'!D21,'Weekly Deaths_2012'!D21,'Weekly Deaths_2011'!D21)</f>
        <v>199</v>
      </c>
      <c r="G21" s="12">
        <f>MAX('Weekly Deaths_2015'!D21,'Weekly Deaths_2014'!D21,'Weekly Deaths_2013'!D21,'Weekly Deaths_2012'!D21,'Weekly Deaths_2011'!D21)</f>
        <v>316</v>
      </c>
      <c r="H21" s="13"/>
      <c r="I21" s="14"/>
      <c r="J21" s="17"/>
      <c r="K21" s="14"/>
    </row>
    <row r="22" spans="1:11" x14ac:dyDescent="0.15">
      <c r="A22" s="9">
        <v>18</v>
      </c>
      <c r="B22" s="10">
        <v>42490</v>
      </c>
      <c r="C22" s="10">
        <v>42496</v>
      </c>
      <c r="D22" s="12">
        <v>258</v>
      </c>
      <c r="E22" s="12">
        <f>SUM('Weekly Deaths_2015'!D22+'Weekly Deaths_2014'!D22+'Weekly Deaths_2013'!D22+'Weekly Deaths_2012'!D22+'Weekly Deaths_2011'!D22)/5</f>
        <v>300.39999999999998</v>
      </c>
      <c r="F22" s="12">
        <f>MIN('Weekly Deaths_2015'!D22,'Weekly Deaths_2014'!D22,'Weekly Deaths_2013'!D22,'Weekly Deaths_2012'!D22,'Weekly Deaths_2011'!D22)</f>
        <v>276</v>
      </c>
      <c r="G22" s="12">
        <f>MAX('Weekly Deaths_2015'!D22,'Weekly Deaths_2014'!D22,'Weekly Deaths_2013'!D22,'Weekly Deaths_2012'!D22,'Weekly Deaths_2011'!D22)</f>
        <v>335</v>
      </c>
      <c r="H22" s="13"/>
      <c r="I22" s="14"/>
      <c r="J22" s="17"/>
      <c r="K22" s="14"/>
    </row>
    <row r="23" spans="1:11" x14ac:dyDescent="0.15">
      <c r="A23" s="9">
        <v>19</v>
      </c>
      <c r="B23" s="10">
        <v>42497</v>
      </c>
      <c r="C23" s="10">
        <v>42503</v>
      </c>
      <c r="D23" s="9">
        <v>318</v>
      </c>
      <c r="E23" s="12">
        <f>SUM('Weekly Deaths_2015'!D23+'Weekly Deaths_2014'!D23+'Weekly Deaths_2013'!D23+'Weekly Deaths_2012'!D23+'Weekly Deaths_2011'!D23)/5</f>
        <v>265.39999999999998</v>
      </c>
      <c r="F23" s="12">
        <f>MIN('Weekly Deaths_2015'!D23,'Weekly Deaths_2014'!D23,'Weekly Deaths_2013'!D23,'Weekly Deaths_2012'!D23,'Weekly Deaths_2011'!D23)</f>
        <v>249</v>
      </c>
      <c r="G23" s="12">
        <f>MAX('Weekly Deaths_2015'!D23,'Weekly Deaths_2014'!D23,'Weekly Deaths_2013'!D23,'Weekly Deaths_2012'!D23,'Weekly Deaths_2011'!D23)</f>
        <v>289</v>
      </c>
      <c r="H23" s="13"/>
      <c r="I23" s="14"/>
      <c r="J23" s="17"/>
      <c r="K23" s="14"/>
    </row>
    <row r="24" spans="1:11" x14ac:dyDescent="0.15">
      <c r="A24" s="9">
        <v>20</v>
      </c>
      <c r="B24" s="10">
        <v>42504</v>
      </c>
      <c r="C24" s="10">
        <v>42510</v>
      </c>
      <c r="D24" s="9">
        <v>259</v>
      </c>
      <c r="E24" s="12">
        <f>SUM('Weekly Deaths_2015'!D24+'Weekly Deaths_2014'!D24+'Weekly Deaths_2013'!D24+'Weekly Deaths_2012'!D24+'Weekly Deaths_2011'!D24)/5</f>
        <v>285.2</v>
      </c>
      <c r="F24" s="12">
        <f>MIN('Weekly Deaths_2015'!D24,'Weekly Deaths_2014'!D24,'Weekly Deaths_2013'!D24,'Weekly Deaths_2012'!D24,'Weekly Deaths_2011'!D24)</f>
        <v>250</v>
      </c>
      <c r="G24" s="12">
        <f>MAX('Weekly Deaths_2015'!D24,'Weekly Deaths_2014'!D24,'Weekly Deaths_2013'!D24,'Weekly Deaths_2012'!D24,'Weekly Deaths_2011'!D24)</f>
        <v>323</v>
      </c>
      <c r="H24" s="13"/>
      <c r="I24" s="14"/>
      <c r="J24" s="17"/>
      <c r="K24" s="14"/>
    </row>
    <row r="25" spans="1:11" x14ac:dyDescent="0.15">
      <c r="A25" s="9">
        <v>21</v>
      </c>
      <c r="B25" s="10">
        <v>42511</v>
      </c>
      <c r="C25" s="10">
        <v>42517</v>
      </c>
      <c r="D25" s="12">
        <v>280</v>
      </c>
      <c r="E25" s="12">
        <f>SUM('Weekly Deaths_2015'!D25+'Weekly Deaths_2014'!D25+'Weekly Deaths_2013'!D25+'Weekly Deaths_2012'!D25+'Weekly Deaths_2011'!D25)/5</f>
        <v>283.39999999999998</v>
      </c>
      <c r="F25" s="12">
        <f>MIN('Weekly Deaths_2015'!D25,'Weekly Deaths_2014'!D25,'Weekly Deaths_2013'!D25,'Weekly Deaths_2012'!D25,'Weekly Deaths_2011'!D25)</f>
        <v>241</v>
      </c>
      <c r="G25" s="12">
        <f>MAX('Weekly Deaths_2015'!D25,'Weekly Deaths_2014'!D25,'Weekly Deaths_2013'!D25,'Weekly Deaths_2012'!D25,'Weekly Deaths_2011'!D25)</f>
        <v>312</v>
      </c>
      <c r="H25" s="13"/>
      <c r="I25" s="14"/>
      <c r="J25" s="17"/>
      <c r="K25" s="14"/>
    </row>
    <row r="26" spans="1:11" x14ac:dyDescent="0.15">
      <c r="A26" s="9">
        <v>22</v>
      </c>
      <c r="B26" s="10">
        <v>42518</v>
      </c>
      <c r="C26" s="10">
        <v>42524</v>
      </c>
      <c r="D26" s="12">
        <v>284</v>
      </c>
      <c r="E26" s="12">
        <f>SUM('Weekly Deaths_2015'!D26+'Weekly Deaths_2014'!D26+'Weekly Deaths_2013'!D26+'Weekly Deaths_2012'!D26+'Weekly Deaths_2011'!D26)/5</f>
        <v>257.60000000000002</v>
      </c>
      <c r="F26" s="12">
        <f>MIN('Weekly Deaths_2015'!D26,'Weekly Deaths_2014'!D26,'Weekly Deaths_2013'!D26,'Weekly Deaths_2012'!D26,'Weekly Deaths_2011'!D26)</f>
        <v>241</v>
      </c>
      <c r="G26" s="12">
        <f>MAX('Weekly Deaths_2015'!D26,'Weekly Deaths_2014'!D26,'Weekly Deaths_2013'!D26,'Weekly Deaths_2012'!D26,'Weekly Deaths_2011'!D26)</f>
        <v>287</v>
      </c>
      <c r="H26" s="13"/>
      <c r="I26" s="14"/>
      <c r="J26" s="17"/>
      <c r="K26" s="14"/>
    </row>
    <row r="27" spans="1:11" x14ac:dyDescent="0.15">
      <c r="A27" s="9">
        <v>23</v>
      </c>
      <c r="B27" s="10">
        <v>42525</v>
      </c>
      <c r="C27" s="10">
        <v>42531</v>
      </c>
      <c r="D27" s="12">
        <v>275</v>
      </c>
      <c r="E27" s="12">
        <f>SUM('Weekly Deaths_2015'!D27+'Weekly Deaths_2014'!D27+'Weekly Deaths_2013'!D27+'Weekly Deaths_2012'!D27+'Weekly Deaths_2011'!D27)/5</f>
        <v>268.39999999999998</v>
      </c>
      <c r="F27" s="12">
        <f>MIN('Weekly Deaths_2015'!D27,'Weekly Deaths_2014'!D27,'Weekly Deaths_2013'!D27,'Weekly Deaths_2012'!D27,'Weekly Deaths_2011'!D27)</f>
        <v>226</v>
      </c>
      <c r="G27" s="12">
        <f>MAX('Weekly Deaths_2015'!D27,'Weekly Deaths_2014'!D27,'Weekly Deaths_2013'!D27,'Weekly Deaths_2012'!D27,'Weekly Deaths_2011'!D27)</f>
        <v>340</v>
      </c>
      <c r="H27" s="13"/>
      <c r="I27" s="14"/>
      <c r="J27" s="17"/>
      <c r="K27" s="14"/>
    </row>
    <row r="28" spans="1:11" x14ac:dyDescent="0.15">
      <c r="A28" s="9">
        <v>24</v>
      </c>
      <c r="B28" s="10">
        <v>42532</v>
      </c>
      <c r="C28" s="10">
        <v>42538</v>
      </c>
      <c r="D28" s="12">
        <v>299</v>
      </c>
      <c r="E28" s="12">
        <f>SUM('Weekly Deaths_2015'!D28+'Weekly Deaths_2014'!D28+'Weekly Deaths_2013'!D28+'Weekly Deaths_2012'!D28+'Weekly Deaths_2011'!D28)/5</f>
        <v>286.39999999999998</v>
      </c>
      <c r="F28" s="12">
        <f>MIN('Weekly Deaths_2015'!D28,'Weekly Deaths_2014'!D28,'Weekly Deaths_2013'!D28,'Weekly Deaths_2012'!D28,'Weekly Deaths_2011'!D28)</f>
        <v>272</v>
      </c>
      <c r="G28" s="12">
        <f>MAX('Weekly Deaths_2015'!D28,'Weekly Deaths_2014'!D28,'Weekly Deaths_2013'!D28,'Weekly Deaths_2012'!D28,'Weekly Deaths_2011'!D28)</f>
        <v>303</v>
      </c>
      <c r="H28" s="13"/>
      <c r="I28" s="14"/>
      <c r="J28" s="17"/>
      <c r="K28" s="14"/>
    </row>
    <row r="29" spans="1:11" x14ac:dyDescent="0.15">
      <c r="A29" s="9">
        <v>25</v>
      </c>
      <c r="B29" s="10">
        <v>42539</v>
      </c>
      <c r="C29" s="10">
        <v>42545</v>
      </c>
      <c r="D29" s="9">
        <v>252</v>
      </c>
      <c r="E29" s="12">
        <f>SUM('Weekly Deaths_2015'!D29+'Weekly Deaths_2014'!D29+'Weekly Deaths_2013'!D29+'Weekly Deaths_2012'!D29+'Weekly Deaths_2011'!D29)/5</f>
        <v>255</v>
      </c>
      <c r="F29" s="12">
        <f>MIN('Weekly Deaths_2015'!D29,'Weekly Deaths_2014'!D29,'Weekly Deaths_2013'!D29,'Weekly Deaths_2012'!D29,'Weekly Deaths_2011'!D29)</f>
        <v>211</v>
      </c>
      <c r="G29" s="12">
        <f>MAX('Weekly Deaths_2015'!D29,'Weekly Deaths_2014'!D29,'Weekly Deaths_2013'!D29,'Weekly Deaths_2012'!D29,'Weekly Deaths_2011'!D29)</f>
        <v>292</v>
      </c>
      <c r="H29" s="13"/>
      <c r="I29" s="14"/>
      <c r="J29" s="17"/>
      <c r="K29" s="14"/>
    </row>
    <row r="30" spans="1:11" x14ac:dyDescent="0.15">
      <c r="A30" s="9">
        <v>26</v>
      </c>
      <c r="B30" s="10">
        <v>42546</v>
      </c>
      <c r="C30" s="10">
        <v>42552</v>
      </c>
      <c r="D30" s="9">
        <v>291</v>
      </c>
      <c r="E30" s="12">
        <f>SUM('Weekly Deaths_2015'!D30+'Weekly Deaths_2014'!D30+'Weekly Deaths_2013'!D30+'Weekly Deaths_2012'!D30+'Weekly Deaths_2011'!D30)/5</f>
        <v>260.8</v>
      </c>
      <c r="F30" s="12">
        <f>MIN('Weekly Deaths_2015'!D30,'Weekly Deaths_2014'!D30,'Weekly Deaths_2013'!D30,'Weekly Deaths_2012'!D30,'Weekly Deaths_2011'!D30)</f>
        <v>235</v>
      </c>
      <c r="G30" s="12">
        <f>MAX('Weekly Deaths_2015'!D30,'Weekly Deaths_2014'!D30,'Weekly Deaths_2013'!D30,'Weekly Deaths_2012'!D30,'Weekly Deaths_2011'!D30)</f>
        <v>303</v>
      </c>
      <c r="H30" s="13"/>
      <c r="I30" s="14"/>
      <c r="J30" s="23"/>
      <c r="K30" s="14"/>
    </row>
    <row r="31" spans="1:11" x14ac:dyDescent="0.15">
      <c r="A31" s="9">
        <v>27</v>
      </c>
      <c r="B31" s="10">
        <v>42553</v>
      </c>
      <c r="C31" s="10">
        <v>42559</v>
      </c>
      <c r="D31" s="12">
        <v>286</v>
      </c>
      <c r="E31" s="12">
        <f>SUM('Weekly Deaths_2015'!D31+'Weekly Deaths_2014'!D31+'Weekly Deaths_2013'!D31+'Weekly Deaths_2012'!D31+'Weekly Deaths_2011'!D31)/5</f>
        <v>263.2</v>
      </c>
      <c r="F31" s="12">
        <f>MIN('Weekly Deaths_2015'!D31,'Weekly Deaths_2014'!D31,'Weekly Deaths_2013'!D31,'Weekly Deaths_2012'!D31,'Weekly Deaths_2011'!D31)</f>
        <v>243</v>
      </c>
      <c r="G31" s="12">
        <f>MAX('Weekly Deaths_2015'!D31,'Weekly Deaths_2014'!D31,'Weekly Deaths_2013'!D31,'Weekly Deaths_2012'!D31,'Weekly Deaths_2011'!D31)</f>
        <v>300</v>
      </c>
      <c r="H31" s="13"/>
      <c r="I31" s="14"/>
      <c r="J31" s="23"/>
      <c r="K31" s="14"/>
    </row>
    <row r="32" spans="1:11" x14ac:dyDescent="0.15">
      <c r="A32" s="9">
        <v>28</v>
      </c>
      <c r="B32" s="10">
        <v>42560</v>
      </c>
      <c r="C32" s="10">
        <v>42566</v>
      </c>
      <c r="D32" s="12">
        <v>237</v>
      </c>
      <c r="E32" s="12">
        <f>SUM('Weekly Deaths_2015'!D32+'Weekly Deaths_2014'!D32+'Weekly Deaths_2013'!D32+'Weekly Deaths_2012'!D32+'Weekly Deaths_2011'!D32)/5</f>
        <v>228.2</v>
      </c>
      <c r="F32" s="12">
        <f>MIN('Weekly Deaths_2015'!D32,'Weekly Deaths_2014'!D32,'Weekly Deaths_2013'!D32,'Weekly Deaths_2012'!D32,'Weekly Deaths_2011'!D32)</f>
        <v>191</v>
      </c>
      <c r="G32" s="12">
        <f>MAX('Weekly Deaths_2015'!D32,'Weekly Deaths_2014'!D32,'Weekly Deaths_2013'!D32,'Weekly Deaths_2012'!D32,'Weekly Deaths_2011'!D32)</f>
        <v>252</v>
      </c>
      <c r="H32" s="13"/>
      <c r="I32" s="14"/>
      <c r="J32" s="23"/>
      <c r="K32" s="14"/>
    </row>
    <row r="33" spans="1:11" x14ac:dyDescent="0.15">
      <c r="A33" s="9">
        <v>29</v>
      </c>
      <c r="B33" s="10">
        <v>42567</v>
      </c>
      <c r="C33" s="10">
        <v>42573</v>
      </c>
      <c r="D33" s="12">
        <v>281</v>
      </c>
      <c r="E33" s="12">
        <f>SUM('Weekly Deaths_2015'!D33+'Weekly Deaths_2014'!D33+'Weekly Deaths_2013'!D33+'Weekly Deaths_2012'!D33+'Weekly Deaths_2011'!D33)/5</f>
        <v>243.6</v>
      </c>
      <c r="F33" s="12">
        <f>MIN('Weekly Deaths_2015'!D33,'Weekly Deaths_2014'!D33,'Weekly Deaths_2013'!D33,'Weekly Deaths_2012'!D33,'Weekly Deaths_2011'!D33)</f>
        <v>203</v>
      </c>
      <c r="G33" s="12">
        <f>MAX('Weekly Deaths_2015'!D33,'Weekly Deaths_2014'!D33,'Weekly Deaths_2013'!D33,'Weekly Deaths_2012'!D33,'Weekly Deaths_2011'!D33)</f>
        <v>276</v>
      </c>
      <c r="H33" s="13"/>
      <c r="I33" s="14"/>
      <c r="J33" s="23"/>
      <c r="K33" s="14"/>
    </row>
    <row r="34" spans="1:11" x14ac:dyDescent="0.15">
      <c r="A34" s="9">
        <v>30</v>
      </c>
      <c r="B34" s="10">
        <v>42574</v>
      </c>
      <c r="C34" s="10">
        <v>42580</v>
      </c>
      <c r="D34" s="12">
        <v>298</v>
      </c>
      <c r="E34" s="12">
        <f>SUM('Weekly Deaths_2015'!D34+'Weekly Deaths_2014'!D34+'Weekly Deaths_2013'!D34+'Weekly Deaths_2012'!D34+'Weekly Deaths_2011'!D34)/5</f>
        <v>261.8</v>
      </c>
      <c r="F34" s="12">
        <f>MIN('Weekly Deaths_2015'!D34,'Weekly Deaths_2014'!D34,'Weekly Deaths_2013'!D34,'Weekly Deaths_2012'!D34,'Weekly Deaths_2011'!D34)</f>
        <v>235</v>
      </c>
      <c r="G34" s="12">
        <f>MAX('Weekly Deaths_2015'!D34,'Weekly Deaths_2014'!D34,'Weekly Deaths_2013'!D34,'Weekly Deaths_2012'!D34,'Weekly Deaths_2011'!D34)</f>
        <v>296</v>
      </c>
      <c r="H34" s="13"/>
      <c r="I34" s="14"/>
      <c r="J34" s="23"/>
      <c r="K34" s="14"/>
    </row>
    <row r="35" spans="1:11" x14ac:dyDescent="0.15">
      <c r="A35" s="9">
        <v>31</v>
      </c>
      <c r="B35" s="10">
        <v>42581</v>
      </c>
      <c r="C35" s="10">
        <v>42587</v>
      </c>
      <c r="D35" s="9">
        <v>264</v>
      </c>
      <c r="E35" s="12">
        <f>SUM('Weekly Deaths_2015'!D35+'Weekly Deaths_2014'!D35+'Weekly Deaths_2013'!D35+'Weekly Deaths_2012'!D35+'Weekly Deaths_2011'!D35)/5</f>
        <v>270.60000000000002</v>
      </c>
      <c r="F35" s="12">
        <f>MIN('Weekly Deaths_2015'!D35,'Weekly Deaths_2014'!D35,'Weekly Deaths_2013'!D35,'Weekly Deaths_2012'!D35,'Weekly Deaths_2011'!D35)</f>
        <v>252</v>
      </c>
      <c r="G35" s="12">
        <f>MAX('Weekly Deaths_2015'!D35,'Weekly Deaths_2014'!D35,'Weekly Deaths_2013'!D35,'Weekly Deaths_2012'!D35,'Weekly Deaths_2011'!D35)</f>
        <v>292</v>
      </c>
      <c r="H35" s="13"/>
      <c r="I35" s="14"/>
      <c r="J35" s="23"/>
      <c r="K35" s="14"/>
    </row>
    <row r="36" spans="1:11" x14ac:dyDescent="0.15">
      <c r="A36" s="9">
        <v>32</v>
      </c>
      <c r="B36" s="10">
        <v>42588</v>
      </c>
      <c r="C36" s="10">
        <v>42594</v>
      </c>
      <c r="D36" s="9">
        <v>270</v>
      </c>
      <c r="E36" s="12">
        <f>SUM('Weekly Deaths_2015'!D36+'Weekly Deaths_2014'!D36+'Weekly Deaths_2013'!D36+'Weekly Deaths_2012'!D36+'Weekly Deaths_2011'!D36)/5</f>
        <v>257.39999999999998</v>
      </c>
      <c r="F36" s="12">
        <f>MIN('Weekly Deaths_2015'!D36,'Weekly Deaths_2014'!D36,'Weekly Deaths_2013'!D36,'Weekly Deaths_2012'!D36,'Weekly Deaths_2011'!D36)</f>
        <v>248</v>
      </c>
      <c r="G36" s="12">
        <f>MAX('Weekly Deaths_2015'!D36,'Weekly Deaths_2014'!D36,'Weekly Deaths_2013'!D36,'Weekly Deaths_2012'!D36,'Weekly Deaths_2011'!D36)</f>
        <v>265</v>
      </c>
      <c r="H36" s="13"/>
      <c r="I36" s="14"/>
      <c r="J36" s="23"/>
      <c r="K36" s="14"/>
    </row>
    <row r="37" spans="1:11" x14ac:dyDescent="0.15">
      <c r="A37" s="9">
        <v>33</v>
      </c>
      <c r="B37" s="10">
        <v>42595</v>
      </c>
      <c r="C37" s="10">
        <v>42601</v>
      </c>
      <c r="D37" s="12">
        <v>260</v>
      </c>
      <c r="E37" s="12">
        <f>SUM('Weekly Deaths_2015'!D37+'Weekly Deaths_2014'!D37+'Weekly Deaths_2013'!D37+'Weekly Deaths_2012'!D37+'Weekly Deaths_2011'!D37)/5</f>
        <v>258</v>
      </c>
      <c r="F37" s="12">
        <f>MIN('Weekly Deaths_2015'!D37,'Weekly Deaths_2014'!D37,'Weekly Deaths_2013'!D37,'Weekly Deaths_2012'!D37,'Weekly Deaths_2011'!D37)</f>
        <v>235</v>
      </c>
      <c r="G37" s="12">
        <f>MAX('Weekly Deaths_2015'!D37,'Weekly Deaths_2014'!D37,'Weekly Deaths_2013'!D37,'Weekly Deaths_2012'!D37,'Weekly Deaths_2011'!D37)</f>
        <v>282</v>
      </c>
      <c r="H37" s="13"/>
      <c r="I37" s="14"/>
      <c r="J37" s="23"/>
      <c r="K37" s="14"/>
    </row>
    <row r="38" spans="1:11" x14ac:dyDescent="0.15">
      <c r="A38" s="9">
        <v>34</v>
      </c>
      <c r="B38" s="10">
        <v>42602</v>
      </c>
      <c r="C38" s="10">
        <v>42608</v>
      </c>
      <c r="D38" s="12">
        <v>301</v>
      </c>
      <c r="E38" s="12">
        <f>SUM('Weekly Deaths_2015'!D38+'Weekly Deaths_2014'!D38+'Weekly Deaths_2013'!D38+'Weekly Deaths_2012'!D38+'Weekly Deaths_2011'!D38)/5</f>
        <v>264.8</v>
      </c>
      <c r="F38" s="12">
        <f>MIN('Weekly Deaths_2015'!D38,'Weekly Deaths_2014'!D38,'Weekly Deaths_2013'!D38,'Weekly Deaths_2012'!D38,'Weekly Deaths_2011'!D38)</f>
        <v>251</v>
      </c>
      <c r="G38" s="12">
        <f>MAX('Weekly Deaths_2015'!D38,'Weekly Deaths_2014'!D38,'Weekly Deaths_2013'!D38,'Weekly Deaths_2012'!D38,'Weekly Deaths_2011'!D38)</f>
        <v>282</v>
      </c>
      <c r="H38" s="13"/>
      <c r="I38" s="14"/>
      <c r="J38" s="23"/>
      <c r="K38" s="14"/>
    </row>
    <row r="39" spans="1:11" x14ac:dyDescent="0.15">
      <c r="A39" s="9">
        <v>35</v>
      </c>
      <c r="B39" s="10">
        <v>42609</v>
      </c>
      <c r="C39" s="10">
        <v>42615</v>
      </c>
      <c r="D39" s="12">
        <v>264</v>
      </c>
      <c r="E39" s="12">
        <f>SUM('Weekly Deaths_2015'!D39+'Weekly Deaths_2014'!D39+'Weekly Deaths_2013'!D39+'Weekly Deaths_2012'!D39+'Weekly Deaths_2011'!D39)/5</f>
        <v>242.2</v>
      </c>
      <c r="F39" s="12">
        <f>MIN('Weekly Deaths_2015'!D39,'Weekly Deaths_2014'!D39,'Weekly Deaths_2013'!D39,'Weekly Deaths_2012'!D39,'Weekly Deaths_2011'!D39)</f>
        <v>226</v>
      </c>
      <c r="G39" s="12">
        <f>MAX('Weekly Deaths_2015'!D39,'Weekly Deaths_2014'!D39,'Weekly Deaths_2013'!D39,'Weekly Deaths_2012'!D39,'Weekly Deaths_2011'!D39)</f>
        <v>260</v>
      </c>
      <c r="H39" s="13"/>
      <c r="I39" s="14"/>
      <c r="J39" s="23"/>
      <c r="K39" s="14"/>
    </row>
    <row r="40" spans="1:11" x14ac:dyDescent="0.15">
      <c r="A40" s="9">
        <v>36</v>
      </c>
      <c r="B40" s="10">
        <v>42616</v>
      </c>
      <c r="C40" s="10">
        <v>42622</v>
      </c>
      <c r="D40" s="12">
        <v>275</v>
      </c>
      <c r="E40" s="12">
        <f>SUM('Weekly Deaths_2015'!D40+'Weekly Deaths_2014'!D40+'Weekly Deaths_2013'!D40+'Weekly Deaths_2012'!D40+'Weekly Deaths_2011'!D40)/5</f>
        <v>264.39999999999998</v>
      </c>
      <c r="F40" s="12">
        <f>MIN('Weekly Deaths_2015'!D40,'Weekly Deaths_2014'!D40,'Weekly Deaths_2013'!D40,'Weekly Deaths_2012'!D40,'Weekly Deaths_2011'!D40)</f>
        <v>237</v>
      </c>
      <c r="G40" s="12">
        <f>MAX('Weekly Deaths_2015'!D40,'Weekly Deaths_2014'!D40,'Weekly Deaths_2013'!D40,'Weekly Deaths_2012'!D40,'Weekly Deaths_2011'!D40)</f>
        <v>301</v>
      </c>
      <c r="H40" s="13"/>
      <c r="I40" s="14"/>
      <c r="J40" s="23"/>
      <c r="K40" s="14"/>
    </row>
    <row r="41" spans="1:11" x14ac:dyDescent="0.15">
      <c r="A41" s="9">
        <v>37</v>
      </c>
      <c r="B41" s="10">
        <v>42623</v>
      </c>
      <c r="C41" s="10">
        <v>42629</v>
      </c>
      <c r="D41" s="9">
        <v>294</v>
      </c>
      <c r="E41" s="12">
        <f>SUM('Weekly Deaths_2015'!D41+'Weekly Deaths_2014'!D41+'Weekly Deaths_2013'!D41+'Weekly Deaths_2012'!D41+'Weekly Deaths_2011'!D41)/5</f>
        <v>269.8</v>
      </c>
      <c r="F41" s="12">
        <f>MIN('Weekly Deaths_2015'!D41,'Weekly Deaths_2014'!D41,'Weekly Deaths_2013'!D41,'Weekly Deaths_2012'!D41,'Weekly Deaths_2011'!D41)</f>
        <v>226</v>
      </c>
      <c r="G41" s="12">
        <f>MAX('Weekly Deaths_2015'!D41,'Weekly Deaths_2014'!D41,'Weekly Deaths_2013'!D41,'Weekly Deaths_2012'!D41,'Weekly Deaths_2011'!D41)</f>
        <v>324</v>
      </c>
      <c r="H41" s="13"/>
      <c r="I41" s="14"/>
      <c r="J41" s="23"/>
      <c r="K41" s="14"/>
    </row>
    <row r="42" spans="1:11" x14ac:dyDescent="0.15">
      <c r="A42" s="9">
        <v>38</v>
      </c>
      <c r="B42" s="10">
        <v>42630</v>
      </c>
      <c r="C42" s="10">
        <v>42636</v>
      </c>
      <c r="D42" s="9">
        <v>272</v>
      </c>
      <c r="E42" s="12">
        <f>SUM('Weekly Deaths_2015'!D42+'Weekly Deaths_2014'!D42+'Weekly Deaths_2013'!D42+'Weekly Deaths_2012'!D42+'Weekly Deaths_2011'!D42)/5</f>
        <v>259.8</v>
      </c>
      <c r="F42" s="12">
        <f>MIN('Weekly Deaths_2015'!D42,'Weekly Deaths_2014'!D42,'Weekly Deaths_2013'!D42,'Weekly Deaths_2012'!D42,'Weekly Deaths_2011'!D42)</f>
        <v>238</v>
      </c>
      <c r="G42" s="12">
        <f>MAX('Weekly Deaths_2015'!D42,'Weekly Deaths_2014'!D42,'Weekly Deaths_2013'!D42,'Weekly Deaths_2012'!D42,'Weekly Deaths_2011'!D42)</f>
        <v>283</v>
      </c>
      <c r="H42" s="13"/>
      <c r="I42" s="14"/>
      <c r="J42" s="23"/>
      <c r="K42" s="14"/>
    </row>
    <row r="43" spans="1:11" x14ac:dyDescent="0.15">
      <c r="A43" s="9">
        <v>39</v>
      </c>
      <c r="B43" s="10">
        <v>42637</v>
      </c>
      <c r="C43" s="10">
        <v>42643</v>
      </c>
      <c r="D43" s="12">
        <v>275</v>
      </c>
      <c r="E43" s="12">
        <f>SUM('Weekly Deaths_2015'!D43+'Weekly Deaths_2014'!D43+'Weekly Deaths_2013'!D43+'Weekly Deaths_2012'!D43+'Weekly Deaths_2011'!D43)/5</f>
        <v>287.39999999999998</v>
      </c>
      <c r="F43" s="12">
        <f>MIN('Weekly Deaths_2015'!D43,'Weekly Deaths_2014'!D43,'Weekly Deaths_2013'!D43,'Weekly Deaths_2012'!D43,'Weekly Deaths_2011'!D43)</f>
        <v>261</v>
      </c>
      <c r="G43" s="12">
        <f>MAX('Weekly Deaths_2015'!D43,'Weekly Deaths_2014'!D43,'Weekly Deaths_2013'!D43,'Weekly Deaths_2012'!D43,'Weekly Deaths_2011'!D43)</f>
        <v>306</v>
      </c>
      <c r="H43" s="13"/>
      <c r="I43" s="14"/>
      <c r="J43" s="15"/>
      <c r="K43" s="14"/>
    </row>
    <row r="44" spans="1:11" x14ac:dyDescent="0.15">
      <c r="A44" s="9">
        <v>40</v>
      </c>
      <c r="B44" s="10">
        <v>42644</v>
      </c>
      <c r="C44" s="10">
        <v>42650</v>
      </c>
      <c r="D44" s="12">
        <v>308</v>
      </c>
      <c r="E44" s="12">
        <f>SUM('Weekly Deaths_2015'!D44+'Weekly Deaths_2014'!D44+'Weekly Deaths_2013'!D44+'Weekly Deaths_2012'!D44+'Weekly Deaths_2011'!D44)/5</f>
        <v>273.2</v>
      </c>
      <c r="F44" s="12">
        <f>MIN('Weekly Deaths_2015'!D44,'Weekly Deaths_2014'!D44,'Weekly Deaths_2013'!D44,'Weekly Deaths_2012'!D44,'Weekly Deaths_2011'!D44)</f>
        <v>259</v>
      </c>
      <c r="G44" s="12">
        <f>MAX('Weekly Deaths_2015'!D44,'Weekly Deaths_2014'!D44,'Weekly Deaths_2013'!D44,'Weekly Deaths_2012'!D44,'Weekly Deaths_2011'!D44)</f>
        <v>282</v>
      </c>
      <c r="H44" s="13"/>
      <c r="I44" s="14"/>
      <c r="J44" s="15"/>
      <c r="K44" s="14"/>
    </row>
    <row r="45" spans="1:11" x14ac:dyDescent="0.15">
      <c r="A45" s="9">
        <v>41</v>
      </c>
      <c r="B45" s="10">
        <v>42651</v>
      </c>
      <c r="C45" s="10">
        <v>42657</v>
      </c>
      <c r="D45" s="12">
        <v>288</v>
      </c>
      <c r="E45" s="12">
        <f>SUM('Weekly Deaths_2015'!D45+'Weekly Deaths_2014'!D45+'Weekly Deaths_2013'!D45+'Weekly Deaths_2012'!D45+'Weekly Deaths_2011'!D45)/5</f>
        <v>276.60000000000002</v>
      </c>
      <c r="F45" s="12">
        <f>MIN('Weekly Deaths_2015'!D45,'Weekly Deaths_2014'!D45,'Weekly Deaths_2013'!D45,'Weekly Deaths_2012'!D45,'Weekly Deaths_2011'!D45)</f>
        <v>241</v>
      </c>
      <c r="G45" s="12">
        <f>MAX('Weekly Deaths_2015'!D45,'Weekly Deaths_2014'!D45,'Weekly Deaths_2013'!D45,'Weekly Deaths_2012'!D45,'Weekly Deaths_2011'!D45)</f>
        <v>317</v>
      </c>
      <c r="H45" s="13"/>
      <c r="I45" s="14"/>
      <c r="J45" s="15"/>
      <c r="K45" s="14"/>
    </row>
    <row r="46" spans="1:11" x14ac:dyDescent="0.15">
      <c r="A46" s="9">
        <v>42</v>
      </c>
      <c r="B46" s="10">
        <v>42658</v>
      </c>
      <c r="C46" s="10">
        <v>42664</v>
      </c>
      <c r="D46" s="12">
        <v>296</v>
      </c>
      <c r="E46" s="12">
        <f>SUM('Weekly Deaths_2015'!D46+'Weekly Deaths_2014'!D46+'Weekly Deaths_2013'!D46+'Weekly Deaths_2012'!D46+'Weekly Deaths_2011'!D46)/5</f>
        <v>284.39999999999998</v>
      </c>
      <c r="F46" s="12">
        <f>MIN('Weekly Deaths_2015'!D46,'Weekly Deaths_2014'!D46,'Weekly Deaths_2013'!D46,'Weekly Deaths_2012'!D46,'Weekly Deaths_2011'!D46)</f>
        <v>256</v>
      </c>
      <c r="G46" s="12">
        <f>MAX('Weekly Deaths_2015'!D46,'Weekly Deaths_2014'!D46,'Weekly Deaths_2013'!D46,'Weekly Deaths_2012'!D46,'Weekly Deaths_2011'!D46)</f>
        <v>299</v>
      </c>
      <c r="H46" s="13"/>
      <c r="I46" s="14"/>
      <c r="J46" s="15"/>
      <c r="K46" s="14"/>
    </row>
    <row r="47" spans="1:11" x14ac:dyDescent="0.15">
      <c r="A47" s="9">
        <v>43</v>
      </c>
      <c r="B47" s="10">
        <v>42665</v>
      </c>
      <c r="C47" s="10">
        <v>42671</v>
      </c>
      <c r="D47" s="9">
        <v>272</v>
      </c>
      <c r="E47" s="12">
        <f>SUM('Weekly Deaths_2015'!D47+'Weekly Deaths_2014'!D47+'Weekly Deaths_2013'!D47+'Weekly Deaths_2012'!D47+'Weekly Deaths_2011'!D47)/5</f>
        <v>277.2</v>
      </c>
      <c r="F47" s="12">
        <f>MIN('Weekly Deaths_2015'!D47,'Weekly Deaths_2014'!D47,'Weekly Deaths_2013'!D47,'Weekly Deaths_2012'!D47,'Weekly Deaths_2011'!D47)</f>
        <v>263</v>
      </c>
      <c r="G47" s="12">
        <f>MAX('Weekly Deaths_2015'!D47,'Weekly Deaths_2014'!D47,'Weekly Deaths_2013'!D47,'Weekly Deaths_2012'!D47,'Weekly Deaths_2011'!D47)</f>
        <v>300</v>
      </c>
      <c r="H47" s="13"/>
      <c r="I47" s="14"/>
      <c r="J47" s="15"/>
      <c r="K47" s="14"/>
    </row>
    <row r="48" spans="1:11" x14ac:dyDescent="0.15">
      <c r="A48" s="9">
        <v>44</v>
      </c>
      <c r="B48" s="10">
        <v>42672</v>
      </c>
      <c r="C48" s="10">
        <v>42678</v>
      </c>
      <c r="D48" s="9">
        <v>279</v>
      </c>
      <c r="E48" s="12">
        <f>SUM('Weekly Deaths_2015'!D48+'Weekly Deaths_2014'!D48+'Weekly Deaths_2013'!D48+'Weekly Deaths_2012'!D48+'Weekly Deaths_2011'!D48)/5</f>
        <v>273.2</v>
      </c>
      <c r="F48" s="12">
        <f>MIN('Weekly Deaths_2015'!D48,'Weekly Deaths_2014'!D48,'Weekly Deaths_2013'!D48,'Weekly Deaths_2012'!D48,'Weekly Deaths_2011'!D48)</f>
        <v>257</v>
      </c>
      <c r="G48" s="12">
        <f>MAX('Weekly Deaths_2015'!D48,'Weekly Deaths_2014'!D48,'Weekly Deaths_2013'!D48,'Weekly Deaths_2012'!D48,'Weekly Deaths_2011'!D48)</f>
        <v>292</v>
      </c>
      <c r="H48" s="13"/>
      <c r="I48" s="14"/>
      <c r="J48" s="15"/>
      <c r="K48" s="14"/>
    </row>
    <row r="49" spans="1:11" x14ac:dyDescent="0.15">
      <c r="A49" s="9">
        <v>45</v>
      </c>
      <c r="B49" s="10">
        <v>42679</v>
      </c>
      <c r="C49" s="10">
        <v>42685</v>
      </c>
      <c r="D49" s="12">
        <v>290</v>
      </c>
      <c r="E49" s="12">
        <f>SUM('Weekly Deaths_2015'!D49+'Weekly Deaths_2014'!D49+'Weekly Deaths_2013'!D49+'Weekly Deaths_2012'!D49+'Weekly Deaths_2011'!D49)/5</f>
        <v>280.39999999999998</v>
      </c>
      <c r="F49" s="12">
        <f>MIN('Weekly Deaths_2015'!D49,'Weekly Deaths_2014'!D49,'Weekly Deaths_2013'!D49,'Weekly Deaths_2012'!D49,'Weekly Deaths_2011'!D49)</f>
        <v>260</v>
      </c>
      <c r="G49" s="12">
        <f>MAX('Weekly Deaths_2015'!D49,'Weekly Deaths_2014'!D49,'Weekly Deaths_2013'!D49,'Weekly Deaths_2012'!D49,'Weekly Deaths_2011'!D49)</f>
        <v>298</v>
      </c>
      <c r="H49" s="13"/>
      <c r="I49" s="14"/>
      <c r="J49" s="15"/>
      <c r="K49" s="14"/>
    </row>
    <row r="50" spans="1:11" x14ac:dyDescent="0.15">
      <c r="A50" s="9">
        <v>46</v>
      </c>
      <c r="B50" s="10">
        <v>42686</v>
      </c>
      <c r="C50" s="10">
        <v>42692</v>
      </c>
      <c r="D50" s="12">
        <v>341</v>
      </c>
      <c r="E50" s="12">
        <f>SUM('Weekly Deaths_2015'!D50+'Weekly Deaths_2014'!D50+'Weekly Deaths_2013'!D50+'Weekly Deaths_2012'!D50+'Weekly Deaths_2011'!D50)/5</f>
        <v>275.8</v>
      </c>
      <c r="F50" s="12">
        <f>MIN('Weekly Deaths_2015'!D50,'Weekly Deaths_2014'!D50,'Weekly Deaths_2013'!D50,'Weekly Deaths_2012'!D50,'Weekly Deaths_2011'!D50)</f>
        <v>230</v>
      </c>
      <c r="G50" s="12">
        <f>MAX('Weekly Deaths_2015'!D50,'Weekly Deaths_2014'!D50,'Weekly Deaths_2013'!D50,'Weekly Deaths_2012'!D50,'Weekly Deaths_2011'!D50)</f>
        <v>297</v>
      </c>
      <c r="H50" s="13"/>
      <c r="I50" s="14"/>
      <c r="J50" s="15"/>
      <c r="K50" s="14"/>
    </row>
    <row r="51" spans="1:11" x14ac:dyDescent="0.15">
      <c r="A51" s="9">
        <v>47</v>
      </c>
      <c r="B51" s="10">
        <v>42693</v>
      </c>
      <c r="C51" s="10">
        <v>42699</v>
      </c>
      <c r="D51" s="12">
        <v>329</v>
      </c>
      <c r="E51" s="12">
        <f>SUM('Weekly Deaths_2015'!D51+'Weekly Deaths_2014'!D51+'Weekly Deaths_2013'!D51+'Weekly Deaths_2012'!D51+'Weekly Deaths_2011'!D51)/5</f>
        <v>285</v>
      </c>
      <c r="F51" s="12">
        <f>MIN('Weekly Deaths_2015'!D51,'Weekly Deaths_2014'!D51,'Weekly Deaths_2013'!D51,'Weekly Deaths_2012'!D51,'Weekly Deaths_2011'!D51)</f>
        <v>269</v>
      </c>
      <c r="G51" s="12">
        <f>MAX('Weekly Deaths_2015'!D51,'Weekly Deaths_2014'!D51,'Weekly Deaths_2013'!D51,'Weekly Deaths_2012'!D51,'Weekly Deaths_2011'!D51)</f>
        <v>296</v>
      </c>
      <c r="H51" s="13"/>
      <c r="I51" s="14"/>
      <c r="J51" s="15"/>
      <c r="K51" s="14"/>
    </row>
    <row r="52" spans="1:11" x14ac:dyDescent="0.15">
      <c r="A52" s="9">
        <v>48</v>
      </c>
      <c r="B52" s="10">
        <v>42700</v>
      </c>
      <c r="C52" s="10">
        <v>42706</v>
      </c>
      <c r="D52" s="12">
        <v>303</v>
      </c>
      <c r="E52" s="12">
        <f>SUM('Weekly Deaths_2015'!D52+'Weekly Deaths_2014'!D52+'Weekly Deaths_2013'!D52+'Weekly Deaths_2012'!D52+'Weekly Deaths_2011'!D52)/5</f>
        <v>285.39999999999998</v>
      </c>
      <c r="F52" s="12">
        <f>MIN('Weekly Deaths_2015'!D52,'Weekly Deaths_2014'!D52,'Weekly Deaths_2013'!D52,'Weekly Deaths_2012'!D52,'Weekly Deaths_2011'!D52)</f>
        <v>277</v>
      </c>
      <c r="G52" s="12">
        <f>MAX('Weekly Deaths_2015'!D52,'Weekly Deaths_2014'!D52,'Weekly Deaths_2013'!D52,'Weekly Deaths_2012'!D52,'Weekly Deaths_2011'!D52)</f>
        <v>293</v>
      </c>
      <c r="H52" s="13"/>
      <c r="I52" s="14"/>
      <c r="J52" s="15"/>
      <c r="K52" s="14"/>
    </row>
    <row r="53" spans="1:11" x14ac:dyDescent="0.15">
      <c r="A53" s="9">
        <v>49</v>
      </c>
      <c r="B53" s="10">
        <v>42707</v>
      </c>
      <c r="C53" s="10">
        <v>42713</v>
      </c>
      <c r="D53" s="9">
        <v>322</v>
      </c>
      <c r="E53" s="12">
        <f>SUM('Weekly Deaths_2015'!D53+'Weekly Deaths_2014'!D53+'Weekly Deaths_2013'!D53+'Weekly Deaths_2012'!D53+'Weekly Deaths_2011'!D53)/5</f>
        <v>279.8</v>
      </c>
      <c r="F53" s="12">
        <f>MIN('Weekly Deaths_2015'!D53,'Weekly Deaths_2014'!D53,'Weekly Deaths_2013'!D53,'Weekly Deaths_2012'!D53,'Weekly Deaths_2011'!D53)</f>
        <v>255</v>
      </c>
      <c r="G53" s="12">
        <f>MAX('Weekly Deaths_2015'!D53,'Weekly Deaths_2014'!D53,'Weekly Deaths_2013'!D53,'Weekly Deaths_2012'!D53,'Weekly Deaths_2011'!D53)</f>
        <v>294</v>
      </c>
      <c r="H53" s="13"/>
      <c r="I53" s="14"/>
      <c r="J53" s="15"/>
      <c r="K53" s="14"/>
    </row>
    <row r="54" spans="1:11" x14ac:dyDescent="0.15">
      <c r="A54" s="9">
        <v>50</v>
      </c>
      <c r="B54" s="10">
        <v>42714</v>
      </c>
      <c r="C54" s="10">
        <v>42720</v>
      </c>
      <c r="D54" s="9">
        <v>324</v>
      </c>
      <c r="E54" s="12">
        <f>SUM('Weekly Deaths_2015'!D54+'Weekly Deaths_2014'!D54+'Weekly Deaths_2013'!D54+'Weekly Deaths_2012'!D54+'Weekly Deaths_2011'!D54)/5</f>
        <v>293.8</v>
      </c>
      <c r="F54" s="12">
        <f>MIN('Weekly Deaths_2015'!D54,'Weekly Deaths_2014'!D54,'Weekly Deaths_2013'!D54,'Weekly Deaths_2012'!D54,'Weekly Deaths_2011'!D54)</f>
        <v>263</v>
      </c>
      <c r="G54" s="12">
        <f>MAX('Weekly Deaths_2015'!D54,'Weekly Deaths_2014'!D54,'Weekly Deaths_2013'!D54,'Weekly Deaths_2012'!D54,'Weekly Deaths_2011'!D54)</f>
        <v>343</v>
      </c>
      <c r="H54" s="13"/>
      <c r="I54" s="14"/>
      <c r="J54" s="15"/>
      <c r="K54" s="14"/>
    </row>
    <row r="55" spans="1:11" x14ac:dyDescent="0.15">
      <c r="A55" s="9">
        <v>51</v>
      </c>
      <c r="B55" s="10">
        <v>42721</v>
      </c>
      <c r="C55" s="10">
        <v>42727</v>
      </c>
      <c r="D55" s="12">
        <v>360</v>
      </c>
      <c r="E55" s="12">
        <f>SUM('Weekly Deaths_2015'!D55+'Weekly Deaths_2014'!D55+'Weekly Deaths_2013'!D55+'Weekly Deaths_2012'!D55+'Weekly Deaths_2011'!D55)/5</f>
        <v>297.8</v>
      </c>
      <c r="F55" s="12">
        <f>MIN('Weekly Deaths_2015'!D55,'Weekly Deaths_2014'!D55,'Weekly Deaths_2013'!D55,'Weekly Deaths_2012'!D55,'Weekly Deaths_2011'!D55)</f>
        <v>281</v>
      </c>
      <c r="G55" s="12">
        <f>MAX('Weekly Deaths_2015'!D55,'Weekly Deaths_2014'!D55,'Weekly Deaths_2013'!D55,'Weekly Deaths_2012'!D55,'Weekly Deaths_2011'!D55)</f>
        <v>313</v>
      </c>
      <c r="H55" s="13"/>
      <c r="I55" s="14"/>
      <c r="J55" s="15"/>
      <c r="K55" s="14"/>
    </row>
    <row r="56" spans="1:11" x14ac:dyDescent="0.15">
      <c r="A56" s="9">
        <v>52</v>
      </c>
      <c r="B56" s="10">
        <v>42728</v>
      </c>
      <c r="C56" s="10">
        <v>42734</v>
      </c>
      <c r="D56" s="12">
        <v>199</v>
      </c>
      <c r="E56" s="12">
        <f>SUM('Weekly Deaths_2015'!D56+'Weekly Deaths_2014'!D56+'Weekly Deaths_2013'!D56+'Weekly Deaths_2012'!D56+'Weekly Deaths_2011'!D56)/5</f>
        <v>205.8</v>
      </c>
      <c r="F56" s="12">
        <f>MIN('Weekly Deaths_2015'!D56,'Weekly Deaths_2014'!D56,'Weekly Deaths_2013'!D56,'Weekly Deaths_2012'!D56,'Weekly Deaths_2011'!D56)</f>
        <v>178</v>
      </c>
      <c r="G56" s="12">
        <f>MAX('Weekly Deaths_2015'!D56,'Weekly Deaths_2014'!D56,'Weekly Deaths_2013'!D56,'Weekly Deaths_2012'!D56,'Weekly Deaths_2011'!D56)</f>
        <v>232</v>
      </c>
      <c r="H56" s="13"/>
      <c r="I56" s="14"/>
      <c r="J56" s="15"/>
      <c r="K56" s="14"/>
    </row>
    <row r="57" spans="1:11" x14ac:dyDescent="0.15">
      <c r="A57" s="17"/>
      <c r="B57" s="18"/>
      <c r="C57" s="18"/>
      <c r="D57" s="17"/>
      <c r="E57" s="19"/>
      <c r="F57" s="19"/>
      <c r="G57" s="19"/>
      <c r="H57" s="14"/>
      <c r="I57" s="16"/>
      <c r="J57" s="27"/>
    </row>
    <row r="58" spans="1:11" ht="15" x14ac:dyDescent="0.15">
      <c r="A58" s="20" t="s">
        <v>4</v>
      </c>
      <c r="H58" s="14"/>
      <c r="I58" s="16"/>
      <c r="J58" s="27"/>
    </row>
    <row r="59" spans="1:11" x14ac:dyDescent="0.15">
      <c r="H59" s="14"/>
      <c r="I59" s="16"/>
      <c r="J59" s="27"/>
    </row>
    <row r="60" spans="1:11" ht="15" x14ac:dyDescent="0.15">
      <c r="A60" s="24" t="s">
        <v>22</v>
      </c>
      <c r="H60" s="14"/>
      <c r="I60" s="16"/>
      <c r="J60" s="27"/>
    </row>
    <row r="61" spans="1:11" ht="15" x14ac:dyDescent="0.15">
      <c r="A61" s="24" t="s">
        <v>21</v>
      </c>
      <c r="H61" s="14"/>
      <c r="I61" s="16"/>
      <c r="J61" s="27"/>
    </row>
    <row r="62" spans="1:11" x14ac:dyDescent="0.15">
      <c r="H62" s="14"/>
      <c r="I62" s="16"/>
      <c r="J62" s="27"/>
    </row>
  </sheetData>
  <mergeCells count="6">
    <mergeCell ref="A3:A4"/>
    <mergeCell ref="B3:B4"/>
    <mergeCell ref="C3:C4"/>
    <mergeCell ref="D3:D4"/>
    <mergeCell ref="E3:E4"/>
    <mergeCell ref="F3:G3"/>
  </mergeCell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34" workbookViewId="0">
      <selection activeCell="D5" sqref="D5:D57"/>
    </sheetView>
  </sheetViews>
  <sheetFormatPr baseColWidth="10" defaultColWidth="8.6640625" defaultRowHeight="13" x14ac:dyDescent="0.15"/>
  <cols>
    <col min="1" max="1" width="12.5" style="4" customWidth="1"/>
    <col min="2" max="3" width="14.33203125" style="21" customWidth="1"/>
    <col min="4" max="4" width="19" style="3" customWidth="1"/>
    <col min="5" max="5" width="20.1640625" style="4" customWidth="1"/>
    <col min="6" max="7" width="19" style="4" customWidth="1"/>
    <col min="8" max="9" width="8.6640625" style="4"/>
    <col min="10" max="10" width="9.1640625" style="4" customWidth="1"/>
    <col min="11" max="16384" width="8.6640625" style="4"/>
  </cols>
  <sheetData>
    <row r="1" spans="1:12" ht="15" x14ac:dyDescent="0.15">
      <c r="A1" s="1" t="s">
        <v>31</v>
      </c>
      <c r="B1" s="2"/>
      <c r="C1" s="2"/>
    </row>
    <row r="2" spans="1:12" x14ac:dyDescent="0.15">
      <c r="A2" s="1"/>
      <c r="B2" s="2"/>
      <c r="C2" s="2"/>
    </row>
    <row r="3" spans="1:12" ht="14.25" customHeight="1" x14ac:dyDescent="0.15">
      <c r="A3" s="32" t="s">
        <v>3</v>
      </c>
      <c r="B3" s="31" t="s">
        <v>0</v>
      </c>
      <c r="C3" s="31" t="s">
        <v>1</v>
      </c>
      <c r="D3" s="34" t="s">
        <v>24</v>
      </c>
      <c r="E3" s="32" t="s">
        <v>17</v>
      </c>
      <c r="F3" s="33" t="s">
        <v>2</v>
      </c>
      <c r="G3" s="33"/>
    </row>
    <row r="4" spans="1:12" s="6" customFormat="1" ht="66" customHeight="1" x14ac:dyDescent="0.15">
      <c r="A4" s="32"/>
      <c r="B4" s="31"/>
      <c r="C4" s="31"/>
      <c r="D4" s="36"/>
      <c r="E4" s="32"/>
      <c r="F4" s="5" t="s">
        <v>5</v>
      </c>
      <c r="G4" s="5" t="s">
        <v>6</v>
      </c>
      <c r="I4" s="7"/>
      <c r="J4" s="8"/>
      <c r="K4" s="8"/>
      <c r="L4" s="8"/>
    </row>
    <row r="5" spans="1:12" x14ac:dyDescent="0.15">
      <c r="A5" s="9">
        <v>1</v>
      </c>
      <c r="B5" s="10">
        <v>42735</v>
      </c>
      <c r="C5" s="10">
        <f>B5+6</f>
        <v>42741</v>
      </c>
      <c r="D5" s="11">
        <v>416</v>
      </c>
      <c r="E5" s="12">
        <f>SUM('Weekly Deaths_2016'!D5+'Weekly Deaths_2015'!D5+'Weekly Deaths_2014'!D5+'Weekly Deaths_2013'!D5+'Weekly Deaths_2012'!D5)/5</f>
        <v>341.8</v>
      </c>
      <c r="F5" s="12">
        <f>MIN('Weekly Deaths_2016'!D5,'Weekly Deaths_2016'!D5,'Weekly Deaths_2014'!D5,'Weekly Deaths_2013'!D5,'Weekly Deaths_2012'!D5)</f>
        <v>294</v>
      </c>
      <c r="G5" s="12">
        <f>MAX('Weekly Deaths_2016'!D5,'Weekly Deaths_2015'!D5,'Weekly Deaths_2014'!D5,'Weekly Deaths_2013'!D5,'Weekly Deaths_2012'!D5)</f>
        <v>424</v>
      </c>
      <c r="H5" s="13"/>
      <c r="I5" s="14"/>
      <c r="J5" s="14"/>
      <c r="K5" s="15"/>
      <c r="L5" s="14"/>
    </row>
    <row r="6" spans="1:12" x14ac:dyDescent="0.15">
      <c r="A6" s="9">
        <v>2</v>
      </c>
      <c r="B6" s="10">
        <f>B5+7</f>
        <v>42742</v>
      </c>
      <c r="C6" s="10">
        <f t="shared" ref="C6:C56" si="0">B6+6</f>
        <v>42748</v>
      </c>
      <c r="D6" s="11">
        <v>434</v>
      </c>
      <c r="E6" s="12">
        <f>SUM('Weekly Deaths_2016'!D6+'Weekly Deaths_2015'!D6+'Weekly Deaths_2014'!D6+'Weekly Deaths_2013'!D6+'Weekly Deaths_2012'!D6)/5</f>
        <v>365.6</v>
      </c>
      <c r="F6" s="12">
        <f>MIN('Weekly Deaths_2016'!D6,'Weekly Deaths_2016'!D6,'Weekly Deaths_2014'!D6,'Weekly Deaths_2013'!D6,'Weekly Deaths_2012'!D6)</f>
        <v>344</v>
      </c>
      <c r="G6" s="12">
        <f>MAX('Weekly Deaths_2016'!D6,'Weekly Deaths_2015'!D6,'Weekly Deaths_2014'!D6,'Weekly Deaths_2013'!D6,'Weekly Deaths_2012'!D6)</f>
        <v>382</v>
      </c>
      <c r="H6" s="13"/>
      <c r="I6" s="14"/>
      <c r="J6" s="16"/>
      <c r="K6" s="15"/>
      <c r="L6" s="14"/>
    </row>
    <row r="7" spans="1:12" x14ac:dyDescent="0.15">
      <c r="A7" s="9">
        <v>3</v>
      </c>
      <c r="B7" s="10">
        <f t="shared" ref="B7:B57" si="1">B6+7</f>
        <v>42749</v>
      </c>
      <c r="C7" s="10">
        <f t="shared" si="0"/>
        <v>42755</v>
      </c>
      <c r="D7" s="11">
        <v>397</v>
      </c>
      <c r="E7" s="12">
        <f>SUM('Weekly Deaths_2016'!D7+'Weekly Deaths_2015'!D7+'Weekly Deaths_2014'!D7+'Weekly Deaths_2013'!D7+'Weekly Deaths_2012'!D7)/5</f>
        <v>353.2</v>
      </c>
      <c r="F7" s="12">
        <f>MIN('Weekly Deaths_2016'!D7,'Weekly Deaths_2016'!D7,'Weekly Deaths_2014'!D7,'Weekly Deaths_2013'!D7,'Weekly Deaths_2012'!D7)</f>
        <v>319</v>
      </c>
      <c r="G7" s="12">
        <f>MAX('Weekly Deaths_2016'!D7,'Weekly Deaths_2015'!D7,'Weekly Deaths_2014'!D7,'Weekly Deaths_2013'!D7,'Weekly Deaths_2012'!D7)</f>
        <v>383</v>
      </c>
      <c r="H7" s="13"/>
      <c r="I7" s="14"/>
      <c r="J7" s="16"/>
      <c r="K7" s="15"/>
      <c r="L7" s="14"/>
    </row>
    <row r="8" spans="1:12" x14ac:dyDescent="0.15">
      <c r="A8" s="9">
        <v>4</v>
      </c>
      <c r="B8" s="10">
        <f t="shared" si="1"/>
        <v>42756</v>
      </c>
      <c r="C8" s="10">
        <f t="shared" si="0"/>
        <v>42762</v>
      </c>
      <c r="D8" s="11">
        <v>387</v>
      </c>
      <c r="E8" s="12">
        <f>SUM('Weekly Deaths_2016'!D8+'Weekly Deaths_2015'!D8+'Weekly Deaths_2014'!D8+'Weekly Deaths_2013'!D8+'Weekly Deaths_2012'!D8)/5</f>
        <v>338</v>
      </c>
      <c r="F8" s="12">
        <f>MIN('Weekly Deaths_2016'!D8,'Weekly Deaths_2016'!D8,'Weekly Deaths_2014'!D8,'Weekly Deaths_2013'!D8,'Weekly Deaths_2012'!D8)</f>
        <v>282</v>
      </c>
      <c r="G8" s="12">
        <f>MAX('Weekly Deaths_2016'!D8,'Weekly Deaths_2015'!D8,'Weekly Deaths_2014'!D8,'Weekly Deaths_2013'!D8,'Weekly Deaths_2012'!D8)</f>
        <v>397</v>
      </c>
      <c r="H8" s="13"/>
      <c r="I8" s="14"/>
      <c r="J8" s="16"/>
      <c r="K8" s="15"/>
      <c r="L8" s="14"/>
    </row>
    <row r="9" spans="1:12" x14ac:dyDescent="0.15">
      <c r="A9" s="9">
        <v>5</v>
      </c>
      <c r="B9" s="10">
        <f t="shared" si="1"/>
        <v>42763</v>
      </c>
      <c r="C9" s="10">
        <f t="shared" si="0"/>
        <v>42769</v>
      </c>
      <c r="D9" s="11">
        <v>371</v>
      </c>
      <c r="E9" s="12">
        <f>SUM('Weekly Deaths_2016'!D9+'Weekly Deaths_2015'!D9+'Weekly Deaths_2014'!D9+'Weekly Deaths_2013'!D9+'Weekly Deaths_2012'!D9)/5</f>
        <v>324.8</v>
      </c>
      <c r="F9" s="12">
        <f>MIN('Weekly Deaths_2016'!D9,'Weekly Deaths_2016'!D9,'Weekly Deaths_2014'!D9,'Weekly Deaths_2013'!D9,'Weekly Deaths_2012'!D9)</f>
        <v>290</v>
      </c>
      <c r="G9" s="12">
        <f>MAX('Weekly Deaths_2016'!D9,'Weekly Deaths_2015'!D9,'Weekly Deaths_2014'!D9,'Weekly Deaths_2013'!D9,'Weekly Deaths_2012'!D9)</f>
        <v>374</v>
      </c>
      <c r="H9" s="13"/>
      <c r="I9" s="14"/>
      <c r="J9" s="16"/>
      <c r="K9" s="15"/>
      <c r="L9" s="14"/>
    </row>
    <row r="10" spans="1:12" x14ac:dyDescent="0.15">
      <c r="A10" s="9">
        <v>6</v>
      </c>
      <c r="B10" s="10">
        <f t="shared" si="1"/>
        <v>42770</v>
      </c>
      <c r="C10" s="10">
        <f t="shared" si="0"/>
        <v>42776</v>
      </c>
      <c r="D10" s="11">
        <v>336</v>
      </c>
      <c r="E10" s="12">
        <f>SUM('Weekly Deaths_2016'!D10+'Weekly Deaths_2015'!D10+'Weekly Deaths_2014'!D10+'Weekly Deaths_2013'!D10+'Weekly Deaths_2012'!D10)/5</f>
        <v>312.2</v>
      </c>
      <c r="F10" s="12">
        <f>MIN('Weekly Deaths_2016'!D10,'Weekly Deaths_2016'!D10,'Weekly Deaths_2014'!D10,'Weekly Deaths_2013'!D10,'Weekly Deaths_2012'!D10)</f>
        <v>280</v>
      </c>
      <c r="G10" s="12">
        <f>MAX('Weekly Deaths_2016'!D10,'Weekly Deaths_2015'!D10,'Weekly Deaths_2014'!D10,'Weekly Deaths_2013'!D10,'Weekly Deaths_2012'!D10)</f>
        <v>347</v>
      </c>
      <c r="H10" s="13"/>
      <c r="I10" s="14"/>
      <c r="J10" s="16"/>
      <c r="K10" s="15"/>
      <c r="L10" s="14"/>
    </row>
    <row r="11" spans="1:12" x14ac:dyDescent="0.15">
      <c r="A11" s="22">
        <v>7</v>
      </c>
      <c r="B11" s="10">
        <f t="shared" si="1"/>
        <v>42777</v>
      </c>
      <c r="C11" s="10">
        <f t="shared" si="0"/>
        <v>42783</v>
      </c>
      <c r="D11" s="9">
        <v>337</v>
      </c>
      <c r="E11" s="12">
        <f>SUM('Weekly Deaths_2016'!D11+'Weekly Deaths_2015'!D11+'Weekly Deaths_2014'!D11+'Weekly Deaths_2013'!D11+'Weekly Deaths_2012'!D11)/5</f>
        <v>296.60000000000002</v>
      </c>
      <c r="F11" s="12">
        <f>MIN('Weekly Deaths_2016'!D11,'Weekly Deaths_2016'!D11,'Weekly Deaths_2014'!D11,'Weekly Deaths_2013'!D11,'Weekly Deaths_2012'!D11)</f>
        <v>217</v>
      </c>
      <c r="G11" s="12">
        <f>MAX('Weekly Deaths_2016'!D11,'Weekly Deaths_2015'!D11,'Weekly Deaths_2014'!D11,'Weekly Deaths_2013'!D11,'Weekly Deaths_2012'!D11)</f>
        <v>340</v>
      </c>
      <c r="H11" s="13"/>
      <c r="I11" s="14"/>
      <c r="J11" s="16"/>
      <c r="K11" s="15"/>
      <c r="L11" s="14"/>
    </row>
    <row r="12" spans="1:12" x14ac:dyDescent="0.15">
      <c r="A12" s="22">
        <v>8</v>
      </c>
      <c r="B12" s="10">
        <f t="shared" si="1"/>
        <v>42784</v>
      </c>
      <c r="C12" s="10">
        <f t="shared" si="0"/>
        <v>42790</v>
      </c>
      <c r="D12" s="12">
        <v>351</v>
      </c>
      <c r="E12" s="12">
        <f>SUM('Weekly Deaths_2016'!D12+'Weekly Deaths_2015'!D12+'Weekly Deaths_2014'!D12+'Weekly Deaths_2013'!D12+'Weekly Deaths_2012'!D12)/5</f>
        <v>338.6</v>
      </c>
      <c r="F12" s="12">
        <f>MIN('Weekly Deaths_2016'!D12,'Weekly Deaths_2016'!D12,'Weekly Deaths_2014'!D12,'Weekly Deaths_2013'!D12,'Weekly Deaths_2012'!D12)</f>
        <v>298</v>
      </c>
      <c r="G12" s="12">
        <f>MAX('Weekly Deaths_2016'!D12,'Weekly Deaths_2015'!D12,'Weekly Deaths_2014'!D12,'Weekly Deaths_2013'!D12,'Weekly Deaths_2012'!D12)</f>
        <v>423</v>
      </c>
      <c r="H12" s="13"/>
      <c r="I12" s="14"/>
      <c r="J12" s="14"/>
      <c r="K12" s="14"/>
      <c r="L12" s="14"/>
    </row>
    <row r="13" spans="1:12" x14ac:dyDescent="0.15">
      <c r="A13" s="9">
        <v>9</v>
      </c>
      <c r="B13" s="10">
        <f t="shared" si="1"/>
        <v>42791</v>
      </c>
      <c r="C13" s="10">
        <f t="shared" si="0"/>
        <v>42797</v>
      </c>
      <c r="D13" s="12">
        <v>352</v>
      </c>
      <c r="E13" s="12">
        <f>SUM('Weekly Deaths_2016'!D13+'Weekly Deaths_2015'!D13+'Weekly Deaths_2014'!D13+'Weekly Deaths_2013'!D13+'Weekly Deaths_2012'!D13)/5</f>
        <v>319.60000000000002</v>
      </c>
      <c r="F13" s="12">
        <f>MIN('Weekly Deaths_2016'!D13,'Weekly Deaths_2016'!D13,'Weekly Deaths_2014'!D13,'Weekly Deaths_2013'!D13,'Weekly Deaths_2012'!D13)</f>
        <v>285</v>
      </c>
      <c r="G13" s="12">
        <f>MAX('Weekly Deaths_2016'!D13,'Weekly Deaths_2015'!D13,'Weekly Deaths_2014'!D13,'Weekly Deaths_2013'!D13,'Weekly Deaths_2012'!D13)</f>
        <v>401</v>
      </c>
      <c r="H13" s="13"/>
      <c r="I13" s="14"/>
      <c r="J13" s="14"/>
      <c r="K13" s="14"/>
      <c r="L13" s="14"/>
    </row>
    <row r="14" spans="1:12" x14ac:dyDescent="0.15">
      <c r="A14" s="9">
        <v>10</v>
      </c>
      <c r="B14" s="10">
        <f t="shared" si="1"/>
        <v>42798</v>
      </c>
      <c r="C14" s="10">
        <f t="shared" si="0"/>
        <v>42804</v>
      </c>
      <c r="D14" s="12">
        <v>357</v>
      </c>
      <c r="E14" s="12">
        <f>SUM('Weekly Deaths_2016'!D14+'Weekly Deaths_2015'!D14+'Weekly Deaths_2014'!D14+'Weekly Deaths_2013'!D14+'Weekly Deaths_2012'!D14)/5</f>
        <v>325.2</v>
      </c>
      <c r="F14" s="12">
        <f>MIN('Weekly Deaths_2016'!D14,'Weekly Deaths_2016'!D14,'Weekly Deaths_2014'!D14,'Weekly Deaths_2013'!D14,'Weekly Deaths_2012'!D14)</f>
        <v>308</v>
      </c>
      <c r="G14" s="12">
        <f>MAX('Weekly Deaths_2016'!D14,'Weekly Deaths_2015'!D14,'Weekly Deaths_2014'!D14,'Weekly Deaths_2013'!D14,'Weekly Deaths_2012'!D14)</f>
        <v>346</v>
      </c>
      <c r="H14" s="13"/>
      <c r="I14" s="14"/>
      <c r="J14" s="23"/>
      <c r="K14" s="14"/>
      <c r="L14" s="14"/>
    </row>
    <row r="15" spans="1:12" x14ac:dyDescent="0.15">
      <c r="A15" s="9">
        <v>11</v>
      </c>
      <c r="B15" s="10">
        <f t="shared" si="1"/>
        <v>42805</v>
      </c>
      <c r="C15" s="10">
        <f t="shared" si="0"/>
        <v>42811</v>
      </c>
      <c r="D15" s="12">
        <v>251</v>
      </c>
      <c r="E15" s="12">
        <f>SUM('Weekly Deaths_2016'!D15+'Weekly Deaths_2015'!D15+'Weekly Deaths_2014'!D15+'Weekly Deaths_2013'!D15+'Weekly Deaths_2012'!D15)/5</f>
        <v>320.60000000000002</v>
      </c>
      <c r="F15" s="12">
        <f>MIN('Weekly Deaths_2016'!D15,'Weekly Deaths_2016'!D15,'Weekly Deaths_2014'!D15,'Weekly Deaths_2013'!D15,'Weekly Deaths_2012'!D15)</f>
        <v>292</v>
      </c>
      <c r="G15" s="12">
        <f>MAX('Weekly Deaths_2016'!D15,'Weekly Deaths_2015'!D15,'Weekly Deaths_2014'!D15,'Weekly Deaths_2013'!D15,'Weekly Deaths_2012'!D15)</f>
        <v>334</v>
      </c>
      <c r="H15" s="13"/>
      <c r="I15" s="14"/>
      <c r="J15" s="23"/>
      <c r="K15" s="14"/>
      <c r="L15" s="14"/>
    </row>
    <row r="16" spans="1:12" x14ac:dyDescent="0.15">
      <c r="A16" s="9">
        <v>12</v>
      </c>
      <c r="B16" s="10">
        <f t="shared" si="1"/>
        <v>42812</v>
      </c>
      <c r="C16" s="10">
        <f t="shared" si="0"/>
        <v>42818</v>
      </c>
      <c r="D16" s="12">
        <v>356</v>
      </c>
      <c r="E16" s="12">
        <f>SUM('Weekly Deaths_2016'!D16+'Weekly Deaths_2015'!D16+'Weekly Deaths_2014'!D16+'Weekly Deaths_2013'!D16+'Weekly Deaths_2012'!D16)/5</f>
        <v>293.2</v>
      </c>
      <c r="F16" s="12">
        <f>MIN('Weekly Deaths_2016'!D16,'Weekly Deaths_2016'!D16,'Weekly Deaths_2014'!D16,'Weekly Deaths_2013'!D16,'Weekly Deaths_2012'!D16)</f>
        <v>261</v>
      </c>
      <c r="G16" s="12">
        <f>MAX('Weekly Deaths_2016'!D16,'Weekly Deaths_2015'!D16,'Weekly Deaths_2014'!D16,'Weekly Deaths_2013'!D16,'Weekly Deaths_2012'!D16)</f>
        <v>312</v>
      </c>
      <c r="H16" s="13"/>
      <c r="I16" s="14"/>
      <c r="J16" s="23"/>
      <c r="K16" s="14"/>
    </row>
    <row r="17" spans="1:11" x14ac:dyDescent="0.15">
      <c r="A17" s="9">
        <v>13</v>
      </c>
      <c r="B17" s="10">
        <f t="shared" si="1"/>
        <v>42819</v>
      </c>
      <c r="C17" s="10">
        <f t="shared" si="0"/>
        <v>42825</v>
      </c>
      <c r="D17" s="9">
        <v>314</v>
      </c>
      <c r="E17" s="12">
        <f>SUM('Weekly Deaths_2016'!D17+'Weekly Deaths_2015'!D17+'Weekly Deaths_2014'!D17+'Weekly Deaths_2013'!D17+'Weekly Deaths_2012'!D17)/5</f>
        <v>308.8</v>
      </c>
      <c r="F17" s="12">
        <f>MIN('Weekly Deaths_2016'!D17,'Weekly Deaths_2016'!D17,'Weekly Deaths_2014'!D17,'Weekly Deaths_2013'!D17,'Weekly Deaths_2012'!D17)</f>
        <v>280</v>
      </c>
      <c r="G17" s="12">
        <f>MAX('Weekly Deaths_2016'!D17,'Weekly Deaths_2015'!D17,'Weekly Deaths_2014'!D17,'Weekly Deaths_2013'!D17,'Weekly Deaths_2012'!D17)</f>
        <v>330</v>
      </c>
      <c r="H17" s="13"/>
      <c r="I17" s="14"/>
      <c r="J17" s="17"/>
      <c r="K17" s="14"/>
    </row>
    <row r="18" spans="1:11" x14ac:dyDescent="0.15">
      <c r="A18" s="22">
        <v>14</v>
      </c>
      <c r="B18" s="10">
        <f t="shared" si="1"/>
        <v>42826</v>
      </c>
      <c r="C18" s="10">
        <f t="shared" si="0"/>
        <v>42832</v>
      </c>
      <c r="D18" s="9">
        <v>306</v>
      </c>
      <c r="E18" s="12">
        <f>SUM('Weekly Deaths_2016'!D18+'Weekly Deaths_2015'!D18+'Weekly Deaths_2014'!D18+'Weekly Deaths_2013'!D18+'Weekly Deaths_2012'!D18)/5</f>
        <v>279.60000000000002</v>
      </c>
      <c r="F18" s="12">
        <f>MIN('Weekly Deaths_2016'!D18,'Weekly Deaths_2016'!D18,'Weekly Deaths_2014'!D18,'Weekly Deaths_2013'!D18,'Weekly Deaths_2012'!D18)</f>
        <v>285</v>
      </c>
      <c r="G18" s="12">
        <f>MAX('Weekly Deaths_2016'!D18,'Weekly Deaths_2015'!D18,'Weekly Deaths_2014'!D18,'Weekly Deaths_2013'!D18,'Weekly Deaths_2012'!D18)</f>
        <v>307</v>
      </c>
      <c r="H18" s="13"/>
      <c r="I18" s="14"/>
      <c r="J18" s="17"/>
      <c r="K18" s="14"/>
    </row>
    <row r="19" spans="1:11" x14ac:dyDescent="0.15">
      <c r="A19" s="9">
        <v>15</v>
      </c>
      <c r="B19" s="10">
        <f t="shared" si="1"/>
        <v>42833</v>
      </c>
      <c r="C19" s="10">
        <f t="shared" si="0"/>
        <v>42839</v>
      </c>
      <c r="D19" s="12">
        <v>270</v>
      </c>
      <c r="E19" s="12">
        <f>SUM('Weekly Deaths_2016'!D19+'Weekly Deaths_2015'!D19+'Weekly Deaths_2014'!D19+'Weekly Deaths_2013'!D19+'Weekly Deaths_2012'!D19)/5</f>
        <v>316.39999999999998</v>
      </c>
      <c r="F19" s="12">
        <f>MIN('Weekly Deaths_2016'!D19,'Weekly Deaths_2016'!D19,'Weekly Deaths_2014'!D19,'Weekly Deaths_2013'!D19,'Weekly Deaths_2012'!D19)</f>
        <v>290</v>
      </c>
      <c r="G19" s="12">
        <f>MAX('Weekly Deaths_2016'!D19,'Weekly Deaths_2015'!D19,'Weekly Deaths_2014'!D19,'Weekly Deaths_2013'!D19,'Weekly Deaths_2012'!D19)</f>
        <v>390</v>
      </c>
      <c r="H19" s="13"/>
      <c r="I19" s="14"/>
      <c r="J19" s="17"/>
      <c r="K19" s="14"/>
    </row>
    <row r="20" spans="1:11" x14ac:dyDescent="0.15">
      <c r="A20" s="9">
        <v>16</v>
      </c>
      <c r="B20" s="10">
        <f t="shared" si="1"/>
        <v>42840</v>
      </c>
      <c r="C20" s="10">
        <f t="shared" si="0"/>
        <v>42846</v>
      </c>
      <c r="D20" s="12">
        <v>245</v>
      </c>
      <c r="E20" s="12">
        <f>SUM('Weekly Deaths_2016'!D20+'Weekly Deaths_2015'!D20+'Weekly Deaths_2014'!D20+'Weekly Deaths_2013'!D20+'Weekly Deaths_2012'!D20)/5</f>
        <v>298.2</v>
      </c>
      <c r="F20" s="12">
        <f>MIN('Weekly Deaths_2016'!D20,'Weekly Deaths_2016'!D20,'Weekly Deaths_2014'!D20,'Weekly Deaths_2013'!D20,'Weekly Deaths_2012'!D20)</f>
        <v>247</v>
      </c>
      <c r="G20" s="12">
        <f>MAX('Weekly Deaths_2016'!D20,'Weekly Deaths_2015'!D20,'Weekly Deaths_2014'!D20,'Weekly Deaths_2013'!D20,'Weekly Deaths_2012'!D20)</f>
        <v>328</v>
      </c>
      <c r="H20" s="13"/>
      <c r="I20" s="14"/>
      <c r="J20" s="17"/>
      <c r="K20" s="14"/>
    </row>
    <row r="21" spans="1:11" x14ac:dyDescent="0.15">
      <c r="A21" s="9">
        <v>17</v>
      </c>
      <c r="B21" s="10">
        <f t="shared" si="1"/>
        <v>42847</v>
      </c>
      <c r="C21" s="10">
        <f t="shared" si="0"/>
        <v>42853</v>
      </c>
      <c r="D21" s="12">
        <v>327</v>
      </c>
      <c r="E21" s="12">
        <f>SUM('Weekly Deaths_2016'!D21+'Weekly Deaths_2015'!D21+'Weekly Deaths_2014'!D21+'Weekly Deaths_2013'!D21+'Weekly Deaths_2012'!D21)/5</f>
        <v>295.60000000000002</v>
      </c>
      <c r="F21" s="12">
        <f>MIN('Weekly Deaths_2016'!D21,'Weekly Deaths_2016'!D21,'Weekly Deaths_2014'!D21,'Weekly Deaths_2013'!D21,'Weekly Deaths_2012'!D21)</f>
        <v>251</v>
      </c>
      <c r="G21" s="12">
        <f>MAX('Weekly Deaths_2016'!D21,'Weekly Deaths_2015'!D21,'Weekly Deaths_2014'!D21,'Weekly Deaths_2013'!D21,'Weekly Deaths_2012'!D21)</f>
        <v>316</v>
      </c>
      <c r="H21" s="13"/>
      <c r="I21" s="14"/>
      <c r="J21" s="17"/>
      <c r="K21" s="14"/>
    </row>
    <row r="22" spans="1:11" x14ac:dyDescent="0.15">
      <c r="A22" s="9">
        <v>18</v>
      </c>
      <c r="B22" s="10">
        <f t="shared" si="1"/>
        <v>42854</v>
      </c>
      <c r="C22" s="10">
        <f t="shared" si="0"/>
        <v>42860</v>
      </c>
      <c r="D22" s="12">
        <v>258</v>
      </c>
      <c r="E22" s="12">
        <f>SUM('Weekly Deaths_2016'!D22+'Weekly Deaths_2015'!D22+'Weekly Deaths_2014'!D22+'Weekly Deaths_2013'!D22+'Weekly Deaths_2012'!D22)/5</f>
        <v>293</v>
      </c>
      <c r="F22" s="12">
        <f>MIN('Weekly Deaths_2016'!D22,'Weekly Deaths_2016'!D22,'Weekly Deaths_2014'!D22,'Weekly Deaths_2013'!D22,'Weekly Deaths_2012'!D22)</f>
        <v>258</v>
      </c>
      <c r="G22" s="12">
        <f>MAX('Weekly Deaths_2016'!D22,'Weekly Deaths_2015'!D22,'Weekly Deaths_2014'!D22,'Weekly Deaths_2013'!D22,'Weekly Deaths_2012'!D22)</f>
        <v>335</v>
      </c>
      <c r="H22" s="13"/>
      <c r="I22" s="14"/>
      <c r="J22" s="17"/>
      <c r="K22" s="14"/>
    </row>
    <row r="23" spans="1:11" x14ac:dyDescent="0.15">
      <c r="A23" s="9">
        <v>19</v>
      </c>
      <c r="B23" s="10">
        <f t="shared" si="1"/>
        <v>42861</v>
      </c>
      <c r="C23" s="10">
        <f t="shared" si="0"/>
        <v>42867</v>
      </c>
      <c r="D23" s="9">
        <v>302</v>
      </c>
      <c r="E23" s="12">
        <f>SUM('Weekly Deaths_2016'!D23+'Weekly Deaths_2015'!D23+'Weekly Deaths_2014'!D23+'Weekly Deaths_2013'!D23+'Weekly Deaths_2012'!D23)/5</f>
        <v>277</v>
      </c>
      <c r="F23" s="12">
        <f>MIN('Weekly Deaths_2016'!D23,'Weekly Deaths_2016'!D23,'Weekly Deaths_2014'!D23,'Weekly Deaths_2013'!D23,'Weekly Deaths_2012'!D23)</f>
        <v>249</v>
      </c>
      <c r="G23" s="12">
        <f>MAX('Weekly Deaths_2016'!D23,'Weekly Deaths_2015'!D23,'Weekly Deaths_2014'!D23,'Weekly Deaths_2013'!D23,'Weekly Deaths_2012'!D23)</f>
        <v>318</v>
      </c>
      <c r="H23" s="13"/>
      <c r="I23" s="14"/>
      <c r="J23" s="17"/>
      <c r="K23" s="14"/>
    </row>
    <row r="24" spans="1:11" x14ac:dyDescent="0.15">
      <c r="A24" s="9">
        <v>20</v>
      </c>
      <c r="B24" s="10">
        <f t="shared" si="1"/>
        <v>42868</v>
      </c>
      <c r="C24" s="10">
        <f t="shared" si="0"/>
        <v>42874</v>
      </c>
      <c r="D24" s="9">
        <v>315</v>
      </c>
      <c r="E24" s="12">
        <f>SUM('Weekly Deaths_2016'!D24+'Weekly Deaths_2015'!D24+'Weekly Deaths_2014'!D24+'Weekly Deaths_2013'!D24+'Weekly Deaths_2012'!D24)/5</f>
        <v>279.39999999999998</v>
      </c>
      <c r="F24" s="12">
        <f>MIN('Weekly Deaths_2016'!D24,'Weekly Deaths_2016'!D24,'Weekly Deaths_2014'!D24,'Weekly Deaths_2013'!D24,'Weekly Deaths_2012'!D24)</f>
        <v>250</v>
      </c>
      <c r="G24" s="12">
        <f>MAX('Weekly Deaths_2016'!D24,'Weekly Deaths_2015'!D24,'Weekly Deaths_2014'!D24,'Weekly Deaths_2013'!D24,'Weekly Deaths_2012'!D24)</f>
        <v>323</v>
      </c>
      <c r="H24" s="13"/>
      <c r="I24" s="14"/>
      <c r="J24" s="17"/>
      <c r="K24" s="14"/>
    </row>
    <row r="25" spans="1:11" x14ac:dyDescent="0.15">
      <c r="A25" s="9">
        <v>21</v>
      </c>
      <c r="B25" s="10">
        <f t="shared" si="1"/>
        <v>42875</v>
      </c>
      <c r="C25" s="10">
        <f t="shared" si="0"/>
        <v>42881</v>
      </c>
      <c r="D25" s="12">
        <v>328</v>
      </c>
      <c r="E25" s="12">
        <f>SUM('Weekly Deaths_2016'!D25+'Weekly Deaths_2015'!D25+'Weekly Deaths_2014'!D25+'Weekly Deaths_2013'!D25+'Weekly Deaths_2012'!D25)/5</f>
        <v>284.39999999999998</v>
      </c>
      <c r="F25" s="12">
        <f>MIN('Weekly Deaths_2016'!D25,'Weekly Deaths_2016'!D25,'Weekly Deaths_2014'!D25,'Weekly Deaths_2013'!D25,'Weekly Deaths_2012'!D25)</f>
        <v>241</v>
      </c>
      <c r="G25" s="12">
        <f>MAX('Weekly Deaths_2016'!D25,'Weekly Deaths_2015'!D25,'Weekly Deaths_2014'!D25,'Weekly Deaths_2013'!D25,'Weekly Deaths_2012'!D25)</f>
        <v>312</v>
      </c>
      <c r="H25" s="13"/>
      <c r="I25" s="14"/>
      <c r="J25" s="17"/>
      <c r="K25" s="14"/>
    </row>
    <row r="26" spans="1:11" x14ac:dyDescent="0.15">
      <c r="A26" s="9">
        <v>22</v>
      </c>
      <c r="B26" s="10">
        <f t="shared" si="1"/>
        <v>42882</v>
      </c>
      <c r="C26" s="10">
        <f t="shared" si="0"/>
        <v>42888</v>
      </c>
      <c r="D26" s="12">
        <v>256</v>
      </c>
      <c r="E26" s="12">
        <f>SUM('Weekly Deaths_2016'!D26+'Weekly Deaths_2015'!D26+'Weekly Deaths_2014'!D26+'Weekly Deaths_2013'!D26+'Weekly Deaths_2012'!D26)/5</f>
        <v>263.8</v>
      </c>
      <c r="F26" s="12">
        <f>MIN('Weekly Deaths_2016'!D26,'Weekly Deaths_2016'!D26,'Weekly Deaths_2014'!D26,'Weekly Deaths_2013'!D26,'Weekly Deaths_2012'!D26)</f>
        <v>241</v>
      </c>
      <c r="G26" s="12">
        <f>MAX('Weekly Deaths_2016'!D26,'Weekly Deaths_2015'!D26,'Weekly Deaths_2014'!D26,'Weekly Deaths_2013'!D26,'Weekly Deaths_2012'!D26)</f>
        <v>287</v>
      </c>
      <c r="H26" s="13"/>
      <c r="I26" s="14"/>
      <c r="J26" s="17"/>
      <c r="K26" s="14"/>
    </row>
    <row r="27" spans="1:11" x14ac:dyDescent="0.15">
      <c r="A27" s="9">
        <v>23</v>
      </c>
      <c r="B27" s="10">
        <f t="shared" si="1"/>
        <v>42889</v>
      </c>
      <c r="C27" s="10">
        <f t="shared" si="0"/>
        <v>42895</v>
      </c>
      <c r="D27" s="12">
        <v>292</v>
      </c>
      <c r="E27" s="12">
        <f>SUM('Weekly Deaths_2016'!D27+'Weekly Deaths_2015'!D27+'Weekly Deaths_2014'!D27+'Weekly Deaths_2013'!D27+'Weekly Deaths_2012'!D27)/5</f>
        <v>272.60000000000002</v>
      </c>
      <c r="F27" s="12">
        <f>MIN('Weekly Deaths_2016'!D27,'Weekly Deaths_2016'!D27,'Weekly Deaths_2014'!D27,'Weekly Deaths_2013'!D27,'Weekly Deaths_2012'!D27)</f>
        <v>226</v>
      </c>
      <c r="G27" s="12">
        <f>MAX('Weekly Deaths_2016'!D27,'Weekly Deaths_2015'!D27,'Weekly Deaths_2014'!D27,'Weekly Deaths_2013'!D27,'Weekly Deaths_2012'!D27)</f>
        <v>340</v>
      </c>
      <c r="H27" s="13"/>
      <c r="I27" s="14"/>
      <c r="J27" s="17"/>
      <c r="K27" s="14"/>
    </row>
    <row r="28" spans="1:11" x14ac:dyDescent="0.15">
      <c r="A28" s="9">
        <v>24</v>
      </c>
      <c r="B28" s="10">
        <f t="shared" si="1"/>
        <v>42896</v>
      </c>
      <c r="C28" s="10">
        <f t="shared" si="0"/>
        <v>42902</v>
      </c>
      <c r="D28" s="12">
        <v>300</v>
      </c>
      <c r="E28" s="12">
        <f>SUM('Weekly Deaths_2016'!D28+'Weekly Deaths_2015'!D28+'Weekly Deaths_2014'!D28+'Weekly Deaths_2013'!D28+'Weekly Deaths_2012'!D28)/5</f>
        <v>290.2</v>
      </c>
      <c r="F28" s="12">
        <f>MIN('Weekly Deaths_2016'!D28,'Weekly Deaths_2016'!D28,'Weekly Deaths_2014'!D28,'Weekly Deaths_2013'!D28,'Weekly Deaths_2012'!D28)</f>
        <v>284</v>
      </c>
      <c r="G28" s="12">
        <f>MAX('Weekly Deaths_2016'!D28,'Weekly Deaths_2015'!D28,'Weekly Deaths_2014'!D28,'Weekly Deaths_2013'!D28,'Weekly Deaths_2012'!D28)</f>
        <v>303</v>
      </c>
      <c r="H28" s="13"/>
      <c r="I28" s="14"/>
      <c r="J28" s="17"/>
      <c r="K28" s="14"/>
    </row>
    <row r="29" spans="1:11" x14ac:dyDescent="0.15">
      <c r="A29" s="9">
        <v>25</v>
      </c>
      <c r="B29" s="10">
        <f t="shared" si="1"/>
        <v>42903</v>
      </c>
      <c r="C29" s="10">
        <f t="shared" si="0"/>
        <v>42909</v>
      </c>
      <c r="D29" s="9">
        <v>271</v>
      </c>
      <c r="E29" s="12">
        <f>SUM('Weekly Deaths_2016'!D29+'Weekly Deaths_2015'!D29+'Weekly Deaths_2014'!D29+'Weekly Deaths_2013'!D29+'Weekly Deaths_2012'!D29)/5</f>
        <v>250.8</v>
      </c>
      <c r="F29" s="12">
        <f>MIN('Weekly Deaths_2016'!D29,'Weekly Deaths_2016'!D29,'Weekly Deaths_2014'!D29,'Weekly Deaths_2013'!D29,'Weekly Deaths_2012'!D29)</f>
        <v>211</v>
      </c>
      <c r="G29" s="12">
        <f>MAX('Weekly Deaths_2016'!D29,'Weekly Deaths_2015'!D29,'Weekly Deaths_2014'!D29,'Weekly Deaths_2013'!D29,'Weekly Deaths_2012'!D29)</f>
        <v>292</v>
      </c>
      <c r="H29" s="13"/>
      <c r="I29" s="14"/>
      <c r="J29" s="17"/>
      <c r="K29" s="14"/>
    </row>
    <row r="30" spans="1:11" x14ac:dyDescent="0.15">
      <c r="A30" s="9">
        <v>26</v>
      </c>
      <c r="B30" s="10">
        <f t="shared" si="1"/>
        <v>42910</v>
      </c>
      <c r="C30" s="10">
        <f t="shared" si="0"/>
        <v>42916</v>
      </c>
      <c r="D30" s="9">
        <v>296</v>
      </c>
      <c r="E30" s="12">
        <f>SUM('Weekly Deaths_2016'!D30+'Weekly Deaths_2015'!D30+'Weekly Deaths_2014'!D30+'Weekly Deaths_2013'!D30+'Weekly Deaths_2012'!D30)/5</f>
        <v>265.8</v>
      </c>
      <c r="F30" s="12">
        <f>MIN('Weekly Deaths_2016'!D30,'Weekly Deaths_2016'!D30,'Weekly Deaths_2014'!D30,'Weekly Deaths_2013'!D30,'Weekly Deaths_2012'!D30)</f>
        <v>235</v>
      </c>
      <c r="G30" s="12">
        <f>MAX('Weekly Deaths_2016'!D30,'Weekly Deaths_2015'!D30,'Weekly Deaths_2014'!D30,'Weekly Deaths_2013'!D30,'Weekly Deaths_2012'!D30)</f>
        <v>303</v>
      </c>
      <c r="H30" s="13"/>
      <c r="I30" s="14"/>
      <c r="J30" s="23"/>
      <c r="K30" s="14"/>
    </row>
    <row r="31" spans="1:11" x14ac:dyDescent="0.15">
      <c r="A31" s="9">
        <v>27</v>
      </c>
      <c r="B31" s="10">
        <f t="shared" si="1"/>
        <v>42917</v>
      </c>
      <c r="C31" s="10">
        <f t="shared" si="0"/>
        <v>42923</v>
      </c>
      <c r="D31" s="12">
        <v>262</v>
      </c>
      <c r="E31" s="12">
        <f>SUM('Weekly Deaths_2016'!D31+'Weekly Deaths_2015'!D31+'Weekly Deaths_2014'!D31+'Weekly Deaths_2013'!D31+'Weekly Deaths_2012'!D31)/5</f>
        <v>271.8</v>
      </c>
      <c r="F31" s="12">
        <f>MIN('Weekly Deaths_2016'!D31,'Weekly Deaths_2016'!D31,'Weekly Deaths_2014'!D31,'Weekly Deaths_2013'!D31,'Weekly Deaths_2012'!D31)</f>
        <v>250</v>
      </c>
      <c r="G31" s="12">
        <f>MAX('Weekly Deaths_2016'!D31,'Weekly Deaths_2015'!D31,'Weekly Deaths_2014'!D31,'Weekly Deaths_2013'!D31,'Weekly Deaths_2012'!D31)</f>
        <v>300</v>
      </c>
      <c r="H31" s="13"/>
      <c r="I31" s="14"/>
      <c r="J31" s="23"/>
      <c r="K31" s="14"/>
    </row>
    <row r="32" spans="1:11" x14ac:dyDescent="0.15">
      <c r="A32" s="9">
        <v>28</v>
      </c>
      <c r="B32" s="10">
        <f t="shared" si="1"/>
        <v>42924</v>
      </c>
      <c r="C32" s="10">
        <f t="shared" si="0"/>
        <v>42930</v>
      </c>
      <c r="D32" s="12">
        <v>253</v>
      </c>
      <c r="E32" s="12">
        <f>SUM('Weekly Deaths_2016'!D32+'Weekly Deaths_2015'!D32+'Weekly Deaths_2014'!D32+'Weekly Deaths_2013'!D32+'Weekly Deaths_2012'!D32)/5</f>
        <v>237.4</v>
      </c>
      <c r="F32" s="12">
        <f>MIN('Weekly Deaths_2016'!D32,'Weekly Deaths_2016'!D32,'Weekly Deaths_2014'!D32,'Weekly Deaths_2013'!D32,'Weekly Deaths_2012'!D32)</f>
        <v>211</v>
      </c>
      <c r="G32" s="12">
        <f>MAX('Weekly Deaths_2016'!D32,'Weekly Deaths_2015'!D32,'Weekly Deaths_2014'!D32,'Weekly Deaths_2013'!D32,'Weekly Deaths_2012'!D32)</f>
        <v>252</v>
      </c>
      <c r="H32" s="13"/>
      <c r="I32" s="14"/>
      <c r="J32" s="23"/>
      <c r="K32" s="14"/>
    </row>
    <row r="33" spans="1:11" x14ac:dyDescent="0.15">
      <c r="A33" s="9">
        <v>29</v>
      </c>
      <c r="B33" s="10">
        <f t="shared" si="1"/>
        <v>42931</v>
      </c>
      <c r="C33" s="10">
        <f t="shared" si="0"/>
        <v>42937</v>
      </c>
      <c r="D33" s="12">
        <v>288</v>
      </c>
      <c r="E33" s="12">
        <f>SUM('Weekly Deaths_2016'!D33+'Weekly Deaths_2015'!D33+'Weekly Deaths_2014'!D33+'Weekly Deaths_2013'!D33+'Weekly Deaths_2012'!D33)/5</f>
        <v>247.2</v>
      </c>
      <c r="F33" s="12">
        <f>MIN('Weekly Deaths_2016'!D33,'Weekly Deaths_2016'!D33,'Weekly Deaths_2014'!D33,'Weekly Deaths_2013'!D33,'Weekly Deaths_2012'!D33)</f>
        <v>221</v>
      </c>
      <c r="G33" s="12">
        <f>MAX('Weekly Deaths_2016'!D33,'Weekly Deaths_2015'!D33,'Weekly Deaths_2014'!D33,'Weekly Deaths_2013'!D33,'Weekly Deaths_2012'!D33)</f>
        <v>281</v>
      </c>
      <c r="H33" s="13"/>
      <c r="I33" s="14"/>
      <c r="J33" s="23"/>
      <c r="K33" s="14"/>
    </row>
    <row r="34" spans="1:11" x14ac:dyDescent="0.15">
      <c r="A34" s="9">
        <v>30</v>
      </c>
      <c r="B34" s="10">
        <f t="shared" si="1"/>
        <v>42938</v>
      </c>
      <c r="C34" s="10">
        <f t="shared" si="0"/>
        <v>42944</v>
      </c>
      <c r="D34" s="12">
        <v>287</v>
      </c>
      <c r="E34" s="12">
        <f>SUM('Weekly Deaths_2016'!D34+'Weekly Deaths_2015'!D34+'Weekly Deaths_2014'!D34+'Weekly Deaths_2013'!D34+'Weekly Deaths_2012'!D34)/5</f>
        <v>274.39999999999998</v>
      </c>
      <c r="F34" s="12">
        <f>MIN('Weekly Deaths_2016'!D34,'Weekly Deaths_2016'!D34,'Weekly Deaths_2014'!D34,'Weekly Deaths_2013'!D34,'Weekly Deaths_2012'!D34)</f>
        <v>243</v>
      </c>
      <c r="G34" s="12">
        <f>MAX('Weekly Deaths_2016'!D34,'Weekly Deaths_2015'!D34,'Weekly Deaths_2014'!D34,'Weekly Deaths_2013'!D34,'Weekly Deaths_2012'!D34)</f>
        <v>298</v>
      </c>
      <c r="H34" s="13"/>
      <c r="I34" s="14"/>
      <c r="J34" s="23"/>
      <c r="K34" s="14"/>
    </row>
    <row r="35" spans="1:11" x14ac:dyDescent="0.15">
      <c r="A35" s="9">
        <v>31</v>
      </c>
      <c r="B35" s="10">
        <f t="shared" si="1"/>
        <v>42945</v>
      </c>
      <c r="C35" s="10">
        <f t="shared" si="0"/>
        <v>42951</v>
      </c>
      <c r="D35" s="9">
        <v>287</v>
      </c>
      <c r="E35" s="12">
        <f>SUM('Weekly Deaths_2016'!D35+'Weekly Deaths_2015'!D35+'Weekly Deaths_2014'!D35+'Weekly Deaths_2013'!D35+'Weekly Deaths_2012'!D35)/5</f>
        <v>273</v>
      </c>
      <c r="F35" s="12">
        <f>MIN('Weekly Deaths_2016'!D35,'Weekly Deaths_2016'!D35,'Weekly Deaths_2014'!D35,'Weekly Deaths_2013'!D35,'Weekly Deaths_2012'!D35)</f>
        <v>257</v>
      </c>
      <c r="G35" s="12">
        <f>MAX('Weekly Deaths_2016'!D35,'Weekly Deaths_2015'!D35,'Weekly Deaths_2014'!D35,'Weekly Deaths_2013'!D35,'Weekly Deaths_2012'!D35)</f>
        <v>292</v>
      </c>
      <c r="H35" s="13"/>
      <c r="I35" s="14"/>
      <c r="J35" s="23"/>
      <c r="K35" s="14"/>
    </row>
    <row r="36" spans="1:11" x14ac:dyDescent="0.15">
      <c r="A36" s="9">
        <v>32</v>
      </c>
      <c r="B36" s="10">
        <f t="shared" si="1"/>
        <v>42952</v>
      </c>
      <c r="C36" s="10">
        <f t="shared" si="0"/>
        <v>42958</v>
      </c>
      <c r="D36" s="9">
        <v>238</v>
      </c>
      <c r="E36" s="12">
        <f>SUM('Weekly Deaths_2016'!D36+'Weekly Deaths_2015'!D36+'Weekly Deaths_2014'!D36+'Weekly Deaths_2013'!D36+'Weekly Deaths_2012'!D36)/5</f>
        <v>258.8</v>
      </c>
      <c r="F36" s="12">
        <f>MIN('Weekly Deaths_2016'!D36,'Weekly Deaths_2016'!D36,'Weekly Deaths_2014'!D36,'Weekly Deaths_2013'!D36,'Weekly Deaths_2012'!D36)</f>
        <v>249</v>
      </c>
      <c r="G36" s="12">
        <f>MAX('Weekly Deaths_2016'!D36,'Weekly Deaths_2015'!D36,'Weekly Deaths_2014'!D36,'Weekly Deaths_2013'!D36,'Weekly Deaths_2012'!D36)</f>
        <v>270</v>
      </c>
      <c r="H36" s="13"/>
      <c r="I36" s="14"/>
      <c r="J36" s="23"/>
      <c r="K36" s="14"/>
    </row>
    <row r="37" spans="1:11" x14ac:dyDescent="0.15">
      <c r="A37" s="9">
        <v>33</v>
      </c>
      <c r="B37" s="10">
        <f t="shared" si="1"/>
        <v>42959</v>
      </c>
      <c r="C37" s="10">
        <f t="shared" si="0"/>
        <v>42965</v>
      </c>
      <c r="D37" s="12">
        <v>266</v>
      </c>
      <c r="E37" s="12">
        <f>SUM('Weekly Deaths_2016'!D37+'Weekly Deaths_2015'!D37+'Weekly Deaths_2014'!D37+'Weekly Deaths_2013'!D37+'Weekly Deaths_2012'!D37)/5</f>
        <v>256.2</v>
      </c>
      <c r="F37" s="12">
        <f>MIN('Weekly Deaths_2016'!D37,'Weekly Deaths_2016'!D37,'Weekly Deaths_2014'!D37,'Weekly Deaths_2013'!D37,'Weekly Deaths_2012'!D37)</f>
        <v>246</v>
      </c>
      <c r="G37" s="12">
        <f>MAX('Weekly Deaths_2016'!D37,'Weekly Deaths_2015'!D37,'Weekly Deaths_2014'!D37,'Weekly Deaths_2013'!D37,'Weekly Deaths_2012'!D37)</f>
        <v>282</v>
      </c>
      <c r="H37" s="13"/>
      <c r="I37" s="14"/>
      <c r="J37" s="23"/>
      <c r="K37" s="14"/>
    </row>
    <row r="38" spans="1:11" x14ac:dyDescent="0.15">
      <c r="A38" s="9">
        <v>34</v>
      </c>
      <c r="B38" s="10">
        <f t="shared" si="1"/>
        <v>42966</v>
      </c>
      <c r="C38" s="10">
        <f t="shared" si="0"/>
        <v>42972</v>
      </c>
      <c r="D38" s="12">
        <v>271</v>
      </c>
      <c r="E38" s="12">
        <f>SUM('Weekly Deaths_2016'!D38+'Weekly Deaths_2015'!D38+'Weekly Deaths_2014'!D38+'Weekly Deaths_2013'!D38+'Weekly Deaths_2012'!D38)/5</f>
        <v>271.8</v>
      </c>
      <c r="F38" s="12">
        <f>MIN('Weekly Deaths_2016'!D38,'Weekly Deaths_2016'!D38,'Weekly Deaths_2014'!D38,'Weekly Deaths_2013'!D38,'Weekly Deaths_2012'!D38)</f>
        <v>255</v>
      </c>
      <c r="G38" s="12">
        <f>MAX('Weekly Deaths_2016'!D38,'Weekly Deaths_2015'!D38,'Weekly Deaths_2014'!D38,'Weekly Deaths_2013'!D38,'Weekly Deaths_2012'!D38)</f>
        <v>301</v>
      </c>
      <c r="H38" s="13"/>
      <c r="I38" s="14"/>
      <c r="J38" s="23"/>
      <c r="K38" s="14"/>
    </row>
    <row r="39" spans="1:11" x14ac:dyDescent="0.15">
      <c r="A39" s="9">
        <v>35</v>
      </c>
      <c r="B39" s="10">
        <f t="shared" si="1"/>
        <v>42973</v>
      </c>
      <c r="C39" s="10">
        <f t="shared" si="0"/>
        <v>42979</v>
      </c>
      <c r="D39" s="12">
        <v>243</v>
      </c>
      <c r="E39" s="12">
        <f>SUM('Weekly Deaths_2016'!D39+'Weekly Deaths_2015'!D39+'Weekly Deaths_2014'!D39+'Weekly Deaths_2013'!D39+'Weekly Deaths_2012'!D39)/5</f>
        <v>249.8</v>
      </c>
      <c r="F39" s="12">
        <f>MIN('Weekly Deaths_2016'!D39,'Weekly Deaths_2016'!D39,'Weekly Deaths_2014'!D39,'Weekly Deaths_2013'!D39,'Weekly Deaths_2012'!D39)</f>
        <v>228</v>
      </c>
      <c r="G39" s="12">
        <f>MAX('Weekly Deaths_2016'!D39,'Weekly Deaths_2015'!D39,'Weekly Deaths_2014'!D39,'Weekly Deaths_2013'!D39,'Weekly Deaths_2012'!D39)</f>
        <v>264</v>
      </c>
      <c r="H39" s="13"/>
      <c r="I39" s="14"/>
      <c r="J39" s="23"/>
      <c r="K39" s="14"/>
    </row>
    <row r="40" spans="1:11" x14ac:dyDescent="0.15">
      <c r="A40" s="9">
        <v>36</v>
      </c>
      <c r="B40" s="10">
        <f t="shared" si="1"/>
        <v>42980</v>
      </c>
      <c r="C40" s="10">
        <f t="shared" si="0"/>
        <v>42986</v>
      </c>
      <c r="D40" s="12">
        <v>278</v>
      </c>
      <c r="E40" s="12">
        <f>SUM('Weekly Deaths_2016'!D40+'Weekly Deaths_2015'!D40+'Weekly Deaths_2014'!D40+'Weekly Deaths_2013'!D40+'Weekly Deaths_2012'!D40)/5</f>
        <v>268.60000000000002</v>
      </c>
      <c r="F40" s="12">
        <f>MIN('Weekly Deaths_2016'!D40,'Weekly Deaths_2016'!D40,'Weekly Deaths_2014'!D40,'Weekly Deaths_2013'!D40,'Weekly Deaths_2012'!D40)</f>
        <v>262</v>
      </c>
      <c r="G40" s="12">
        <f>MAX('Weekly Deaths_2016'!D40,'Weekly Deaths_2015'!D40,'Weekly Deaths_2014'!D40,'Weekly Deaths_2013'!D40,'Weekly Deaths_2012'!D40)</f>
        <v>301</v>
      </c>
      <c r="H40" s="13"/>
      <c r="I40" s="14"/>
      <c r="J40" s="23"/>
      <c r="K40" s="14"/>
    </row>
    <row r="41" spans="1:11" x14ac:dyDescent="0.15">
      <c r="A41" s="9">
        <v>37</v>
      </c>
      <c r="B41" s="10">
        <f t="shared" si="1"/>
        <v>42987</v>
      </c>
      <c r="C41" s="10">
        <f t="shared" si="0"/>
        <v>42993</v>
      </c>
      <c r="D41" s="9">
        <v>266</v>
      </c>
      <c r="E41" s="12">
        <f>SUM('Weekly Deaths_2016'!D41+'Weekly Deaths_2015'!D41+'Weekly Deaths_2014'!D41+'Weekly Deaths_2013'!D41+'Weekly Deaths_2012'!D41)/5</f>
        <v>278.60000000000002</v>
      </c>
      <c r="F41" s="12">
        <f>MIN('Weekly Deaths_2016'!D41,'Weekly Deaths_2016'!D41,'Weekly Deaths_2014'!D41,'Weekly Deaths_2013'!D41,'Weekly Deaths_2012'!D41)</f>
        <v>226</v>
      </c>
      <c r="G41" s="12">
        <f>MAX('Weekly Deaths_2016'!D41,'Weekly Deaths_2015'!D41,'Weekly Deaths_2014'!D41,'Weekly Deaths_2013'!D41,'Weekly Deaths_2012'!D41)</f>
        <v>324</v>
      </c>
      <c r="H41" s="13"/>
      <c r="I41" s="14"/>
      <c r="J41" s="23"/>
      <c r="K41" s="14"/>
    </row>
    <row r="42" spans="1:11" x14ac:dyDescent="0.15">
      <c r="A42" s="9">
        <v>38</v>
      </c>
      <c r="B42" s="10">
        <f t="shared" si="1"/>
        <v>42994</v>
      </c>
      <c r="C42" s="10">
        <f t="shared" si="0"/>
        <v>43000</v>
      </c>
      <c r="D42" s="9">
        <v>292</v>
      </c>
      <c r="E42" s="12">
        <f>SUM('Weekly Deaths_2016'!D42+'Weekly Deaths_2015'!D42+'Weekly Deaths_2014'!D42+'Weekly Deaths_2013'!D42+'Weekly Deaths_2012'!D42)/5</f>
        <v>266.60000000000002</v>
      </c>
      <c r="F42" s="12">
        <f>MIN('Weekly Deaths_2016'!D42,'Weekly Deaths_2016'!D42,'Weekly Deaths_2014'!D42,'Weekly Deaths_2013'!D42,'Weekly Deaths_2012'!D42)</f>
        <v>248</v>
      </c>
      <c r="G42" s="12">
        <f>MAX('Weekly Deaths_2016'!D42,'Weekly Deaths_2015'!D42,'Weekly Deaths_2014'!D42,'Weekly Deaths_2013'!D42,'Weekly Deaths_2012'!D42)</f>
        <v>283</v>
      </c>
      <c r="H42" s="13"/>
      <c r="I42" s="14"/>
      <c r="J42" s="23"/>
      <c r="K42" s="14"/>
    </row>
    <row r="43" spans="1:11" x14ac:dyDescent="0.15">
      <c r="A43" s="9">
        <v>39</v>
      </c>
      <c r="B43" s="10">
        <f t="shared" si="1"/>
        <v>43001</v>
      </c>
      <c r="C43" s="10">
        <f t="shared" si="0"/>
        <v>43007</v>
      </c>
      <c r="D43" s="12">
        <v>282</v>
      </c>
      <c r="E43" s="12">
        <f>SUM('Weekly Deaths_2016'!D43+'Weekly Deaths_2015'!D43+'Weekly Deaths_2014'!D43+'Weekly Deaths_2013'!D43+'Weekly Deaths_2012'!D43)/5</f>
        <v>290.2</v>
      </c>
      <c r="F43" s="12">
        <f>MIN('Weekly Deaths_2016'!D43,'Weekly Deaths_2016'!D43,'Weekly Deaths_2014'!D43,'Weekly Deaths_2013'!D43,'Weekly Deaths_2012'!D43)</f>
        <v>275</v>
      </c>
      <c r="G43" s="12">
        <f>MAX('Weekly Deaths_2016'!D43,'Weekly Deaths_2015'!D43,'Weekly Deaths_2014'!D43,'Weekly Deaths_2013'!D43,'Weekly Deaths_2012'!D43)</f>
        <v>306</v>
      </c>
      <c r="H43" s="13"/>
      <c r="I43" s="14"/>
      <c r="J43" s="15"/>
      <c r="K43" s="14"/>
    </row>
    <row r="44" spans="1:11" x14ac:dyDescent="0.15">
      <c r="A44" s="9">
        <v>40</v>
      </c>
      <c r="B44" s="10">
        <f t="shared" si="1"/>
        <v>43008</v>
      </c>
      <c r="C44" s="10">
        <f t="shared" si="0"/>
        <v>43014</v>
      </c>
      <c r="D44" s="12">
        <v>307</v>
      </c>
      <c r="E44" s="12">
        <f>SUM('Weekly Deaths_2016'!D44+'Weekly Deaths_2015'!D44+'Weekly Deaths_2014'!D44+'Weekly Deaths_2013'!D44+'Weekly Deaths_2012'!D44)/5</f>
        <v>283</v>
      </c>
      <c r="F44" s="12">
        <f>MIN('Weekly Deaths_2016'!D44,'Weekly Deaths_2016'!D44,'Weekly Deaths_2014'!D44,'Weekly Deaths_2013'!D44,'Weekly Deaths_2012'!D44)</f>
        <v>272</v>
      </c>
      <c r="G44" s="12">
        <f>MAX('Weekly Deaths_2016'!D44,'Weekly Deaths_2015'!D44,'Weekly Deaths_2014'!D44,'Weekly Deaths_2013'!D44,'Weekly Deaths_2012'!D44)</f>
        <v>308</v>
      </c>
      <c r="H44" s="13"/>
      <c r="I44" s="14"/>
      <c r="J44" s="15"/>
      <c r="K44" s="14"/>
    </row>
    <row r="45" spans="1:11" x14ac:dyDescent="0.15">
      <c r="A45" s="9">
        <v>41</v>
      </c>
      <c r="B45" s="10">
        <f t="shared" si="1"/>
        <v>43015</v>
      </c>
      <c r="C45" s="10">
        <f t="shared" si="0"/>
        <v>43021</v>
      </c>
      <c r="D45" s="12">
        <v>284</v>
      </c>
      <c r="E45" s="12">
        <f>SUM('Weekly Deaths_2016'!D45+'Weekly Deaths_2015'!D45+'Weekly Deaths_2014'!D45+'Weekly Deaths_2013'!D45+'Weekly Deaths_2012'!D45)/5</f>
        <v>286</v>
      </c>
      <c r="F45" s="12">
        <f>MIN('Weekly Deaths_2016'!D45,'Weekly Deaths_2016'!D45,'Weekly Deaths_2014'!D45,'Weekly Deaths_2013'!D45,'Weekly Deaths_2012'!D45)</f>
        <v>252</v>
      </c>
      <c r="G45" s="12">
        <f>MAX('Weekly Deaths_2016'!D45,'Weekly Deaths_2015'!D45,'Weekly Deaths_2014'!D45,'Weekly Deaths_2013'!D45,'Weekly Deaths_2012'!D45)</f>
        <v>317</v>
      </c>
      <c r="H45" s="13"/>
      <c r="I45" s="14"/>
      <c r="J45" s="15"/>
      <c r="K45" s="14"/>
    </row>
    <row r="46" spans="1:11" x14ac:dyDescent="0.15">
      <c r="A46" s="9">
        <v>42</v>
      </c>
      <c r="B46" s="10">
        <f t="shared" si="1"/>
        <v>43022</v>
      </c>
      <c r="C46" s="10">
        <f t="shared" si="0"/>
        <v>43028</v>
      </c>
      <c r="D46" s="12">
        <v>291</v>
      </c>
      <c r="E46" s="12">
        <f>SUM('Weekly Deaths_2016'!D46+'Weekly Deaths_2015'!D46+'Weekly Deaths_2014'!D46+'Weekly Deaths_2013'!D46+'Weekly Deaths_2012'!D46)/5</f>
        <v>292.39999999999998</v>
      </c>
      <c r="F46" s="12">
        <f>MIN('Weekly Deaths_2016'!D46,'Weekly Deaths_2016'!D46,'Weekly Deaths_2014'!D46,'Weekly Deaths_2013'!D46,'Weekly Deaths_2012'!D46)</f>
        <v>284</v>
      </c>
      <c r="G46" s="12">
        <f>MAX('Weekly Deaths_2016'!D46,'Weekly Deaths_2015'!D46,'Weekly Deaths_2014'!D46,'Weekly Deaths_2013'!D46,'Weekly Deaths_2012'!D46)</f>
        <v>299</v>
      </c>
      <c r="H46" s="13"/>
      <c r="I46" s="14"/>
      <c r="J46" s="15"/>
      <c r="K46" s="14"/>
    </row>
    <row r="47" spans="1:11" x14ac:dyDescent="0.15">
      <c r="A47" s="9">
        <v>43</v>
      </c>
      <c r="B47" s="10">
        <f t="shared" si="1"/>
        <v>43029</v>
      </c>
      <c r="C47" s="10">
        <f t="shared" si="0"/>
        <v>43035</v>
      </c>
      <c r="D47" s="9">
        <v>318</v>
      </c>
      <c r="E47" s="12">
        <f>SUM('Weekly Deaths_2016'!D47+'Weekly Deaths_2015'!D47+'Weekly Deaths_2014'!D47+'Weekly Deaths_2013'!D47+'Weekly Deaths_2012'!D47)/5</f>
        <v>276</v>
      </c>
      <c r="F47" s="12">
        <f>MIN('Weekly Deaths_2016'!D47,'Weekly Deaths_2016'!D47,'Weekly Deaths_2014'!D47,'Weekly Deaths_2013'!D47,'Weekly Deaths_2012'!D47)</f>
        <v>263</v>
      </c>
      <c r="G47" s="12">
        <f>MAX('Weekly Deaths_2016'!D47,'Weekly Deaths_2015'!D47,'Weekly Deaths_2014'!D47,'Weekly Deaths_2013'!D47,'Weekly Deaths_2012'!D47)</f>
        <v>300</v>
      </c>
      <c r="H47" s="13"/>
      <c r="I47" s="14"/>
      <c r="J47" s="15"/>
      <c r="K47" s="14"/>
    </row>
    <row r="48" spans="1:11" x14ac:dyDescent="0.15">
      <c r="A48" s="9">
        <v>44</v>
      </c>
      <c r="B48" s="10">
        <f t="shared" si="1"/>
        <v>43036</v>
      </c>
      <c r="C48" s="10">
        <f t="shared" si="0"/>
        <v>43042</v>
      </c>
      <c r="D48" s="9">
        <v>320</v>
      </c>
      <c r="E48" s="12">
        <f>SUM('Weekly Deaths_2016'!D48+'Weekly Deaths_2015'!D48+'Weekly Deaths_2014'!D48+'Weekly Deaths_2013'!D48+'Weekly Deaths_2012'!D48)/5</f>
        <v>272.2</v>
      </c>
      <c r="F48" s="12">
        <f>MIN('Weekly Deaths_2016'!D48,'Weekly Deaths_2016'!D48,'Weekly Deaths_2014'!D48,'Weekly Deaths_2013'!D48,'Weekly Deaths_2012'!D48)</f>
        <v>257</v>
      </c>
      <c r="G48" s="12">
        <f>MAX('Weekly Deaths_2016'!D48,'Weekly Deaths_2015'!D48,'Weekly Deaths_2014'!D48,'Weekly Deaths_2013'!D48,'Weekly Deaths_2012'!D48)</f>
        <v>292</v>
      </c>
      <c r="H48" s="13"/>
      <c r="I48" s="14"/>
      <c r="J48" s="15"/>
      <c r="K48" s="14"/>
    </row>
    <row r="49" spans="1:11" x14ac:dyDescent="0.15">
      <c r="A49" s="9">
        <v>45</v>
      </c>
      <c r="B49" s="10">
        <f t="shared" si="1"/>
        <v>43043</v>
      </c>
      <c r="C49" s="10">
        <f t="shared" si="0"/>
        <v>43049</v>
      </c>
      <c r="D49" s="12">
        <v>295</v>
      </c>
      <c r="E49" s="12">
        <f>SUM('Weekly Deaths_2016'!D49+'Weekly Deaths_2015'!D49+'Weekly Deaths_2014'!D49+'Weekly Deaths_2013'!D49+'Weekly Deaths_2012'!D49)/5</f>
        <v>286.39999999999998</v>
      </c>
      <c r="F49" s="12">
        <f>MIN('Weekly Deaths_2016'!D49,'Weekly Deaths_2016'!D49,'Weekly Deaths_2014'!D49,'Weekly Deaths_2013'!D49,'Weekly Deaths_2012'!D49)</f>
        <v>274</v>
      </c>
      <c r="G49" s="12">
        <f>MAX('Weekly Deaths_2016'!D49,'Weekly Deaths_2015'!D49,'Weekly Deaths_2014'!D49,'Weekly Deaths_2013'!D49,'Weekly Deaths_2012'!D49)</f>
        <v>298</v>
      </c>
      <c r="H49" s="13"/>
      <c r="I49" s="14"/>
      <c r="J49" s="15"/>
      <c r="K49" s="14"/>
    </row>
    <row r="50" spans="1:11" x14ac:dyDescent="0.15">
      <c r="A50" s="9">
        <v>46</v>
      </c>
      <c r="B50" s="10">
        <f t="shared" si="1"/>
        <v>43050</v>
      </c>
      <c r="C50" s="10">
        <f t="shared" si="0"/>
        <v>43056</v>
      </c>
      <c r="D50" s="12">
        <v>323</v>
      </c>
      <c r="E50" s="12">
        <f>SUM('Weekly Deaths_2016'!D50+'Weekly Deaths_2015'!D50+'Weekly Deaths_2014'!D50+'Weekly Deaths_2013'!D50+'Weekly Deaths_2012'!D50)/5</f>
        <v>298</v>
      </c>
      <c r="F50" s="12">
        <f>MIN('Weekly Deaths_2016'!D50,'Weekly Deaths_2016'!D50,'Weekly Deaths_2014'!D50,'Weekly Deaths_2013'!D50,'Weekly Deaths_2012'!D50)</f>
        <v>267</v>
      </c>
      <c r="G50" s="12">
        <f>MAX('Weekly Deaths_2016'!D50,'Weekly Deaths_2015'!D50,'Weekly Deaths_2014'!D50,'Weekly Deaths_2013'!D50,'Weekly Deaths_2012'!D50)</f>
        <v>341</v>
      </c>
      <c r="H50" s="13"/>
      <c r="I50" s="14"/>
      <c r="J50" s="15"/>
      <c r="K50" s="14"/>
    </row>
    <row r="51" spans="1:11" x14ac:dyDescent="0.15">
      <c r="A51" s="9">
        <v>47</v>
      </c>
      <c r="B51" s="10">
        <f t="shared" si="1"/>
        <v>43057</v>
      </c>
      <c r="C51" s="10">
        <f t="shared" si="0"/>
        <v>43063</v>
      </c>
      <c r="D51" s="12">
        <v>303</v>
      </c>
      <c r="E51" s="12">
        <f>SUM('Weekly Deaths_2016'!D51+'Weekly Deaths_2015'!D51+'Weekly Deaths_2014'!D51+'Weekly Deaths_2013'!D51+'Weekly Deaths_2012'!D51)/5</f>
        <v>296.60000000000002</v>
      </c>
      <c r="F51" s="12">
        <f>MIN('Weekly Deaths_2016'!D51,'Weekly Deaths_2016'!D51,'Weekly Deaths_2014'!D51,'Weekly Deaths_2013'!D51,'Weekly Deaths_2012'!D51)</f>
        <v>269</v>
      </c>
      <c r="G51" s="12">
        <f>MAX('Weekly Deaths_2016'!D51,'Weekly Deaths_2015'!D51,'Weekly Deaths_2014'!D51,'Weekly Deaths_2013'!D51,'Weekly Deaths_2012'!D51)</f>
        <v>329</v>
      </c>
      <c r="H51" s="13"/>
      <c r="I51" s="14"/>
      <c r="J51" s="15"/>
      <c r="K51" s="14"/>
    </row>
    <row r="52" spans="1:11" x14ac:dyDescent="0.15">
      <c r="A52" s="9">
        <v>48</v>
      </c>
      <c r="B52" s="10">
        <f t="shared" si="1"/>
        <v>43064</v>
      </c>
      <c r="C52" s="10">
        <f t="shared" si="0"/>
        <v>43070</v>
      </c>
      <c r="D52" s="12">
        <v>355</v>
      </c>
      <c r="E52" s="12">
        <f>SUM('Weekly Deaths_2016'!D52+'Weekly Deaths_2015'!D52+'Weekly Deaths_2014'!D52+'Weekly Deaths_2013'!D52+'Weekly Deaths_2012'!D52)/5</f>
        <v>288.60000000000002</v>
      </c>
      <c r="F52" s="12">
        <f>MIN('Weekly Deaths_2016'!D52,'Weekly Deaths_2016'!D52,'Weekly Deaths_2014'!D52,'Weekly Deaths_2013'!D52,'Weekly Deaths_2012'!D52)</f>
        <v>277</v>
      </c>
      <c r="G52" s="12">
        <f>MAX('Weekly Deaths_2016'!D52,'Weekly Deaths_2015'!D52,'Weekly Deaths_2014'!D52,'Weekly Deaths_2013'!D52,'Weekly Deaths_2012'!D52)</f>
        <v>303</v>
      </c>
      <c r="H52" s="13"/>
      <c r="I52" s="14"/>
      <c r="J52" s="15"/>
      <c r="K52" s="14"/>
    </row>
    <row r="53" spans="1:11" x14ac:dyDescent="0.15">
      <c r="A53" s="9">
        <v>49</v>
      </c>
      <c r="B53" s="10">
        <f t="shared" si="1"/>
        <v>43071</v>
      </c>
      <c r="C53" s="10">
        <f t="shared" si="0"/>
        <v>43077</v>
      </c>
      <c r="D53" s="9">
        <v>324</v>
      </c>
      <c r="E53" s="12">
        <f>SUM('Weekly Deaths_2016'!D53+'Weekly Deaths_2015'!D53+'Weekly Deaths_2014'!D53+'Weekly Deaths_2013'!D53+'Weekly Deaths_2012'!D53)/5</f>
        <v>286.39999999999998</v>
      </c>
      <c r="F53" s="12">
        <f>MIN('Weekly Deaths_2016'!D53,'Weekly Deaths_2016'!D53,'Weekly Deaths_2014'!D53,'Weekly Deaths_2013'!D53,'Weekly Deaths_2012'!D53)</f>
        <v>255</v>
      </c>
      <c r="G53" s="12">
        <f>MAX('Weekly Deaths_2016'!D53,'Weekly Deaths_2015'!D53,'Weekly Deaths_2014'!D53,'Weekly Deaths_2013'!D53,'Weekly Deaths_2012'!D53)</f>
        <v>322</v>
      </c>
      <c r="H53" s="13"/>
      <c r="I53" s="14"/>
      <c r="J53" s="15"/>
      <c r="K53" s="14"/>
    </row>
    <row r="54" spans="1:11" x14ac:dyDescent="0.15">
      <c r="A54" s="9">
        <v>50</v>
      </c>
      <c r="B54" s="10">
        <f t="shared" si="1"/>
        <v>43078</v>
      </c>
      <c r="C54" s="10">
        <f t="shared" si="0"/>
        <v>43084</v>
      </c>
      <c r="D54" s="9">
        <v>372</v>
      </c>
      <c r="E54" s="12">
        <f>SUM('Weekly Deaths_2016'!D54+'Weekly Deaths_2015'!D54+'Weekly Deaths_2014'!D54+'Weekly Deaths_2013'!D54+'Weekly Deaths_2012'!D54)/5</f>
        <v>305</v>
      </c>
      <c r="F54" s="12">
        <f>MIN('Weekly Deaths_2016'!D54,'Weekly Deaths_2016'!D54,'Weekly Deaths_2014'!D54,'Weekly Deaths_2013'!D54,'Weekly Deaths_2012'!D54)</f>
        <v>263</v>
      </c>
      <c r="G54" s="12">
        <f>MAX('Weekly Deaths_2016'!D54,'Weekly Deaths_2015'!D54,'Weekly Deaths_2014'!D54,'Weekly Deaths_2013'!D54,'Weekly Deaths_2012'!D54)</f>
        <v>343</v>
      </c>
      <c r="H54" s="13"/>
      <c r="I54" s="14"/>
      <c r="J54" s="15"/>
      <c r="K54" s="14"/>
    </row>
    <row r="55" spans="1:11" x14ac:dyDescent="0.15">
      <c r="A55" s="9">
        <v>51</v>
      </c>
      <c r="B55" s="10">
        <f t="shared" si="1"/>
        <v>43085</v>
      </c>
      <c r="C55" s="10">
        <f t="shared" si="0"/>
        <v>43091</v>
      </c>
      <c r="D55" s="12">
        <v>354</v>
      </c>
      <c r="E55" s="12">
        <f>SUM('Weekly Deaths_2016'!D55+'Weekly Deaths_2015'!D55+'Weekly Deaths_2014'!D55+'Weekly Deaths_2013'!D55+'Weekly Deaths_2012'!D55)/5</f>
        <v>308.60000000000002</v>
      </c>
      <c r="F55" s="12">
        <f>MIN('Weekly Deaths_2016'!D55,'Weekly Deaths_2016'!D55,'Weekly Deaths_2014'!D55,'Weekly Deaths_2013'!D55,'Weekly Deaths_2012'!D55)</f>
        <v>281</v>
      </c>
      <c r="G55" s="12">
        <f>MAX('Weekly Deaths_2016'!D55,'Weekly Deaths_2015'!D55,'Weekly Deaths_2014'!D55,'Weekly Deaths_2013'!D55,'Weekly Deaths_2012'!D55)</f>
        <v>360</v>
      </c>
      <c r="H55" s="13"/>
      <c r="I55" s="14"/>
      <c r="J55" s="15"/>
      <c r="K55" s="14"/>
    </row>
    <row r="56" spans="1:11" x14ac:dyDescent="0.15">
      <c r="A56" s="9">
        <v>52</v>
      </c>
      <c r="B56" s="10">
        <f t="shared" si="1"/>
        <v>43092</v>
      </c>
      <c r="C56" s="10">
        <f t="shared" si="0"/>
        <v>43098</v>
      </c>
      <c r="D56" s="12">
        <v>249</v>
      </c>
      <c r="E56" s="12">
        <f>SUM('Weekly Deaths_2016'!D56+'Weekly Deaths_2015'!D56+'Weekly Deaths_2014'!D56+'Weekly Deaths_2013'!D56+'Weekly Deaths_2012'!D56)/5</f>
        <v>203.8</v>
      </c>
      <c r="F56" s="12">
        <f>MIN('Weekly Deaths_2016'!D56,'Weekly Deaths_2016'!D56,'Weekly Deaths_2014'!D56,'Weekly Deaths_2013'!D56,'Weekly Deaths_2012'!D56)</f>
        <v>178</v>
      </c>
      <c r="G56" s="12">
        <f>MAX('Weekly Deaths_2016'!D56,'Weekly Deaths_2015'!D56,'Weekly Deaths_2014'!D56,'Weekly Deaths_2013'!D56,'Weekly Deaths_2012'!D56)</f>
        <v>232</v>
      </c>
      <c r="H56" s="13"/>
    </row>
    <row r="57" spans="1:11" x14ac:dyDescent="0.15">
      <c r="A57" s="9">
        <v>53</v>
      </c>
      <c r="B57" s="10">
        <f t="shared" si="1"/>
        <v>43099</v>
      </c>
      <c r="C57" s="10">
        <f>B57+6</f>
        <v>43105</v>
      </c>
      <c r="D57" s="12">
        <v>447</v>
      </c>
      <c r="E57" s="12">
        <f>SUM('Weekly Deaths_2016'!D57+'Weekly Deaths_2015'!D57+'Weekly Deaths_2014'!D57+'Weekly Deaths_2013'!D57+'Weekly Deaths_2012'!D57)/5</f>
        <v>46.4</v>
      </c>
      <c r="F57" s="12">
        <f>MIN('Weekly Deaths_2016'!D57,'Weekly Deaths_2016'!D57,'Weekly Deaths_2014'!D57,'Weekly Deaths_2013'!D57,'Weekly Deaths_2012'!D57)</f>
        <v>0</v>
      </c>
      <c r="G57" s="12">
        <f>MAX('Weekly Deaths_2016'!D57,'Weekly Deaths_2015'!D57,'Weekly Deaths_2014'!D57,'Weekly Deaths_2013'!D57,'Weekly Deaths_2012'!D57)</f>
        <v>232</v>
      </c>
    </row>
    <row r="58" spans="1:11" x14ac:dyDescent="0.15">
      <c r="A58" s="17"/>
      <c r="B58" s="18"/>
      <c r="C58" s="18"/>
      <c r="D58" s="19"/>
      <c r="E58" s="19"/>
      <c r="F58" s="19"/>
      <c r="G58" s="19"/>
    </row>
    <row r="59" spans="1:11" x14ac:dyDescent="0.15">
      <c r="A59" s="17"/>
      <c r="B59" s="18"/>
      <c r="C59" s="18"/>
      <c r="D59" s="19"/>
      <c r="E59" s="19"/>
      <c r="F59" s="19"/>
      <c r="G59" s="19"/>
    </row>
    <row r="60" spans="1:11" ht="15" x14ac:dyDescent="0.15">
      <c r="A60" s="20" t="s">
        <v>4</v>
      </c>
    </row>
    <row r="61" spans="1:11" x14ac:dyDescent="0.15">
      <c r="A61" s="4" t="s">
        <v>25</v>
      </c>
    </row>
    <row r="62" spans="1:11" x14ac:dyDescent="0.15">
      <c r="A62" s="24"/>
    </row>
    <row r="63" spans="1:11" x14ac:dyDescent="0.15">
      <c r="A63" s="24"/>
    </row>
  </sheetData>
  <mergeCells count="6">
    <mergeCell ref="A3:A4"/>
    <mergeCell ref="B3:B4"/>
    <mergeCell ref="C3:C4"/>
    <mergeCell ref="D3:D4"/>
    <mergeCell ref="E3:E4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Weekly Deaths_2009</vt:lpstr>
      <vt:lpstr>Weekly Deaths_2010</vt:lpstr>
      <vt:lpstr>Weekly Deaths_2011</vt:lpstr>
      <vt:lpstr>Weekly Deaths_2012</vt:lpstr>
      <vt:lpstr>Weekly Deaths_2013</vt:lpstr>
      <vt:lpstr>Weekly Deaths_2014</vt:lpstr>
      <vt:lpstr>Weekly Deaths_2015</vt:lpstr>
      <vt:lpstr>Weekly Deaths_2016</vt:lpstr>
      <vt:lpstr>Weekly Deaths_2017</vt:lpstr>
      <vt:lpstr>Weekly Deaths_2018</vt:lpstr>
      <vt:lpstr>Weekly Deaths_2019</vt:lpstr>
      <vt:lpstr>Chart</vt:lpstr>
    </vt:vector>
  </TitlesOfParts>
  <Company>N.I.C.S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Watson (1436741)</dc:creator>
  <cp:lastModifiedBy>Microsoft Office User</cp:lastModifiedBy>
  <dcterms:created xsi:type="dcterms:W3CDTF">2009-08-24T15:17:21Z</dcterms:created>
  <dcterms:modified xsi:type="dcterms:W3CDTF">2020-05-06T08:46:52Z</dcterms:modified>
</cp:coreProperties>
</file>