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8.xml" ContentType="application/vnd.openxmlformats-officedocument.spreadsheetml.worksheet+xml"/>
  <Override PartName="/xl/chartsheets/sheet5.xml" ContentType="application/vnd.openxmlformats-officedocument.spreadsheetml.chartsheet+xml"/>
  <Override PartName="/xl/worksheets/sheet9.xml" ContentType="application/vnd.openxmlformats-officedocument.spreadsheetml.worksheet+xml"/>
  <Override PartName="/xl/chartsheets/sheet6.xml" ContentType="application/vnd.openxmlformats-officedocument.spreadsheetml.chartsheet+xml"/>
  <Override PartName="/xl/worksheets/sheet10.xml" ContentType="application/vnd.openxmlformats-officedocument.spreadsheetml.worksheet+xml"/>
  <Override PartName="/xl/chartsheets/sheet7.xml" ContentType="application/vnd.openxmlformats-officedocument.spreadsheetml.chartsheet+xml"/>
  <Override PartName="/xl/worksheets/sheet11.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chartsheets/sheet9.xml" ContentType="application/vnd.openxmlformats-officedocument.spreadsheetml.chart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5"/>
  <workbookPr/>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6BC65E31-6344-1C42-AFAE-D8BF1D88850A}" xr6:coauthVersionLast="36" xr6:coauthVersionMax="36" xr10:uidLastSave="{00000000-0000-0000-0000-000000000000}"/>
  <bookViews>
    <workbookView xWindow="-20" yWindow="2480" windowWidth="20500" windowHeight="13520" tabRatio="699" activeTab="3" xr2:uid="{00000000-000D-0000-FFFF-FFFF00000000}"/>
  </bookViews>
  <sheets>
    <sheet name="Contents" sheetId="12" r:id="rId1"/>
    <sheet name="Table 1 - COVID deaths" sheetId="1" r:id="rId2"/>
    <sheet name="Table 2 - All deaths" sheetId="2" r:id="rId3"/>
    <sheet name="Table 3 - deaths by location" sheetId="24" r:id="rId4"/>
    <sheet name="Table 4 - Excess deaths" sheetId="31" r:id="rId5"/>
    <sheet name="Figure 1" sheetId="15" r:id="rId6"/>
    <sheet name="Figure 1 data" sheetId="16" r:id="rId7"/>
    <sheet name="Figure 2" sheetId="27" r:id="rId8"/>
    <sheet name="Figure 2 data" sheetId="17" r:id="rId9"/>
    <sheet name="Figure 3a" sheetId="5" r:id="rId10"/>
    <sheet name="Figure 3b" sheetId="7" r:id="rId11"/>
    <sheet name="Figure 3a and 3b data" sheetId="18" r:id="rId12"/>
    <sheet name="Figure 4" sheetId="6" r:id="rId13"/>
    <sheet name="Figure 4 data" sheetId="19" r:id="rId14"/>
    <sheet name="Figure 5" sheetId="4" r:id="rId15"/>
    <sheet name="Figure 5 data" sheetId="8" r:id="rId16"/>
    <sheet name="Figure 6" sheetId="33" r:id="rId17"/>
    <sheet name="Figure 6 data" sheetId="25" r:id="rId18"/>
    <sheet name="Figure 7" sheetId="30" r:id="rId19"/>
    <sheet name="Figure 7 data" sheetId="29" r:id="rId20"/>
    <sheet name="Figure 8" sheetId="22" r:id="rId21"/>
    <sheet name="Figure 8 data" sheetId="23" r:id="rId2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 i="23" l="1"/>
  <c r="E16" i="25"/>
  <c r="E20" i="25"/>
  <c r="D17" i="25"/>
  <c r="D21" i="25"/>
  <c r="D30" i="25" s="1"/>
  <c r="C18" i="25"/>
  <c r="C15" i="25"/>
  <c r="C7" i="25"/>
  <c r="B8" i="25"/>
  <c r="C9" i="25"/>
  <c r="B10" i="25"/>
  <c r="B12" i="25"/>
  <c r="B199" i="17"/>
  <c r="C101" i="23" s="1"/>
  <c r="B200" i="17"/>
  <c r="C102" i="23" s="1"/>
  <c r="B201" i="17"/>
  <c r="C103" i="23" s="1"/>
  <c r="B202" i="17"/>
  <c r="B203" i="17"/>
  <c r="C105" i="23" s="1"/>
  <c r="B204" i="17"/>
  <c r="C106" i="23" s="1"/>
  <c r="B205" i="17"/>
  <c r="C107" i="23" s="1"/>
  <c r="AA127" i="31"/>
  <c r="AA128" i="31"/>
  <c r="AA129" i="31"/>
  <c r="AA130" i="31"/>
  <c r="AA131" i="31"/>
  <c r="AA132" i="31"/>
  <c r="AA133" i="31"/>
  <c r="G103" i="31"/>
  <c r="AA101" i="31"/>
  <c r="AA102" i="31"/>
  <c r="AA103" i="31"/>
  <c r="AA104" i="31"/>
  <c r="AA105" i="31"/>
  <c r="AA106" i="31"/>
  <c r="AA107" i="31"/>
  <c r="AA75" i="31"/>
  <c r="AA76" i="31"/>
  <c r="AA77" i="31"/>
  <c r="AA78" i="31"/>
  <c r="AA79" i="31"/>
  <c r="AA80" i="31"/>
  <c r="AA81" i="31"/>
  <c r="AC66" i="31"/>
  <c r="B15" i="25" s="1"/>
  <c r="B24" i="25" s="1"/>
  <c r="AC32" i="31"/>
  <c r="AA49" i="31"/>
  <c r="AA50" i="31"/>
  <c r="AA51" i="31"/>
  <c r="AA52" i="31"/>
  <c r="AA53" i="31"/>
  <c r="AA54" i="31"/>
  <c r="AA55" i="31"/>
  <c r="AC14" i="31"/>
  <c r="AC6" i="31"/>
  <c r="AA23" i="31"/>
  <c r="AA24" i="31"/>
  <c r="AA25" i="31"/>
  <c r="AA26" i="31"/>
  <c r="AA27" i="31"/>
  <c r="AA28" i="31"/>
  <c r="AA29" i="31"/>
  <c r="Z23" i="31"/>
  <c r="F8" i="24"/>
  <c r="C9" i="2"/>
  <c r="D9" i="2"/>
  <c r="E9" i="2"/>
  <c r="F9" i="2"/>
  <c r="L9" i="2"/>
  <c r="N9" i="2"/>
  <c r="R9" i="2"/>
  <c r="T9" i="2"/>
  <c r="V9" i="2"/>
  <c r="Y9" i="2"/>
  <c r="AA9" i="2"/>
  <c r="AA8" i="2"/>
  <c r="O9" i="29"/>
  <c r="O6" i="29"/>
  <c r="O7" i="29"/>
  <c r="O8" i="29"/>
  <c r="Z7" i="8"/>
  <c r="Z9" i="8" s="1"/>
  <c r="Z5" i="8"/>
  <c r="Z6" i="8"/>
  <c r="N128" i="31"/>
  <c r="O128" i="31"/>
  <c r="P128" i="31"/>
  <c r="Q128" i="31"/>
  <c r="R128" i="31"/>
  <c r="S128" i="31"/>
  <c r="T128" i="31"/>
  <c r="U128" i="31"/>
  <c r="V128" i="31"/>
  <c r="W128" i="31"/>
  <c r="X128" i="31"/>
  <c r="Y128" i="31"/>
  <c r="Z128" i="31"/>
  <c r="AC128" i="31"/>
  <c r="N129" i="31"/>
  <c r="O129" i="31"/>
  <c r="P129" i="31"/>
  <c r="R129" i="31"/>
  <c r="S129" i="31"/>
  <c r="U129" i="31"/>
  <c r="V129" i="31"/>
  <c r="X129" i="31"/>
  <c r="Y129" i="31"/>
  <c r="Z129" i="31"/>
  <c r="N130" i="31"/>
  <c r="O130" i="31"/>
  <c r="P130" i="31"/>
  <c r="Q130" i="31"/>
  <c r="R130" i="31"/>
  <c r="S130" i="31"/>
  <c r="T130" i="31"/>
  <c r="U130" i="31"/>
  <c r="V130" i="31"/>
  <c r="W130" i="31"/>
  <c r="X130" i="31"/>
  <c r="Y130" i="31"/>
  <c r="Z130" i="31"/>
  <c r="N131" i="31"/>
  <c r="O131" i="31"/>
  <c r="P131" i="31"/>
  <c r="Q131" i="31"/>
  <c r="R131" i="31"/>
  <c r="S131" i="31"/>
  <c r="T131" i="31"/>
  <c r="U131" i="31"/>
  <c r="V131" i="31"/>
  <c r="W131" i="31"/>
  <c r="X131" i="31"/>
  <c r="Y131" i="31"/>
  <c r="Z131" i="31"/>
  <c r="N132" i="31"/>
  <c r="O132" i="31"/>
  <c r="P132" i="31"/>
  <c r="Q132" i="31"/>
  <c r="R132" i="31"/>
  <c r="S132" i="31"/>
  <c r="T132" i="31"/>
  <c r="U132" i="31"/>
  <c r="V132" i="31"/>
  <c r="W132" i="31"/>
  <c r="X132" i="31"/>
  <c r="Y132" i="31"/>
  <c r="Z132" i="31"/>
  <c r="N133" i="31"/>
  <c r="O133" i="31"/>
  <c r="P133" i="31"/>
  <c r="Q133" i="31"/>
  <c r="R133" i="31"/>
  <c r="S133" i="31"/>
  <c r="T133" i="31"/>
  <c r="U133" i="31"/>
  <c r="V133" i="31"/>
  <c r="W133" i="31"/>
  <c r="X133" i="31"/>
  <c r="Y133" i="31"/>
  <c r="Z133" i="31"/>
  <c r="N127" i="31"/>
  <c r="O127" i="31"/>
  <c r="P127" i="31"/>
  <c r="Q127" i="31"/>
  <c r="R127" i="31"/>
  <c r="S127" i="31"/>
  <c r="T127" i="31"/>
  <c r="U127" i="31"/>
  <c r="V127" i="31"/>
  <c r="W127" i="31"/>
  <c r="X127" i="31"/>
  <c r="Y127" i="31"/>
  <c r="Z127" i="31"/>
  <c r="AC119" i="31"/>
  <c r="AC120" i="31"/>
  <c r="E17" i="25" s="1"/>
  <c r="AC121" i="31"/>
  <c r="E18" i="25" s="1"/>
  <c r="AC122" i="31"/>
  <c r="E19" i="25" s="1"/>
  <c r="E28" i="25" s="1"/>
  <c r="AC123" i="31"/>
  <c r="AC124" i="31"/>
  <c r="E21" i="25" s="1"/>
  <c r="AC118" i="31"/>
  <c r="E15" i="25" s="1"/>
  <c r="AC111" i="31"/>
  <c r="E8" i="25" s="1"/>
  <c r="E25" i="25" s="1"/>
  <c r="AC112" i="31"/>
  <c r="E9" i="25" s="1"/>
  <c r="E26" i="25" s="1"/>
  <c r="AC113" i="31"/>
  <c r="E10" i="25" s="1"/>
  <c r="AC114" i="31"/>
  <c r="E11" i="25" s="1"/>
  <c r="AC115" i="31"/>
  <c r="E12" i="25" s="1"/>
  <c r="E30" i="25" s="1"/>
  <c r="AC110" i="31"/>
  <c r="E7" i="25" s="1"/>
  <c r="N102" i="31"/>
  <c r="O102" i="31"/>
  <c r="P102" i="31"/>
  <c r="Q102" i="31"/>
  <c r="R102" i="31"/>
  <c r="S102" i="31"/>
  <c r="T102" i="31"/>
  <c r="U102" i="31"/>
  <c r="V102" i="31"/>
  <c r="W102" i="31"/>
  <c r="X102" i="31"/>
  <c r="Y102" i="31"/>
  <c r="Z102" i="31"/>
  <c r="N103" i="31"/>
  <c r="O103" i="31"/>
  <c r="P103" i="31"/>
  <c r="Q103" i="31"/>
  <c r="R103" i="31"/>
  <c r="S103" i="31"/>
  <c r="T103" i="31"/>
  <c r="U103" i="31"/>
  <c r="V103" i="31"/>
  <c r="W103" i="31"/>
  <c r="X103" i="31"/>
  <c r="Y103" i="31"/>
  <c r="Z103" i="31"/>
  <c r="N104" i="31"/>
  <c r="O104" i="31"/>
  <c r="P104" i="31"/>
  <c r="Q104" i="31"/>
  <c r="R104" i="31"/>
  <c r="S104" i="31"/>
  <c r="T104" i="31"/>
  <c r="U104" i="31"/>
  <c r="V104" i="31"/>
  <c r="W104" i="31"/>
  <c r="X104" i="31"/>
  <c r="Y104" i="31"/>
  <c r="Z104" i="31"/>
  <c r="N105" i="31"/>
  <c r="O105" i="31"/>
  <c r="P105" i="31"/>
  <c r="Q105" i="31"/>
  <c r="R105" i="31"/>
  <c r="S105" i="31"/>
  <c r="T105" i="31"/>
  <c r="U105" i="31"/>
  <c r="V105" i="31"/>
  <c r="W105" i="31"/>
  <c r="X105" i="31"/>
  <c r="Y105" i="31"/>
  <c r="Z105" i="31"/>
  <c r="N106" i="31"/>
  <c r="O106" i="31"/>
  <c r="P106" i="31"/>
  <c r="Q106" i="31"/>
  <c r="R106" i="31"/>
  <c r="S106" i="31"/>
  <c r="T106" i="31"/>
  <c r="U106" i="31"/>
  <c r="V106" i="31"/>
  <c r="W106" i="31"/>
  <c r="X106" i="31"/>
  <c r="Y106" i="31"/>
  <c r="Z106" i="31"/>
  <c r="N107" i="31"/>
  <c r="O107" i="31"/>
  <c r="P107" i="31"/>
  <c r="Q107" i="31"/>
  <c r="R107" i="31"/>
  <c r="S107" i="31"/>
  <c r="T107" i="31"/>
  <c r="U107" i="31"/>
  <c r="V107" i="31"/>
  <c r="W107" i="31"/>
  <c r="X107" i="31"/>
  <c r="Y107" i="31"/>
  <c r="Z107" i="31"/>
  <c r="N101" i="31"/>
  <c r="AC101" i="31" s="1"/>
  <c r="O101" i="31"/>
  <c r="P101" i="31"/>
  <c r="Q101" i="31"/>
  <c r="R101" i="31"/>
  <c r="S101" i="31"/>
  <c r="T101" i="31"/>
  <c r="U101" i="31"/>
  <c r="V101" i="31"/>
  <c r="W101" i="31"/>
  <c r="X101" i="31"/>
  <c r="Y101" i="31"/>
  <c r="Z101" i="31"/>
  <c r="AC93" i="31"/>
  <c r="D16" i="25" s="1"/>
  <c r="AC94" i="31"/>
  <c r="AC95" i="31"/>
  <c r="D18" i="25" s="1"/>
  <c r="AC96" i="31"/>
  <c r="D19" i="25" s="1"/>
  <c r="D28" i="25" s="1"/>
  <c r="AC97" i="31"/>
  <c r="D20" i="25" s="1"/>
  <c r="AC98" i="31"/>
  <c r="AC92" i="31"/>
  <c r="D15" i="25" s="1"/>
  <c r="AC85" i="31"/>
  <c r="D8" i="25" s="1"/>
  <c r="AC86" i="31"/>
  <c r="D9" i="25" s="1"/>
  <c r="AC87" i="31"/>
  <c r="D10" i="25" s="1"/>
  <c r="AC88" i="31"/>
  <c r="D11" i="25" s="1"/>
  <c r="AC89" i="31"/>
  <c r="D12" i="25" s="1"/>
  <c r="AC84" i="31"/>
  <c r="D7" i="25" s="1"/>
  <c r="N76" i="31"/>
  <c r="O76" i="31"/>
  <c r="P76" i="31"/>
  <c r="Q76" i="31"/>
  <c r="R76" i="31"/>
  <c r="S76" i="31"/>
  <c r="T76" i="31"/>
  <c r="U76" i="31"/>
  <c r="V76" i="31"/>
  <c r="W76" i="31"/>
  <c r="X76" i="31"/>
  <c r="Y76" i="31"/>
  <c r="Z76" i="31"/>
  <c r="N77" i="31"/>
  <c r="O77" i="31"/>
  <c r="P77" i="31"/>
  <c r="Q77" i="31"/>
  <c r="R77" i="31"/>
  <c r="S77" i="31"/>
  <c r="T77" i="31"/>
  <c r="U77" i="31"/>
  <c r="V77" i="31"/>
  <c r="W77" i="31"/>
  <c r="X77" i="31"/>
  <c r="Y77" i="31"/>
  <c r="Z77" i="31"/>
  <c r="N78" i="31"/>
  <c r="O78" i="31"/>
  <c r="P78" i="31"/>
  <c r="Q78" i="31"/>
  <c r="R78" i="31"/>
  <c r="S78" i="31"/>
  <c r="T78" i="31"/>
  <c r="U78" i="31"/>
  <c r="V78" i="31"/>
  <c r="W78" i="31"/>
  <c r="X78" i="31"/>
  <c r="Y78" i="31"/>
  <c r="Z78" i="31"/>
  <c r="N79" i="31"/>
  <c r="O79" i="31"/>
  <c r="P79" i="31"/>
  <c r="Q79" i="31"/>
  <c r="R79" i="31"/>
  <c r="S79" i="31"/>
  <c r="T79" i="31"/>
  <c r="U79" i="31"/>
  <c r="V79" i="31"/>
  <c r="W79" i="31"/>
  <c r="X79" i="31"/>
  <c r="Y79" i="31"/>
  <c r="Z79" i="31"/>
  <c r="N80" i="31"/>
  <c r="O80" i="31"/>
  <c r="P80" i="31"/>
  <c r="Q80" i="31"/>
  <c r="R80" i="31"/>
  <c r="S80" i="31"/>
  <c r="T80" i="31"/>
  <c r="U80" i="31"/>
  <c r="V80" i="31"/>
  <c r="W80" i="31"/>
  <c r="X80" i="31"/>
  <c r="Y80" i="31"/>
  <c r="Z80" i="31"/>
  <c r="N81" i="31"/>
  <c r="O81" i="31"/>
  <c r="P81" i="31"/>
  <c r="Q81" i="31"/>
  <c r="R81" i="31"/>
  <c r="S81" i="31"/>
  <c r="T81" i="31"/>
  <c r="U81" i="31"/>
  <c r="V81" i="31"/>
  <c r="W81" i="31"/>
  <c r="X81" i="31"/>
  <c r="Y81" i="31"/>
  <c r="Z81" i="31"/>
  <c r="N75" i="31"/>
  <c r="AC75" i="31" s="1"/>
  <c r="O75" i="31"/>
  <c r="P75" i="31"/>
  <c r="Q75" i="31"/>
  <c r="R75" i="31"/>
  <c r="S75" i="31"/>
  <c r="T75" i="31"/>
  <c r="U75" i="31"/>
  <c r="V75" i="31"/>
  <c r="W75" i="31"/>
  <c r="X75" i="31"/>
  <c r="Y75" i="31"/>
  <c r="Z75" i="31"/>
  <c r="AC67" i="31"/>
  <c r="B16" i="25" s="1"/>
  <c r="AC68" i="31"/>
  <c r="B17" i="25" s="1"/>
  <c r="B26" i="25" s="1"/>
  <c r="AC69" i="31"/>
  <c r="B18" i="25" s="1"/>
  <c r="AC70" i="31"/>
  <c r="B19" i="25" s="1"/>
  <c r="B28" i="25" s="1"/>
  <c r="AC71" i="31"/>
  <c r="B20" i="25" s="1"/>
  <c r="B29" i="25" s="1"/>
  <c r="AC72" i="31"/>
  <c r="B21" i="25" s="1"/>
  <c r="AC59" i="31"/>
  <c r="AC60" i="31"/>
  <c r="B9" i="25" s="1"/>
  <c r="AC61" i="31"/>
  <c r="AC62" i="31"/>
  <c r="B11" i="25" s="1"/>
  <c r="AC63" i="31"/>
  <c r="AC58" i="31"/>
  <c r="B7" i="25" s="1"/>
  <c r="N50" i="31"/>
  <c r="O50" i="31"/>
  <c r="P50" i="31"/>
  <c r="Q50" i="31"/>
  <c r="AC50" i="31" s="1"/>
  <c r="R50" i="31"/>
  <c r="S50" i="31"/>
  <c r="T50" i="31"/>
  <c r="U50" i="31"/>
  <c r="V50" i="31"/>
  <c r="W50" i="31"/>
  <c r="X50" i="31"/>
  <c r="Y50" i="31"/>
  <c r="Z50" i="31"/>
  <c r="N51" i="31"/>
  <c r="O51" i="31"/>
  <c r="P51" i="31"/>
  <c r="Q51" i="31"/>
  <c r="R51" i="31"/>
  <c r="S51" i="31"/>
  <c r="T51" i="31"/>
  <c r="U51" i="31"/>
  <c r="V51" i="31"/>
  <c r="W51" i="31"/>
  <c r="X51" i="31"/>
  <c r="Y51" i="31"/>
  <c r="Z51" i="31"/>
  <c r="AC51" i="31"/>
  <c r="N52" i="31"/>
  <c r="O52" i="31"/>
  <c r="P52" i="31"/>
  <c r="Q52" i="31"/>
  <c r="AC52" i="31" s="1"/>
  <c r="R52" i="31"/>
  <c r="S52" i="31"/>
  <c r="T52" i="31"/>
  <c r="U52" i="31"/>
  <c r="V52" i="31"/>
  <c r="W52" i="31"/>
  <c r="X52" i="31"/>
  <c r="Y52" i="31"/>
  <c r="Z52" i="31"/>
  <c r="N53" i="31"/>
  <c r="O53" i="31"/>
  <c r="P53" i="31"/>
  <c r="Q53" i="31"/>
  <c r="R53" i="31"/>
  <c r="S53" i="31"/>
  <c r="T53" i="31"/>
  <c r="U53" i="31"/>
  <c r="V53" i="31"/>
  <c r="W53" i="31"/>
  <c r="X53" i="31"/>
  <c r="Y53" i="31"/>
  <c r="Z53" i="31"/>
  <c r="AC53" i="31"/>
  <c r="N54" i="31"/>
  <c r="O54" i="31"/>
  <c r="P54" i="31"/>
  <c r="Q54" i="31"/>
  <c r="AC54" i="31" s="1"/>
  <c r="R54" i="31"/>
  <c r="S54" i="31"/>
  <c r="T54" i="31"/>
  <c r="U54" i="31"/>
  <c r="V54" i="31"/>
  <c r="W54" i="31"/>
  <c r="X54" i="31"/>
  <c r="Y54" i="31"/>
  <c r="Z54" i="31"/>
  <c r="N55" i="31"/>
  <c r="O55" i="31"/>
  <c r="P55" i="31"/>
  <c r="Q55" i="31"/>
  <c r="R55" i="31"/>
  <c r="S55" i="31"/>
  <c r="T55" i="31"/>
  <c r="U55" i="31"/>
  <c r="V55" i="31"/>
  <c r="W55" i="31"/>
  <c r="X55" i="31"/>
  <c r="Y55" i="31"/>
  <c r="Z55" i="31"/>
  <c r="AC55" i="31"/>
  <c r="N49" i="31"/>
  <c r="O49" i="31"/>
  <c r="P49" i="31"/>
  <c r="Q49" i="31"/>
  <c r="R49" i="31"/>
  <c r="S49" i="31"/>
  <c r="T49" i="31"/>
  <c r="U49" i="31"/>
  <c r="V49" i="31"/>
  <c r="W49" i="31"/>
  <c r="X49" i="31"/>
  <c r="Y49" i="31"/>
  <c r="Z49" i="31"/>
  <c r="AC42" i="31"/>
  <c r="C17" i="25" s="1"/>
  <c r="AC43" i="31"/>
  <c r="AC44" i="31"/>
  <c r="C19" i="25" s="1"/>
  <c r="C28" i="25" s="1"/>
  <c r="AC45" i="31"/>
  <c r="C20" i="25" s="1"/>
  <c r="AC46" i="31"/>
  <c r="C21" i="25" s="1"/>
  <c r="AC40" i="31"/>
  <c r="AC41" i="31"/>
  <c r="C16" i="25" s="1"/>
  <c r="C25" i="25" s="1"/>
  <c r="AC33" i="31"/>
  <c r="C8" i="25" s="1"/>
  <c r="AC34" i="31"/>
  <c r="AC35" i="31"/>
  <c r="C10" i="25" s="1"/>
  <c r="AC36" i="31"/>
  <c r="C11" i="25" s="1"/>
  <c r="AC37" i="31"/>
  <c r="C12" i="25" s="1"/>
  <c r="N28" i="31"/>
  <c r="O28" i="31"/>
  <c r="P28" i="31"/>
  <c r="Q28" i="31"/>
  <c r="R28" i="31"/>
  <c r="S28" i="31"/>
  <c r="T28" i="31"/>
  <c r="U28" i="31"/>
  <c r="V28" i="31"/>
  <c r="W28" i="31"/>
  <c r="X28" i="31"/>
  <c r="Y28" i="31"/>
  <c r="Z28" i="31"/>
  <c r="N29" i="31"/>
  <c r="O29" i="31"/>
  <c r="P29" i="31"/>
  <c r="Q29" i="31"/>
  <c r="R29" i="31"/>
  <c r="S29" i="31"/>
  <c r="T29" i="31"/>
  <c r="U29" i="31"/>
  <c r="V29" i="31"/>
  <c r="W29" i="31"/>
  <c r="X29" i="31"/>
  <c r="Y29" i="31"/>
  <c r="Z29" i="31"/>
  <c r="N24" i="31"/>
  <c r="O24" i="31"/>
  <c r="P24" i="31"/>
  <c r="Q24" i="31"/>
  <c r="R24" i="31"/>
  <c r="S24" i="31"/>
  <c r="T24" i="31"/>
  <c r="U24" i="31"/>
  <c r="V24" i="31"/>
  <c r="W24" i="31"/>
  <c r="X24" i="31"/>
  <c r="Y24" i="31"/>
  <c r="Z24" i="31"/>
  <c r="N25" i="31"/>
  <c r="O25" i="31"/>
  <c r="P25" i="31"/>
  <c r="Q25" i="31"/>
  <c r="R25" i="31"/>
  <c r="S25" i="31"/>
  <c r="T25" i="31"/>
  <c r="U25" i="31"/>
  <c r="V25" i="31"/>
  <c r="W25" i="31"/>
  <c r="X25" i="31"/>
  <c r="Y25" i="31"/>
  <c r="Z25" i="31"/>
  <c r="N26" i="31"/>
  <c r="O26" i="31"/>
  <c r="P26" i="31"/>
  <c r="Q26" i="31"/>
  <c r="R26" i="31"/>
  <c r="S26" i="31"/>
  <c r="T26" i="31"/>
  <c r="U26" i="31"/>
  <c r="V26" i="31"/>
  <c r="W26" i="31"/>
  <c r="X26" i="31"/>
  <c r="Y26" i="31"/>
  <c r="Z26" i="31"/>
  <c r="N27" i="31"/>
  <c r="O27" i="31"/>
  <c r="P27" i="31"/>
  <c r="Q27" i="31"/>
  <c r="R27" i="31"/>
  <c r="S27" i="31"/>
  <c r="T27" i="31"/>
  <c r="U27" i="31"/>
  <c r="V27" i="31"/>
  <c r="W27" i="31"/>
  <c r="X27" i="31"/>
  <c r="Y27" i="31"/>
  <c r="Z27" i="31"/>
  <c r="N23" i="31"/>
  <c r="AC23" i="31" s="1"/>
  <c r="O23" i="31"/>
  <c r="P23" i="31"/>
  <c r="Q23" i="31"/>
  <c r="R23" i="31"/>
  <c r="S23" i="31"/>
  <c r="T23" i="31"/>
  <c r="U23" i="31"/>
  <c r="V23" i="31"/>
  <c r="W23" i="31"/>
  <c r="X23" i="31"/>
  <c r="Y23" i="31"/>
  <c r="AC15" i="31"/>
  <c r="AC16" i="31"/>
  <c r="AC17" i="31"/>
  <c r="AC18" i="31"/>
  <c r="AC19" i="31"/>
  <c r="AC20" i="31"/>
  <c r="AC7" i="31"/>
  <c r="AC8" i="31"/>
  <c r="AC9" i="31"/>
  <c r="AC10" i="31"/>
  <c r="AC11" i="31"/>
  <c r="AC90" i="2"/>
  <c r="AC91" i="2"/>
  <c r="AC92" i="2"/>
  <c r="AC89"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55" i="2"/>
  <c r="AC40" i="2"/>
  <c r="AC41" i="2"/>
  <c r="AC42" i="2"/>
  <c r="AC43" i="2"/>
  <c r="AC44" i="2"/>
  <c r="AC45" i="2"/>
  <c r="AC46" i="2"/>
  <c r="AC47" i="2"/>
  <c r="AC48" i="2"/>
  <c r="AC49" i="2"/>
  <c r="AC50" i="2"/>
  <c r="AC51" i="2"/>
  <c r="AC52" i="2"/>
  <c r="AC39" i="2"/>
  <c r="B5" i="19" s="1"/>
  <c r="AC24" i="2"/>
  <c r="AC25" i="2"/>
  <c r="AC26" i="2"/>
  <c r="AC27" i="2"/>
  <c r="AC28" i="2"/>
  <c r="AC29" i="2"/>
  <c r="AC30" i="2"/>
  <c r="AC31" i="2"/>
  <c r="AC32" i="2"/>
  <c r="AC33" i="2"/>
  <c r="AC34" i="2"/>
  <c r="AC35" i="2"/>
  <c r="AC36" i="2"/>
  <c r="AC23" i="2"/>
  <c r="AC16" i="2"/>
  <c r="AC17" i="2"/>
  <c r="B7" i="18" s="1"/>
  <c r="AC18" i="2"/>
  <c r="AC19" i="2"/>
  <c r="AC20" i="2"/>
  <c r="AC21" i="2"/>
  <c r="B11" i="18" s="1"/>
  <c r="AC15" i="2"/>
  <c r="B5" i="18" s="1"/>
  <c r="G9" i="2"/>
  <c r="H9" i="2"/>
  <c r="I9" i="2"/>
  <c r="J9" i="2"/>
  <c r="K9" i="2"/>
  <c r="M9" i="2"/>
  <c r="O9" i="2"/>
  <c r="P9" i="2"/>
  <c r="Q9" i="2"/>
  <c r="S9" i="2"/>
  <c r="U9" i="2"/>
  <c r="W9" i="2"/>
  <c r="X9" i="2"/>
  <c r="Z9" i="2"/>
  <c r="C8" i="2"/>
  <c r="D8" i="2"/>
  <c r="E8" i="2"/>
  <c r="F8" i="2"/>
  <c r="G8" i="2"/>
  <c r="H8" i="2"/>
  <c r="I8" i="2"/>
  <c r="J8" i="2"/>
  <c r="K8" i="2"/>
  <c r="L8" i="2"/>
  <c r="M8" i="2"/>
  <c r="N8" i="2"/>
  <c r="O8" i="2"/>
  <c r="P8" i="2"/>
  <c r="Q8" i="2"/>
  <c r="R8" i="2"/>
  <c r="S8" i="2"/>
  <c r="T8" i="2"/>
  <c r="U8" i="2"/>
  <c r="V8" i="2"/>
  <c r="W8" i="2"/>
  <c r="X8" i="2"/>
  <c r="Y8" i="2"/>
  <c r="Z8" i="2"/>
  <c r="AC8" i="2"/>
  <c r="AC7" i="2"/>
  <c r="AC88" i="1"/>
  <c r="AC89" i="1"/>
  <c r="AC90" i="1"/>
  <c r="AC87"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53" i="1"/>
  <c r="AC38" i="1"/>
  <c r="AC39" i="1"/>
  <c r="AC40" i="1"/>
  <c r="AC41" i="1"/>
  <c r="AC42" i="1"/>
  <c r="AC43" i="1"/>
  <c r="AC44" i="1"/>
  <c r="AC45" i="1"/>
  <c r="AC46" i="1"/>
  <c r="C14" i="19" s="1"/>
  <c r="E14" i="19" s="1"/>
  <c r="AC47" i="1"/>
  <c r="AC48" i="1"/>
  <c r="AC49" i="1"/>
  <c r="AC50" i="1"/>
  <c r="C18" i="19" s="1"/>
  <c r="AC37" i="1"/>
  <c r="C5" i="19" s="1"/>
  <c r="AC22" i="1"/>
  <c r="AC23" i="1"/>
  <c r="AC24" i="1"/>
  <c r="AC25" i="1"/>
  <c r="AC26" i="1"/>
  <c r="AC27" i="1"/>
  <c r="AC28" i="1"/>
  <c r="AC29" i="1"/>
  <c r="AC30" i="1"/>
  <c r="AC31" i="1"/>
  <c r="AC32" i="1"/>
  <c r="AC33" i="1"/>
  <c r="AC34" i="1"/>
  <c r="AC21" i="1"/>
  <c r="AC14" i="1"/>
  <c r="D6" i="18" s="1"/>
  <c r="E6" i="18" s="1"/>
  <c r="AC15" i="1"/>
  <c r="AC16" i="1"/>
  <c r="D8" i="18" s="1"/>
  <c r="AC17" i="1"/>
  <c r="AC18" i="1"/>
  <c r="AC19" i="1"/>
  <c r="AC13" i="1"/>
  <c r="D5" i="18" s="1"/>
  <c r="AA9" i="1"/>
  <c r="AA8" i="1"/>
  <c r="AC7" i="1"/>
  <c r="Q129" i="31"/>
  <c r="T129" i="31"/>
  <c r="W129" i="31"/>
  <c r="B192" i="17"/>
  <c r="C94" i="23"/>
  <c r="B193" i="17"/>
  <c r="C95" i="23"/>
  <c r="B194" i="17"/>
  <c r="C96" i="23"/>
  <c r="B195" i="17"/>
  <c r="C97" i="23"/>
  <c r="B196" i="17"/>
  <c r="C98" i="23"/>
  <c r="B197" i="17"/>
  <c r="C99" i="23"/>
  <c r="B198" i="17"/>
  <c r="C100" i="23"/>
  <c r="Y5" i="8"/>
  <c r="Y6" i="8"/>
  <c r="Y7" i="8"/>
  <c r="Y9" i="8"/>
  <c r="M81" i="31"/>
  <c r="L81" i="31"/>
  <c r="K81" i="31"/>
  <c r="J81" i="31"/>
  <c r="I81" i="31"/>
  <c r="H81" i="31"/>
  <c r="G81" i="31"/>
  <c r="F81" i="31"/>
  <c r="E81" i="31"/>
  <c r="D81" i="31"/>
  <c r="C81" i="31"/>
  <c r="M80" i="31"/>
  <c r="L80" i="31"/>
  <c r="K80" i="31"/>
  <c r="J80" i="31"/>
  <c r="I80" i="31"/>
  <c r="H80" i="31"/>
  <c r="G80" i="31"/>
  <c r="F80" i="31"/>
  <c r="E80" i="31"/>
  <c r="D80" i="31"/>
  <c r="C80" i="31"/>
  <c r="M79" i="31"/>
  <c r="L79" i="31"/>
  <c r="K79" i="31"/>
  <c r="J79" i="31"/>
  <c r="I79" i="31"/>
  <c r="H79" i="31"/>
  <c r="G79" i="31"/>
  <c r="F79" i="31"/>
  <c r="E79" i="31"/>
  <c r="D79" i="31"/>
  <c r="C79" i="31"/>
  <c r="M78" i="31"/>
  <c r="L78" i="31"/>
  <c r="K78" i="31"/>
  <c r="J78" i="31"/>
  <c r="I78" i="31"/>
  <c r="H78" i="31"/>
  <c r="G78" i="31"/>
  <c r="F78" i="31"/>
  <c r="E78" i="31"/>
  <c r="D78" i="31"/>
  <c r="C78" i="31"/>
  <c r="M77" i="31"/>
  <c r="L77" i="31"/>
  <c r="K77" i="31"/>
  <c r="J77" i="31"/>
  <c r="I77" i="31"/>
  <c r="H77" i="31"/>
  <c r="G77" i="31"/>
  <c r="F77" i="31"/>
  <c r="E77" i="31"/>
  <c r="D77" i="31"/>
  <c r="C77" i="31"/>
  <c r="M76" i="31"/>
  <c r="L76" i="31"/>
  <c r="K76" i="31"/>
  <c r="J76" i="31"/>
  <c r="I76" i="31"/>
  <c r="H76" i="31"/>
  <c r="G76" i="31"/>
  <c r="F76" i="31"/>
  <c r="E76" i="31"/>
  <c r="D76" i="31"/>
  <c r="C76" i="31"/>
  <c r="M75" i="31"/>
  <c r="L75" i="31"/>
  <c r="K75" i="31"/>
  <c r="J75" i="31"/>
  <c r="I75" i="31"/>
  <c r="H75" i="31"/>
  <c r="G75" i="31"/>
  <c r="F75" i="31"/>
  <c r="E75" i="31"/>
  <c r="D75" i="31"/>
  <c r="C75" i="31"/>
  <c r="M133" i="31"/>
  <c r="L133" i="31"/>
  <c r="K133" i="31"/>
  <c r="J133" i="31"/>
  <c r="I133" i="31"/>
  <c r="H133" i="31"/>
  <c r="G133" i="31"/>
  <c r="F133" i="31"/>
  <c r="E133" i="31"/>
  <c r="D133" i="31"/>
  <c r="C133" i="31"/>
  <c r="M132" i="31"/>
  <c r="L132" i="31"/>
  <c r="K132" i="31"/>
  <c r="J132" i="31"/>
  <c r="I132" i="31"/>
  <c r="H132" i="31"/>
  <c r="G132" i="31"/>
  <c r="F132" i="31"/>
  <c r="E132" i="31"/>
  <c r="D132" i="31"/>
  <c r="C132" i="31"/>
  <c r="M131" i="31"/>
  <c r="L131" i="31"/>
  <c r="K131" i="31"/>
  <c r="J131" i="31"/>
  <c r="I131" i="31"/>
  <c r="H131" i="31"/>
  <c r="G131" i="31"/>
  <c r="F131" i="31"/>
  <c r="E131" i="31"/>
  <c r="D131" i="31"/>
  <c r="C131" i="31"/>
  <c r="M130" i="31"/>
  <c r="L130" i="31"/>
  <c r="K130" i="31"/>
  <c r="J130" i="31"/>
  <c r="I130" i="31"/>
  <c r="H130" i="31"/>
  <c r="G130" i="31"/>
  <c r="F130" i="31"/>
  <c r="E130" i="31"/>
  <c r="D130" i="31"/>
  <c r="C130" i="31"/>
  <c r="M129" i="31"/>
  <c r="L129" i="31"/>
  <c r="K129" i="31"/>
  <c r="J129" i="31"/>
  <c r="I129" i="31"/>
  <c r="H129" i="31"/>
  <c r="G129" i="31"/>
  <c r="F129" i="31"/>
  <c r="E129" i="31"/>
  <c r="D129" i="31"/>
  <c r="C129" i="31"/>
  <c r="M128" i="31"/>
  <c r="L128" i="31"/>
  <c r="K128" i="31"/>
  <c r="J128" i="31"/>
  <c r="I128" i="31"/>
  <c r="H128" i="31"/>
  <c r="G128" i="31"/>
  <c r="F128" i="31"/>
  <c r="E128" i="31"/>
  <c r="D128" i="31"/>
  <c r="C128" i="31"/>
  <c r="M127" i="31"/>
  <c r="L127" i="31"/>
  <c r="K127" i="31"/>
  <c r="J127" i="31"/>
  <c r="I127" i="31"/>
  <c r="H127" i="31"/>
  <c r="G127" i="31"/>
  <c r="F127" i="31"/>
  <c r="E127" i="31"/>
  <c r="D127" i="31"/>
  <c r="C127" i="31"/>
  <c r="M107" i="31"/>
  <c r="L107" i="31"/>
  <c r="K107" i="31"/>
  <c r="J107" i="31"/>
  <c r="I107" i="31"/>
  <c r="H107" i="31"/>
  <c r="G107" i="31"/>
  <c r="F107" i="31"/>
  <c r="E107" i="31"/>
  <c r="D107" i="31"/>
  <c r="C107" i="31"/>
  <c r="M106" i="31"/>
  <c r="L106" i="31"/>
  <c r="K106" i="31"/>
  <c r="J106" i="31"/>
  <c r="I106" i="31"/>
  <c r="H106" i="31"/>
  <c r="G106" i="31"/>
  <c r="F106" i="31"/>
  <c r="E106" i="31"/>
  <c r="D106" i="31"/>
  <c r="C106" i="31"/>
  <c r="M105" i="31"/>
  <c r="L105" i="31"/>
  <c r="K105" i="31"/>
  <c r="J105" i="31"/>
  <c r="I105" i="31"/>
  <c r="H105" i="31"/>
  <c r="G105" i="31"/>
  <c r="F105" i="31"/>
  <c r="E105" i="31"/>
  <c r="D105" i="31"/>
  <c r="C105" i="31"/>
  <c r="M104" i="31"/>
  <c r="L104" i="31"/>
  <c r="K104" i="31"/>
  <c r="J104" i="31"/>
  <c r="I104" i="31"/>
  <c r="H104" i="31"/>
  <c r="G104" i="31"/>
  <c r="F104" i="31"/>
  <c r="E104" i="31"/>
  <c r="D104" i="31"/>
  <c r="C104" i="31"/>
  <c r="M103" i="31"/>
  <c r="L103" i="31"/>
  <c r="K103" i="31"/>
  <c r="J103" i="31"/>
  <c r="I103" i="31"/>
  <c r="H103" i="31"/>
  <c r="F103" i="31"/>
  <c r="E103" i="31"/>
  <c r="D103" i="31"/>
  <c r="C103" i="31"/>
  <c r="M102" i="31"/>
  <c r="L102" i="31"/>
  <c r="K102" i="31"/>
  <c r="J102" i="31"/>
  <c r="I102" i="31"/>
  <c r="H102" i="31"/>
  <c r="G102" i="31"/>
  <c r="F102" i="31"/>
  <c r="E102" i="31"/>
  <c r="D102" i="31"/>
  <c r="C102" i="31"/>
  <c r="M101" i="31"/>
  <c r="L101" i="31"/>
  <c r="K101" i="31"/>
  <c r="J101" i="31"/>
  <c r="I101" i="31"/>
  <c r="H101" i="31"/>
  <c r="G101" i="31"/>
  <c r="F101" i="31"/>
  <c r="E101" i="31"/>
  <c r="D101" i="31"/>
  <c r="C101" i="31"/>
  <c r="M55" i="31"/>
  <c r="L55" i="31"/>
  <c r="K55" i="31"/>
  <c r="J55" i="31"/>
  <c r="I55" i="31"/>
  <c r="H55" i="31"/>
  <c r="G55" i="31"/>
  <c r="F55" i="31"/>
  <c r="E55" i="31"/>
  <c r="D55" i="31"/>
  <c r="C55" i="31"/>
  <c r="M54" i="31"/>
  <c r="L54" i="31"/>
  <c r="K54" i="31"/>
  <c r="J54" i="31"/>
  <c r="I54" i="31"/>
  <c r="H54" i="31"/>
  <c r="G54" i="31"/>
  <c r="F54" i="31"/>
  <c r="E54" i="31"/>
  <c r="D54" i="31"/>
  <c r="C54" i="31"/>
  <c r="M53" i="31"/>
  <c r="L53" i="31"/>
  <c r="K53" i="31"/>
  <c r="J53" i="31"/>
  <c r="I53" i="31"/>
  <c r="H53" i="31"/>
  <c r="G53" i="31"/>
  <c r="F53" i="31"/>
  <c r="E53" i="31"/>
  <c r="D53" i="31"/>
  <c r="C53" i="31"/>
  <c r="M52" i="31"/>
  <c r="L52" i="31"/>
  <c r="K52" i="31"/>
  <c r="J52" i="31"/>
  <c r="I52" i="31"/>
  <c r="H52" i="31"/>
  <c r="G52" i="31"/>
  <c r="F52" i="31"/>
  <c r="E52" i="31"/>
  <c r="D52" i="31"/>
  <c r="C52" i="31"/>
  <c r="M51" i="31"/>
  <c r="L51" i="31"/>
  <c r="K51" i="31"/>
  <c r="J51" i="31"/>
  <c r="I51" i="31"/>
  <c r="H51" i="31"/>
  <c r="G51" i="31"/>
  <c r="F51" i="31"/>
  <c r="E51" i="31"/>
  <c r="D51" i="31"/>
  <c r="C51" i="31"/>
  <c r="M50" i="31"/>
  <c r="L50" i="31"/>
  <c r="K50" i="31"/>
  <c r="J50" i="31"/>
  <c r="I50" i="31"/>
  <c r="H50" i="31"/>
  <c r="G50" i="31"/>
  <c r="F50" i="31"/>
  <c r="E50" i="31"/>
  <c r="D50" i="31"/>
  <c r="C50" i="31"/>
  <c r="M49" i="31"/>
  <c r="L49" i="31"/>
  <c r="K49" i="31"/>
  <c r="J49" i="31"/>
  <c r="I49" i="31"/>
  <c r="H49" i="31"/>
  <c r="G49" i="31"/>
  <c r="F49" i="31"/>
  <c r="E49" i="31"/>
  <c r="D49" i="31"/>
  <c r="C49" i="31"/>
  <c r="E23" i="31"/>
  <c r="F23" i="31"/>
  <c r="G23" i="31"/>
  <c r="H23" i="31"/>
  <c r="I23" i="31"/>
  <c r="J23" i="31"/>
  <c r="K23" i="31"/>
  <c r="L23" i="31"/>
  <c r="M23" i="31"/>
  <c r="E24" i="31"/>
  <c r="F24" i="31"/>
  <c r="G24" i="31"/>
  <c r="H24" i="31"/>
  <c r="I24" i="31"/>
  <c r="J24" i="31"/>
  <c r="K24" i="31"/>
  <c r="L24" i="31"/>
  <c r="M24" i="31"/>
  <c r="E25" i="31"/>
  <c r="F25" i="31"/>
  <c r="G25" i="31"/>
  <c r="H25" i="31"/>
  <c r="I25" i="31"/>
  <c r="J25" i="31"/>
  <c r="K25" i="31"/>
  <c r="L25" i="31"/>
  <c r="M25" i="31"/>
  <c r="E26" i="31"/>
  <c r="F26" i="31"/>
  <c r="G26" i="31"/>
  <c r="H26" i="31"/>
  <c r="I26" i="31"/>
  <c r="J26" i="31"/>
  <c r="K26" i="31"/>
  <c r="L26" i="31"/>
  <c r="M26" i="31"/>
  <c r="E27" i="31"/>
  <c r="F27" i="31"/>
  <c r="G27" i="31"/>
  <c r="H27" i="31"/>
  <c r="I27" i="31"/>
  <c r="J27" i="31"/>
  <c r="K27" i="31"/>
  <c r="L27" i="31"/>
  <c r="M27" i="31"/>
  <c r="E28" i="31"/>
  <c r="F28" i="31"/>
  <c r="G28" i="31"/>
  <c r="H28" i="31"/>
  <c r="I28" i="31"/>
  <c r="J28" i="31"/>
  <c r="K28" i="31"/>
  <c r="L28" i="31"/>
  <c r="M28" i="31"/>
  <c r="E29" i="31"/>
  <c r="F29" i="31"/>
  <c r="G29" i="31"/>
  <c r="H29" i="31"/>
  <c r="I29" i="31"/>
  <c r="J29" i="31"/>
  <c r="K29" i="31"/>
  <c r="L29" i="31"/>
  <c r="M29" i="31"/>
  <c r="D23" i="31"/>
  <c r="D24" i="31"/>
  <c r="D25" i="31"/>
  <c r="D26" i="31"/>
  <c r="D27" i="31"/>
  <c r="D28" i="31"/>
  <c r="D29" i="31"/>
  <c r="C29" i="31"/>
  <c r="C28" i="31"/>
  <c r="C24" i="31"/>
  <c r="C25" i="31"/>
  <c r="C26" i="31"/>
  <c r="C23" i="31"/>
  <c r="C27" i="31"/>
  <c r="C24" i="25"/>
  <c r="D24" i="25"/>
  <c r="D25" i="25"/>
  <c r="D26" i="25"/>
  <c r="C27" i="25"/>
  <c r="E27" i="25"/>
  <c r="C29" i="25"/>
  <c r="D29" i="25"/>
  <c r="E29" i="25"/>
  <c r="B30" i="25"/>
  <c r="B25" i="25"/>
  <c r="B27" i="25"/>
  <c r="N6" i="29"/>
  <c r="N7" i="29"/>
  <c r="N10" i="29" s="1"/>
  <c r="N8" i="29"/>
  <c r="N9" i="29"/>
  <c r="Z9" i="1"/>
  <c r="Z8" i="1"/>
  <c r="X5" i="8"/>
  <c r="X7" i="8"/>
  <c r="X9" i="8" s="1"/>
  <c r="X6" i="8"/>
  <c r="B181" i="17"/>
  <c r="C83" i="23" s="1"/>
  <c r="B182" i="17"/>
  <c r="C84" i="23" s="1"/>
  <c r="B183" i="17"/>
  <c r="C85" i="23" s="1"/>
  <c r="B184" i="17"/>
  <c r="B185" i="17"/>
  <c r="C87" i="23"/>
  <c r="B186" i="17"/>
  <c r="C88" i="23" s="1"/>
  <c r="B187" i="17"/>
  <c r="C89" i="23" s="1"/>
  <c r="B188" i="17"/>
  <c r="C90" i="23" s="1"/>
  <c r="B189" i="17"/>
  <c r="C91" i="23"/>
  <c r="B190" i="17"/>
  <c r="C92" i="23" s="1"/>
  <c r="B191" i="17"/>
  <c r="C93" i="23" s="1"/>
  <c r="M9" i="29"/>
  <c r="M8" i="29"/>
  <c r="M7" i="29"/>
  <c r="M10" i="29" s="1"/>
  <c r="M6" i="29"/>
  <c r="Y9" i="1"/>
  <c r="Y8" i="1"/>
  <c r="N8" i="1"/>
  <c r="O8" i="1"/>
  <c r="P8" i="1"/>
  <c r="Q8" i="1"/>
  <c r="R8" i="1"/>
  <c r="S8" i="1"/>
  <c r="T8" i="1"/>
  <c r="U8" i="1"/>
  <c r="V8" i="1"/>
  <c r="W8" i="1"/>
  <c r="X8" i="1"/>
  <c r="N9" i="1"/>
  <c r="O9" i="1"/>
  <c r="P9" i="1"/>
  <c r="Q9" i="1"/>
  <c r="R9" i="1"/>
  <c r="S9" i="1"/>
  <c r="T9" i="1"/>
  <c r="U9" i="1"/>
  <c r="V9" i="1"/>
  <c r="W9" i="1"/>
  <c r="X9" i="1"/>
  <c r="B149" i="17"/>
  <c r="C51" i="23"/>
  <c r="B150" i="17"/>
  <c r="C52" i="23" s="1"/>
  <c r="B151" i="17"/>
  <c r="C53" i="23"/>
  <c r="B152" i="17"/>
  <c r="C54" i="23" s="1"/>
  <c r="B153" i="17"/>
  <c r="C55" i="23"/>
  <c r="B154" i="17"/>
  <c r="C56" i="23" s="1"/>
  <c r="B155" i="17"/>
  <c r="C57" i="23"/>
  <c r="B156" i="17"/>
  <c r="C58" i="23" s="1"/>
  <c r="B157" i="17"/>
  <c r="C59" i="23"/>
  <c r="B158" i="17"/>
  <c r="C60" i="23" s="1"/>
  <c r="B159" i="17"/>
  <c r="C61" i="23"/>
  <c r="B160" i="17"/>
  <c r="C62" i="23" s="1"/>
  <c r="B161" i="17"/>
  <c r="C63" i="23"/>
  <c r="B162" i="17"/>
  <c r="C64" i="23" s="1"/>
  <c r="B163" i="17"/>
  <c r="C65" i="23"/>
  <c r="B164" i="17"/>
  <c r="C66" i="23" s="1"/>
  <c r="B165" i="17"/>
  <c r="C67" i="23"/>
  <c r="B166" i="17"/>
  <c r="C68" i="23" s="1"/>
  <c r="B167" i="17"/>
  <c r="C69" i="23"/>
  <c r="B168" i="17"/>
  <c r="C70" i="23" s="1"/>
  <c r="B169" i="17"/>
  <c r="C71" i="23"/>
  <c r="B170" i="17"/>
  <c r="C72" i="23" s="1"/>
  <c r="B171" i="17"/>
  <c r="C73" i="23"/>
  <c r="B172" i="17"/>
  <c r="C74" i="23" s="1"/>
  <c r="B173" i="17"/>
  <c r="C75" i="23"/>
  <c r="B174" i="17"/>
  <c r="C76" i="23" s="1"/>
  <c r="B175" i="17"/>
  <c r="C77" i="23"/>
  <c r="B176" i="17"/>
  <c r="C78" i="23" s="1"/>
  <c r="B177" i="17"/>
  <c r="C79" i="23"/>
  <c r="B178" i="17"/>
  <c r="C80" i="23" s="1"/>
  <c r="B179" i="17"/>
  <c r="C81" i="23"/>
  <c r="B180" i="17"/>
  <c r="C82" i="23" s="1"/>
  <c r="C86" i="23"/>
  <c r="K6" i="29"/>
  <c r="L6" i="29"/>
  <c r="K7" i="29"/>
  <c r="K8" i="29"/>
  <c r="K9" i="29"/>
  <c r="L7" i="29"/>
  <c r="L8" i="29"/>
  <c r="L9" i="29"/>
  <c r="V5" i="8"/>
  <c r="W5" i="8"/>
  <c r="V6" i="8"/>
  <c r="W6" i="8"/>
  <c r="V7" i="8"/>
  <c r="V9" i="8" s="1"/>
  <c r="W7" i="8"/>
  <c r="C6" i="19"/>
  <c r="E6" i="19" s="1"/>
  <c r="C10" i="19"/>
  <c r="E10" i="19"/>
  <c r="C15" i="19"/>
  <c r="E15" i="19" s="1"/>
  <c r="E5" i="19"/>
  <c r="D11" i="18"/>
  <c r="D9" i="18"/>
  <c r="B122" i="17"/>
  <c r="C24" i="23"/>
  <c r="B123" i="17"/>
  <c r="C25" i="23" s="1"/>
  <c r="B124" i="17"/>
  <c r="C26" i="23"/>
  <c r="B125" i="17"/>
  <c r="C27" i="23" s="1"/>
  <c r="B126" i="17"/>
  <c r="C28" i="23"/>
  <c r="B127" i="17"/>
  <c r="C29" i="23" s="1"/>
  <c r="B128" i="17"/>
  <c r="C30" i="23"/>
  <c r="B129" i="17"/>
  <c r="C31" i="23" s="1"/>
  <c r="B130" i="17"/>
  <c r="C32" i="23"/>
  <c r="B131" i="17"/>
  <c r="C33" i="23" s="1"/>
  <c r="B132" i="17"/>
  <c r="C34" i="23"/>
  <c r="B133" i="17"/>
  <c r="C35" i="23" s="1"/>
  <c r="B134" i="17"/>
  <c r="C36" i="23"/>
  <c r="B135" i="17"/>
  <c r="C37" i="23" s="1"/>
  <c r="B136" i="17"/>
  <c r="C38" i="23"/>
  <c r="B137" i="17"/>
  <c r="C39" i="23" s="1"/>
  <c r="B138" i="17"/>
  <c r="C40" i="23"/>
  <c r="B139" i="17"/>
  <c r="C41" i="23" s="1"/>
  <c r="B140" i="17"/>
  <c r="C42" i="23"/>
  <c r="B141" i="17"/>
  <c r="C43" i="23" s="1"/>
  <c r="B142" i="17"/>
  <c r="C44" i="23"/>
  <c r="B143" i="17"/>
  <c r="C45" i="23" s="1"/>
  <c r="B144" i="17"/>
  <c r="C46" i="23"/>
  <c r="B145" i="17"/>
  <c r="C47" i="23" s="1"/>
  <c r="B146" i="17"/>
  <c r="C48" i="23"/>
  <c r="B147" i="17"/>
  <c r="C49" i="23" s="1"/>
  <c r="B148" i="17"/>
  <c r="C50" i="23"/>
  <c r="C8" i="23"/>
  <c r="C9" i="23"/>
  <c r="C10" i="23"/>
  <c r="B109" i="17"/>
  <c r="C11" i="23"/>
  <c r="B110" i="17"/>
  <c r="C12" i="23" s="1"/>
  <c r="B111" i="17"/>
  <c r="C13" i="23" s="1"/>
  <c r="B112" i="17"/>
  <c r="C14" i="23" s="1"/>
  <c r="B113" i="17"/>
  <c r="C15" i="23"/>
  <c r="B114" i="17"/>
  <c r="C16" i="23" s="1"/>
  <c r="B115" i="17"/>
  <c r="C17" i="23" s="1"/>
  <c r="B116" i="17"/>
  <c r="C18" i="23" s="1"/>
  <c r="B117" i="17"/>
  <c r="C19" i="23"/>
  <c r="B118" i="17"/>
  <c r="C20" i="23" s="1"/>
  <c r="B119" i="17"/>
  <c r="C21" i="23" s="1"/>
  <c r="B120" i="17"/>
  <c r="C22" i="23" s="1"/>
  <c r="B121" i="17"/>
  <c r="C23" i="23"/>
  <c r="C7" i="23"/>
  <c r="J7" i="29"/>
  <c r="J6" i="29"/>
  <c r="J13" i="29" s="1"/>
  <c r="J8" i="29"/>
  <c r="J9" i="29"/>
  <c r="U7" i="8"/>
  <c r="U5" i="8"/>
  <c r="U9" i="8" s="1"/>
  <c r="U6" i="8"/>
  <c r="D7" i="18"/>
  <c r="D10" i="18"/>
  <c r="B6" i="29"/>
  <c r="B7" i="29"/>
  <c r="C7" i="29"/>
  <c r="D7" i="29"/>
  <c r="E7" i="29"/>
  <c r="F7" i="29"/>
  <c r="G7" i="29"/>
  <c r="H7" i="29"/>
  <c r="I7" i="29"/>
  <c r="B8" i="29"/>
  <c r="C8" i="29"/>
  <c r="D8" i="29"/>
  <c r="D15" i="29" s="1"/>
  <c r="E8" i="29"/>
  <c r="F8" i="29"/>
  <c r="G8" i="29"/>
  <c r="H8" i="29"/>
  <c r="I8" i="29"/>
  <c r="B9" i="29"/>
  <c r="C9" i="29"/>
  <c r="D9" i="29"/>
  <c r="E9" i="29"/>
  <c r="F9" i="29"/>
  <c r="G9" i="29"/>
  <c r="H9" i="29"/>
  <c r="I9" i="29"/>
  <c r="C6" i="29"/>
  <c r="D6" i="29"/>
  <c r="D13" i="29" s="1"/>
  <c r="E6" i="29"/>
  <c r="E10" i="29" s="1"/>
  <c r="F6" i="29"/>
  <c r="G6" i="29"/>
  <c r="H6" i="29"/>
  <c r="I6" i="29"/>
  <c r="I13" i="29" s="1"/>
  <c r="B8" i="18"/>
  <c r="B6" i="18"/>
  <c r="B9" i="18"/>
  <c r="B10" i="18"/>
  <c r="L8" i="24"/>
  <c r="T7" i="8"/>
  <c r="T9" i="8" s="1"/>
  <c r="T5" i="8"/>
  <c r="T6" i="8"/>
  <c r="C5" i="8"/>
  <c r="D5" i="8"/>
  <c r="E5" i="8"/>
  <c r="F5" i="8"/>
  <c r="G5" i="8"/>
  <c r="G9" i="8" s="1"/>
  <c r="H5" i="8"/>
  <c r="I5" i="8"/>
  <c r="J5" i="8"/>
  <c r="K5" i="8"/>
  <c r="L5" i="8"/>
  <c r="M5" i="8"/>
  <c r="N5" i="8"/>
  <c r="O5" i="8"/>
  <c r="P5" i="8"/>
  <c r="P9" i="8" s="1"/>
  <c r="Q5" i="8"/>
  <c r="R5" i="8"/>
  <c r="S5" i="8"/>
  <c r="C6" i="8"/>
  <c r="D6" i="8"/>
  <c r="E6" i="8"/>
  <c r="F6" i="8"/>
  <c r="G6" i="8"/>
  <c r="H6" i="8"/>
  <c r="I6" i="8"/>
  <c r="J6" i="8"/>
  <c r="K6" i="8"/>
  <c r="L6" i="8"/>
  <c r="M6" i="8"/>
  <c r="N6" i="8"/>
  <c r="O6" i="8"/>
  <c r="P6" i="8"/>
  <c r="Q6" i="8"/>
  <c r="R6" i="8"/>
  <c r="S6" i="8"/>
  <c r="C7" i="8"/>
  <c r="D7" i="8"/>
  <c r="D9" i="8"/>
  <c r="E7" i="8"/>
  <c r="F7" i="8"/>
  <c r="G7" i="8"/>
  <c r="H7" i="8"/>
  <c r="H9" i="8" s="1"/>
  <c r="I7" i="8"/>
  <c r="I9" i="8" s="1"/>
  <c r="J7" i="8"/>
  <c r="K7" i="8"/>
  <c r="K9" i="8" s="1"/>
  <c r="L7" i="8"/>
  <c r="L9" i="8" s="1"/>
  <c r="M7" i="8"/>
  <c r="M9" i="8" s="1"/>
  <c r="N7" i="8"/>
  <c r="N9" i="8" s="1"/>
  <c r="O7" i="8"/>
  <c r="O9" i="8" s="1"/>
  <c r="P7" i="8"/>
  <c r="Q7" i="8"/>
  <c r="R7" i="8"/>
  <c r="S7" i="8"/>
  <c r="S9" i="8" s="1"/>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L12" i="24"/>
  <c r="L13" i="24"/>
  <c r="L14" i="24"/>
  <c r="L15" i="24"/>
  <c r="L16" i="24"/>
  <c r="L17" i="24"/>
  <c r="L18" i="24"/>
  <c r="L19" i="24"/>
  <c r="L20" i="24"/>
  <c r="L21" i="24"/>
  <c r="L22" i="24"/>
  <c r="L23" i="24"/>
  <c r="L24" i="24"/>
  <c r="L25"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F13" i="24"/>
  <c r="F14" i="24"/>
  <c r="F15" i="24"/>
  <c r="F16" i="24"/>
  <c r="F17" i="24"/>
  <c r="F18" i="24"/>
  <c r="F19" i="24"/>
  <c r="F20" i="24"/>
  <c r="F21" i="24"/>
  <c r="F22" i="24"/>
  <c r="F23" i="24"/>
  <c r="F24" i="24"/>
  <c r="F25" i="24"/>
  <c r="F12" i="24"/>
  <c r="C9" i="19"/>
  <c r="E9" i="19" s="1"/>
  <c r="C7" i="19"/>
  <c r="E7" i="19"/>
  <c r="D8" i="1"/>
  <c r="E8" i="1"/>
  <c r="F8" i="1"/>
  <c r="G8" i="1"/>
  <c r="H8" i="1"/>
  <c r="I8" i="1"/>
  <c r="J8" i="1"/>
  <c r="K8" i="1"/>
  <c r="L8" i="1"/>
  <c r="M8" i="1"/>
  <c r="D9" i="1"/>
  <c r="E9" i="1"/>
  <c r="F9" i="1"/>
  <c r="G9" i="1"/>
  <c r="H9" i="1"/>
  <c r="I9" i="1"/>
  <c r="J9" i="1"/>
  <c r="K9" i="1"/>
  <c r="L9" i="1"/>
  <c r="M9" i="1"/>
  <c r="C8" i="1"/>
  <c r="C9" i="1"/>
  <c r="E18" i="19"/>
  <c r="B6" i="19"/>
  <c r="B7" i="19"/>
  <c r="B8" i="19"/>
  <c r="C8" i="19"/>
  <c r="E8" i="19" s="1"/>
  <c r="B9" i="19"/>
  <c r="B10" i="19"/>
  <c r="B11" i="19"/>
  <c r="C11" i="19"/>
  <c r="E11" i="19"/>
  <c r="B12" i="19"/>
  <c r="C12" i="19"/>
  <c r="E12" i="19" s="1"/>
  <c r="B13" i="19"/>
  <c r="C13" i="19"/>
  <c r="E13" i="19"/>
  <c r="B14" i="19"/>
  <c r="B15" i="19"/>
  <c r="B16" i="19"/>
  <c r="C16" i="19"/>
  <c r="E16" i="19" s="1"/>
  <c r="B17" i="19"/>
  <c r="C17" i="19"/>
  <c r="E17" i="19"/>
  <c r="B18" i="19"/>
  <c r="B7" i="8"/>
  <c r="B9" i="8" s="1"/>
  <c r="B6" i="8"/>
  <c r="B5" i="8"/>
  <c r="C9" i="8"/>
  <c r="D10" i="29"/>
  <c r="G10" i="29"/>
  <c r="G13" i="29" s="1"/>
  <c r="C10" i="29"/>
  <c r="C14" i="29"/>
  <c r="F10" i="29"/>
  <c r="F15" i="29" s="1"/>
  <c r="B10" i="29"/>
  <c r="B14" i="29" s="1"/>
  <c r="R9" i="8"/>
  <c r="J9" i="8"/>
  <c r="W9" i="8"/>
  <c r="F9" i="8"/>
  <c r="Q9" i="8"/>
  <c r="E9" i="8"/>
  <c r="I10" i="29"/>
  <c r="I15" i="29" s="1"/>
  <c r="E15" i="29"/>
  <c r="J10" i="29"/>
  <c r="J14" i="29" s="1"/>
  <c r="D16" i="29"/>
  <c r="B16" i="29"/>
  <c r="F16" i="29"/>
  <c r="C16" i="29"/>
  <c r="F14" i="29"/>
  <c r="C15" i="29"/>
  <c r="C13" i="29"/>
  <c r="B15" i="29"/>
  <c r="J16" i="29"/>
  <c r="E16" i="29"/>
  <c r="N16" i="29" l="1"/>
  <c r="N13" i="29"/>
  <c r="L13" i="29"/>
  <c r="M15" i="29"/>
  <c r="M13" i="29"/>
  <c r="E9" i="18"/>
  <c r="E7" i="18"/>
  <c r="E10" i="18"/>
  <c r="E5" i="18"/>
  <c r="E8" i="18"/>
  <c r="C10" i="18"/>
  <c r="C7" i="18"/>
  <c r="C8" i="18"/>
  <c r="C5" i="18"/>
  <c r="H14" i="29"/>
  <c r="C11" i="18"/>
  <c r="AC24" i="31"/>
  <c r="AC78" i="31"/>
  <c r="AC104" i="31"/>
  <c r="AC127" i="31"/>
  <c r="AC130" i="31"/>
  <c r="O14" i="29"/>
  <c r="E13" i="29"/>
  <c r="F13" i="29"/>
  <c r="I16" i="29"/>
  <c r="I14" i="29"/>
  <c r="E14" i="29"/>
  <c r="E11" i="18"/>
  <c r="M14" i="29"/>
  <c r="N14" i="29"/>
  <c r="N15" i="29"/>
  <c r="AC27" i="31"/>
  <c r="AC29" i="31"/>
  <c r="AC81" i="31"/>
  <c r="AC77" i="31"/>
  <c r="D27" i="25"/>
  <c r="AC107" i="31"/>
  <c r="AC103" i="31"/>
  <c r="E24" i="25"/>
  <c r="AC133" i="31"/>
  <c r="AC129" i="31"/>
  <c r="D14" i="29"/>
  <c r="K10" i="29"/>
  <c r="L10" i="29"/>
  <c r="L15" i="29" s="1"/>
  <c r="M16" i="29"/>
  <c r="AC9" i="1"/>
  <c r="AC26" i="31"/>
  <c r="AC28" i="31"/>
  <c r="C30" i="25"/>
  <c r="C26" i="25"/>
  <c r="AC80" i="31"/>
  <c r="AC76" i="31"/>
  <c r="AC106" i="31"/>
  <c r="AC102" i="31"/>
  <c r="AC132" i="31"/>
  <c r="O10" i="29"/>
  <c r="O16" i="29"/>
  <c r="AC9" i="2"/>
  <c r="C9" i="18"/>
  <c r="J15" i="29"/>
  <c r="B13" i="29"/>
  <c r="H10" i="29"/>
  <c r="H15" i="29" s="1"/>
  <c r="G16" i="29"/>
  <c r="G15" i="29"/>
  <c r="G14" i="29"/>
  <c r="AC8" i="1"/>
  <c r="C6" i="18"/>
  <c r="AC25" i="31"/>
  <c r="AC49" i="31"/>
  <c r="AC79" i="31"/>
  <c r="AC105" i="31"/>
  <c r="AC131" i="31"/>
  <c r="O15" i="29" l="1"/>
  <c r="O13" i="29"/>
  <c r="L14" i="29"/>
  <c r="L16" i="29"/>
  <c r="H13" i="29"/>
  <c r="H16" i="29"/>
  <c r="K16" i="29"/>
  <c r="K13" i="29"/>
  <c r="K14" i="29"/>
  <c r="K15" i="29"/>
</calcChain>
</file>

<file path=xl/sharedStrings.xml><?xml version="1.0" encoding="utf-8"?>
<sst xmlns="http://schemas.openxmlformats.org/spreadsheetml/2006/main" count="798" uniqueCount="245">
  <si>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</si>
  <si>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</si>
  <si>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</si>
  <si>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</si>
  <si>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</si>
  <si>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</si>
  <si>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</si>
  <si>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</si>
  <si>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</si>
  <si>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</si>
  <si>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</si>
  <si>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</si>
  <si>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</si>
  <si>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</si>
  <si>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</si>
  <si>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</si>
  <si>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</si>
  <si>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</si>
  <si>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</si>
  <si>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</si>
  <si>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</si>
  <si>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</si>
  <si>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</si>
  <si>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</si>
  <si>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</si>
  <si>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</si>
  <si>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</si>
  <si>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</si>
  <si>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</si>
  <si>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</si>
  <si>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</si>
  <si>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</si>
  <si>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</si>
  <si>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</si>
  <si>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</si>
  <si>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</si>
  <si>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</si>
  <si>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</si>
  <si>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</si>
  <si>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</si>
  <si>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</si>
  <si>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</si>
  <si>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</si>
  <si>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</si>
  <si>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</si>
  <si>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</si>
  <si>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</si>
  <si>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</si>
  <si>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</si>
  <si>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</si>
  <si>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</si>
  <si>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</si>
  <si>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</si>
  <si>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</si>
  <si>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</si>
  <si>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</si>
  <si>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</si>
  <si>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</si>
  <si>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</si>
  <si>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</si>
  <si>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</si>
  <si>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</si>
  <si>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</si>
  <si>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</si>
  <si>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</si>
  <si>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</si>
  <si>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</si>
  <si>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</si>
  <si>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</si>
  <si>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</si>
  <si>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</si>
  <si>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</si>
  <si>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</si>
  <si>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</si>
  <si>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</si>
  <si>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</si>
  <si>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</si>
  <si>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</si>
  <si>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</si>
  <si>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</si>
  <si>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</si>
  <si>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</si>
  <si>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</si>
  <si>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</si>
  <si>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</si>
  <si>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</si>
  <si>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</si>
  <si>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</si>
  <si>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</si>
  <si>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</si>
  <si>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</si>
  <si>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</si>
  <si>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</si>
  <si>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</si>
  <si>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</si>
  <si>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</si>
  <si>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</si>
  <si>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</si>
  <si>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</si>
  <si>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</si>
  <si>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</si>
  <si>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</si>
  <si>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</si>
  <si>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</si>
  <si>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</si>
  <si>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</si>
  <si>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</si>
  <si>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</si>
  <si>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</si>
  <si>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</si>
  <si>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</si>
  <si>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</si>
  <si>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</si>
  <si>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</si>
  <si>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</si>
  <si>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</si>
  <si>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</si>
  <si>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</si>
  <si>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</si>
  <si>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</si>
  <si>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</si>
  <si>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</si>
  <si>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</si>
  <si>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</si>
  <si>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</si>
  <si>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</si>
  <si>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</si>
  <si>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</si>
  <si>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</si>
  <si>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</si>
  <si>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</si>
  <si>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</si>
  <si>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</si>
  <si>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</si>
  <si>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</si>
  <si>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</si>
  <si>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</si>
  <si>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</si>
  <si>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</si>
  <si>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</si>
  <si>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</si>
  <si>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</si>
  <si>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</si>
  <si>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</si>
  <si>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</si>
  <si>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</si>
  <si>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</si>
  <si>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</si>
  <si>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</si>
  <si>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</si>
  <si>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</si>
  <si>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</si>
  <si>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</si>
  <si>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</si>
  <si>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</si>
  <si>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</si>
  <si>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</si>
  <si>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</si>
  <si>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</si>
  <si>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</si>
  <si>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</si>
  <si>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</si>
  <si>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</si>
  <si>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</si>
  <si>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</si>
  <si>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</si>
  <si>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</si>
  <si>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</si>
  <si>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</si>
  <si>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</si>
  <si>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</si>
  <si>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</si>
  <si>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</si>
  <si>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</si>
  <si>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</si>
  <si>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</si>
  <si>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</si>
  <si>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</si>
  <si>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</si>
  <si>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</si>
  <si>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</si>
  <si>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</si>
  <si>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</si>
  <si>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</si>
  <si>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</si>
  <si>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</si>
  <si>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</si>
  <si>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</si>
  <si>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</si>
  <si>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</si>
  <si>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</si>
  <si>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</si>
  <si>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</si>
  <si>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</si>
  <si>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</si>
  <si>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</si>
  <si>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</si>
  <si>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</si>
  <si>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</si>
  <si>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</si>
  <si>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</si>
  <si>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t>Footnote</t>
  </si>
  <si>
    <t>11 May</t>
  </si>
  <si>
    <t>18 May</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</si>
  <si>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</si>
  <si>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Source: National Records of Scotland.</t>
  </si>
  <si>
    <t>These figures are published on the National Records of Scotland website.</t>
  </si>
  <si>
    <t>Week 22</t>
  </si>
  <si>
    <t>25 May</t>
  </si>
  <si>
    <t>Week 23</t>
  </si>
  <si>
    <t>1st June</t>
  </si>
  <si>
    <t>Week 24</t>
  </si>
  <si>
    <t>8th June</t>
  </si>
  <si>
    <t>All Locations</t>
  </si>
  <si>
    <t>Care Homes</t>
  </si>
  <si>
    <t>Home/Non-institution</t>
  </si>
  <si>
    <r>
      <t>Table 4: Excess Deaths  by underlying cause of death</t>
    </r>
    <r>
      <rPr>
        <b/>
        <vertAlign val="superscript"/>
        <sz val="12"/>
        <color rgb="FF000000"/>
        <rFont val="Arial"/>
        <family val="2"/>
      </rPr>
      <t>1,2,3</t>
    </r>
    <r>
      <rPr>
        <b/>
        <sz val="12"/>
        <color rgb="FF000000"/>
        <rFont val="Arial"/>
        <family val="2"/>
      </rPr>
      <t xml:space="preserve"> and location, 2020</t>
    </r>
  </si>
  <si>
    <t>3) The ICD 10 codes for disease categories are as follows:</t>
  </si>
  <si>
    <r>
      <t>Other Institution</t>
    </r>
    <r>
      <rPr>
        <vertAlign val="superscript"/>
        <sz val="10"/>
        <color theme="1"/>
        <rFont val="Arial"/>
        <family val="2"/>
      </rPr>
      <t>4</t>
    </r>
  </si>
  <si>
    <t>4) Other institutions include clinics, medical centres, prisons and schools.</t>
  </si>
  <si>
    <t>Home/ Non-institution</t>
  </si>
  <si>
    <t>Location of death</t>
  </si>
  <si>
    <t>Circulatory</t>
  </si>
  <si>
    <t>Hospitals</t>
  </si>
  <si>
    <r>
      <t>COVID-19 death rate per 10,000 popualtion</t>
    </r>
    <r>
      <rPr>
        <b/>
        <vertAlign val="superscript"/>
        <sz val="10"/>
        <color theme="1"/>
        <rFont val="Arial"/>
        <family val="2"/>
      </rPr>
      <t>1</t>
    </r>
  </si>
  <si>
    <t>Footnote:</t>
  </si>
  <si>
    <t>Table 4</t>
  </si>
  <si>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</si>
  <si>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1) These are crude rates per 100,000 people and therefore different to the age satndardised rates published in the monthly extra analysis.</t>
  </si>
  <si>
    <t>Excess Deaths by underlying cause of death and location, 2020</t>
  </si>
  <si>
    <t>Week 25 (15 to 21 June 2020)</t>
  </si>
  <si>
    <t>COVID-19 deaths registered between weeks 1 and 25, 2020 by age group, Scotland</t>
  </si>
  <si>
    <t>All deaths registered between weeks 1 and 25, 2020 by age group, Scotland</t>
  </si>
  <si>
    <t>COVID-19 deaths registered between weeks 1 and 25 of 2020, by health board of residence, Scotland</t>
  </si>
  <si>
    <t>Excess Deaths  by underlying cause of death and location, week 1 to 25, 2020</t>
  </si>
  <si>
    <t>Deaths involving COVID-19 by location of death, weeks 15 to 25,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</si>
  <si>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21st June (week 25)</t>
    </r>
  </si>
  <si>
    <t>week 12-25</t>
  </si>
  <si>
    <t>Figure 3a: COVID-19 deaths registered between weeks 1 and 25, 2020 by age group, Scotland</t>
  </si>
  <si>
    <t>Figure 3b: All deaths registered between weeks 1 and 25, 2020 by age group, Scotland</t>
  </si>
  <si>
    <t>Figure 4: COVID-19 deaths registered between weeks 1 and 25 of 2020,  by health board of residence, Scotland</t>
  </si>
  <si>
    <t>15th June</t>
  </si>
  <si>
    <t>Week 25</t>
  </si>
  <si>
    <r>
      <t>Figure 6: Excess Deaths  by underlying cause of death</t>
    </r>
    <r>
      <rPr>
        <b/>
        <vertAlign val="superscript"/>
        <sz val="12"/>
        <color rgb="FF000000"/>
        <rFont val="Arial"/>
        <family val="2"/>
      </rPr>
      <t xml:space="preserve">1 </t>
    </r>
    <r>
      <rPr>
        <b/>
        <sz val="12"/>
        <color rgb="FF000000"/>
        <rFont val="Arial"/>
        <family val="2"/>
      </rPr>
      <t>and location, week 12 to 25, 2020</t>
    </r>
  </si>
  <si>
    <t>Figure 7: Deaths involving COVID-19 by location of death, weeks 15 to 25,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</si>
</sst>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General_)"/>
    <numFmt numFmtId="166" formatCode="###########0"/>
    <numFmt numFmtId="167" formatCode="0.0%"/>
    <numFmt numFmtId="168" formatCode="_-* #,##0_-;\-* #,##0_-;_-* &quot;-&quot;??_-;_-@_-"/>
    <numFmt numFmtId="169" formatCode="#,##0_ ;\-#,##0\ "/>
    <numFmt numFmtId="170" formatCode="#######0"/>
    <numFmt numFmtId="171" formatCode="0.0"/>
    <numFmt numFmtId="172" formatCode="###########0.00"/>
  </numFmts>
  <fonts count="35">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8"/>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b/>
      <sz val="8"/>
      <color theme="1"/>
      <name val="Arial"/>
      <family val="2"/>
    </font>
    <font>
      <u/>
      <sz val="8"/>
      <color indexed="12"/>
      <name val="Arial"/>
      <family val="2"/>
    </font>
    <font>
      <sz val="10"/>
      <color rgb="FF0000CC"/>
      <name val="Arial"/>
      <family val="2"/>
    </font>
    <font>
      <u/>
      <sz val="10"/>
      <color rgb="FF0000CC"/>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4">
    <xf numFmtId="0" fontId="0" fillId="0" borderId="0"/>
    <xf numFmtId="0" fontId="1" fillId="0" borderId="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5" fontId="5" fillId="0" borderId="0"/>
    <xf numFmtId="165"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164" fontId="9" fillId="0" borderId="0" applyFont="0" applyFill="0" applyBorder="0" applyAlignment="0" applyProtection="0"/>
    <xf numFmtId="0" fontId="22" fillId="0" borderId="0"/>
    <xf numFmtId="9" fontId="22" fillId="0" borderId="0" applyFont="0" applyFill="0" applyBorder="0" applyAlignment="0" applyProtection="0"/>
  </cellStyleXfs>
  <cellXfs count="388">
    <xf numFmtId="0" fontId="0" fillId="0" borderId="0" xfId="0"/>
    <xf numFmtId="165" fontId="1" fillId="0" borderId="0" xfId="11" applyFont="1" applyAlignment="1"/>
    <xf numFmtId="165" fontId="1" fillId="0" borderId="0" xfId="11" applyFont="1" applyFill="1" applyAlignment="1"/>
    <xf numFmtId="165" fontId="1" fillId="0" borderId="0" xfId="11" applyFont="1" applyFill="1" applyAlignment="1">
      <alignment wrapText="1"/>
    </xf>
    <xf numFmtId="165" fontId="1" fillId="0" borderId="0" xfId="11" applyFont="1" applyAlignment="1">
      <alignment horizontal="right"/>
    </xf>
    <xf numFmtId="165" fontId="1" fillId="0" borderId="1" xfId="11" quotePrefix="1" applyFont="1" applyBorder="1" applyAlignment="1">
      <alignment horizontal="right"/>
    </xf>
    <xf numFmtId="15" fontId="1" fillId="0" borderId="0" xfId="11" applyNumberFormat="1" applyFont="1" applyFill="1" applyAlignment="1">
      <alignment horizontal="right"/>
    </xf>
    <xf numFmtId="165" fontId="1" fillId="0" borderId="2" xfId="11" applyFont="1" applyBorder="1" applyAlignment="1">
      <alignment wrapText="1"/>
    </xf>
    <xf numFmtId="165" fontId="1" fillId="0" borderId="2" xfId="11" applyFont="1" applyBorder="1" applyAlignment="1">
      <alignment horizontal="right"/>
    </xf>
    <xf numFmtId="165" fontId="1" fillId="0" borderId="0" xfId="11" applyFont="1" applyBorder="1" applyAlignment="1">
      <alignment horizontal="left" wrapText="1"/>
    </xf>
    <xf numFmtId="0" fontId="1" fillId="0" borderId="0" xfId="1" applyFont="1" applyAlignment="1">
      <alignment horizontal="right"/>
    </xf>
    <xf numFmtId="165"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6" fontId="10" fillId="0" borderId="0" xfId="0" applyNumberFormat="1" applyFont="1" applyFill="1" applyBorder="1" applyAlignment="1">
      <alignment horizontal="right"/>
    </xf>
    <xf numFmtId="0" fontId="10" fillId="0" borderId="0" xfId="0" applyFont="1" applyFill="1" applyBorder="1" applyAlignment="1">
      <alignment horizontal="left"/>
    </xf>
    <xf numFmtId="166" fontId="10" fillId="0" borderId="0" xfId="0" applyNumberFormat="1" applyFont="1" applyFill="1" applyBorder="1" applyAlignment="1"/>
    <xf numFmtId="166" fontId="10" fillId="2" borderId="0" xfId="0" applyNumberFormat="1" applyFont="1" applyFill="1" applyBorder="1" applyAlignment="1">
      <alignment horizontal="right"/>
    </xf>
    <xf numFmtId="169" fontId="10" fillId="0" borderId="0" xfId="0" applyNumberFormat="1" applyFont="1" applyFill="1" applyBorder="1" applyAlignment="1">
      <alignment horizontal="right"/>
    </xf>
    <xf numFmtId="166" fontId="10" fillId="0" borderId="4" xfId="0" applyNumberFormat="1" applyFont="1" applyFill="1" applyBorder="1" applyAlignment="1">
      <alignment horizontal="right"/>
    </xf>
    <xf numFmtId="169" fontId="10" fillId="0" borderId="4" xfId="0" applyNumberFormat="1" applyFont="1" applyFill="1" applyBorder="1" applyAlignment="1">
      <alignment horizontal="right"/>
    </xf>
    <xf numFmtId="165" fontId="8" fillId="0" borderId="0" xfId="11" applyFont="1" applyAlignment="1"/>
    <xf numFmtId="0" fontId="4" fillId="0" borderId="0" xfId="8" applyFont="1" applyFill="1" applyAlignment="1" applyProtection="1"/>
    <xf numFmtId="165" fontId="16" fillId="0" borderId="0" xfId="11" applyFont="1" applyAlignment="1"/>
    <xf numFmtId="166" fontId="10" fillId="2" borderId="4" xfId="0" applyNumberFormat="1" applyFont="1" applyFill="1" applyBorder="1" applyAlignment="1">
      <alignment horizontal="right"/>
    </xf>
    <xf numFmtId="165" fontId="1" fillId="0" borderId="0" xfId="11" applyFont="1" applyAlignment="1">
      <alignment horizontal="left"/>
    </xf>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5" fontId="1" fillId="0" borderId="2" xfId="11" applyFont="1" applyBorder="1" applyAlignment="1"/>
    <xf numFmtId="165" fontId="1" fillId="0" borderId="2" xfId="11" applyFont="1" applyFill="1" applyBorder="1" applyAlignment="1"/>
    <xf numFmtId="165" fontId="1" fillId="0" borderId="0" xfId="11" applyFont="1" applyBorder="1" applyAlignment="1"/>
    <xf numFmtId="0" fontId="1" fillId="0" borderId="3" xfId="1" applyFont="1" applyBorder="1" applyAlignment="1"/>
    <xf numFmtId="165" fontId="1" fillId="0" borderId="3" xfId="11" applyFont="1" applyBorder="1" applyAlignment="1"/>
    <xf numFmtId="167" fontId="10" fillId="0" borderId="0" xfId="20" applyNumberFormat="1" applyFont="1" applyAlignment="1"/>
    <xf numFmtId="168" fontId="10" fillId="0" borderId="0" xfId="21" applyNumberFormat="1" applyFont="1" applyAlignment="1"/>
    <xf numFmtId="9" fontId="10" fillId="0" borderId="0" xfId="0" applyNumberFormat="1" applyFont="1" applyAlignment="1"/>
    <xf numFmtId="166" fontId="1" fillId="0" borderId="0" xfId="1" applyNumberFormat="1" applyFont="1" applyAlignment="1"/>
    <xf numFmtId="166" fontId="1" fillId="0" borderId="0" xfId="1" applyNumberFormat="1" applyFont="1" applyBorder="1" applyAlignment="1"/>
    <xf numFmtId="0" fontId="10" fillId="0" borderId="0" xfId="0" applyFont="1" applyBorder="1" applyAlignment="1"/>
    <xf numFmtId="166"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5" fontId="1" fillId="0" borderId="0" xfId="11" applyFont="1" applyFill="1" applyBorder="1" applyAlignment="1"/>
    <xf numFmtId="168" fontId="10" fillId="0" borderId="4" xfId="21" applyNumberFormat="1" applyFont="1" applyBorder="1" applyAlignment="1"/>
    <xf numFmtId="165" fontId="17" fillId="0" borderId="0" xfId="11" applyFont="1" applyAlignment="1"/>
    <xf numFmtId="165" fontId="16" fillId="0" borderId="0" xfId="11" applyFont="1" applyAlignment="1">
      <alignment horizontal="right"/>
    </xf>
    <xf numFmtId="0" fontId="16" fillId="0" borderId="0" xfId="1" applyFont="1" applyAlignment="1"/>
    <xf numFmtId="3" fontId="16" fillId="0" borderId="0" xfId="11" applyNumberFormat="1" applyFont="1" applyAlignment="1"/>
    <xf numFmtId="0" fontId="16" fillId="0" borderId="0" xfId="1" applyFont="1" applyAlignment="1">
      <alignment horizontal="right"/>
    </xf>
    <xf numFmtId="165" fontId="16" fillId="0" borderId="0" xfId="11" applyFont="1" applyAlignment="1">
      <alignment wrapText="1"/>
    </xf>
    <xf numFmtId="0" fontId="16" fillId="0" borderId="0" xfId="1" applyFont="1" applyAlignment="1">
      <alignment wrapText="1"/>
    </xf>
    <xf numFmtId="3" fontId="1" fillId="0" borderId="0" xfId="5" applyNumberFormat="1" applyFont="1" applyBorder="1" applyAlignment="1">
      <alignment horizontal="right"/>
    </xf>
    <xf numFmtId="168" fontId="10" fillId="2" borderId="0" xfId="21" applyNumberFormat="1" applyFont="1" applyFill="1" applyBorder="1" applyAlignment="1">
      <alignment horizontal="right"/>
    </xf>
    <xf numFmtId="168"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5"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5"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5" fontId="3" fillId="0" borderId="0" xfId="11" applyFont="1" applyBorder="1" applyAlignment="1">
      <alignment wrapText="1"/>
    </xf>
    <xf numFmtId="166" fontId="10" fillId="0" borderId="0" xfId="0" applyNumberFormat="1" applyFont="1" applyBorder="1" applyAlignment="1"/>
    <xf numFmtId="165" fontId="1" fillId="0" borderId="0" xfId="11" applyFont="1" applyBorder="1" applyAlignment="1">
      <alignment wrapText="1"/>
    </xf>
    <xf numFmtId="165" fontId="1" fillId="0" borderId="0" xfId="11" quotePrefix="1" applyFont="1" applyBorder="1" applyAlignment="1">
      <alignment wrapText="1"/>
    </xf>
    <xf numFmtId="3" fontId="1" fillId="0" borderId="0" xfId="11" applyNumberFormat="1" applyFont="1" applyBorder="1" applyAlignment="1"/>
    <xf numFmtId="166" fontId="10" fillId="2" borderId="0" xfId="0" applyNumberFormat="1" applyFont="1" applyFill="1" applyBorder="1" applyAlignment="1"/>
    <xf numFmtId="0" fontId="20" fillId="0" borderId="1" xfId="0" applyFont="1" applyBorder="1" applyAlignment="1"/>
    <xf numFmtId="165" fontId="17" fillId="0" borderId="0" xfId="11" applyFont="1" applyAlignment="1">
      <alignment wrapText="1"/>
    </xf>
    <xf numFmtId="165" fontId="19" fillId="0" borderId="0" xfId="11" applyFont="1" applyAlignment="1"/>
    <xf numFmtId="0" fontId="12" fillId="0" borderId="0" xfId="0" applyFont="1" applyAlignment="1"/>
    <xf numFmtId="0" fontId="10" fillId="0" borderId="0" xfId="0" applyFont="1" applyFill="1" applyBorder="1" applyAlignment="1">
      <alignment horizontal="left" vertical="top"/>
    </xf>
    <xf numFmtId="0" fontId="20" fillId="0" borderId="0" xfId="0" applyFont="1" applyFill="1" applyBorder="1" applyAlignment="1">
      <alignment horizontal="left"/>
    </xf>
    <xf numFmtId="0" fontId="15" fillId="0" borderId="0" xfId="0" applyFont="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1" fillId="0" borderId="0" xfId="0" applyNumberFormat="1" applyFont="1" applyFill="1" applyBorder="1" applyAlignment="1">
      <alignment horizontal="left" vertical="center" wrapText="1"/>
    </xf>
    <xf numFmtId="0" fontId="1" fillId="3" borderId="0" xfId="0" applyFont="1" applyFill="1" applyAlignment="1">
      <alignment horizontal="left"/>
    </xf>
    <xf numFmtId="0" fontId="20" fillId="0" borderId="0" xfId="0" applyFont="1" applyAlignment="1">
      <alignment horizontal="left"/>
    </xf>
    <xf numFmtId="165" fontId="3" fillId="0" borderId="0" xfId="11" applyFont="1" applyFill="1" applyAlignment="1">
      <alignment horizontal="left" wrapText="1"/>
    </xf>
    <xf numFmtId="165" fontId="13"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65" fontId="13" fillId="0" borderId="0" xfId="11" applyFont="1" applyFill="1" applyAlignment="1">
      <alignment horizontal="left" wrapText="1"/>
    </xf>
    <xf numFmtId="168" fontId="10" fillId="0" borderId="0" xfId="0" applyNumberFormat="1" applyFont="1" applyAlignment="1"/>
    <xf numFmtId="0" fontId="24" fillId="3" borderId="0" xfId="22" applyFont="1" applyFill="1" applyBorder="1" applyAlignment="1">
      <alignment horizontal="left"/>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1"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1" fontId="0" fillId="0" borderId="0" xfId="0" applyNumberFormat="1" applyAlignment="1">
      <alignment horizontal="right"/>
    </xf>
    <xf numFmtId="0" fontId="0" fillId="0" borderId="0" xfId="0" applyAlignment="1">
      <alignment wrapText="1"/>
    </xf>
    <xf numFmtId="168" fontId="10" fillId="0" borderId="0" xfId="21" applyNumberFormat="1" applyFont="1" applyAlignment="1">
      <alignment horizontal="right"/>
    </xf>
    <xf numFmtId="165" fontId="13"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12" fillId="3" borderId="0" xfId="0" applyFont="1" applyFill="1" applyAlignment="1"/>
    <xf numFmtId="0" fontId="0" fillId="0" borderId="0" xfId="0" applyFont="1" applyFill="1" applyBorder="1" applyAlignment="1">
      <alignment horizontal="left" vertical="top"/>
    </xf>
    <xf numFmtId="165" fontId="17" fillId="3" borderId="0" xfId="11" applyFont="1" applyFill="1" applyAlignment="1">
      <alignment wrapText="1"/>
    </xf>
    <xf numFmtId="165" fontId="16" fillId="3" borderId="0" xfId="11" applyFont="1" applyFill="1" applyAlignment="1">
      <alignment horizontal="right"/>
    </xf>
    <xf numFmtId="0" fontId="16" fillId="3" borderId="0" xfId="1" applyFont="1" applyFill="1" applyAlignment="1"/>
    <xf numFmtId="3" fontId="16" fillId="3" borderId="0" xfId="11" applyNumberFormat="1" applyFont="1" applyFill="1" applyAlignment="1"/>
    <xf numFmtId="0" fontId="16" fillId="3" borderId="0" xfId="1" applyFont="1" applyFill="1" applyAlignment="1">
      <alignment horizontal="right"/>
    </xf>
    <xf numFmtId="165" fontId="16" fillId="3" borderId="0" xfId="11" applyFont="1" applyFill="1" applyAlignment="1">
      <alignment wrapText="1"/>
    </xf>
    <xf numFmtId="165" fontId="16" fillId="3" borderId="0" xfId="11" applyFont="1" applyFill="1" applyAlignment="1"/>
    <xf numFmtId="165" fontId="19" fillId="3" borderId="0" xfId="11" applyFont="1" applyFill="1" applyAlignment="1"/>
    <xf numFmtId="165" fontId="16" fillId="3" borderId="0" xfId="8" applyNumberFormat="1" applyFont="1" applyFill="1" applyAlignment="1" applyProtection="1">
      <alignment wrapText="1"/>
    </xf>
    <xf numFmtId="0" fontId="11" fillId="3" borderId="0" xfId="0" applyFont="1" applyFill="1"/>
    <xf numFmtId="0" fontId="11" fillId="3" borderId="0" xfId="0" applyFont="1" applyFill="1" applyBorder="1" applyAlignment="1">
      <alignment vertical="center"/>
    </xf>
    <xf numFmtId="166"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0" fillId="3" borderId="0" xfId="0" applyFont="1" applyFill="1" applyBorder="1" applyAlignment="1">
      <alignment horizontal="left" vertical="top"/>
    </xf>
    <xf numFmtId="0" fontId="10" fillId="3" borderId="0" xfId="0" applyFont="1" applyFill="1" applyBorder="1" applyAlignment="1">
      <alignment horizontal="left" vertical="top"/>
    </xf>
    <xf numFmtId="9" fontId="10" fillId="0" borderId="0" xfId="20" applyNumberFormat="1" applyFont="1" applyAlignment="1"/>
    <xf numFmtId="168" fontId="1" fillId="0" borderId="0" xfId="20" applyNumberFormat="1" applyFont="1" applyFill="1" applyBorder="1" applyAlignment="1"/>
    <xf numFmtId="166" fontId="0" fillId="0" borderId="0" xfId="0" applyNumberFormat="1" applyFont="1" applyFill="1" applyBorder="1" applyAlignment="1">
      <alignment horizontal="right"/>
    </xf>
    <xf numFmtId="166" fontId="10" fillId="0" borderId="0" xfId="0" applyNumberFormat="1" applyFont="1" applyAlignment="1"/>
    <xf numFmtId="1" fontId="10" fillId="0" borderId="0" xfId="0" applyNumberFormat="1" applyFont="1" applyAlignment="1"/>
    <xf numFmtId="170" fontId="24" fillId="2" borderId="0" xfId="22" applyNumberFormat="1" applyFont="1" applyFill="1" applyBorder="1" applyAlignment="1">
      <alignment horizontal="left"/>
    </xf>
    <xf numFmtId="170" fontId="24" fillId="2" borderId="0" xfId="22" applyNumberFormat="1" applyFont="1" applyFill="1" applyBorder="1" applyAlignment="1">
      <alignment horizontal="right"/>
    </xf>
    <xf numFmtId="170" fontId="24" fillId="2" borderId="7" xfId="22" applyNumberFormat="1" applyFont="1" applyFill="1" applyBorder="1" applyAlignment="1">
      <alignment horizontal="right"/>
    </xf>
    <xf numFmtId="170" fontId="24" fillId="2" borderId="8" xfId="22" applyNumberFormat="1" applyFont="1" applyFill="1" applyBorder="1" applyAlignment="1">
      <alignment horizontal="right"/>
    </xf>
    <xf numFmtId="170" fontId="24" fillId="2" borderId="1" xfId="22" applyNumberFormat="1" applyFont="1" applyFill="1" applyBorder="1" applyAlignment="1">
      <alignment horizontal="right"/>
    </xf>
    <xf numFmtId="0" fontId="4" fillId="0" borderId="0" xfId="8"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3" fontId="20" fillId="0" borderId="0" xfId="21" applyNumberFormat="1" applyFont="1" applyAlignment="1">
      <alignment horizontal="left"/>
    </xf>
    <xf numFmtId="3" fontId="20" fillId="0" borderId="0" xfId="21" applyNumberFormat="1" applyFont="1" applyFill="1" applyBorder="1" applyAlignment="1">
      <alignment horizontal="left"/>
    </xf>
    <xf numFmtId="3" fontId="21"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9" fontId="10" fillId="0" borderId="0" xfId="20" applyNumberFormat="1" applyFont="1" applyAlignment="1">
      <alignment horizontal="right"/>
    </xf>
    <xf numFmtId="0" fontId="4" fillId="0" borderId="0" xfId="8"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6" fontId="0" fillId="0" borderId="0" xfId="0" applyNumberFormat="1" applyFont="1" applyFill="1" applyBorder="1" applyAlignment="1">
      <alignment horizontal="right"/>
    </xf>
    <xf numFmtId="165"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1" fillId="0" borderId="0" xfId="0" applyNumberFormat="1" applyFont="1" applyFill="1" applyBorder="1" applyAlignment="1">
      <alignment horizontal="right" vertical="center" wrapText="1"/>
    </xf>
    <xf numFmtId="3" fontId="24" fillId="2" borderId="7" xfId="22" applyNumberFormat="1" applyFont="1" applyFill="1" applyBorder="1" applyAlignment="1">
      <alignment horizontal="right"/>
    </xf>
    <xf numFmtId="3" fontId="24" fillId="2" borderId="0" xfId="22" applyNumberFormat="1" applyFont="1" applyFill="1" applyBorder="1" applyAlignment="1">
      <alignment horizontal="right"/>
    </xf>
    <xf numFmtId="1" fontId="10" fillId="0" borderId="0" xfId="20" applyNumberFormat="1" applyFont="1" applyAlignment="1"/>
    <xf numFmtId="172" fontId="0" fillId="0" borderId="0" xfId="0" applyNumberFormat="1" applyFont="1" applyFill="1" applyBorder="1" applyAlignment="1">
      <alignment horizontal="right"/>
    </xf>
    <xf numFmtId="168" fontId="1" fillId="0" borderId="0" xfId="21" applyNumberFormat="1" applyFont="1" applyAlignment="1"/>
    <xf numFmtId="0" fontId="4" fillId="0" borderId="0" xfId="8" applyFont="1" applyAlignment="1" applyProtection="1"/>
    <xf numFmtId="0" fontId="10" fillId="3" borderId="0" xfId="0" applyFont="1" applyFill="1" applyBorder="1"/>
    <xf numFmtId="0" fontId="20" fillId="3" borderId="0" xfId="0" applyFont="1" applyFill="1"/>
    <xf numFmtId="165" fontId="1" fillId="3" borderId="7" xfId="11" quotePrefix="1" applyFont="1" applyFill="1" applyBorder="1" applyAlignment="1">
      <alignment horizontal="right"/>
    </xf>
    <xf numFmtId="165" fontId="1" fillId="3" borderId="0" xfId="11" quotePrefix="1" applyFont="1" applyFill="1" applyBorder="1" applyAlignment="1">
      <alignment horizontal="right"/>
    </xf>
    <xf numFmtId="165" fontId="1" fillId="3" borderId="8" xfId="11" quotePrefix="1" applyFont="1" applyFill="1" applyBorder="1" applyAlignment="1">
      <alignment horizontal="right"/>
    </xf>
    <xf numFmtId="165"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4"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65" fontId="1" fillId="3" borderId="4" xfId="11" quotePrefix="1" applyFont="1" applyFill="1" applyBorder="1" applyAlignment="1">
      <alignment horizontal="right"/>
    </xf>
    <xf numFmtId="3" fontId="10" fillId="0" borderId="0" xfId="21" applyNumberFormat="1" applyFont="1" applyBorder="1" applyAlignment="1">
      <alignment horizontal="right"/>
    </xf>
    <xf numFmtId="9" fontId="1" fillId="0" borderId="0" xfId="20" applyFont="1" applyAlignment="1">
      <alignment horizontal="right"/>
    </xf>
    <xf numFmtId="9" fontId="1" fillId="0" borderId="0" xfId="20" applyFont="1" applyFill="1" applyBorder="1" applyAlignment="1">
      <alignment horizontal="right"/>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3" fontId="1" fillId="0" borderId="0" xfId="21" applyNumberFormat="1" applyFont="1" applyFill="1" applyBorder="1" applyAlignment="1">
      <alignment horizontal="right"/>
    </xf>
    <xf numFmtId="0" fontId="10" fillId="3" borderId="4" xfId="0" applyFont="1" applyFill="1" applyBorder="1"/>
    <xf numFmtId="3" fontId="3" fillId="0" borderId="0" xfId="21" applyNumberFormat="1" applyFont="1" applyAlignment="1">
      <alignment horizontal="left"/>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0" fontId="3" fillId="0" borderId="0" xfId="0" applyFont="1" applyAlignment="1">
      <alignment horizontal="left"/>
    </xf>
    <xf numFmtId="165" fontId="16" fillId="0" borderId="0" xfId="11" applyFont="1" applyAlignment="1"/>
    <xf numFmtId="0" fontId="4" fillId="0" borderId="0" xfId="8" applyAlignment="1" applyProtection="1"/>
    <xf numFmtId="0" fontId="20" fillId="0" borderId="0" xfId="0" applyFont="1" applyAlignment="1">
      <alignment horizontal="left"/>
    </xf>
    <xf numFmtId="0" fontId="24" fillId="3" borderId="0" xfId="0" applyFont="1" applyFill="1" applyAlignment="1">
      <alignment horizontal="center" vertical="center" readingOrder="1"/>
    </xf>
    <xf numFmtId="14" fontId="21" fillId="3" borderId="1" xfId="22" applyNumberFormat="1" applyFont="1" applyFill="1" applyBorder="1" applyAlignment="1">
      <alignment horizontal="left" vertical="center" wrapText="1" indent="1"/>
    </xf>
    <xf numFmtId="3" fontId="24" fillId="3" borderId="8" xfId="22" applyNumberFormat="1" applyFont="1" applyFill="1" applyBorder="1" applyAlignment="1"/>
    <xf numFmtId="3" fontId="24" fillId="3" borderId="1" xfId="22" applyNumberFormat="1" applyFont="1" applyFill="1" applyBorder="1" applyAlignment="1">
      <alignment horizontal="right"/>
    </xf>
    <xf numFmtId="14" fontId="21" fillId="3" borderId="0" xfId="22" applyNumberFormat="1" applyFont="1" applyFill="1" applyBorder="1" applyAlignment="1">
      <alignment horizontal="left" vertical="center" wrapText="1" indent="1"/>
    </xf>
    <xf numFmtId="3" fontId="24" fillId="3" borderId="0" xfId="22" applyNumberFormat="1" applyFont="1" applyFill="1" applyBorder="1" applyAlignment="1">
      <alignment horizontal="right"/>
    </xf>
    <xf numFmtId="14" fontId="21" fillId="3" borderId="5" xfId="22" applyNumberFormat="1" applyFont="1" applyFill="1" applyBorder="1" applyAlignment="1">
      <alignment horizontal="left" vertical="center" wrapText="1" indent="1"/>
    </xf>
    <xf numFmtId="170" fontId="29" fillId="2" borderId="0" xfId="22" applyNumberFormat="1" applyFont="1" applyFill="1" applyBorder="1" applyAlignment="1">
      <alignment horizontal="left"/>
    </xf>
    <xf numFmtId="170" fontId="30" fillId="2" borderId="0" xfId="22" applyNumberFormat="1" applyFont="1" applyFill="1" applyBorder="1" applyAlignment="1">
      <alignment horizontal="left"/>
    </xf>
    <xf numFmtId="49" fontId="20" fillId="0" borderId="4" xfId="0" applyNumberFormat="1" applyFont="1" applyBorder="1" applyAlignment="1">
      <alignment horizontal="left"/>
    </xf>
    <xf numFmtId="0" fontId="10" fillId="0" borderId="5" xfId="0" applyFont="1" applyFill="1" applyBorder="1" applyAlignment="1">
      <alignment horizontal="left" vertical="top"/>
    </xf>
    <xf numFmtId="0" fontId="20" fillId="0" borderId="4" xfId="0" applyFont="1" applyBorder="1" applyAlignment="1">
      <alignment horizontal="left" wrapText="1"/>
    </xf>
    <xf numFmtId="0" fontId="20" fillId="0" borderId="6" xfId="0" applyFont="1" applyBorder="1" applyAlignment="1">
      <alignment horizontal="left"/>
    </xf>
    <xf numFmtId="165" fontId="1" fillId="0" borderId="5" xfId="11" applyFont="1" applyBorder="1" applyAlignment="1">
      <alignment horizontal="left" wrapText="1"/>
    </xf>
    <xf numFmtId="165" fontId="1" fillId="0" borderId="5" xfId="11" quotePrefix="1" applyFont="1" applyBorder="1" applyAlignment="1">
      <alignment horizontal="left" wrapText="1"/>
    </xf>
    <xf numFmtId="165" fontId="4" fillId="3" borderId="0" xfId="8" applyNumberFormat="1" applyFill="1" applyAlignment="1" applyProtection="1">
      <alignment wrapText="1"/>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68" fontId="1" fillId="0" borderId="0" xfId="20" applyNumberFormat="1" applyFont="1" applyFill="1" applyBorder="1" applyAlignment="1">
      <alignment horizontal="right"/>
    </xf>
    <xf numFmtId="3" fontId="10" fillId="0" borderId="0" xfId="21" applyNumberFormat="1" applyFont="1"/>
    <xf numFmtId="3" fontId="10" fillId="0" borderId="0" xfId="0" applyNumberFormat="1" applyFont="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3" fontId="20" fillId="0" borderId="0" xfId="21" applyNumberFormat="1" applyFont="1" applyFill="1" applyBorder="1" applyAlignment="1">
      <alignment horizontal="left"/>
    </xf>
    <xf numFmtId="165" fontId="16" fillId="3" borderId="0" xfId="11" applyFont="1" applyFill="1" applyAlignment="1"/>
    <xf numFmtId="0" fontId="15" fillId="0" borderId="0" xfId="0" applyFont="1" applyAlignment="1">
      <alignment horizontal="left"/>
    </xf>
    <xf numFmtId="0" fontId="11" fillId="0" borderId="0" xfId="0" applyFont="1"/>
    <xf numFmtId="3" fontId="11" fillId="0" borderId="0" xfId="21" applyNumberFormat="1" applyFont="1"/>
    <xf numFmtId="9" fontId="10" fillId="0" borderId="0" xfId="20" applyFont="1" applyFill="1" applyBorder="1" applyAlignment="1">
      <alignment horizontal="right"/>
    </xf>
    <xf numFmtId="3" fontId="1" fillId="0" borderId="0" xfId="1" applyNumberFormat="1" applyFont="1" applyAlignment="1"/>
    <xf numFmtId="165" fontId="16" fillId="3" borderId="0" xfId="11" applyFont="1" applyFill="1" applyAlignment="1"/>
    <xf numFmtId="165" fontId="1" fillId="3" borderId="0" xfId="11" applyFont="1" applyFill="1" applyAlignment="1"/>
    <xf numFmtId="0" fontId="29" fillId="3" borderId="0" xfId="22" applyFont="1" applyFill="1" applyBorder="1" applyAlignment="1">
      <alignment horizontal="left"/>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65" fontId="16" fillId="3" borderId="0" xfId="11" applyFont="1" applyFill="1" applyAlignment="1"/>
    <xf numFmtId="165" fontId="16" fillId="3" borderId="0" xfId="8" applyNumberFormat="1" applyFont="1" applyFill="1" applyAlignment="1" applyProtection="1">
      <alignment wrapText="1"/>
    </xf>
    <xf numFmtId="3" fontId="24" fillId="3" borderId="7" xfId="22" applyNumberFormat="1" applyFont="1" applyFill="1" applyBorder="1" applyAlignment="1">
      <alignment horizontal="right"/>
    </xf>
    <xf numFmtId="3" fontId="24" fillId="3" borderId="0" xfId="20" applyNumberFormat="1" applyFont="1" applyFill="1" applyBorder="1" applyAlignment="1">
      <alignment horizontal="right"/>
    </xf>
    <xf numFmtId="3" fontId="24" fillId="3" borderId="13" xfId="22" applyNumberFormat="1" applyFont="1" applyFill="1" applyBorder="1" applyAlignment="1">
      <alignment horizontal="right"/>
    </xf>
    <xf numFmtId="3" fontId="24" fillId="3" borderId="4" xfId="22" applyNumberFormat="1" applyFont="1" applyFill="1" applyBorder="1" applyAlignment="1">
      <alignment horizontal="right"/>
    </xf>
    <xf numFmtId="170" fontId="24" fillId="2" borderId="0" xfId="22" applyNumberFormat="1" applyFont="1" applyFill="1" applyBorder="1" applyAlignment="1">
      <alignment horizontal="center" vertical="center" wrapText="1"/>
    </xf>
    <xf numFmtId="3" fontId="20" fillId="3" borderId="4" xfId="0" applyNumberFormat="1" applyFont="1" applyFill="1" applyBorder="1"/>
    <xf numFmtId="3" fontId="27" fillId="3" borderId="6" xfId="22" applyNumberFormat="1" applyFont="1" applyFill="1" applyBorder="1" applyAlignment="1">
      <alignment horizontal="left"/>
    </xf>
    <xf numFmtId="3" fontId="24" fillId="3" borderId="8" xfId="22" applyNumberFormat="1" applyFont="1" applyFill="1" applyBorder="1" applyAlignment="1">
      <alignment horizontal="right"/>
    </xf>
    <xf numFmtId="3" fontId="24" fillId="3" borderId="0" xfId="22" applyNumberFormat="1" applyFont="1" applyFill="1" applyBorder="1" applyAlignment="1">
      <alignment horizontal="left"/>
    </xf>
    <xf numFmtId="0" fontId="10" fillId="0" borderId="0" xfId="0" applyFont="1"/>
    <xf numFmtId="3" fontId="20" fillId="0" borderId="0" xfId="0" applyNumberFormat="1" applyFont="1" applyFill="1" applyBorder="1" applyAlignment="1">
      <alignment horizontal="left"/>
    </xf>
    <xf numFmtId="0" fontId="31" fillId="0" borderId="0" xfId="0" applyFont="1" applyFill="1" applyBorder="1" applyAlignment="1">
      <alignment horizontal="left" vertical="top"/>
    </xf>
    <xf numFmtId="0" fontId="12" fillId="0" borderId="0" xfId="0" applyFont="1" applyFill="1" applyBorder="1" applyAlignment="1">
      <alignment horizontal="left" vertical="top"/>
    </xf>
    <xf numFmtId="1" fontId="10" fillId="0" borderId="0" xfId="20" applyNumberFormat="1" applyFont="1" applyFill="1" applyBorder="1" applyAlignment="1">
      <alignment horizontal="right"/>
    </xf>
    <xf numFmtId="2" fontId="10" fillId="0" borderId="0" xfId="20" applyNumberFormat="1" applyFont="1" applyAlignment="1"/>
    <xf numFmtId="165" fontId="16" fillId="3" borderId="0" xfId="11" applyFont="1" applyFill="1" applyAlignment="1"/>
    <xf numFmtId="170" fontId="23" fillId="2" borderId="0" xfId="22" applyNumberFormat="1" applyFont="1" applyFill="1" applyBorder="1" applyAlignment="1">
      <alignment horizontal="left"/>
    </xf>
    <xf numFmtId="165" fontId="16" fillId="3" borderId="0" xfId="11" applyFont="1" applyFill="1" applyAlignment="1">
      <alignment horizontal="left"/>
    </xf>
    <xf numFmtId="170" fontId="27" fillId="2" borderId="0" xfId="22" applyNumberFormat="1" applyFont="1" applyFill="1" applyBorder="1" applyAlignment="1">
      <alignment horizontal="center"/>
    </xf>
    <xf numFmtId="0" fontId="20" fillId="3" borderId="0" xfId="0" applyFont="1" applyFill="1" applyAlignment="1">
      <alignment wrapText="1"/>
    </xf>
    <xf numFmtId="3" fontId="24" fillId="3" borderId="4" xfId="22" applyNumberFormat="1" applyFont="1" applyFill="1" applyBorder="1" applyAlignment="1">
      <alignment horizontal="left"/>
    </xf>
    <xf numFmtId="3" fontId="10" fillId="3" borderId="4" xfId="0" applyNumberFormat="1" applyFont="1" applyFill="1" applyBorder="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0" fontId="4" fillId="3" borderId="0" xfId="8" applyFont="1" applyFill="1" applyAlignment="1" applyProtection="1"/>
    <xf numFmtId="0" fontId="20" fillId="3" borderId="0" xfId="0" applyFont="1" applyFill="1" applyAlignment="1"/>
    <xf numFmtId="0" fontId="12" fillId="3" borderId="0" xfId="0" applyFont="1" applyFill="1" applyAlignment="1"/>
    <xf numFmtId="0" fontId="1" fillId="3" borderId="0" xfId="0" applyFont="1" applyFill="1" applyAlignment="1"/>
    <xf numFmtId="3" fontId="24" fillId="3" borderId="7" xfId="22" applyNumberFormat="1" applyFont="1" applyFill="1" applyBorder="1" applyAlignment="1"/>
    <xf numFmtId="3" fontId="24" fillId="3" borderId="0" xfId="22" applyNumberFormat="1" applyFont="1" applyFill="1" applyBorder="1" applyAlignment="1"/>
    <xf numFmtId="9" fontId="10" fillId="3" borderId="0" xfId="20" applyFont="1" applyFill="1"/>
    <xf numFmtId="0" fontId="33" fillId="3" borderId="0" xfId="0" applyFont="1" applyFill="1" applyAlignment="1"/>
    <xf numFmtId="0" fontId="12" fillId="3" borderId="0" xfId="0" applyFont="1" applyFill="1" applyAlignment="1"/>
    <xf numFmtId="0" fontId="34" fillId="3" borderId="0" xfId="8" applyFont="1" applyFill="1" applyAlignment="1" applyProtection="1"/>
    <xf numFmtId="0" fontId="1" fillId="3" borderId="0" xfId="0" applyFont="1" applyFill="1" applyAlignment="1"/>
    <xf numFmtId="0" fontId="34" fillId="3" borderId="0" xfId="8" applyFont="1" applyFill="1" applyAlignment="1" applyProtection="1">
      <alignment horizontal="left"/>
    </xf>
    <xf numFmtId="0" fontId="20" fillId="3" borderId="0" xfId="0" applyFont="1" applyFill="1" applyAlignment="1"/>
    <xf numFmtId="0" fontId="15" fillId="3" borderId="0" xfId="0" applyFont="1" applyFill="1" applyAlignment="1">
      <alignment wrapText="1"/>
    </xf>
    <xf numFmtId="0" fontId="4" fillId="0" borderId="0" xfId="8" applyFont="1" applyAlignment="1" applyProtection="1"/>
    <xf numFmtId="165" fontId="16" fillId="0" borderId="0" xfId="11" applyFont="1" applyFill="1" applyAlignment="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6" fillId="0" borderId="0" xfId="11" applyFont="1" applyFill="1" applyAlignment="1">
      <alignment wrapText="1"/>
    </xf>
    <xf numFmtId="165" fontId="1" fillId="0" borderId="4" xfId="11" applyFont="1" applyBorder="1" applyAlignment="1">
      <alignment horizontal="left" wrapText="1"/>
    </xf>
    <xf numFmtId="3" fontId="20" fillId="0" borderId="0" xfId="21" applyNumberFormat="1" applyFont="1" applyFill="1" applyBorder="1" applyAlignment="1">
      <alignment horizontal="left"/>
    </xf>
    <xf numFmtId="49" fontId="1" fillId="0" borderId="0" xfId="11" applyNumberFormat="1" applyFont="1" applyAlignment="1">
      <alignment horizontal="left"/>
    </xf>
    <xf numFmtId="3" fontId="1" fillId="0" borderId="0" xfId="21" applyNumberFormat="1" applyFont="1" applyAlignment="1">
      <alignment horizontal="center"/>
    </xf>
    <xf numFmtId="165" fontId="13" fillId="0" borderId="0" xfId="11" applyNumberFormat="1" applyFont="1" applyBorder="1" applyAlignment="1" applyProtection="1"/>
    <xf numFmtId="165" fontId="3" fillId="0" borderId="1" xfId="11" applyFont="1" applyBorder="1" applyAlignment="1"/>
    <xf numFmtId="165"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5" fontId="16" fillId="0" borderId="0" xfId="11" applyFont="1" applyAlignment="1"/>
    <xf numFmtId="165" fontId="16" fillId="0" borderId="0" xfId="11" applyFont="1" applyAlignment="1">
      <alignment wrapText="1"/>
    </xf>
    <xf numFmtId="165" fontId="16" fillId="0" borderId="0" xfId="8" applyNumberFormat="1" applyFont="1" applyFill="1" applyAlignment="1" applyProtection="1">
      <alignment wrapText="1"/>
    </xf>
    <xf numFmtId="165" fontId="4" fillId="0" borderId="0" xfId="8" applyNumberFormat="1" applyAlignment="1" applyProtection="1">
      <alignment horizontal="left"/>
    </xf>
    <xf numFmtId="165" fontId="1" fillId="0" borderId="4" xfId="11" applyFont="1" applyFill="1" applyBorder="1" applyAlignment="1">
      <alignment horizontal="left" wrapText="1"/>
    </xf>
    <xf numFmtId="165"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6" fontId="0" fillId="0" borderId="0" xfId="0" applyNumberFormat="1" applyFont="1" applyFill="1" applyBorder="1" applyAlignment="1">
      <alignment horizontal="right"/>
    </xf>
    <xf numFmtId="0" fontId="0" fillId="0" borderId="0" xfId="0" applyFont="1" applyFill="1" applyBorder="1" applyAlignment="1">
      <alignment horizontal="right"/>
    </xf>
    <xf numFmtId="165" fontId="1" fillId="0" borderId="0" xfId="11" applyFont="1" applyAlignment="1"/>
    <xf numFmtId="165" fontId="19" fillId="0" borderId="0" xfId="11" applyFont="1" applyFill="1" applyAlignment="1">
      <alignment wrapText="1"/>
    </xf>
    <xf numFmtId="49" fontId="16" fillId="0" borderId="0" xfId="11" applyNumberFormat="1" applyFont="1" applyAlignment="1">
      <alignment horizontal="left"/>
    </xf>
    <xf numFmtId="1" fontId="20" fillId="0" borderId="0" xfId="21" applyNumberFormat="1" applyFont="1" applyFill="1" applyBorder="1" applyAlignment="1">
      <alignment horizontal="left"/>
    </xf>
    <xf numFmtId="165" fontId="16" fillId="3" borderId="0" xfId="11" applyFont="1" applyFill="1" applyAlignment="1"/>
    <xf numFmtId="49" fontId="16" fillId="3" borderId="0" xfId="11" applyNumberFormat="1" applyFont="1" applyFill="1" applyAlignment="1">
      <alignment horizontal="left"/>
    </xf>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165" fontId="16" fillId="3" borderId="0" xfId="8" applyNumberFormat="1" applyFont="1" applyFill="1" applyAlignment="1" applyProtection="1">
      <alignment wrapText="1"/>
    </xf>
    <xf numFmtId="0" fontId="4" fillId="3" borderId="0" xfId="8" applyFont="1" applyFill="1" applyAlignment="1" applyProtection="1"/>
    <xf numFmtId="165" fontId="3" fillId="3" borderId="0" xfId="11" applyFont="1" applyFill="1" applyBorder="1" applyAlignment="1">
      <alignment vertical="center"/>
    </xf>
    <xf numFmtId="1" fontId="20" fillId="3" borderId="0" xfId="21" applyNumberFormat="1" applyFont="1" applyFill="1" applyBorder="1" applyAlignment="1">
      <alignment horizontal="left" vertical="center"/>
    </xf>
    <xf numFmtId="0" fontId="20" fillId="3" borderId="0" xfId="0" applyFont="1" applyFill="1" applyBorder="1" applyAlignment="1">
      <alignment horizontal="center"/>
    </xf>
    <xf numFmtId="165" fontId="13" fillId="3" borderId="0" xfId="11" applyNumberFormat="1" applyFont="1" applyFill="1" applyBorder="1" applyAlignment="1" applyProtection="1">
      <alignment horizontal="left"/>
    </xf>
    <xf numFmtId="3" fontId="10" fillId="3" borderId="10" xfId="0" applyNumberFormat="1" applyFont="1" applyFill="1" applyBorder="1" applyAlignment="1">
      <alignment horizontal="center" vertical="center"/>
    </xf>
    <xf numFmtId="3" fontId="10" fillId="3" borderId="11" xfId="0" applyNumberFormat="1" applyFont="1" applyFill="1" applyBorder="1" applyAlignment="1">
      <alignment horizontal="center" vertical="center"/>
    </xf>
    <xf numFmtId="3" fontId="10" fillId="3" borderId="12" xfId="0" applyNumberFormat="1" applyFont="1" applyFill="1" applyBorder="1" applyAlignment="1">
      <alignment horizontal="center" vertical="center"/>
    </xf>
    <xf numFmtId="3" fontId="27" fillId="3" borderId="9" xfId="22" applyNumberFormat="1" applyFont="1" applyFill="1" applyBorder="1" applyAlignment="1">
      <alignment vertical="center"/>
    </xf>
    <xf numFmtId="3" fontId="27" fillId="3" borderId="5" xfId="22" applyNumberFormat="1" applyFont="1" applyFill="1" applyBorder="1" applyAlignment="1">
      <alignment vertical="center"/>
    </xf>
    <xf numFmtId="3" fontId="27" fillId="3" borderId="5" xfId="22" applyNumberFormat="1" applyFont="1" applyFill="1" applyBorder="1" applyAlignment="1">
      <alignment horizontal="left" vertical="center"/>
    </xf>
    <xf numFmtId="170" fontId="4" fillId="2" borderId="0" xfId="8" applyNumberFormat="1" applyFill="1" applyBorder="1" applyAlignment="1" applyProtection="1">
      <alignment horizontal="left"/>
    </xf>
    <xf numFmtId="170" fontId="29" fillId="2" borderId="0" xfId="22" applyNumberFormat="1" applyFont="1" applyFill="1" applyBorder="1" applyAlignment="1">
      <alignment horizontal="left"/>
    </xf>
    <xf numFmtId="165" fontId="16" fillId="3" borderId="0" xfId="11" applyFont="1" applyFill="1" applyAlignment="1">
      <alignment horizontal="left"/>
    </xf>
    <xf numFmtId="165" fontId="32" fillId="3" borderId="0" xfId="8" applyNumberFormat="1" applyFont="1" applyFill="1" applyAlignment="1" applyProtection="1">
      <alignment horizontal="left" wrapText="1"/>
    </xf>
    <xf numFmtId="170" fontId="23" fillId="2" borderId="0" xfId="22" applyNumberFormat="1" applyFont="1" applyFill="1" applyBorder="1" applyAlignment="1">
      <alignment horizontal="left"/>
    </xf>
    <xf numFmtId="0" fontId="15" fillId="0" borderId="0" xfId="0" applyFont="1" applyAlignment="1">
      <alignment horizontal="left"/>
    </xf>
    <xf numFmtId="0" fontId="4" fillId="0" borderId="0" xfId="8" applyFont="1" applyAlignment="1" applyProtection="1">
      <alignment horizontal="left"/>
    </xf>
    <xf numFmtId="0" fontId="12" fillId="0" borderId="0" xfId="0" applyFont="1" applyFill="1" applyBorder="1" applyAlignment="1">
      <alignment horizontal="left" vertical="top"/>
    </xf>
    <xf numFmtId="165" fontId="3" fillId="0" borderId="5" xfId="11" applyFont="1" applyFill="1" applyBorder="1" applyAlignment="1">
      <alignment horizontal="left" wrapText="1"/>
    </xf>
    <xf numFmtId="165" fontId="3" fillId="0" borderId="6" xfId="11" applyFont="1" applyFill="1" applyBorder="1" applyAlignment="1">
      <alignment horizontal="left" wrapText="1"/>
    </xf>
    <xf numFmtId="165" fontId="13" fillId="0" borderId="0" xfId="11" applyFont="1" applyFill="1" applyAlignment="1"/>
    <xf numFmtId="165" fontId="4" fillId="0" borderId="0" xfId="8" applyNumberFormat="1" applyFont="1" applyFill="1" applyAlignment="1" applyProtection="1"/>
    <xf numFmtId="0" fontId="20" fillId="0" borderId="0" xfId="0" applyFont="1" applyBorder="1" applyAlignment="1">
      <alignment horizontal="left" wrapText="1"/>
    </xf>
    <xf numFmtId="0" fontId="20" fillId="0" borderId="4" xfId="0" applyFont="1" applyBorder="1" applyAlignment="1">
      <alignment horizontal="left" wrapText="1"/>
    </xf>
    <xf numFmtId="0" fontId="20" fillId="0" borderId="5" xfId="0" applyFont="1" applyBorder="1" applyAlignment="1">
      <alignment horizontal="left" vertical="center"/>
    </xf>
    <xf numFmtId="0" fontId="20" fillId="0" borderId="6" xfId="0" applyFont="1" applyBorder="1" applyAlignment="1">
      <alignment horizontal="left" vertical="center"/>
    </xf>
    <xf numFmtId="170" fontId="4" fillId="2" borderId="0" xfId="8" applyNumberFormat="1" applyFont="1" applyFill="1" applyBorder="1" applyAlignment="1" applyProtection="1">
      <alignment horizontal="left"/>
    </xf>
    <xf numFmtId="170" fontId="27" fillId="2" borderId="9" xfId="22" applyNumberFormat="1" applyFont="1" applyFill="1" applyBorder="1" applyAlignment="1">
      <alignment vertical="center"/>
    </xf>
    <xf numFmtId="170" fontId="27" fillId="2" borderId="5" xfId="22" applyNumberFormat="1" applyFont="1" applyFill="1" applyBorder="1" applyAlignment="1">
      <alignment vertical="center"/>
    </xf>
    <xf numFmtId="170" fontId="27" fillId="2" borderId="5" xfId="22" applyNumberFormat="1" applyFont="1" applyFill="1" applyBorder="1" applyAlignment="1">
      <alignment horizontal="left" vertical="center"/>
    </xf>
    <xf numFmtId="170" fontId="27" fillId="2" borderId="0" xfId="22" applyNumberFormat="1" applyFont="1" applyFill="1" applyBorder="1" applyAlignment="1">
      <alignment horizontal="left"/>
    </xf>
    <xf numFmtId="170" fontId="27" fillId="2" borderId="4" xfId="22" applyNumberFormat="1" applyFont="1" applyFill="1" applyBorder="1" applyAlignment="1">
      <alignment horizontal="left"/>
    </xf>
    <xf numFmtId="170" fontId="24" fillId="2" borderId="7" xfId="22" applyNumberFormat="1" applyFont="1" applyFill="1" applyBorder="1" applyAlignment="1">
      <alignment horizontal="center" vertical="center" wrapText="1"/>
    </xf>
    <xf numFmtId="170" fontId="24" fillId="2" borderId="13" xfId="22" applyNumberFormat="1" applyFont="1" applyFill="1" applyBorder="1" applyAlignment="1">
      <alignment horizontal="center" vertical="center" wrapText="1"/>
    </xf>
    <xf numFmtId="170" fontId="24" fillId="2" borderId="0" xfId="22" applyNumberFormat="1" applyFont="1" applyFill="1" applyBorder="1" applyAlignment="1">
      <alignment horizontal="center" vertical="center" wrapText="1"/>
    </xf>
    <xf numFmtId="170" fontId="24" fillId="2" borderId="4" xfId="22" applyNumberFormat="1" applyFont="1" applyFill="1" applyBorder="1" applyAlignment="1">
      <alignment horizontal="center" vertical="center" wrapText="1"/>
    </xf>
    <xf numFmtId="3" fontId="20" fillId="3" borderId="5" xfId="21" applyNumberFormat="1" applyFont="1" applyFill="1" applyBorder="1" applyAlignment="1">
      <alignment horizontal="left" vertical="center" wrapText="1"/>
    </xf>
    <xf numFmtId="0" fontId="20" fillId="3" borderId="9" xfId="0" applyFont="1" applyFill="1" applyBorder="1" applyAlignment="1">
      <alignment vertical="center"/>
    </xf>
    <xf numFmtId="0" fontId="20" fillId="3" borderId="5" xfId="0" applyFont="1" applyFill="1" applyBorder="1" applyAlignment="1">
      <alignment vertical="center"/>
    </xf>
    <xf numFmtId="0" fontId="23" fillId="3" borderId="0" xfId="0" applyFont="1" applyFill="1" applyAlignment="1">
      <alignment horizontal="left" readingOrder="1"/>
    </xf>
    <xf numFmtId="0" fontId="27" fillId="3" borderId="5" xfId="22" applyFont="1" applyFill="1" applyBorder="1" applyAlignment="1">
      <alignment horizontal="center" vertical="center"/>
    </xf>
    <xf numFmtId="0" fontId="27" fillId="3" borderId="6" xfId="22" applyFont="1" applyFill="1" applyBorder="1" applyAlignment="1">
      <alignment horizontal="center" vertical="center"/>
    </xf>
    <xf numFmtId="0" fontId="27" fillId="3" borderId="0" xfId="22" applyFont="1" applyFill="1" applyBorder="1" applyAlignment="1">
      <alignment horizontal="center" wrapText="1"/>
    </xf>
    <xf numFmtId="0" fontId="27" fillId="3" borderId="4" xfId="22" applyFont="1" applyFill="1" applyBorder="1" applyAlignment="1">
      <alignment horizontal="center" wrapText="1"/>
    </xf>
  </cellXfs>
  <cellStyles count="24">
    <cellStyle name="Comma" xfId="21" builtinId="3"/>
    <cellStyle name="Comma 2" xfId="3" xr:uid="{00000000-0005-0000-0000-000001000000}"/>
    <cellStyle name="Comma 2 2" xfId="4" xr:uid="{00000000-0005-0000-0000-000002000000}"/>
    <cellStyle name="Comma 3" xfId="5" xr:uid="{00000000-0005-0000-0000-000003000000}"/>
    <cellStyle name="Comma 3 2" xfId="6" xr:uid="{00000000-0005-0000-0000-000004000000}"/>
    <cellStyle name="Comma 4" xfId="7" xr:uid="{00000000-0005-0000-0000-000005000000}"/>
    <cellStyle name="Comma 5" xfId="2" xr:uid="{00000000-0005-0000-0000-000006000000}"/>
    <cellStyle name="Hyperlink" xfId="8" builtinId="8"/>
    <cellStyle name="Hyperlink 2" xfId="9" xr:uid="{00000000-0005-0000-0000-000008000000}"/>
    <cellStyle name="Hyperlink 2 2" xfId="10" xr:uid="{00000000-0005-0000-0000-000009000000}"/>
    <cellStyle name="Normal" xfId="0" builtinId="0"/>
    <cellStyle name="Normal 2" xfId="11" xr:uid="{00000000-0005-0000-0000-00000B000000}"/>
    <cellStyle name="Normal 2 2" xfId="12" xr:uid="{00000000-0005-0000-0000-00000C000000}"/>
    <cellStyle name="Normal 2 2 2" xfId="13" xr:uid="{00000000-0005-0000-0000-00000D000000}"/>
    <cellStyle name="Normal 2 3" xfId="14" xr:uid="{00000000-0005-0000-0000-00000E000000}"/>
    <cellStyle name="Normal 2 4" xfId="15" xr:uid="{00000000-0005-0000-0000-00000F000000}"/>
    <cellStyle name="Normal 3" xfId="16" xr:uid="{00000000-0005-0000-0000-000010000000}"/>
    <cellStyle name="Normal 3 2" xfId="17" xr:uid="{00000000-0005-0000-0000-000011000000}"/>
    <cellStyle name="Normal 3 3" xfId="18" xr:uid="{00000000-0005-0000-0000-000012000000}"/>
    <cellStyle name="Normal 4" xfId="19" xr:uid="{00000000-0005-0000-0000-000013000000}"/>
    <cellStyle name="Normal 5" xfId="1" xr:uid="{00000000-0005-0000-0000-000014000000}"/>
    <cellStyle name="Normal 6" xfId="22" xr:uid="{00000000-0005-0000-0000-000015000000}"/>
    <cellStyle name="Percent" xfId="20" builtinId="5"/>
    <cellStyle name="Percent 2" xfId="23" xr:uid="{00000000-0005-0000-0000-00001700000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5.xml"/><Relationship Id="rId18" Type="http://schemas.openxmlformats.org/officeDocument/2006/relationships/worksheet" Target="worksheets/sheet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hartsheet" Target="chartsheets/sheet9.xml"/><Relationship Id="rId7" Type="http://schemas.openxmlformats.org/officeDocument/2006/relationships/worksheet" Target="worksheets/sheet6.xml"/><Relationship Id="rId12" Type="http://schemas.openxmlformats.org/officeDocument/2006/relationships/worksheet" Target="worksheets/sheet8.xml"/><Relationship Id="rId17" Type="http://schemas.openxmlformats.org/officeDocument/2006/relationships/chartsheet" Target="chartsheets/sheet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worksheet" Target="worksheets/sheet1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6.xml"/><Relationship Id="rId23" Type="http://schemas.openxmlformats.org/officeDocument/2006/relationships/theme" Target="theme/theme1.xml"/><Relationship Id="rId10" Type="http://schemas.openxmlformats.org/officeDocument/2006/relationships/chartsheet" Target="chartsheets/sheet3.xml"/><Relationship Id="rId19" Type="http://schemas.openxmlformats.org/officeDocument/2006/relationships/chartsheet" Target="chart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9.xml"/><Relationship Id="rId22" Type="http://schemas.openxmlformats.org/officeDocument/2006/relationships/worksheet" Target="worksheets/sheet13.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2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3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49"/>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5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Pt>
            <c:idx val="70"/>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8A4-44A1-BC6A-7937854863C7}"/>
              </c:ext>
            </c:extLst>
          </c:dPt>
          <c:dPt>
            <c:idx val="7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B-0EEF-4A3E-9459-361211E7D24D}"/>
              </c:ext>
            </c:extLst>
          </c:dPt>
          <c:dPt>
            <c:idx val="8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C-2097-4B80-B2B4-86FD62ED6739}"/>
              </c:ext>
            </c:extLst>
          </c:dPt>
          <c:dPt>
            <c:idx val="9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D-5A2D-4E78-8FEA-40312121E398}"/>
              </c:ext>
            </c:extLst>
          </c:dPt>
          <c:dLbls>
            <c:dLbl>
              <c:idx val="0"/>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FD-46CE-96B2-319245797A11}"/>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FD-46CE-96B2-319245797A11}"/>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FD-46CE-96B2-319245797A11}"/>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6D-4EBF-AE27-B4C040599BBB}"/>
                </c:ext>
              </c:extLst>
            </c:dLbl>
            <c:dLbl>
              <c:idx val="28"/>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79-4DD7-89F5-D7DA7CA0C49A}"/>
                </c:ext>
              </c:extLst>
            </c:dLbl>
            <c:dLbl>
              <c:idx val="35"/>
              <c:layout>
                <c:manualLayout>
                  <c:x val="-3.6871348092747364E-2"/>
                  <c:y val="-3.63689021630916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4A-4E4C-98B1-FFC64E740080}"/>
                </c:ext>
              </c:extLst>
            </c:dLbl>
            <c:dLbl>
              <c:idx val="4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E4-41C5-91B5-F918E5E0E235}"/>
                </c:ext>
              </c:extLst>
            </c:dLbl>
            <c:dLbl>
              <c:idx val="4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B3-494C-95D6-368D5017C63F}"/>
                </c:ext>
              </c:extLst>
            </c:dLbl>
            <c:dLbl>
              <c:idx val="5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269-412D-AE30-0D6ED697FAAF}"/>
                </c:ext>
              </c:extLst>
            </c:dLbl>
            <c:dLbl>
              <c:idx val="6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08-4A6E-8A5F-3BC35C319C25}"/>
                </c:ext>
              </c:extLst>
            </c:dLbl>
            <c:dLbl>
              <c:idx val="7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8A4-44A1-BC6A-7937854863C7}"/>
                </c:ext>
              </c:extLst>
            </c:dLbl>
            <c:dLbl>
              <c:idx val="7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EEF-4A3E-9459-361211E7D24D}"/>
                </c:ext>
              </c:extLst>
            </c:dLbl>
            <c:dLbl>
              <c:idx val="8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097-4B80-B2B4-86FD62ED6739}"/>
                </c:ext>
              </c:extLst>
            </c:dLbl>
            <c:dLbl>
              <c:idx val="9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A2D-4E78-8FEA-40312121E39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1 data'!$A$4:$A$101</c15:sqref>
                  </c15:fullRef>
                </c:ext>
              </c:extLst>
              <c:f>'Figure 1 data'!$A$10:$A$101</c:f>
              <c:numCache>
                <c:formatCode>m/d/yy</c:formatCode>
                <c:ptCount val="92"/>
                <c:pt idx="0">
                  <c:v>43912</c:v>
                </c:pt>
                <c:pt idx="1">
                  <c:v>43913</c:v>
                </c:pt>
                <c:pt idx="2">
                  <c:v>43914</c:v>
                </c:pt>
                <c:pt idx="3">
                  <c:v>43915</c:v>
                </c:pt>
                <c:pt idx="4">
                  <c:v>43916</c:v>
                </c:pt>
                <c:pt idx="5">
                  <c:v>43917</c:v>
                </c:pt>
                <c:pt idx="6">
                  <c:v>43918</c:v>
                </c:pt>
                <c:pt idx="7">
                  <c:v>43919</c:v>
                </c:pt>
                <c:pt idx="8">
                  <c:v>43920</c:v>
                </c:pt>
                <c:pt idx="9">
                  <c:v>43921</c:v>
                </c:pt>
                <c:pt idx="10">
                  <c:v>43922</c:v>
                </c:pt>
                <c:pt idx="11">
                  <c:v>43923</c:v>
                </c:pt>
                <c:pt idx="12">
                  <c:v>43924</c:v>
                </c:pt>
                <c:pt idx="13">
                  <c:v>43925</c:v>
                </c:pt>
                <c:pt idx="14">
                  <c:v>43926</c:v>
                </c:pt>
                <c:pt idx="15">
                  <c:v>43927</c:v>
                </c:pt>
                <c:pt idx="16">
                  <c:v>43928</c:v>
                </c:pt>
                <c:pt idx="17">
                  <c:v>43929</c:v>
                </c:pt>
                <c:pt idx="18">
                  <c:v>43930</c:v>
                </c:pt>
                <c:pt idx="19">
                  <c:v>43931</c:v>
                </c:pt>
                <c:pt idx="20">
                  <c:v>43932</c:v>
                </c:pt>
                <c:pt idx="21">
                  <c:v>43933</c:v>
                </c:pt>
                <c:pt idx="22">
                  <c:v>43934</c:v>
                </c:pt>
                <c:pt idx="23">
                  <c:v>43935</c:v>
                </c:pt>
                <c:pt idx="24">
                  <c:v>43936</c:v>
                </c:pt>
                <c:pt idx="25">
                  <c:v>43937</c:v>
                </c:pt>
                <c:pt idx="26">
                  <c:v>43938</c:v>
                </c:pt>
                <c:pt idx="27">
                  <c:v>43939</c:v>
                </c:pt>
                <c:pt idx="28">
                  <c:v>43940</c:v>
                </c:pt>
                <c:pt idx="29">
                  <c:v>43941</c:v>
                </c:pt>
                <c:pt idx="30">
                  <c:v>43942</c:v>
                </c:pt>
                <c:pt idx="31">
                  <c:v>43943</c:v>
                </c:pt>
                <c:pt idx="32">
                  <c:v>43944</c:v>
                </c:pt>
                <c:pt idx="33">
                  <c:v>43945</c:v>
                </c:pt>
                <c:pt idx="34">
                  <c:v>43946</c:v>
                </c:pt>
                <c:pt idx="35">
                  <c:v>43947</c:v>
                </c:pt>
                <c:pt idx="36">
                  <c:v>43948</c:v>
                </c:pt>
                <c:pt idx="37">
                  <c:v>43949</c:v>
                </c:pt>
                <c:pt idx="38">
                  <c:v>43950</c:v>
                </c:pt>
                <c:pt idx="39">
                  <c:v>43951</c:v>
                </c:pt>
                <c:pt idx="40">
                  <c:v>43952</c:v>
                </c:pt>
                <c:pt idx="41">
                  <c:v>43953</c:v>
                </c:pt>
                <c:pt idx="42">
                  <c:v>43954</c:v>
                </c:pt>
                <c:pt idx="43">
                  <c:v>43955</c:v>
                </c:pt>
                <c:pt idx="44">
                  <c:v>43956</c:v>
                </c:pt>
                <c:pt idx="45">
                  <c:v>43957</c:v>
                </c:pt>
                <c:pt idx="46">
                  <c:v>43958</c:v>
                </c:pt>
                <c:pt idx="47">
                  <c:v>43959</c:v>
                </c:pt>
                <c:pt idx="48">
                  <c:v>43960</c:v>
                </c:pt>
                <c:pt idx="49">
                  <c:v>43961</c:v>
                </c:pt>
                <c:pt idx="50">
                  <c:v>43962</c:v>
                </c:pt>
                <c:pt idx="51">
                  <c:v>43963</c:v>
                </c:pt>
                <c:pt idx="52">
                  <c:v>43964</c:v>
                </c:pt>
                <c:pt idx="53">
                  <c:v>43965</c:v>
                </c:pt>
                <c:pt idx="54">
                  <c:v>43966</c:v>
                </c:pt>
                <c:pt idx="55">
                  <c:v>43967</c:v>
                </c:pt>
                <c:pt idx="56">
                  <c:v>43968</c:v>
                </c:pt>
                <c:pt idx="57">
                  <c:v>43969</c:v>
                </c:pt>
                <c:pt idx="58">
                  <c:v>43970</c:v>
                </c:pt>
                <c:pt idx="59">
                  <c:v>43971</c:v>
                </c:pt>
                <c:pt idx="60">
                  <c:v>43972</c:v>
                </c:pt>
                <c:pt idx="61">
                  <c:v>43973</c:v>
                </c:pt>
                <c:pt idx="62">
                  <c:v>43974</c:v>
                </c:pt>
                <c:pt idx="63">
                  <c:v>43975</c:v>
                </c:pt>
                <c:pt idx="64">
                  <c:v>43976</c:v>
                </c:pt>
                <c:pt idx="65">
                  <c:v>43977</c:v>
                </c:pt>
                <c:pt idx="66">
                  <c:v>43978</c:v>
                </c:pt>
                <c:pt idx="67">
                  <c:v>43979</c:v>
                </c:pt>
                <c:pt idx="68">
                  <c:v>43980</c:v>
                </c:pt>
                <c:pt idx="69">
                  <c:v>43981</c:v>
                </c:pt>
                <c:pt idx="70">
                  <c:v>43982</c:v>
                </c:pt>
                <c:pt idx="71">
                  <c:v>43983</c:v>
                </c:pt>
                <c:pt idx="72">
                  <c:v>43984</c:v>
                </c:pt>
                <c:pt idx="73">
                  <c:v>43985</c:v>
                </c:pt>
                <c:pt idx="74">
                  <c:v>43986</c:v>
                </c:pt>
                <c:pt idx="75">
                  <c:v>43987</c:v>
                </c:pt>
                <c:pt idx="76">
                  <c:v>43988</c:v>
                </c:pt>
                <c:pt idx="77">
                  <c:v>43989</c:v>
                </c:pt>
                <c:pt idx="78">
                  <c:v>43990</c:v>
                </c:pt>
                <c:pt idx="79">
                  <c:v>43991</c:v>
                </c:pt>
                <c:pt idx="80">
                  <c:v>43992</c:v>
                </c:pt>
                <c:pt idx="81">
                  <c:v>43993</c:v>
                </c:pt>
                <c:pt idx="82">
                  <c:v>43994</c:v>
                </c:pt>
                <c:pt idx="83">
                  <c:v>43995</c:v>
                </c:pt>
                <c:pt idx="84">
                  <c:v>43996</c:v>
                </c:pt>
                <c:pt idx="85">
                  <c:v>43997</c:v>
                </c:pt>
                <c:pt idx="86">
                  <c:v>43998</c:v>
                </c:pt>
                <c:pt idx="87">
                  <c:v>43999</c:v>
                </c:pt>
                <c:pt idx="88">
                  <c:v>44000</c:v>
                </c:pt>
                <c:pt idx="89">
                  <c:v>44001</c:v>
                </c:pt>
                <c:pt idx="90">
                  <c:v>44002</c:v>
                </c:pt>
                <c:pt idx="91">
                  <c:v>44003</c:v>
                </c:pt>
              </c:numCache>
            </c:numRef>
          </c:cat>
          <c:val>
            <c:numRef>
              <c:extLst>
                <c:ext xmlns:c15="http://schemas.microsoft.com/office/drawing/2012/chart" uri="{02D57815-91ED-43cb-92C2-25804820EDAC}">
                  <c15:fullRef>
                    <c15:sqref>'Figure 1 data'!$B$4:$B$101</c15:sqref>
                  </c15:fullRef>
                </c:ext>
              </c:extLst>
              <c:f>'Figure 1 data'!$B$10:$B$101</c:f>
              <c:numCache>
                <c:formatCode>#,##0</c:formatCode>
                <c:ptCount val="92"/>
                <c:pt idx="0">
                  <c:v>10</c:v>
                </c:pt>
                <c:pt idx="1">
                  <c:v>12</c:v>
                </c:pt>
                <c:pt idx="2">
                  <c:v>14</c:v>
                </c:pt>
                <c:pt idx="3">
                  <c:v>15</c:v>
                </c:pt>
                <c:pt idx="4">
                  <c:v>30</c:v>
                </c:pt>
                <c:pt idx="5">
                  <c:v>65</c:v>
                </c:pt>
                <c:pt idx="6">
                  <c:v>72</c:v>
                </c:pt>
                <c:pt idx="7">
                  <c:v>72</c:v>
                </c:pt>
                <c:pt idx="8">
                  <c:v>115</c:v>
                </c:pt>
                <c:pt idx="9">
                  <c:v>165</c:v>
                </c:pt>
                <c:pt idx="10">
                  <c:v>214</c:v>
                </c:pt>
                <c:pt idx="11">
                  <c:v>277</c:v>
                </c:pt>
                <c:pt idx="12">
                  <c:v>348</c:v>
                </c:pt>
                <c:pt idx="13">
                  <c:v>350</c:v>
                </c:pt>
                <c:pt idx="14">
                  <c:v>354</c:v>
                </c:pt>
                <c:pt idx="15">
                  <c:v>476</c:v>
                </c:pt>
                <c:pt idx="16">
                  <c:v>593</c:v>
                </c:pt>
                <c:pt idx="17">
                  <c:v>718</c:v>
                </c:pt>
                <c:pt idx="18">
                  <c:v>819</c:v>
                </c:pt>
                <c:pt idx="19">
                  <c:v>904</c:v>
                </c:pt>
                <c:pt idx="20">
                  <c:v>954</c:v>
                </c:pt>
                <c:pt idx="21">
                  <c:v>964</c:v>
                </c:pt>
                <c:pt idx="22">
                  <c:v>1041</c:v>
                </c:pt>
                <c:pt idx="23">
                  <c:v>1185</c:v>
                </c:pt>
                <c:pt idx="24">
                  <c:v>1334</c:v>
                </c:pt>
                <c:pt idx="25">
                  <c:v>1462</c:v>
                </c:pt>
                <c:pt idx="26">
                  <c:v>1572</c:v>
                </c:pt>
                <c:pt idx="27">
                  <c:v>1597</c:v>
                </c:pt>
                <c:pt idx="28">
                  <c:v>1614</c:v>
                </c:pt>
                <c:pt idx="29">
                  <c:v>1738</c:v>
                </c:pt>
                <c:pt idx="30">
                  <c:v>1898</c:v>
                </c:pt>
                <c:pt idx="31">
                  <c:v>2020</c:v>
                </c:pt>
                <c:pt idx="32">
                  <c:v>2136</c:v>
                </c:pt>
                <c:pt idx="33">
                  <c:v>2220</c:v>
                </c:pt>
                <c:pt idx="34">
                  <c:v>2260</c:v>
                </c:pt>
                <c:pt idx="35">
                  <c:v>2274</c:v>
                </c:pt>
                <c:pt idx="36">
                  <c:v>2382</c:v>
                </c:pt>
                <c:pt idx="37">
                  <c:v>2516</c:v>
                </c:pt>
                <c:pt idx="38">
                  <c:v>2628</c:v>
                </c:pt>
                <c:pt idx="39">
                  <c:v>2703</c:v>
                </c:pt>
                <c:pt idx="40">
                  <c:v>2779</c:v>
                </c:pt>
                <c:pt idx="41">
                  <c:v>2793</c:v>
                </c:pt>
                <c:pt idx="42">
                  <c:v>2800</c:v>
                </c:pt>
                <c:pt idx="43">
                  <c:v>2865</c:v>
                </c:pt>
                <c:pt idx="44">
                  <c:v>2987</c:v>
                </c:pt>
                <c:pt idx="45">
                  <c:v>3072</c:v>
                </c:pt>
                <c:pt idx="46">
                  <c:v>3144</c:v>
                </c:pt>
                <c:pt idx="47">
                  <c:v>3193</c:v>
                </c:pt>
                <c:pt idx="48">
                  <c:v>3210</c:v>
                </c:pt>
                <c:pt idx="49">
                  <c:v>3215</c:v>
                </c:pt>
                <c:pt idx="50">
                  <c:v>3288</c:v>
                </c:pt>
                <c:pt idx="51">
                  <c:v>3378</c:v>
                </c:pt>
                <c:pt idx="52">
                  <c:v>3422</c:v>
                </c:pt>
                <c:pt idx="53">
                  <c:v>3478</c:v>
                </c:pt>
                <c:pt idx="54">
                  <c:v>3538</c:v>
                </c:pt>
                <c:pt idx="55">
                  <c:v>3548</c:v>
                </c:pt>
                <c:pt idx="56">
                  <c:v>3551</c:v>
                </c:pt>
                <c:pt idx="57">
                  <c:v>3597</c:v>
                </c:pt>
                <c:pt idx="58">
                  <c:v>3663</c:v>
                </c:pt>
                <c:pt idx="59">
                  <c:v>3711</c:v>
                </c:pt>
                <c:pt idx="60">
                  <c:v>3739</c:v>
                </c:pt>
                <c:pt idx="61">
                  <c:v>3767</c:v>
                </c:pt>
                <c:pt idx="62">
                  <c:v>3778</c:v>
                </c:pt>
                <c:pt idx="63">
                  <c:v>3781</c:v>
                </c:pt>
                <c:pt idx="64">
                  <c:v>3803</c:v>
                </c:pt>
                <c:pt idx="65">
                  <c:v>3823</c:v>
                </c:pt>
                <c:pt idx="66">
                  <c:v>3844</c:v>
                </c:pt>
                <c:pt idx="67">
                  <c:v>3869</c:v>
                </c:pt>
                <c:pt idx="68">
                  <c:v>3900</c:v>
                </c:pt>
                <c:pt idx="69">
                  <c:v>3910</c:v>
                </c:pt>
                <c:pt idx="70">
                  <c:v>3912</c:v>
                </c:pt>
                <c:pt idx="71">
                  <c:v>3933</c:v>
                </c:pt>
                <c:pt idx="72">
                  <c:v>3949</c:v>
                </c:pt>
                <c:pt idx="73">
                  <c:v>3968</c:v>
                </c:pt>
                <c:pt idx="74">
                  <c:v>3987</c:v>
                </c:pt>
                <c:pt idx="75">
                  <c:v>3998</c:v>
                </c:pt>
                <c:pt idx="76">
                  <c:v>4000</c:v>
                </c:pt>
                <c:pt idx="77">
                  <c:v>4001</c:v>
                </c:pt>
                <c:pt idx="78">
                  <c:v>4017</c:v>
                </c:pt>
                <c:pt idx="79">
                  <c:v>4036</c:v>
                </c:pt>
                <c:pt idx="80">
                  <c:v>4049</c:v>
                </c:pt>
                <c:pt idx="81">
                  <c:v>4055</c:v>
                </c:pt>
                <c:pt idx="82">
                  <c:v>4067</c:v>
                </c:pt>
                <c:pt idx="83">
                  <c:v>4070</c:v>
                </c:pt>
                <c:pt idx="84">
                  <c:v>4070</c:v>
                </c:pt>
                <c:pt idx="85">
                  <c:v>4078</c:v>
                </c:pt>
                <c:pt idx="86">
                  <c:v>4095</c:v>
                </c:pt>
                <c:pt idx="87">
                  <c:v>4102</c:v>
                </c:pt>
                <c:pt idx="88">
                  <c:v>4110</c:v>
                </c:pt>
                <c:pt idx="89">
                  <c:v>4119</c:v>
                </c:pt>
                <c:pt idx="90">
                  <c:v>4119</c:v>
                </c:pt>
                <c:pt idx="91">
                  <c:v>4119</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majorUnit val="7"/>
        <c:major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none"/>
            </c:marker>
            <c:bubble3D val="0"/>
            <c:extLst>
              <c:ext xmlns:c16="http://schemas.microsoft.com/office/drawing/2014/chart" uri="{C3380CC4-5D6E-409C-BE32-E72D297353CC}">
                <c16:uniqueId val="{0000000A-255F-42FC-B8C3-B3D957BA0D69}"/>
              </c:ext>
            </c:extLst>
          </c:dPt>
          <c:dPt>
            <c:idx val="91"/>
            <c:marker>
              <c:symbol val="none"/>
            </c:marker>
            <c:bubble3D val="0"/>
            <c:extLst>
              <c:ext xmlns:c16="http://schemas.microsoft.com/office/drawing/2014/chart" uri="{C3380CC4-5D6E-409C-BE32-E72D297353CC}">
                <c16:uniqueId val="{0000000B-707F-40CB-9D74-2568B41431DC}"/>
              </c:ext>
            </c:extLst>
          </c:dPt>
          <c:dPt>
            <c:idx val="98"/>
            <c:marker>
              <c:symbol val="circle"/>
              <c:size val="6"/>
              <c:spPr>
                <a:solidFill>
                  <a:schemeClr val="accent3">
                    <a:lumMod val="75000"/>
                  </a:schemeClr>
                </a:solidFill>
                <a:ln w="9525">
                  <a:solidFill>
                    <a:schemeClr val="accent3">
                      <a:lumMod val="75000"/>
                    </a:schemeClr>
                  </a:solidFill>
                </a:ln>
                <a:effectLst/>
              </c:spPr>
            </c:marker>
            <c:bubble3D val="0"/>
            <c:extLst>
              <c:ext xmlns:c16="http://schemas.microsoft.com/office/drawing/2014/chart" uri="{C3380CC4-5D6E-409C-BE32-E72D297353CC}">
                <c16:uniqueId val="{0000000E-A44F-424A-9FC4-33E745C45526}"/>
              </c:ext>
            </c:extLst>
          </c:dPt>
          <c:dLbls>
            <c:dLbl>
              <c:idx val="9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44F-424A-9FC4-33E745C4552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data'!$A$4:$A$104</c15:sqref>
                  </c15:fullRef>
                </c:ext>
              </c:extLst>
              <c:f>'Figure 2 data'!$A$6:$A$104</c:f>
              <c:numCache>
                <c:formatCode>m/d/yy</c:formatCode>
                <c:ptCount val="99"/>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numCache>
            </c:numRef>
          </c:cat>
          <c:val>
            <c:numRef>
              <c:extLst>
                <c:ext xmlns:c15="http://schemas.microsoft.com/office/drawing/2012/chart" uri="{02D57815-91ED-43cb-92C2-25804820EDAC}">
                  <c15:fullRef>
                    <c15:sqref>'Figure 2 data'!$B$4:$B$104</c15:sqref>
                  </c15:fullRef>
                </c:ext>
              </c:extLst>
              <c:f>'Figure 2 data'!$B$6:$B$104</c:f>
              <c:numCache>
                <c:formatCode>#,##0</c:formatCode>
                <c:ptCount val="99"/>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numCache>
            </c:numRef>
          </c:val>
          <c:smooth val="0"/>
          <c:extLst>
            <c:ext xmlns:c16="http://schemas.microsoft.com/office/drawing/2014/chart" uri="{C3380CC4-5D6E-409C-BE32-E72D297353CC}">
              <c16:uniqueId val="{00000000-5E67-4A80-B378-71EABE421037}"/>
            </c:ext>
          </c:extLst>
        </c:ser>
        <c:ser>
          <c:idx val="1"/>
          <c:order val="1"/>
          <c:tx>
            <c:strRef>
              <c:f>'Figure 2 data'!$C$105</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none"/>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none"/>
            </c:marker>
            <c:bubble3D val="0"/>
            <c:extLst>
              <c:ext xmlns:c16="http://schemas.microsoft.com/office/drawing/2014/chart" uri="{C3380CC4-5D6E-409C-BE32-E72D297353CC}">
                <c16:uniqueId val="{00000009-255F-42FC-B8C3-B3D957BA0D69}"/>
              </c:ext>
            </c:extLst>
          </c:dPt>
          <c:dPt>
            <c:idx val="91"/>
            <c:marker>
              <c:symbol val="none"/>
            </c:marker>
            <c:bubble3D val="0"/>
            <c:extLst>
              <c:ext xmlns:c16="http://schemas.microsoft.com/office/drawing/2014/chart" uri="{C3380CC4-5D6E-409C-BE32-E72D297353CC}">
                <c16:uniqueId val="{0000000A-707F-40CB-9D74-2568B41431DC}"/>
              </c:ext>
            </c:extLst>
          </c:dPt>
          <c:dPt>
            <c:idx val="9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D-A44F-424A-9FC4-33E745C45526}"/>
              </c:ext>
            </c:extLst>
          </c:dPt>
          <c:dLbls>
            <c:dLbl>
              <c:idx val="9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44F-424A-9FC4-33E745C4552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data'!$A$4:$A$104</c15:sqref>
                  </c15:fullRef>
                </c:ext>
              </c:extLst>
              <c:f>'Figure 2 data'!$A$6:$A$104</c:f>
              <c:numCache>
                <c:formatCode>m/d/yy</c:formatCode>
                <c:ptCount val="99"/>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numCache>
            </c:numRef>
          </c:cat>
          <c:val>
            <c:numRef>
              <c:extLst>
                <c:ext xmlns:c15="http://schemas.microsoft.com/office/drawing/2012/chart" uri="{02D57815-91ED-43cb-92C2-25804820EDAC}">
                  <c15:fullRef>
                    <c15:sqref>'Figure 2 data'!$B$105:$B$205</c15:sqref>
                  </c15:fullRef>
                </c:ext>
              </c:extLst>
              <c:f>'Figure 2 data'!$B$107:$B$205</c:f>
              <c:numCache>
                <c:formatCode>#,##0</c:formatCode>
                <c:ptCount val="99"/>
                <c:pt idx="0">
                  <c:v>0</c:v>
                </c:pt>
                <c:pt idx="1">
                  <c:v>0</c:v>
                </c:pt>
                <c:pt idx="2">
                  <c:v>2</c:v>
                </c:pt>
                <c:pt idx="3">
                  <c:v>5</c:v>
                </c:pt>
                <c:pt idx="4">
                  <c:v>6</c:v>
                </c:pt>
                <c:pt idx="5">
                  <c:v>10</c:v>
                </c:pt>
                <c:pt idx="6">
                  <c:v>10</c:v>
                </c:pt>
                <c:pt idx="7">
                  <c:v>10</c:v>
                </c:pt>
                <c:pt idx="8">
                  <c:v>12</c:v>
                </c:pt>
                <c:pt idx="9">
                  <c:v>14</c:v>
                </c:pt>
                <c:pt idx="10">
                  <c:v>15</c:v>
                </c:pt>
                <c:pt idx="11">
                  <c:v>30</c:v>
                </c:pt>
                <c:pt idx="12">
                  <c:v>65</c:v>
                </c:pt>
                <c:pt idx="13">
                  <c:v>72</c:v>
                </c:pt>
                <c:pt idx="14">
                  <c:v>72</c:v>
                </c:pt>
                <c:pt idx="15">
                  <c:v>115</c:v>
                </c:pt>
                <c:pt idx="16">
                  <c:v>165</c:v>
                </c:pt>
                <c:pt idx="17">
                  <c:v>214</c:v>
                </c:pt>
                <c:pt idx="18">
                  <c:v>277</c:v>
                </c:pt>
                <c:pt idx="19">
                  <c:v>348</c:v>
                </c:pt>
                <c:pt idx="20">
                  <c:v>350</c:v>
                </c:pt>
                <c:pt idx="21">
                  <c:v>354</c:v>
                </c:pt>
                <c:pt idx="22">
                  <c:v>476</c:v>
                </c:pt>
                <c:pt idx="23">
                  <c:v>593</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2020</c:v>
                </c:pt>
                <c:pt idx="39">
                  <c:v>2136</c:v>
                </c:pt>
                <c:pt idx="40">
                  <c:v>2220</c:v>
                </c:pt>
                <c:pt idx="41">
                  <c:v>2260</c:v>
                </c:pt>
                <c:pt idx="42">
                  <c:v>2274</c:v>
                </c:pt>
                <c:pt idx="43">
                  <c:v>2382</c:v>
                </c:pt>
                <c:pt idx="44">
                  <c:v>2516</c:v>
                </c:pt>
                <c:pt idx="45">
                  <c:v>2628</c:v>
                </c:pt>
                <c:pt idx="46">
                  <c:v>2703</c:v>
                </c:pt>
                <c:pt idx="47">
                  <c:v>2779</c:v>
                </c:pt>
                <c:pt idx="48">
                  <c:v>2793</c:v>
                </c:pt>
                <c:pt idx="49">
                  <c:v>2800</c:v>
                </c:pt>
                <c:pt idx="50">
                  <c:v>2865</c:v>
                </c:pt>
                <c:pt idx="51">
                  <c:v>2987</c:v>
                </c:pt>
                <c:pt idx="52">
                  <c:v>3072</c:v>
                </c:pt>
                <c:pt idx="53">
                  <c:v>3144</c:v>
                </c:pt>
                <c:pt idx="54">
                  <c:v>3193</c:v>
                </c:pt>
                <c:pt idx="55">
                  <c:v>3210</c:v>
                </c:pt>
                <c:pt idx="56">
                  <c:v>3215</c:v>
                </c:pt>
                <c:pt idx="57">
                  <c:v>3288</c:v>
                </c:pt>
                <c:pt idx="58">
                  <c:v>3378</c:v>
                </c:pt>
                <c:pt idx="59">
                  <c:v>3422</c:v>
                </c:pt>
                <c:pt idx="60">
                  <c:v>3478</c:v>
                </c:pt>
                <c:pt idx="61">
                  <c:v>3538</c:v>
                </c:pt>
                <c:pt idx="62">
                  <c:v>3548</c:v>
                </c:pt>
                <c:pt idx="63">
                  <c:v>3551</c:v>
                </c:pt>
                <c:pt idx="64">
                  <c:v>3597</c:v>
                </c:pt>
                <c:pt idx="65">
                  <c:v>3663</c:v>
                </c:pt>
                <c:pt idx="66">
                  <c:v>3711</c:v>
                </c:pt>
                <c:pt idx="67">
                  <c:v>3739</c:v>
                </c:pt>
                <c:pt idx="68">
                  <c:v>3767</c:v>
                </c:pt>
                <c:pt idx="69">
                  <c:v>3778</c:v>
                </c:pt>
                <c:pt idx="70">
                  <c:v>3781</c:v>
                </c:pt>
                <c:pt idx="71">
                  <c:v>3803</c:v>
                </c:pt>
                <c:pt idx="72">
                  <c:v>3823</c:v>
                </c:pt>
                <c:pt idx="73">
                  <c:v>3844</c:v>
                </c:pt>
                <c:pt idx="74">
                  <c:v>3869</c:v>
                </c:pt>
                <c:pt idx="75">
                  <c:v>3900</c:v>
                </c:pt>
                <c:pt idx="76">
                  <c:v>3910</c:v>
                </c:pt>
                <c:pt idx="77">
                  <c:v>3912</c:v>
                </c:pt>
                <c:pt idx="78">
                  <c:v>3933</c:v>
                </c:pt>
                <c:pt idx="79">
                  <c:v>3949</c:v>
                </c:pt>
                <c:pt idx="80">
                  <c:v>3968</c:v>
                </c:pt>
                <c:pt idx="81">
                  <c:v>3987</c:v>
                </c:pt>
                <c:pt idx="82">
                  <c:v>3998</c:v>
                </c:pt>
                <c:pt idx="83">
                  <c:v>4000</c:v>
                </c:pt>
                <c:pt idx="84">
                  <c:v>4001</c:v>
                </c:pt>
                <c:pt idx="85">
                  <c:v>4017</c:v>
                </c:pt>
                <c:pt idx="86">
                  <c:v>4036</c:v>
                </c:pt>
                <c:pt idx="87">
                  <c:v>4049</c:v>
                </c:pt>
                <c:pt idx="88">
                  <c:v>4055</c:v>
                </c:pt>
                <c:pt idx="89">
                  <c:v>4067</c:v>
                </c:pt>
                <c:pt idx="90">
                  <c:v>4070</c:v>
                </c:pt>
                <c:pt idx="91">
                  <c:v>4070</c:v>
                </c:pt>
                <c:pt idx="92">
                  <c:v>4078</c:v>
                </c:pt>
                <c:pt idx="93">
                  <c:v>4095</c:v>
                </c:pt>
                <c:pt idx="94">
                  <c:v>4102</c:v>
                </c:pt>
                <c:pt idx="95">
                  <c:v>4110</c:v>
                </c:pt>
                <c:pt idx="96">
                  <c:v>4119</c:v>
                </c:pt>
                <c:pt idx="97">
                  <c:v>4119</c:v>
                </c:pt>
                <c:pt idx="98">
                  <c:v>4119</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25582421951606094"/>
          <c:y val="0.2216328914998477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25, 2020 by age group,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54-4337-B9D9-C1589BDB3557}"/>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54-4337-B9D9-C1589BDB3557}"/>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54-4337-B9D9-C1589BDB3557}"/>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27</c:v>
                </c:pt>
                <c:pt idx="3">
                  <c:v>339</c:v>
                </c:pt>
                <c:pt idx="4">
                  <c:v>593</c:v>
                </c:pt>
                <c:pt idx="5">
                  <c:v>1373</c:v>
                </c:pt>
                <c:pt idx="6">
                  <c:v>1787</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25,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3.763236491990225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B6A-44C8-B9C0-5E4CD3522BB4}"/>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6A-44C8-B9C0-5E4CD3522BB4}"/>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6A-44C8-B9C0-5E4CD3522BB4}"/>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6A-44C8-B9C0-5E4CD3522BB4}"/>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76</c:v>
                </c:pt>
                <c:pt idx="1">
                  <c:v>39</c:v>
                </c:pt>
                <c:pt idx="2">
                  <c:v>1133</c:v>
                </c:pt>
                <c:pt idx="3">
                  <c:v>4536</c:v>
                </c:pt>
                <c:pt idx="4">
                  <c:v>5933</c:v>
                </c:pt>
                <c:pt idx="5">
                  <c:v>10022</c:v>
                </c:pt>
                <c:pt idx="6">
                  <c:v>11665</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25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03DE-4376-A5F6-509EBB8C7AAE}"/>
                </c:ext>
              </c:extLst>
            </c:dLbl>
            <c:dLbl>
              <c:idx val="10"/>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DE-4376-A5F6-509EBB8C7AAE}"/>
                </c:ext>
              </c:extLst>
            </c:dLbl>
            <c:dLbl>
              <c:idx val="11"/>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03DE-4376-A5F6-509EBB8C7AAE}"/>
                </c:ext>
              </c:extLst>
            </c:dLbl>
            <c:dLbl>
              <c:idx val="13"/>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292</c:v>
                </c:pt>
                <c:pt idx="1">
                  <c:v>72</c:v>
                </c:pt>
                <c:pt idx="2">
                  <c:v>47</c:v>
                </c:pt>
                <c:pt idx="3">
                  <c:v>197</c:v>
                </c:pt>
                <c:pt idx="4">
                  <c:v>233</c:v>
                </c:pt>
                <c:pt idx="5">
                  <c:v>255</c:v>
                </c:pt>
                <c:pt idx="6">
                  <c:v>1316</c:v>
                </c:pt>
                <c:pt idx="7">
                  <c:v>113</c:v>
                </c:pt>
                <c:pt idx="8">
                  <c:v>568</c:v>
                </c:pt>
                <c:pt idx="9">
                  <c:v>708</c:v>
                </c:pt>
                <c:pt idx="10">
                  <c:v>2</c:v>
                </c:pt>
                <c:pt idx="11">
                  <c:v>7</c:v>
                </c:pt>
                <c:pt idx="12">
                  <c:v>309</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53106488608E-2"/>
          <c:y val="9.3976419091814145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none"/>
            </c:marker>
            <c:bubble3D val="0"/>
            <c:extLst>
              <c:ext xmlns:c16="http://schemas.microsoft.com/office/drawing/2014/chart" uri="{C3380CC4-5D6E-409C-BE32-E72D297353CC}">
                <c16:uniqueId val="{0000000F-11F9-4C2A-883E-EDDA54BA6F58}"/>
              </c:ext>
            </c:extLst>
          </c:dPt>
          <c:dPt>
            <c:idx val="23"/>
            <c:marker>
              <c:symbol val="none"/>
            </c:marker>
            <c:bubble3D val="0"/>
            <c:extLst>
              <c:ext xmlns:c16="http://schemas.microsoft.com/office/drawing/2014/chart" uri="{C3380CC4-5D6E-409C-BE32-E72D297353CC}">
                <c16:uniqueId val="{00000012-3103-46EC-88E1-D7465BCFC7AE}"/>
              </c:ext>
            </c:extLst>
          </c:dPt>
          <c:dPt>
            <c:idx val="24"/>
            <c:marker>
              <c:symbol val="circle"/>
              <c:size val="6"/>
              <c:spPr>
                <a:solidFill>
                  <a:schemeClr val="accent5">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15-F011-4C22-88D6-602FED96D4F7}"/>
              </c:ext>
            </c:extLst>
          </c:dPt>
          <c:dLbls>
            <c:dLbl>
              <c:idx val="2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011-4C22-88D6-602FED96D4F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data'!$B$3:$Z$3</c:f>
              <c:strCache>
                <c:ptCount val="2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strCache>
            </c:strRef>
          </c:cat>
          <c:val>
            <c:numRef>
              <c:f>'Figure 5 data'!$B$5:$Z$5</c:f>
              <c:numCache>
                <c:formatCode>#,##0</c:formatCode>
                <c:ptCount val="25"/>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1058</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none"/>
            </c:marker>
            <c:bubble3D val="0"/>
            <c:extLst>
              <c:ext xmlns:c16="http://schemas.microsoft.com/office/drawing/2014/chart" uri="{C3380CC4-5D6E-409C-BE32-E72D297353CC}">
                <c16:uniqueId val="{00000010-11F9-4C2A-883E-EDDA54BA6F58}"/>
              </c:ext>
            </c:extLst>
          </c:dPt>
          <c:dPt>
            <c:idx val="23"/>
            <c:marker>
              <c:symbol val="none"/>
            </c:marker>
            <c:bubble3D val="0"/>
            <c:extLst>
              <c:ext xmlns:c16="http://schemas.microsoft.com/office/drawing/2014/chart" uri="{C3380CC4-5D6E-409C-BE32-E72D297353CC}">
                <c16:uniqueId val="{00000013-3103-46EC-88E1-D7465BCFC7AE}"/>
              </c:ext>
            </c:extLst>
          </c:dPt>
          <c:dPt>
            <c:idx val="24"/>
            <c:marker>
              <c:symbol val="circle"/>
              <c:size val="6"/>
              <c:spPr>
                <a:solidFill>
                  <a:schemeClr val="accent3">
                    <a:lumMod val="75000"/>
                  </a:schemeClr>
                </a:solidFill>
                <a:ln w="9525">
                  <a:solidFill>
                    <a:schemeClr val="accent3">
                      <a:lumMod val="75000"/>
                    </a:schemeClr>
                  </a:solidFill>
                </a:ln>
                <a:effectLst/>
              </c:spPr>
            </c:marker>
            <c:bubble3D val="0"/>
            <c:extLst>
              <c:ext xmlns:c16="http://schemas.microsoft.com/office/drawing/2014/chart" uri="{C3380CC4-5D6E-409C-BE32-E72D297353CC}">
                <c16:uniqueId val="{00000016-F011-4C22-88D6-602FED96D4F7}"/>
              </c:ext>
            </c:extLst>
          </c:dPt>
          <c:dLbls>
            <c:dLbl>
              <c:idx val="2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011-4C22-88D6-602FED96D4F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data'!$B$3:$Z$3</c:f>
              <c:strCache>
                <c:ptCount val="2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strCache>
            </c:strRef>
          </c:cat>
          <c:val>
            <c:numRef>
              <c:f>'Figure 5 data'!$B$6:$Z$6</c:f>
              <c:numCache>
                <c:formatCode>#,##0</c:formatCode>
                <c:ptCount val="25"/>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c:v>
                </c:pt>
                <c:pt idx="21">
                  <c:v>1017</c:v>
                </c:pt>
                <c:pt idx="22">
                  <c:v>1056</c:v>
                </c:pt>
                <c:pt idx="23">
                  <c:v>1000</c:v>
                </c:pt>
                <c:pt idx="24">
                  <c:v>1019.4</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none"/>
            </c:marker>
            <c:bubble3D val="0"/>
            <c:extLst>
              <c:ext xmlns:c16="http://schemas.microsoft.com/office/drawing/2014/chart" uri="{C3380CC4-5D6E-409C-BE32-E72D297353CC}">
                <c16:uniqueId val="{00000011-11F9-4C2A-883E-EDDA54BA6F58}"/>
              </c:ext>
            </c:extLst>
          </c:dPt>
          <c:dPt>
            <c:idx val="23"/>
            <c:marker>
              <c:symbol val="none"/>
            </c:marker>
            <c:bubble3D val="0"/>
            <c:extLst>
              <c:ext xmlns:c16="http://schemas.microsoft.com/office/drawing/2014/chart" uri="{C3380CC4-5D6E-409C-BE32-E72D297353CC}">
                <c16:uniqueId val="{00000014-3103-46EC-88E1-D7465BCFC7AE}"/>
              </c:ext>
            </c:extLst>
          </c:dPt>
          <c:dPt>
            <c:idx val="2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7-F011-4C22-88D6-602FED96D4F7}"/>
              </c:ext>
            </c:extLst>
          </c:dPt>
          <c:dLbls>
            <c:dLbl>
              <c:idx val="2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011-4C22-88D6-602FED96D4F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data'!$B$3:$Z$3</c:f>
              <c:strCache>
                <c:ptCount val="2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strCache>
            </c:strRef>
          </c:cat>
          <c:val>
            <c:numRef>
              <c:f>'Figure 5 data'!$B$7:$Z$7</c:f>
              <c:numCache>
                <c:formatCode>#,##0</c:formatCode>
                <c:ptCount val="25"/>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660</c:v>
                </c:pt>
                <c:pt idx="17">
                  <c:v>526</c:v>
                </c:pt>
                <c:pt idx="18">
                  <c:v>415</c:v>
                </c:pt>
                <c:pt idx="19">
                  <c:v>336</c:v>
                </c:pt>
                <c:pt idx="20">
                  <c:v>230</c:v>
                </c:pt>
                <c:pt idx="21">
                  <c:v>131</c:v>
                </c:pt>
                <c:pt idx="22">
                  <c:v>89</c:v>
                </c:pt>
                <c:pt idx="23">
                  <c:v>69</c:v>
                </c:pt>
                <c:pt idx="24">
                  <c:v>49</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Excess Deaths  by underlying cause of death and location, week 12 to 25,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723356356299885"/>
          <c:y val="8.1525429168919597E-2"/>
          <c:w val="0.71609625050706938"/>
          <c:h val="0.87043727949000926"/>
        </c:manualLayout>
      </c:layout>
      <c:barChart>
        <c:barDir val="bar"/>
        <c:grouping val="clustered"/>
        <c:varyColors val="0"/>
        <c:ser>
          <c:idx val="0"/>
          <c:order val="0"/>
          <c:tx>
            <c:strRef>
              <c:f>'Figure 6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4-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D-8609-42E3-92CE-04E05F8C678A}"/>
              </c:ext>
            </c:extLst>
          </c:dPt>
          <c:dLbls>
            <c:dLbl>
              <c:idx val="0"/>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8609-42E3-92CE-04E05F8C678A}"/>
                </c:ext>
              </c:extLst>
            </c:dLbl>
            <c:dLbl>
              <c:idx val="1"/>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609-42E3-92CE-04E05F8C678A}"/>
                </c:ext>
              </c:extLst>
            </c:dLbl>
            <c:dLbl>
              <c:idx val="2"/>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1-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data'!$B$24:$D$24</c:f>
              <c:numCache>
                <c:formatCode>#,##0</c:formatCode>
                <c:ptCount val="3"/>
                <c:pt idx="0">
                  <c:v>-500</c:v>
                </c:pt>
                <c:pt idx="1">
                  <c:v>-123</c:v>
                </c:pt>
                <c:pt idx="2">
                  <c:v>784</c:v>
                </c:pt>
              </c:numCache>
            </c:numRef>
          </c:val>
          <c:extLst>
            <c:ext xmlns:c16="http://schemas.microsoft.com/office/drawing/2014/chart" uri="{C3380CC4-5D6E-409C-BE32-E72D297353CC}">
              <c16:uniqueId val="{00000000-8609-42E3-92CE-04E05F8C678A}"/>
            </c:ext>
          </c:extLst>
        </c:ser>
        <c:ser>
          <c:idx val="1"/>
          <c:order val="1"/>
          <c:tx>
            <c:strRef>
              <c:f>'Figure 6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C-8609-42E3-92CE-04E05F8C678A}"/>
              </c:ext>
            </c:extLst>
          </c:dPt>
          <c:dLbls>
            <c:dLbl>
              <c:idx val="0"/>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8609-42E3-92CE-04E05F8C678A}"/>
                </c:ext>
              </c:extLst>
            </c:dLbl>
            <c:dLbl>
              <c:idx val="1"/>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8609-42E3-92CE-04E05F8C678A}"/>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0-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data'!$B$25:$D$25</c:f>
              <c:numCache>
                <c:formatCode>#,##0</c:formatCode>
                <c:ptCount val="3"/>
                <c:pt idx="0">
                  <c:v>-119</c:v>
                </c:pt>
                <c:pt idx="1">
                  <c:v>388</c:v>
                </c:pt>
                <c:pt idx="2">
                  <c:v>145</c:v>
                </c:pt>
              </c:numCache>
            </c:numRef>
          </c:val>
          <c:extLst>
            <c:ext xmlns:c16="http://schemas.microsoft.com/office/drawing/2014/chart" uri="{C3380CC4-5D6E-409C-BE32-E72D297353CC}">
              <c16:uniqueId val="{00000001-8609-42E3-92CE-04E05F8C678A}"/>
            </c:ext>
          </c:extLst>
        </c:ser>
        <c:ser>
          <c:idx val="2"/>
          <c:order val="2"/>
          <c:tx>
            <c:strRef>
              <c:f>'Figure 6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2-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B-8609-42E3-92CE-04E05F8C678A}"/>
              </c:ext>
            </c:extLst>
          </c:dPt>
          <c:dLbls>
            <c:dLbl>
              <c:idx val="0"/>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8609-42E3-92CE-04E05F8C678A}"/>
                </c:ext>
              </c:extLst>
            </c:dLbl>
            <c:dLbl>
              <c:idx val="1"/>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8609-42E3-92CE-04E05F8C678A}"/>
                </c:ext>
              </c:extLst>
            </c:dLbl>
            <c:dLbl>
              <c:idx val="2"/>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F-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data'!$B$26:$D$26</c:f>
              <c:numCache>
                <c:formatCode>#,##0</c:formatCode>
                <c:ptCount val="3"/>
                <c:pt idx="0">
                  <c:v>-426</c:v>
                </c:pt>
                <c:pt idx="1">
                  <c:v>104</c:v>
                </c:pt>
                <c:pt idx="2">
                  <c:v>517</c:v>
                </c:pt>
              </c:numCache>
            </c:numRef>
          </c:val>
          <c:extLst>
            <c:ext xmlns:c16="http://schemas.microsoft.com/office/drawing/2014/chart" uri="{C3380CC4-5D6E-409C-BE32-E72D297353CC}">
              <c16:uniqueId val="{00000002-8609-42E3-92CE-04E05F8C678A}"/>
            </c:ext>
          </c:extLst>
        </c:ser>
        <c:ser>
          <c:idx val="3"/>
          <c:order val="3"/>
          <c:tx>
            <c:strRef>
              <c:f>'Figure 6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1-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A-8609-42E3-92CE-04E05F8C678A}"/>
              </c:ext>
            </c:extLst>
          </c:dPt>
          <c:dLbls>
            <c:dLbl>
              <c:idx val="0"/>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8609-42E3-92CE-04E05F8C678A}"/>
                </c:ext>
              </c:extLst>
            </c:dLbl>
            <c:dLbl>
              <c:idx val="1"/>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8609-42E3-92CE-04E05F8C678A}"/>
                </c:ext>
              </c:extLst>
            </c:dLbl>
            <c:dLbl>
              <c:idx val="2"/>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E-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data'!$B$27:$D$27</c:f>
              <c:numCache>
                <c:formatCode>#,##0</c:formatCode>
                <c:ptCount val="3"/>
                <c:pt idx="0">
                  <c:v>-415</c:v>
                </c:pt>
                <c:pt idx="1">
                  <c:v>10</c:v>
                </c:pt>
                <c:pt idx="2">
                  <c:v>97</c:v>
                </c:pt>
              </c:numCache>
            </c:numRef>
          </c:val>
          <c:extLst>
            <c:ext xmlns:c16="http://schemas.microsoft.com/office/drawing/2014/chart" uri="{C3380CC4-5D6E-409C-BE32-E72D297353CC}">
              <c16:uniqueId val="{00000003-8609-42E3-92CE-04E05F8C678A}"/>
            </c:ext>
          </c:extLst>
        </c:ser>
        <c:ser>
          <c:idx val="4"/>
          <c:order val="4"/>
          <c:tx>
            <c:strRef>
              <c:f>'Figure 6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0-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609-42E3-92CE-04E05F8C678A}"/>
              </c:ext>
            </c:extLst>
          </c:dPt>
          <c:dLbls>
            <c:dLbl>
              <c:idx val="0"/>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8609-42E3-92CE-04E05F8C678A}"/>
                </c:ext>
              </c:extLst>
            </c:dLbl>
            <c:dLbl>
              <c:idx val="1"/>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609-42E3-92CE-04E05F8C678A}"/>
                </c:ext>
              </c:extLst>
            </c:dLbl>
            <c:dLbl>
              <c:idx val="2"/>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data'!$B$28:$D$28</c:f>
              <c:numCache>
                <c:formatCode>#,##0</c:formatCode>
                <c:ptCount val="3"/>
                <c:pt idx="0">
                  <c:v>1756</c:v>
                </c:pt>
                <c:pt idx="1">
                  <c:v>1851</c:v>
                </c:pt>
                <c:pt idx="2">
                  <c:v>237</c:v>
                </c:pt>
              </c:numCache>
            </c:numRef>
          </c:val>
          <c:extLst>
            <c:ext xmlns:c16="http://schemas.microsoft.com/office/drawing/2014/chart" uri="{C3380CC4-5D6E-409C-BE32-E72D297353CC}">
              <c16:uniqueId val="{00000004-8609-42E3-92CE-04E05F8C678A}"/>
            </c:ext>
          </c:extLst>
        </c:ser>
        <c:ser>
          <c:idx val="5"/>
          <c:order val="5"/>
          <c:tx>
            <c:strRef>
              <c:f>'Figure 6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F-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8-8609-42E3-92CE-04E05F8C678A}"/>
              </c:ext>
            </c:extLst>
          </c:dPt>
          <c:dLbls>
            <c:dLbl>
              <c:idx val="0"/>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8609-42E3-92CE-04E05F8C678A}"/>
                </c:ext>
              </c:extLst>
            </c:dLbl>
            <c:dLbl>
              <c:idx val="1"/>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8609-42E3-92CE-04E05F8C678A}"/>
                </c:ext>
              </c:extLst>
            </c:dLbl>
            <c:dLbl>
              <c:idx val="2"/>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data'!$B$29:$D$29</c:f>
              <c:numCache>
                <c:formatCode>#,##0</c:formatCode>
                <c:ptCount val="3"/>
                <c:pt idx="0">
                  <c:v>-165</c:v>
                </c:pt>
                <c:pt idx="1">
                  <c:v>233</c:v>
                </c:pt>
                <c:pt idx="2">
                  <c:v>548</c:v>
                </c:pt>
              </c:numCache>
            </c:numRef>
          </c:val>
          <c:extLst>
            <c:ext xmlns:c16="http://schemas.microsoft.com/office/drawing/2014/chart" uri="{C3380CC4-5D6E-409C-BE32-E72D297353CC}">
              <c16:uniqueId val="{00000005-8609-42E3-92CE-04E05F8C678A}"/>
            </c:ext>
          </c:extLst>
        </c:ser>
        <c:ser>
          <c:idx val="6"/>
          <c:order val="6"/>
          <c:tx>
            <c:strRef>
              <c:f>'Figure 6 data'!$A$30</c:f>
              <c:strCache>
                <c:ptCount val="1"/>
                <c:pt idx="0">
                  <c:v>All</c:v>
                </c:pt>
              </c:strCache>
              <c:extLst xmlns:c15="http://schemas.microsoft.com/office/drawing/2012/chart"/>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0E-8609-42E3-92CE-04E05F8C678A}"/>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07-8609-42E3-92CE-04E05F8C678A}"/>
              </c:ext>
            </c:extLst>
          </c:dPt>
          <c:dLbls>
            <c:dLbl>
              <c:idx val="0"/>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8609-42E3-92CE-04E05F8C678A}"/>
                </c:ext>
              </c:extLst>
            </c:dLbl>
            <c:dLbl>
              <c:idx val="1"/>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609-42E3-92CE-04E05F8C678A}"/>
                </c:ext>
              </c:extLst>
            </c:dLbl>
            <c:dLbl>
              <c:idx val="2"/>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60AA-4376-AFA7-E8601D02C32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6 data'!$B$4:$D$4</c:f>
              <c:numCache>
                <c:formatCode>#######0</c:formatCode>
                <c:ptCount val="3"/>
              </c:numCache>
            </c:numRef>
          </c:cat>
          <c:val>
            <c:numRef>
              <c:f>'Figure 6 data'!$B$30:$D$30</c:f>
              <c:numCache>
                <c:formatCode>#,##0</c:formatCode>
                <c:ptCount val="3"/>
                <c:pt idx="0">
                  <c:v>133</c:v>
                </c:pt>
                <c:pt idx="1">
                  <c:v>2463</c:v>
                </c:pt>
                <c:pt idx="2">
                  <c:v>2329</c:v>
                </c:pt>
              </c:numCache>
              <c:extLst xmlns:c15="http://schemas.microsoft.com/office/drawing/2012/chart"/>
            </c:numRef>
          </c:val>
          <c:extLst xmlns:c15="http://schemas.microsoft.com/office/drawing/2012/chart">
            <c:ext xmlns:c16="http://schemas.microsoft.com/office/drawing/2014/chart" uri="{C3380CC4-5D6E-409C-BE32-E72D297353CC}">
              <c16:uniqueId val="{00000006-8609-42E3-92CE-04E05F8C678A}"/>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15 to 25,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data'!$A$8</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data'!$D$3:$O$3</c15:sqref>
                  </c15:fullRef>
                </c:ext>
              </c:extLst>
              <c:f>'Figure 7 data'!$E$3:$O$3</c:f>
              <c:numCache>
                <c:formatCode>General_)</c:formatCode>
                <c:ptCount val="11"/>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numCache>
            </c:numRef>
          </c:cat>
          <c:val>
            <c:numRef>
              <c:extLst>
                <c:ext xmlns:c15="http://schemas.microsoft.com/office/drawing/2012/chart" uri="{02D57815-91ED-43cb-92C2-25804820EDAC}">
                  <c15:fullRef>
                    <c15:sqref>'Figure 7 data'!$D$8:$O$8</c15:sqref>
                  </c15:fullRef>
                </c:ext>
              </c:extLst>
              <c:f>'Figure 7 data'!$E$8:$O$8</c:f>
              <c:numCache>
                <c:formatCode>#,##0</c:formatCode>
                <c:ptCount val="11"/>
                <c:pt idx="0">
                  <c:v>357</c:v>
                </c:pt>
                <c:pt idx="1">
                  <c:v>311</c:v>
                </c:pt>
                <c:pt idx="2">
                  <c:v>277</c:v>
                </c:pt>
                <c:pt idx="3">
                  <c:v>194</c:v>
                </c:pt>
                <c:pt idx="4">
                  <c:v>154</c:v>
                </c:pt>
                <c:pt idx="5">
                  <c:v>128</c:v>
                </c:pt>
                <c:pt idx="6">
                  <c:v>95</c:v>
                </c:pt>
                <c:pt idx="7">
                  <c:v>55</c:v>
                </c:pt>
                <c:pt idx="8">
                  <c:v>39</c:v>
                </c:pt>
                <c:pt idx="9">
                  <c:v>27</c:v>
                </c:pt>
                <c:pt idx="10">
                  <c:v>28</c:v>
                </c:pt>
              </c:numCache>
            </c:numRef>
          </c:val>
          <c:extLst>
            <c:ext xmlns:c16="http://schemas.microsoft.com/office/drawing/2014/chart" uri="{C3380CC4-5D6E-409C-BE32-E72D297353CC}">
              <c16:uniqueId val="{00000002-8B49-45E4-804C-F575841AAC96}"/>
            </c:ext>
          </c:extLst>
        </c:ser>
        <c:ser>
          <c:idx val="0"/>
          <c:order val="1"/>
          <c:tx>
            <c:strRef>
              <c:f>'Figure 7 data'!$A$6</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data'!$D$3:$O$3</c15:sqref>
                  </c15:fullRef>
                </c:ext>
              </c:extLst>
              <c:f>'Figure 7 data'!$E$3:$O$3</c:f>
              <c:numCache>
                <c:formatCode>General_)</c:formatCode>
                <c:ptCount val="11"/>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numCache>
            </c:numRef>
          </c:cat>
          <c:val>
            <c:numRef>
              <c:extLst>
                <c:ext xmlns:c15="http://schemas.microsoft.com/office/drawing/2012/chart" uri="{02D57815-91ED-43cb-92C2-25804820EDAC}">
                  <c15:fullRef>
                    <c15:sqref>'Figure 7 data'!$D$6:$O$6</c15:sqref>
                  </c15:fullRef>
                </c:ext>
              </c:extLst>
              <c:f>'Figure 7 data'!$E$6:$O$6</c:f>
              <c:numCache>
                <c:formatCode>#,##0</c:formatCode>
                <c:ptCount val="11"/>
                <c:pt idx="0">
                  <c:v>189</c:v>
                </c:pt>
                <c:pt idx="1">
                  <c:v>303</c:v>
                </c:pt>
                <c:pt idx="2">
                  <c:v>341</c:v>
                </c:pt>
                <c:pt idx="3">
                  <c:v>315</c:v>
                </c:pt>
                <c:pt idx="4">
                  <c:v>238</c:v>
                </c:pt>
                <c:pt idx="5">
                  <c:v>187</c:v>
                </c:pt>
                <c:pt idx="6">
                  <c:v>124</c:v>
                </c:pt>
                <c:pt idx="7">
                  <c:v>69</c:v>
                </c:pt>
                <c:pt idx="8">
                  <c:v>42</c:v>
                </c:pt>
                <c:pt idx="9">
                  <c:v>35</c:v>
                </c:pt>
                <c:pt idx="10">
                  <c:v>20</c:v>
                </c:pt>
              </c:numCache>
            </c:numRef>
          </c:val>
          <c:extLst>
            <c:ext xmlns:c16="http://schemas.microsoft.com/office/drawing/2014/chart" uri="{C3380CC4-5D6E-409C-BE32-E72D297353CC}">
              <c16:uniqueId val="{00000000-8B49-45E4-804C-F575841AAC96}"/>
            </c:ext>
          </c:extLst>
        </c:ser>
        <c:ser>
          <c:idx val="1"/>
          <c:order val="2"/>
          <c:tx>
            <c:strRef>
              <c:f>'Figure 7 data'!$A$7</c:f>
              <c:strCache>
                <c:ptCount val="1"/>
                <c:pt idx="0">
                  <c:v>Home / Non-institution</c:v>
                </c:pt>
              </c:strCache>
            </c:strRef>
          </c:tx>
          <c:spPr>
            <a:solidFill>
              <a:schemeClr val="accent3"/>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data'!$D$3:$O$3</c15:sqref>
                  </c15:fullRef>
                </c:ext>
              </c:extLst>
              <c:f>'Figure 7 data'!$E$3:$O$3</c:f>
              <c:numCache>
                <c:formatCode>General_)</c:formatCode>
                <c:ptCount val="11"/>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numCache>
            </c:numRef>
          </c:cat>
          <c:val>
            <c:numRef>
              <c:extLst>
                <c:ext xmlns:c15="http://schemas.microsoft.com/office/drawing/2012/chart" uri="{02D57815-91ED-43cb-92C2-25804820EDAC}">
                  <c15:fullRef>
                    <c15:sqref>'Figure 7 data'!$D$7:$O$7</c15:sqref>
                  </c15:fullRef>
                </c:ext>
              </c:extLst>
              <c:f>'Figure 7 data'!$E$7:$O$7</c:f>
              <c:numCache>
                <c:formatCode>#,##0</c:formatCode>
                <c:ptCount val="11"/>
                <c:pt idx="0">
                  <c:v>64</c:v>
                </c:pt>
                <c:pt idx="1">
                  <c:v>36</c:v>
                </c:pt>
                <c:pt idx="2">
                  <c:v>42</c:v>
                </c:pt>
                <c:pt idx="3">
                  <c:v>17</c:v>
                </c:pt>
                <c:pt idx="4">
                  <c:v>22</c:v>
                </c:pt>
                <c:pt idx="5">
                  <c:v>19</c:v>
                </c:pt>
                <c:pt idx="6">
                  <c:v>9</c:v>
                </c:pt>
                <c:pt idx="7">
                  <c:v>7</c:v>
                </c:pt>
                <c:pt idx="8">
                  <c:v>7</c:v>
                </c:pt>
                <c:pt idx="9">
                  <c:v>7</c:v>
                </c:pt>
                <c:pt idx="10">
                  <c:v>1</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93"/>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data'!$A$9</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ullRef>
                          <c15:sqref>'Figure 7 data'!$D$3:$O$3</c15:sqref>
                        </c15:fullRef>
                        <c15:formulaRef>
                          <c15:sqref>'Figure 7 data'!$E$3:$O$3</c15:sqref>
                        </c15:formulaRef>
                      </c:ext>
                    </c:extLst>
                    <c:numCache>
                      <c:formatCode>General_)</c:formatCode>
                      <c:ptCount val="11"/>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numCache>
                  </c:numRef>
                </c:cat>
                <c:val>
                  <c:numRef>
                    <c:extLst>
                      <c:ext uri="{02D57815-91ED-43cb-92C2-25804820EDAC}">
                        <c15:fullRef>
                          <c15:sqref>'Figure 7 data'!$D$9:$O$9</c15:sqref>
                        </c15:fullRef>
                        <c15:formulaRef>
                          <c15:sqref>'Figure 7 data'!$E$9:$O$9</c15:sqref>
                        </c15:formulaRef>
                      </c:ext>
                    </c:extLst>
                    <c:numCache>
                      <c:formatCode>#,##0</c:formatCode>
                      <c:ptCount val="11"/>
                      <c:pt idx="0">
                        <c:v>0</c:v>
                      </c:pt>
                      <c:pt idx="1">
                        <c:v>0</c:v>
                      </c:pt>
                      <c:pt idx="2">
                        <c:v>0</c:v>
                      </c:pt>
                      <c:pt idx="3">
                        <c:v>0</c:v>
                      </c:pt>
                      <c:pt idx="4">
                        <c:v>1</c:v>
                      </c:pt>
                      <c:pt idx="5">
                        <c:v>2</c:v>
                      </c:pt>
                      <c:pt idx="6">
                        <c:v>2</c:v>
                      </c:pt>
                      <c:pt idx="7">
                        <c:v>0</c:v>
                      </c:pt>
                      <c:pt idx="8">
                        <c:v>1</c:v>
                      </c:pt>
                      <c:pt idx="9">
                        <c:v>0</c:v>
                      </c:pt>
                      <c:pt idx="10">
                        <c:v>0</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data'!$A$6:$A$107</c:f>
              <c:numCache>
                <c:formatCode>m/d/yy</c:formatCode>
                <c:ptCount val="102"/>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numCache>
            </c:numRef>
          </c:cat>
          <c:val>
            <c:numRef>
              <c:f>'Figure 8 data'!$B$6:$B$100</c:f>
              <c:numCache>
                <c:formatCode>#,##0</c:formatCode>
                <c:ptCount val="95"/>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730</c:v>
                </c:pt>
                <c:pt idx="26">
                  <c:v>814</c:v>
                </c:pt>
                <c:pt idx="27">
                  <c:v>905</c:v>
                </c:pt>
                <c:pt idx="28">
                  <c:v>1013</c:v>
                </c:pt>
                <c:pt idx="29">
                  <c:v>1111</c:v>
                </c:pt>
                <c:pt idx="30">
                  <c:v>1206</c:v>
                </c:pt>
                <c:pt idx="31">
                  <c:v>1280</c:v>
                </c:pt>
                <c:pt idx="32">
                  <c:v>1359</c:v>
                </c:pt>
                <c:pt idx="33">
                  <c:v>1459</c:v>
                </c:pt>
                <c:pt idx="34">
                  <c:v>1553</c:v>
                </c:pt>
                <c:pt idx="35">
                  <c:v>1654</c:v>
                </c:pt>
                <c:pt idx="36">
                  <c:v>1739</c:v>
                </c:pt>
                <c:pt idx="37">
                  <c:v>1834</c:v>
                </c:pt>
                <c:pt idx="38">
                  <c:v>1924</c:v>
                </c:pt>
                <c:pt idx="39">
                  <c:v>2029</c:v>
                </c:pt>
                <c:pt idx="40">
                  <c:v>2125</c:v>
                </c:pt>
                <c:pt idx="41">
                  <c:v>2213</c:v>
                </c:pt>
                <c:pt idx="42">
                  <c:v>2285</c:v>
                </c:pt>
                <c:pt idx="43">
                  <c:v>2361</c:v>
                </c:pt>
                <c:pt idx="44">
                  <c:v>2440</c:v>
                </c:pt>
                <c:pt idx="45">
                  <c:v>2518</c:v>
                </c:pt>
                <c:pt idx="46">
                  <c:v>2603</c:v>
                </c:pt>
                <c:pt idx="47">
                  <c:v>2662</c:v>
                </c:pt>
                <c:pt idx="48">
                  <c:v>2731</c:v>
                </c:pt>
                <c:pt idx="49">
                  <c:v>2799</c:v>
                </c:pt>
                <c:pt idx="50">
                  <c:v>2866</c:v>
                </c:pt>
                <c:pt idx="51">
                  <c:v>2926</c:v>
                </c:pt>
                <c:pt idx="52">
                  <c:v>2987</c:v>
                </c:pt>
                <c:pt idx="53">
                  <c:v>3049</c:v>
                </c:pt>
                <c:pt idx="54">
                  <c:v>3116</c:v>
                </c:pt>
                <c:pt idx="55">
                  <c:v>3175</c:v>
                </c:pt>
                <c:pt idx="56">
                  <c:v>3236</c:v>
                </c:pt>
                <c:pt idx="57">
                  <c:v>3294</c:v>
                </c:pt>
                <c:pt idx="58">
                  <c:v>3344</c:v>
                </c:pt>
                <c:pt idx="59">
                  <c:v>3382</c:v>
                </c:pt>
                <c:pt idx="60">
                  <c:v>3427</c:v>
                </c:pt>
                <c:pt idx="61">
                  <c:v>3462</c:v>
                </c:pt>
                <c:pt idx="62">
                  <c:v>3515</c:v>
                </c:pt>
                <c:pt idx="63">
                  <c:v>3565</c:v>
                </c:pt>
                <c:pt idx="64">
                  <c:v>3599</c:v>
                </c:pt>
                <c:pt idx="65">
                  <c:v>3636</c:v>
                </c:pt>
                <c:pt idx="66">
                  <c:v>3670</c:v>
                </c:pt>
                <c:pt idx="67">
                  <c:v>3704</c:v>
                </c:pt>
                <c:pt idx="68">
                  <c:v>3735</c:v>
                </c:pt>
                <c:pt idx="69">
                  <c:v>3763</c:v>
                </c:pt>
                <c:pt idx="70">
                  <c:v>3797</c:v>
                </c:pt>
                <c:pt idx="71">
                  <c:v>3816</c:v>
                </c:pt>
                <c:pt idx="72">
                  <c:v>3830</c:v>
                </c:pt>
                <c:pt idx="73">
                  <c:v>3843</c:v>
                </c:pt>
                <c:pt idx="74">
                  <c:v>3865</c:v>
                </c:pt>
                <c:pt idx="75">
                  <c:v>3885</c:v>
                </c:pt>
                <c:pt idx="76">
                  <c:v>3907</c:v>
                </c:pt>
                <c:pt idx="77">
                  <c:v>3929</c:v>
                </c:pt>
                <c:pt idx="78">
                  <c:v>3948</c:v>
                </c:pt>
                <c:pt idx="79">
                  <c:v>3961</c:v>
                </c:pt>
                <c:pt idx="80">
                  <c:v>3972</c:v>
                </c:pt>
                <c:pt idx="81">
                  <c:v>3978</c:v>
                </c:pt>
                <c:pt idx="82">
                  <c:v>3992</c:v>
                </c:pt>
                <c:pt idx="83">
                  <c:v>4004</c:v>
                </c:pt>
                <c:pt idx="84">
                  <c:v>4008</c:v>
                </c:pt>
                <c:pt idx="85">
                  <c:v>4024</c:v>
                </c:pt>
                <c:pt idx="86">
                  <c:v>4032</c:v>
                </c:pt>
                <c:pt idx="87">
                  <c:v>4042</c:v>
                </c:pt>
                <c:pt idx="88">
                  <c:v>4050</c:v>
                </c:pt>
                <c:pt idx="89">
                  <c:v>4055</c:v>
                </c:pt>
                <c:pt idx="90">
                  <c:v>4067</c:v>
                </c:pt>
                <c:pt idx="91">
                  <c:v>4071</c:v>
                </c:pt>
                <c:pt idx="92">
                  <c:v>4075</c:v>
                </c:pt>
                <c:pt idx="93">
                  <c:v>4081</c:v>
                </c:pt>
                <c:pt idx="94">
                  <c:v>4088</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data'!$A$6:$A$107</c:f>
              <c:numCache>
                <c:formatCode>m/d/yy</c:formatCode>
                <c:ptCount val="102"/>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numCache>
            </c:numRef>
          </c:cat>
          <c:val>
            <c:numRef>
              <c:f>'Figure 8 data'!$C$6:$C$107</c:f>
              <c:numCache>
                <c:formatCode>#,##0</c:formatCode>
                <c:ptCount val="102"/>
                <c:pt idx="0">
                  <c:v>0</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2020</c:v>
                </c:pt>
                <c:pt idx="42">
                  <c:v>2136</c:v>
                </c:pt>
                <c:pt idx="43">
                  <c:v>2220</c:v>
                </c:pt>
                <c:pt idx="44">
                  <c:v>2260</c:v>
                </c:pt>
                <c:pt idx="45">
                  <c:v>2274</c:v>
                </c:pt>
                <c:pt idx="46">
                  <c:v>2382</c:v>
                </c:pt>
                <c:pt idx="47">
                  <c:v>2516</c:v>
                </c:pt>
                <c:pt idx="48">
                  <c:v>2628</c:v>
                </c:pt>
                <c:pt idx="49">
                  <c:v>2703</c:v>
                </c:pt>
                <c:pt idx="50">
                  <c:v>2779</c:v>
                </c:pt>
                <c:pt idx="51">
                  <c:v>2793</c:v>
                </c:pt>
                <c:pt idx="52">
                  <c:v>2800</c:v>
                </c:pt>
                <c:pt idx="53">
                  <c:v>2865</c:v>
                </c:pt>
                <c:pt idx="54">
                  <c:v>2987</c:v>
                </c:pt>
                <c:pt idx="55">
                  <c:v>3072</c:v>
                </c:pt>
                <c:pt idx="56">
                  <c:v>3144</c:v>
                </c:pt>
                <c:pt idx="57">
                  <c:v>3193</c:v>
                </c:pt>
                <c:pt idx="58">
                  <c:v>3210</c:v>
                </c:pt>
                <c:pt idx="59">
                  <c:v>3215</c:v>
                </c:pt>
                <c:pt idx="60">
                  <c:v>3288</c:v>
                </c:pt>
                <c:pt idx="61">
                  <c:v>3378</c:v>
                </c:pt>
                <c:pt idx="62">
                  <c:v>3422</c:v>
                </c:pt>
                <c:pt idx="63">
                  <c:v>3478</c:v>
                </c:pt>
                <c:pt idx="64">
                  <c:v>3538</c:v>
                </c:pt>
                <c:pt idx="65">
                  <c:v>3548</c:v>
                </c:pt>
                <c:pt idx="66">
                  <c:v>3551</c:v>
                </c:pt>
                <c:pt idx="67">
                  <c:v>3597</c:v>
                </c:pt>
                <c:pt idx="68">
                  <c:v>3663</c:v>
                </c:pt>
                <c:pt idx="69">
                  <c:v>3711</c:v>
                </c:pt>
                <c:pt idx="70">
                  <c:v>3739</c:v>
                </c:pt>
                <c:pt idx="71">
                  <c:v>3767</c:v>
                </c:pt>
                <c:pt idx="72">
                  <c:v>3778</c:v>
                </c:pt>
                <c:pt idx="73">
                  <c:v>3781</c:v>
                </c:pt>
                <c:pt idx="74">
                  <c:v>3803</c:v>
                </c:pt>
                <c:pt idx="75">
                  <c:v>3823</c:v>
                </c:pt>
                <c:pt idx="76">
                  <c:v>3844</c:v>
                </c:pt>
                <c:pt idx="77">
                  <c:v>3869</c:v>
                </c:pt>
                <c:pt idx="78">
                  <c:v>3900</c:v>
                </c:pt>
                <c:pt idx="79">
                  <c:v>3910</c:v>
                </c:pt>
                <c:pt idx="80">
                  <c:v>3912</c:v>
                </c:pt>
                <c:pt idx="81">
                  <c:v>3933</c:v>
                </c:pt>
                <c:pt idx="82">
                  <c:v>3949</c:v>
                </c:pt>
                <c:pt idx="83">
                  <c:v>3968</c:v>
                </c:pt>
                <c:pt idx="84">
                  <c:v>3987</c:v>
                </c:pt>
                <c:pt idx="85">
                  <c:v>3998</c:v>
                </c:pt>
                <c:pt idx="86">
                  <c:v>4000</c:v>
                </c:pt>
                <c:pt idx="87">
                  <c:v>4001</c:v>
                </c:pt>
                <c:pt idx="88">
                  <c:v>4017</c:v>
                </c:pt>
                <c:pt idx="89">
                  <c:v>4036</c:v>
                </c:pt>
                <c:pt idx="90">
                  <c:v>4049</c:v>
                </c:pt>
                <c:pt idx="91">
                  <c:v>4055</c:v>
                </c:pt>
                <c:pt idx="92">
                  <c:v>4067</c:v>
                </c:pt>
                <c:pt idx="93">
                  <c:v>4070</c:v>
                </c:pt>
                <c:pt idx="94">
                  <c:v>4070</c:v>
                </c:pt>
                <c:pt idx="95">
                  <c:v>4078</c:v>
                </c:pt>
                <c:pt idx="96">
                  <c:v>4095</c:v>
                </c:pt>
                <c:pt idx="97">
                  <c:v>4102</c:v>
                </c:pt>
                <c:pt idx="98">
                  <c:v>4110</c:v>
                </c:pt>
                <c:pt idx="99">
                  <c:v>4119</c:v>
                </c:pt>
                <c:pt idx="100">
                  <c:v>4119</c:v>
                </c:pt>
                <c:pt idx="101">
                  <c:v>4119</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3"/>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12482445323812517"/>
          <c:y val="0.13525518557829175"/>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0.02047</cdr:x>
      <cdr:y>0.20376</cdr:y>
    </cdr:from>
    <cdr:to>
      <cdr:x>0.2088</cdr:x>
      <cdr:y>0.26176</cdr:y>
    </cdr:to>
    <cdr:sp macro="" textlink="">
      <cdr:nvSpPr>
        <cdr:cNvPr id="2" name="TextBox 1"/>
        <cdr:cNvSpPr txBox="1"/>
      </cdr:nvSpPr>
      <cdr:spPr>
        <a:xfrm xmlns:a="http://schemas.openxmlformats.org/drawingml/2006/main">
          <a:off x="190500" y="1238250"/>
          <a:ext cx="175260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0.01979</cdr:x>
      <cdr:y>0.49269</cdr:y>
    </cdr:from>
    <cdr:to>
      <cdr:x>0.18253</cdr:x>
      <cdr:y>0.55068</cdr:y>
    </cdr:to>
    <cdr:sp macro="" textlink="">
      <cdr:nvSpPr>
        <cdr:cNvPr id="3" name="TextBox 1"/>
        <cdr:cNvSpPr txBox="1"/>
      </cdr:nvSpPr>
      <cdr:spPr>
        <a:xfrm xmlns:a="http://schemas.openxmlformats.org/drawingml/2006/main">
          <a:off x="184150" y="29940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0.02081</cdr:x>
      <cdr:y>0.78736</cdr:y>
    </cdr:from>
    <cdr:to>
      <cdr:x>0.18356</cdr:x>
      <cdr:y>0.84535</cdr:y>
    </cdr:to>
    <cdr:sp macro="" textlink="">
      <cdr:nvSpPr>
        <cdr:cNvPr id="4" name="TextBox 1"/>
        <cdr:cNvSpPr txBox="1"/>
      </cdr:nvSpPr>
      <cdr:spPr>
        <a:xfrm xmlns:a="http://schemas.openxmlformats.org/drawingml/2006/main">
          <a:off x="193675" y="47847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Hospitals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0.06545</cdr:x>
      <cdr:y>0.6109</cdr:y>
    </cdr:from>
    <cdr:to>
      <cdr:x>0.11888</cdr:x>
      <cdr:y>0.65315</cdr:y>
    </cdr:to>
    <cdr:sp macro="" textlink="">
      <cdr:nvSpPr>
        <cdr:cNvPr id="5" name="TextBox 1"/>
        <cdr:cNvSpPr txBox="1"/>
      </cdr:nvSpPr>
      <cdr:spPr>
        <a:xfrm xmlns:a="http://schemas.openxmlformats.org/drawingml/2006/main">
          <a:off x="609063" y="3712430"/>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0.15215</cdr:x>
      <cdr:y>0.65018</cdr:y>
    </cdr:from>
    <cdr:to>
      <cdr:x>0.20558</cdr:x>
      <cdr:y>0.69243</cdr:y>
    </cdr:to>
    <cdr:sp macro="" textlink="">
      <cdr:nvSpPr>
        <cdr:cNvPr id="6" name="TextBox 1"/>
        <cdr:cNvSpPr txBox="1"/>
      </cdr:nvSpPr>
      <cdr:spPr>
        <a:xfrm xmlns:a="http://schemas.openxmlformats.org/drawingml/2006/main">
          <a:off x="1415926" y="3951114"/>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0.23383</cdr:x>
      <cdr:y>0.66756</cdr:y>
    </cdr:from>
    <cdr:to>
      <cdr:x>0.28728</cdr:x>
      <cdr:y>0.70981</cdr:y>
    </cdr:to>
    <cdr:sp macro="" textlink="">
      <cdr:nvSpPr>
        <cdr:cNvPr id="7" name="TextBox 1"/>
        <cdr:cNvSpPr txBox="1"/>
      </cdr:nvSpPr>
      <cdr:spPr>
        <a:xfrm xmlns:a="http://schemas.openxmlformats.org/drawingml/2006/main">
          <a:off x="2175995" y="4056705"/>
          <a:ext cx="49740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0.31828</cdr:x>
      <cdr:y>0.71686</cdr:y>
    </cdr:from>
    <cdr:to>
      <cdr:x>0.37172</cdr:x>
      <cdr:y>0.75911</cdr:y>
    </cdr:to>
    <cdr:sp macro="" textlink="">
      <cdr:nvSpPr>
        <cdr:cNvPr id="8" name="TextBox 1"/>
        <cdr:cNvSpPr txBox="1"/>
      </cdr:nvSpPr>
      <cdr:spPr>
        <a:xfrm xmlns:a="http://schemas.openxmlformats.org/drawingml/2006/main">
          <a:off x="2961907" y="4356336"/>
          <a:ext cx="497309"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0.06617</cdr:x>
      <cdr:y>0.33773</cdr:y>
    </cdr:from>
    <cdr:to>
      <cdr:x>0.1196</cdr:x>
      <cdr:y>0.37998</cdr:y>
    </cdr:to>
    <cdr:sp macro="" textlink="">
      <cdr:nvSpPr>
        <cdr:cNvPr id="11" name="TextBox 1"/>
        <cdr:cNvSpPr txBox="1"/>
      </cdr:nvSpPr>
      <cdr:spPr>
        <a:xfrm xmlns:a="http://schemas.openxmlformats.org/drawingml/2006/main">
          <a:off x="615736" y="2052353"/>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0.06647</cdr:x>
      <cdr:y>0.21582</cdr:y>
    </cdr:from>
    <cdr:to>
      <cdr:x>0.11989</cdr:x>
      <cdr:y>0.25807</cdr:y>
    </cdr:to>
    <cdr:sp macro="" textlink="">
      <cdr:nvSpPr>
        <cdr:cNvPr id="12" name="TextBox 1"/>
        <cdr:cNvSpPr txBox="1"/>
      </cdr:nvSpPr>
      <cdr:spPr>
        <a:xfrm xmlns:a="http://schemas.openxmlformats.org/drawingml/2006/main">
          <a:off x="618588" y="1311543"/>
          <a:ext cx="49712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0.15369</cdr:x>
      <cdr:y>0.15919</cdr:y>
    </cdr:from>
    <cdr:to>
      <cdr:x>0.20712</cdr:x>
      <cdr:y>0.20144</cdr:y>
    </cdr:to>
    <cdr:sp macro="" textlink="">
      <cdr:nvSpPr>
        <cdr:cNvPr id="13" name="TextBox 1"/>
        <cdr:cNvSpPr txBox="1"/>
      </cdr:nvSpPr>
      <cdr:spPr>
        <a:xfrm xmlns:a="http://schemas.openxmlformats.org/drawingml/2006/main">
          <a:off x="1430245" y="967405"/>
          <a:ext cx="497216"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0.15102</cdr:x>
      <cdr:y>0.32083</cdr:y>
    </cdr:from>
    <cdr:to>
      <cdr:x>0.20446</cdr:x>
      <cdr:y>0.36308</cdr:y>
    </cdr:to>
    <cdr:sp macro="" textlink="">
      <cdr:nvSpPr>
        <cdr:cNvPr id="14" name="TextBox 1"/>
        <cdr:cNvSpPr txBox="1"/>
      </cdr:nvSpPr>
      <cdr:spPr>
        <a:xfrm xmlns:a="http://schemas.openxmlformats.org/drawingml/2006/main">
          <a:off x="1405371" y="1949650"/>
          <a:ext cx="497309"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0.24151</cdr:x>
      <cdr:y>0.15198</cdr:y>
    </cdr:from>
    <cdr:to>
      <cdr:x>0.29494</cdr:x>
      <cdr:y>0.19423</cdr:y>
    </cdr:to>
    <cdr:sp macro="" textlink="">
      <cdr:nvSpPr>
        <cdr:cNvPr id="15" name="TextBox 1"/>
        <cdr:cNvSpPr txBox="1"/>
      </cdr:nvSpPr>
      <cdr:spPr>
        <a:xfrm xmlns:a="http://schemas.openxmlformats.org/drawingml/2006/main">
          <a:off x="2247497" y="923575"/>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0.23658</cdr:x>
      <cdr:y>0.3291</cdr:y>
    </cdr:from>
    <cdr:to>
      <cdr:x>0.29001</cdr:x>
      <cdr:y>0.37135</cdr:y>
    </cdr:to>
    <cdr:sp macro="" textlink="">
      <cdr:nvSpPr>
        <cdr:cNvPr id="16" name="TextBox 1"/>
        <cdr:cNvSpPr txBox="1"/>
      </cdr:nvSpPr>
      <cdr:spPr>
        <a:xfrm xmlns:a="http://schemas.openxmlformats.org/drawingml/2006/main">
          <a:off x="2201625" y="1999945"/>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0.32144</cdr:x>
      <cdr:y>0.435</cdr:y>
    </cdr:from>
    <cdr:to>
      <cdr:x>0.38587</cdr:x>
      <cdr:y>0.47725</cdr:y>
    </cdr:to>
    <cdr:sp macro="" textlink="">
      <cdr:nvSpPr>
        <cdr:cNvPr id="17" name="TextBox 1"/>
        <cdr:cNvSpPr txBox="1"/>
      </cdr:nvSpPr>
      <cdr:spPr>
        <a:xfrm xmlns:a="http://schemas.openxmlformats.org/drawingml/2006/main">
          <a:off x="2991320" y="2643492"/>
          <a:ext cx="59958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0.32596</cdr:x>
      <cdr:y>0.25415</cdr:y>
    </cdr:from>
    <cdr:to>
      <cdr:x>0.38997</cdr:x>
      <cdr:y>0.2964</cdr:y>
    </cdr:to>
    <cdr:sp macro="" textlink="">
      <cdr:nvSpPr>
        <cdr:cNvPr id="18" name="TextBox 1"/>
        <cdr:cNvSpPr txBox="1"/>
      </cdr:nvSpPr>
      <cdr:spPr>
        <a:xfrm xmlns:a="http://schemas.openxmlformats.org/drawingml/2006/main">
          <a:off x="3033323" y="1544473"/>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0.40975</cdr:x>
      <cdr:y>0.37043</cdr:y>
    </cdr:from>
    <cdr:to>
      <cdr:x>0.47377</cdr:x>
      <cdr:y>0.41268</cdr:y>
    </cdr:to>
    <cdr:sp macro="" textlink="">
      <cdr:nvSpPr>
        <cdr:cNvPr id="19" name="TextBox 1"/>
        <cdr:cNvSpPr txBox="1"/>
      </cdr:nvSpPr>
      <cdr:spPr>
        <a:xfrm xmlns:a="http://schemas.openxmlformats.org/drawingml/2006/main">
          <a:off x="3813093" y="2251069"/>
          <a:ext cx="59576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0.40773</cdr:x>
      <cdr:y>0.53187</cdr:y>
    </cdr:from>
    <cdr:to>
      <cdr:x>0.47174</cdr:x>
      <cdr:y>0.57412</cdr:y>
    </cdr:to>
    <cdr:sp macro="" textlink="">
      <cdr:nvSpPr>
        <cdr:cNvPr id="20" name="TextBox 1"/>
        <cdr:cNvSpPr txBox="1"/>
      </cdr:nvSpPr>
      <cdr:spPr>
        <a:xfrm xmlns:a="http://schemas.openxmlformats.org/drawingml/2006/main">
          <a:off x="3794268" y="3232158"/>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0.40771</cdr:x>
      <cdr:y>0.7466</cdr:y>
    </cdr:from>
    <cdr:to>
      <cdr:x>0.47173</cdr:x>
      <cdr:y>0.78885</cdr:y>
    </cdr:to>
    <cdr:sp macro="" textlink="">
      <cdr:nvSpPr>
        <cdr:cNvPr id="21" name="TextBox 1"/>
        <cdr:cNvSpPr txBox="1"/>
      </cdr:nvSpPr>
      <cdr:spPr>
        <a:xfrm xmlns:a="http://schemas.openxmlformats.org/drawingml/2006/main">
          <a:off x="3794088" y="4537033"/>
          <a:ext cx="59576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0.49574</cdr:x>
      <cdr:y>0.45664</cdr:y>
    </cdr:from>
    <cdr:to>
      <cdr:x>0.55975</cdr:x>
      <cdr:y>0.49889</cdr:y>
    </cdr:to>
    <cdr:sp macro="" textlink="">
      <cdr:nvSpPr>
        <cdr:cNvPr id="22" name="TextBox 1"/>
        <cdr:cNvSpPr txBox="1"/>
      </cdr:nvSpPr>
      <cdr:spPr>
        <a:xfrm xmlns:a="http://schemas.openxmlformats.org/drawingml/2006/main">
          <a:off x="4613349" y="2774976"/>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0.49062</cdr:x>
      <cdr:y>0.5883</cdr:y>
    </cdr:from>
    <cdr:to>
      <cdr:x>0.55463</cdr:x>
      <cdr:y>0.63055</cdr:y>
    </cdr:to>
    <cdr:sp macro="" textlink="">
      <cdr:nvSpPr>
        <cdr:cNvPr id="23" name="TextBox 1"/>
        <cdr:cNvSpPr txBox="1"/>
      </cdr:nvSpPr>
      <cdr:spPr>
        <a:xfrm xmlns:a="http://schemas.openxmlformats.org/drawingml/2006/main">
          <a:off x="4565696" y="3575096"/>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56%</a:t>
          </a:r>
        </a:p>
      </cdr:txBody>
    </cdr:sp>
  </cdr:relSizeAnchor>
  <cdr:relSizeAnchor xmlns:cdr="http://schemas.openxmlformats.org/drawingml/2006/chartDrawing">
    <cdr:from>
      <cdr:x>0.49163</cdr:x>
      <cdr:y>0.75914</cdr:y>
    </cdr:from>
    <cdr:to>
      <cdr:x>0.55564</cdr:x>
      <cdr:y>0.80139</cdr:y>
    </cdr:to>
    <cdr:sp macro="" textlink="">
      <cdr:nvSpPr>
        <cdr:cNvPr id="24" name="TextBox 1"/>
        <cdr:cNvSpPr txBox="1"/>
      </cdr:nvSpPr>
      <cdr:spPr>
        <a:xfrm xmlns:a="http://schemas.openxmlformats.org/drawingml/2006/main">
          <a:off x="4575101" y="461328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0.57967</cdr:x>
      <cdr:y>0.56477</cdr:y>
    </cdr:from>
    <cdr:to>
      <cdr:x>0.64368</cdr:x>
      <cdr:y>0.60702</cdr:y>
    </cdr:to>
    <cdr:sp macro="" textlink="">
      <cdr:nvSpPr>
        <cdr:cNvPr id="25" name="TextBox 1"/>
        <cdr:cNvSpPr txBox="1"/>
      </cdr:nvSpPr>
      <cdr:spPr>
        <a:xfrm xmlns:a="http://schemas.openxmlformats.org/drawingml/2006/main">
          <a:off x="5394362" y="3432108"/>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0.57558</cdr:x>
      <cdr:y>0.65725</cdr:y>
    </cdr:from>
    <cdr:to>
      <cdr:x>0.63959</cdr:x>
      <cdr:y>0.6995</cdr:y>
    </cdr:to>
    <cdr:sp macro="" textlink="">
      <cdr:nvSpPr>
        <cdr:cNvPr id="26" name="TextBox 1"/>
        <cdr:cNvSpPr txBox="1"/>
      </cdr:nvSpPr>
      <cdr:spPr>
        <a:xfrm xmlns:a="http://schemas.openxmlformats.org/drawingml/2006/main">
          <a:off x="5356268" y="3994075"/>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0.57557</cdr:x>
      <cdr:y>0.77638</cdr:y>
    </cdr:from>
    <cdr:to>
      <cdr:x>0.63958</cdr:x>
      <cdr:y>0.81863</cdr:y>
    </cdr:to>
    <cdr:sp macro="" textlink="">
      <cdr:nvSpPr>
        <cdr:cNvPr id="27" name="TextBox 1"/>
        <cdr:cNvSpPr txBox="1"/>
      </cdr:nvSpPr>
      <cdr:spPr>
        <a:xfrm xmlns:a="http://schemas.openxmlformats.org/drawingml/2006/main">
          <a:off x="5356235" y="471802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0.66564</cdr:x>
      <cdr:y>0.66824</cdr:y>
    </cdr:from>
    <cdr:to>
      <cdr:x>0.72965</cdr:x>
      <cdr:y>0.71049</cdr:y>
    </cdr:to>
    <cdr:sp macro="" textlink="">
      <cdr:nvSpPr>
        <cdr:cNvPr id="28" name="TextBox 1"/>
        <cdr:cNvSpPr txBox="1"/>
      </cdr:nvSpPr>
      <cdr:spPr>
        <a:xfrm xmlns:a="http://schemas.openxmlformats.org/drawingml/2006/main">
          <a:off x="6194419" y="4060859"/>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0.66053</cdr:x>
      <cdr:y>0.72936</cdr:y>
    </cdr:from>
    <cdr:to>
      <cdr:x>0.72454</cdr:x>
      <cdr:y>0.77161</cdr:y>
    </cdr:to>
    <cdr:sp macro="" textlink="">
      <cdr:nvSpPr>
        <cdr:cNvPr id="29" name="TextBox 1"/>
        <cdr:cNvSpPr txBox="1"/>
      </cdr:nvSpPr>
      <cdr:spPr>
        <a:xfrm xmlns:a="http://schemas.openxmlformats.org/drawingml/2006/main">
          <a:off x="6146806" y="4432313"/>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53%</a:t>
          </a:r>
        </a:p>
      </cdr:txBody>
    </cdr:sp>
  </cdr:relSizeAnchor>
  <cdr:relSizeAnchor xmlns:cdr="http://schemas.openxmlformats.org/drawingml/2006/chartDrawing">
    <cdr:from>
      <cdr:x>0.6595</cdr:x>
      <cdr:y>0.79677</cdr:y>
    </cdr:from>
    <cdr:to>
      <cdr:x>0.72351</cdr:x>
      <cdr:y>0.83902</cdr:y>
    </cdr:to>
    <cdr:sp macro="" textlink="">
      <cdr:nvSpPr>
        <cdr:cNvPr id="30" name="TextBox 1"/>
        <cdr:cNvSpPr txBox="1"/>
      </cdr:nvSpPr>
      <cdr:spPr>
        <a:xfrm xmlns:a="http://schemas.openxmlformats.org/drawingml/2006/main">
          <a:off x="6137248" y="4841916"/>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0.75162</cdr:x>
      <cdr:y>0.71368</cdr:y>
    </cdr:from>
    <cdr:to>
      <cdr:x>0.81563</cdr:x>
      <cdr:y>0.75593</cdr:y>
    </cdr:to>
    <cdr:sp macro="" textlink="">
      <cdr:nvSpPr>
        <cdr:cNvPr id="31" name="TextBox 1"/>
        <cdr:cNvSpPr txBox="1"/>
      </cdr:nvSpPr>
      <cdr:spPr>
        <a:xfrm xmlns:a="http://schemas.openxmlformats.org/drawingml/2006/main">
          <a:off x="6994483" y="4337027"/>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0.74753</cdr:x>
      <cdr:y>0.76071</cdr:y>
    </cdr:from>
    <cdr:to>
      <cdr:x>0.81154</cdr:x>
      <cdr:y>0.80296</cdr:y>
    </cdr:to>
    <cdr:sp macro="" textlink="">
      <cdr:nvSpPr>
        <cdr:cNvPr id="32" name="TextBox 1"/>
        <cdr:cNvSpPr txBox="1"/>
      </cdr:nvSpPr>
      <cdr:spPr>
        <a:xfrm xmlns:a="http://schemas.openxmlformats.org/drawingml/2006/main">
          <a:off x="6956454" y="4622797"/>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0.74547</cdr:x>
      <cdr:y>0.80303</cdr:y>
    </cdr:from>
    <cdr:to>
      <cdr:x>0.80948</cdr:x>
      <cdr:y>0.84528</cdr:y>
    </cdr:to>
    <cdr:sp macro="" textlink="">
      <cdr:nvSpPr>
        <cdr:cNvPr id="33" name="TextBox 1"/>
        <cdr:cNvSpPr txBox="1"/>
      </cdr:nvSpPr>
      <cdr:spPr>
        <a:xfrm xmlns:a="http://schemas.openxmlformats.org/drawingml/2006/main">
          <a:off x="6937311" y="4879957"/>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0.83555</cdr:x>
      <cdr:y>0.81087</cdr:y>
    </cdr:from>
    <cdr:to>
      <cdr:x>0.89956</cdr:x>
      <cdr:y>0.85312</cdr:y>
    </cdr:to>
    <cdr:sp macro="" textlink="">
      <cdr:nvSpPr>
        <cdr:cNvPr id="37" name="TextBox 1"/>
        <cdr:cNvSpPr txBox="1"/>
      </cdr:nvSpPr>
      <cdr:spPr>
        <a:xfrm xmlns:a="http://schemas.openxmlformats.org/drawingml/2006/main">
          <a:off x="7775568" y="492763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chemeClr val="bg1"/>
              </a:solidFill>
              <a:latin typeface="Arial" panose="020B0604020202020204" pitchFamily="34" charset="0"/>
              <a:cs typeface="Arial" panose="020B0604020202020204" pitchFamily="34" charset="0"/>
            </a:rPr>
            <a:t>39%</a:t>
          </a:r>
        </a:p>
      </cdr:txBody>
    </cdr:sp>
  </cdr:relSizeAnchor>
  <cdr:relSizeAnchor xmlns:cdr="http://schemas.openxmlformats.org/drawingml/2006/chartDrawing">
    <cdr:from>
      <cdr:x>0.83351</cdr:x>
      <cdr:y>0.77638</cdr:y>
    </cdr:from>
    <cdr:to>
      <cdr:x>0.89752</cdr:x>
      <cdr:y>0.81863</cdr:y>
    </cdr:to>
    <cdr:sp macro="" textlink="">
      <cdr:nvSpPr>
        <cdr:cNvPr id="38" name="TextBox 1"/>
        <cdr:cNvSpPr txBox="1"/>
      </cdr:nvSpPr>
      <cdr:spPr>
        <a:xfrm xmlns:a="http://schemas.openxmlformats.org/drawingml/2006/main">
          <a:off x="7756545" y="4718052"/>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51%</a:t>
          </a:r>
        </a:p>
      </cdr:txBody>
    </cdr:sp>
  </cdr:relSizeAnchor>
  <cdr:relSizeAnchor xmlns:cdr="http://schemas.openxmlformats.org/drawingml/2006/chartDrawing">
    <cdr:from>
      <cdr:x>0.83044</cdr:x>
      <cdr:y>0.7325</cdr:y>
    </cdr:from>
    <cdr:to>
      <cdr:x>0.89445</cdr:x>
      <cdr:y>0.77475</cdr:y>
    </cdr:to>
    <cdr:sp macro="" textlink="">
      <cdr:nvSpPr>
        <cdr:cNvPr id="39" name="TextBox 1"/>
        <cdr:cNvSpPr txBox="1"/>
      </cdr:nvSpPr>
      <cdr:spPr>
        <a:xfrm xmlns:a="http://schemas.openxmlformats.org/drawingml/2006/main">
          <a:off x="7727976" y="445135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0.91846</cdr:x>
      <cdr:y>0.81087</cdr:y>
    </cdr:from>
    <cdr:to>
      <cdr:x>0.98247</cdr:x>
      <cdr:y>0.85312</cdr:y>
    </cdr:to>
    <cdr:sp macro="" textlink="">
      <cdr:nvSpPr>
        <cdr:cNvPr id="35" name="TextBox 1"/>
        <cdr:cNvSpPr txBox="1"/>
      </cdr:nvSpPr>
      <cdr:spPr>
        <a:xfrm xmlns:a="http://schemas.openxmlformats.org/drawingml/2006/main">
          <a:off x="8547100" y="492760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chemeClr val="bg1"/>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0.91948</cdr:x>
      <cdr:y>0.78265</cdr:y>
    </cdr:from>
    <cdr:to>
      <cdr:x>0.98349</cdr:x>
      <cdr:y>0.8249</cdr:y>
    </cdr:to>
    <cdr:sp macro="" textlink="">
      <cdr:nvSpPr>
        <cdr:cNvPr id="36" name="TextBox 1"/>
        <cdr:cNvSpPr txBox="1"/>
      </cdr:nvSpPr>
      <cdr:spPr>
        <a:xfrm xmlns:a="http://schemas.openxmlformats.org/drawingml/2006/main">
          <a:off x="8556625" y="475615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0.9205</cdr:x>
      <cdr:y>0.75914</cdr:y>
    </cdr:from>
    <cdr:to>
      <cdr:x>0.98451</cdr:x>
      <cdr:y>0.80139</cdr:y>
    </cdr:to>
    <cdr:sp macro="" textlink="">
      <cdr:nvSpPr>
        <cdr:cNvPr id="40" name="TextBox 1"/>
        <cdr:cNvSpPr txBox="1"/>
      </cdr:nvSpPr>
      <cdr:spPr>
        <a:xfrm xmlns:a="http://schemas.openxmlformats.org/drawingml/2006/main">
          <a:off x="8566150" y="461327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2%</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0.32968</cdr:y>
    </cdr:from>
    <cdr:to>
      <cdr:x>0.52235</cdr:x>
      <cdr:y>0.372</cdr:y>
    </cdr:to>
    <cdr:sp macro="" textlink="">
      <cdr:nvSpPr>
        <cdr:cNvPr id="6" name="TextBox 1"/>
        <cdr:cNvSpPr txBox="1"/>
      </cdr:nvSpPr>
      <cdr:spPr>
        <a:xfrm xmlns:a="http://schemas.openxmlformats.org/drawingml/2006/main">
          <a:off x="4289461" y="20034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0.57216</cdr:x>
      <cdr:y>0.28265</cdr:y>
    </cdr:from>
    <cdr:to>
      <cdr:x>0.64108</cdr:x>
      <cdr:y>0.32497</cdr:y>
    </cdr:to>
    <cdr:sp macro="" textlink="">
      <cdr:nvSpPr>
        <cdr:cNvPr id="7" name="TextBox 1"/>
        <cdr:cNvSpPr txBox="1"/>
      </cdr:nvSpPr>
      <cdr:spPr>
        <a:xfrm xmlns:a="http://schemas.openxmlformats.org/drawingml/2006/main">
          <a:off x="5324499" y="1717658"/>
          <a:ext cx="64136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0.68817</cdr:x>
      <cdr:y>0.15727</cdr:y>
    </cdr:from>
    <cdr:to>
      <cdr:x>0.75708</cdr:x>
      <cdr:y>0.19959</cdr:y>
    </cdr:to>
    <cdr:sp macro="" textlink="">
      <cdr:nvSpPr>
        <cdr:cNvPr id="8" name="TextBox 1"/>
        <cdr:cNvSpPr txBox="1"/>
      </cdr:nvSpPr>
      <cdr:spPr>
        <a:xfrm xmlns:a="http://schemas.openxmlformats.org/drawingml/2006/main">
          <a:off x="6404058" y="955709"/>
          <a:ext cx="64127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0.79972</cdr:x>
      <cdr:y>0.07733</cdr:y>
    </cdr:from>
    <cdr:to>
      <cdr:x>0.86864</cdr:x>
      <cdr:y>0.11965</cdr:y>
    </cdr:to>
    <cdr:sp macro="" textlink="">
      <cdr:nvSpPr>
        <cdr:cNvPr id="9" name="TextBox 1"/>
        <cdr:cNvSpPr txBox="1"/>
      </cdr:nvSpPr>
      <cdr:spPr>
        <a:xfrm xmlns:a="http://schemas.openxmlformats.org/drawingml/2006/main">
          <a:off x="7442129" y="469935"/>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0.35346</cdr:x>
      <cdr:y>0.83751</cdr:y>
    </cdr:from>
    <cdr:to>
      <cdr:x>0.41487</cdr:x>
      <cdr:y>0.87983</cdr:y>
    </cdr:to>
    <cdr:sp macro="" textlink="">
      <cdr:nvSpPr>
        <cdr:cNvPr id="5" name="TextBox 1"/>
        <cdr:cNvSpPr txBox="1"/>
      </cdr:nvSpPr>
      <cdr:spPr>
        <a:xfrm xmlns:a="http://schemas.openxmlformats.org/drawingml/2006/main">
          <a:off x="3289299" y="5089536"/>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0.46401</cdr:x>
      <cdr:y>0.75131</cdr:y>
    </cdr:from>
    <cdr:to>
      <cdr:x>0.53838</cdr:x>
      <cdr:y>0.79363</cdr:y>
    </cdr:to>
    <cdr:sp macro="" textlink="">
      <cdr:nvSpPr>
        <cdr:cNvPr id="6" name="TextBox 1"/>
        <cdr:cNvSpPr txBox="1"/>
      </cdr:nvSpPr>
      <cdr:spPr>
        <a:xfrm xmlns:a="http://schemas.openxmlformats.org/drawingml/2006/main">
          <a:off x="4318075" y="4565700"/>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0.71682</cdr:y>
    </cdr:from>
    <cdr:to>
      <cdr:x>0.65506</cdr:x>
      <cdr:y>0.75914</cdr:y>
    </cdr:to>
    <cdr:sp macro="" textlink="">
      <cdr:nvSpPr>
        <cdr:cNvPr id="7" name="TextBox 1"/>
        <cdr:cNvSpPr txBox="1"/>
      </cdr:nvSpPr>
      <cdr:spPr>
        <a:xfrm xmlns:a="http://schemas.openxmlformats.org/drawingml/2006/main">
          <a:off x="5403858" y="4356103"/>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0.69532</cdr:x>
      <cdr:y>0.6118</cdr:y>
    </cdr:from>
    <cdr:to>
      <cdr:x>0.7697</cdr:x>
      <cdr:y>0.65412</cdr:y>
    </cdr:to>
    <cdr:sp macro="" textlink="">
      <cdr:nvSpPr>
        <cdr:cNvPr id="8" name="TextBox 1"/>
        <cdr:cNvSpPr txBox="1"/>
      </cdr:nvSpPr>
      <cdr:spPr>
        <a:xfrm xmlns:a="http://schemas.openxmlformats.org/drawingml/2006/main">
          <a:off x="6470563" y="3717897"/>
          <a:ext cx="69217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0.81099</cdr:x>
      <cdr:y>0.56948</cdr:y>
    </cdr:from>
    <cdr:to>
      <cdr:x>0.88536</cdr:x>
      <cdr:y>0.6118</cdr:y>
    </cdr:to>
    <cdr:sp macro="" textlink="">
      <cdr:nvSpPr>
        <cdr:cNvPr id="9" name="TextBox 1"/>
        <cdr:cNvSpPr txBox="1"/>
      </cdr:nvSpPr>
      <cdr:spPr>
        <a:xfrm xmlns:a="http://schemas.openxmlformats.org/drawingml/2006/main">
          <a:off x="7546985" y="3460673"/>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0.08904</cdr:x>
      <cdr:y>0.52979</cdr:y>
    </cdr:from>
    <cdr:to>
      <cdr:x>0.13715</cdr:x>
      <cdr:y>0.57681</cdr:y>
    </cdr:to>
    <cdr:sp macro="" textlink="">
      <cdr:nvSpPr>
        <cdr:cNvPr id="4" name="TextBox 3"/>
        <cdr:cNvSpPr txBox="1"/>
      </cdr:nvSpPr>
      <cdr:spPr>
        <a:xfrm xmlns:a="http://schemas.openxmlformats.org/drawingml/2006/main">
          <a:off x="828627" y="3219478"/>
          <a:ext cx="447708" cy="2857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7.9</a:t>
          </a:r>
        </a:p>
      </cdr:txBody>
    </cdr:sp>
  </cdr:relSizeAnchor>
  <cdr:relSizeAnchor xmlns:cdr="http://schemas.openxmlformats.org/drawingml/2006/chartDrawing">
    <cdr:from>
      <cdr:x>0.1549</cdr:x>
      <cdr:y>0.61809</cdr:y>
    </cdr:from>
    <cdr:to>
      <cdr:x>0.20301</cdr:x>
      <cdr:y>0.66511</cdr:y>
    </cdr:to>
    <cdr:sp macro="" textlink="">
      <cdr:nvSpPr>
        <cdr:cNvPr id="5" name="TextBox 1"/>
        <cdr:cNvSpPr txBox="1"/>
      </cdr:nvSpPr>
      <cdr:spPr>
        <a:xfrm xmlns:a="http://schemas.openxmlformats.org/drawingml/2006/main">
          <a:off x="1441455" y="37560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6.2</a:t>
          </a:r>
        </a:p>
      </cdr:txBody>
    </cdr:sp>
  </cdr:relSizeAnchor>
  <cdr:relSizeAnchor xmlns:cdr="http://schemas.openxmlformats.org/drawingml/2006/chartDrawing">
    <cdr:from>
      <cdr:x>0.21939</cdr:x>
      <cdr:y>0.63062</cdr:y>
    </cdr:from>
    <cdr:to>
      <cdr:x>0.26749</cdr:x>
      <cdr:y>0.67764</cdr:y>
    </cdr:to>
    <cdr:sp macro="" textlink="">
      <cdr:nvSpPr>
        <cdr:cNvPr id="6" name="TextBox 1"/>
        <cdr:cNvSpPr txBox="1"/>
      </cdr:nvSpPr>
      <cdr:spPr>
        <a:xfrm xmlns:a="http://schemas.openxmlformats.org/drawingml/2006/main">
          <a:off x="2041594" y="383224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0.28284</cdr:x>
      <cdr:y>0.56791</cdr:y>
    </cdr:from>
    <cdr:to>
      <cdr:x>0.33095</cdr:x>
      <cdr:y>0.61493</cdr:y>
    </cdr:to>
    <cdr:sp macro="" textlink="">
      <cdr:nvSpPr>
        <cdr:cNvPr id="7" name="TextBox 1"/>
        <cdr:cNvSpPr txBox="1"/>
      </cdr:nvSpPr>
      <cdr:spPr>
        <a:xfrm xmlns:a="http://schemas.openxmlformats.org/drawingml/2006/main">
          <a:off x="2632055" y="345119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5.3</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7.6</a:t>
          </a:r>
        </a:p>
      </cdr:txBody>
    </cdr:sp>
  </cdr:relSizeAnchor>
  <cdr:relSizeAnchor xmlns:cdr="http://schemas.openxmlformats.org/drawingml/2006/chartDrawing">
    <cdr:from>
      <cdr:x>0.41283</cdr:x>
      <cdr:y>0.54598</cdr:y>
    </cdr:from>
    <cdr:to>
      <cdr:x>0.46093</cdr:x>
      <cdr:y>0.59301</cdr:y>
    </cdr:to>
    <cdr:sp macro="" textlink="">
      <cdr:nvSpPr>
        <cdr:cNvPr id="9" name="TextBox 1"/>
        <cdr:cNvSpPr txBox="1"/>
      </cdr:nvSpPr>
      <cdr:spPr>
        <a:xfrm xmlns:a="http://schemas.openxmlformats.org/drawingml/2006/main">
          <a:off x="3841765" y="3317866"/>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0.4722</cdr:x>
      <cdr:y>0.10083</cdr:y>
    </cdr:from>
    <cdr:to>
      <cdr:x>0.53429</cdr:x>
      <cdr:y>0.14785</cdr:y>
    </cdr:to>
    <cdr:sp macro="" textlink="">
      <cdr:nvSpPr>
        <cdr:cNvPr id="10" name="TextBox 1"/>
        <cdr:cNvSpPr txBox="1"/>
      </cdr:nvSpPr>
      <cdr:spPr>
        <a:xfrm xmlns:a="http://schemas.openxmlformats.org/drawingml/2006/main">
          <a:off x="4394258" y="612741"/>
          <a:ext cx="57780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11.1</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3.5</a:t>
          </a:r>
        </a:p>
      </cdr:txBody>
    </cdr:sp>
  </cdr:relSizeAnchor>
  <cdr:relSizeAnchor xmlns:cdr="http://schemas.openxmlformats.org/drawingml/2006/chartDrawing">
    <cdr:from>
      <cdr:x>0.60628</cdr:x>
      <cdr:y>0.41432</cdr:y>
    </cdr:from>
    <cdr:to>
      <cdr:x>0.65439</cdr:x>
      <cdr:y>0.46134</cdr:y>
    </cdr:to>
    <cdr:sp macro="" textlink="">
      <cdr:nvSpPr>
        <cdr:cNvPr id="12" name="TextBox 1"/>
        <cdr:cNvSpPr txBox="1"/>
      </cdr:nvSpPr>
      <cdr:spPr>
        <a:xfrm xmlns:a="http://schemas.openxmlformats.org/drawingml/2006/main">
          <a:off x="5641996" y="25177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8.6</a:t>
          </a:r>
        </a:p>
      </cdr:txBody>
    </cdr:sp>
  </cdr:relSizeAnchor>
  <cdr:relSizeAnchor xmlns:cdr="http://schemas.openxmlformats.org/drawingml/2006/chartDrawing">
    <cdr:from>
      <cdr:x>0.67076</cdr:x>
      <cdr:y>0.35319</cdr:y>
    </cdr:from>
    <cdr:to>
      <cdr:x>0.71886</cdr:x>
      <cdr:y>0.40021</cdr:y>
    </cdr:to>
    <cdr:sp macro="" textlink="">
      <cdr:nvSpPr>
        <cdr:cNvPr id="13" name="TextBox 1"/>
        <cdr:cNvSpPr txBox="1"/>
      </cdr:nvSpPr>
      <cdr:spPr>
        <a:xfrm xmlns:a="http://schemas.openxmlformats.org/drawingml/2006/main">
          <a:off x="6242075" y="2146320"/>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7.8</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0.60868</cdr:y>
    </cdr:from>
    <cdr:to>
      <cdr:x>0.84579</cdr:x>
      <cdr:y>0.6557</cdr:y>
    </cdr:to>
    <cdr:sp macro="" textlink="">
      <cdr:nvSpPr>
        <cdr:cNvPr id="15" name="TextBox 1"/>
        <cdr:cNvSpPr txBox="1"/>
      </cdr:nvSpPr>
      <cdr:spPr>
        <a:xfrm xmlns:a="http://schemas.openxmlformats.org/drawingml/2006/main">
          <a:off x="7423150" y="369890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0.86012</cdr:x>
      <cdr:y>0.51619</cdr:y>
    </cdr:from>
    <cdr:to>
      <cdr:x>0.90823</cdr:x>
      <cdr:y>0.56321</cdr:y>
    </cdr:to>
    <cdr:sp macro="" textlink="">
      <cdr:nvSpPr>
        <cdr:cNvPr id="16" name="TextBox 1"/>
        <cdr:cNvSpPr txBox="1"/>
      </cdr:nvSpPr>
      <cdr:spPr>
        <a:xfrm xmlns:a="http://schemas.openxmlformats.org/drawingml/2006/main">
          <a:off x="8004179" y="3136863"/>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7.4</a:t>
          </a:r>
        </a:p>
      </cdr:txBody>
    </cdr:sp>
  </cdr:relSizeAnchor>
  <cdr:relSizeAnchor xmlns:cdr="http://schemas.openxmlformats.org/drawingml/2006/chartDrawing">
    <cdr:from>
      <cdr:x>0.9287</cdr:x>
      <cdr:y>0.61181</cdr:y>
    </cdr:from>
    <cdr:to>
      <cdr:x>0.97681</cdr:x>
      <cdr:y>0.65883</cdr:y>
    </cdr:to>
    <cdr:sp macro="" textlink="">
      <cdr:nvSpPr>
        <cdr:cNvPr id="17" name="TextBox 1"/>
        <cdr:cNvSpPr txBox="1"/>
      </cdr:nvSpPr>
      <cdr:spPr>
        <a:xfrm xmlns:a="http://schemas.openxmlformats.org/drawingml/2006/main">
          <a:off x="8642385" y="371793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
  <sheetViews>
    <sheetView showGridLines="0" workbookViewId="0">
      <selection sqref="A1:I1"/>
    </sheetView>
  </sheetViews>
  <sheetFormatPr baseColWidth="10" defaultColWidth="9.1640625" defaultRowHeight="13"/>
  <cols>
    <col min="1" max="1" width="12" style="28" customWidth="1"/>
    <col min="2" max="16384" width="9.1640625" style="28"/>
  </cols>
  <sheetData>
    <row r="1" spans="1:13" ht="18" customHeight="1">
      <c r="A1" s="307" t="s">
        <v>79</v>
      </c>
      <c r="B1" s="307"/>
      <c r="C1" s="307"/>
      <c r="D1" s="307"/>
      <c r="E1" s="307"/>
      <c r="F1" s="307"/>
      <c r="G1" s="307"/>
      <c r="H1" s="307"/>
      <c r="I1" s="307"/>
      <c r="J1" s="295"/>
      <c r="K1" s="295"/>
    </row>
    <row r="2" spans="1:13" ht="15" customHeight="1">
      <c r="A2" s="288"/>
      <c r="B2" s="288"/>
      <c r="C2" s="288"/>
      <c r="D2" s="288"/>
      <c r="E2" s="288"/>
      <c r="F2" s="288"/>
      <c r="G2" s="288"/>
      <c r="H2" s="288"/>
      <c r="I2" s="295"/>
      <c r="J2" s="295"/>
      <c r="K2" s="295"/>
    </row>
    <row r="3" spans="1:13" ht="14.25" customHeight="1">
      <c r="A3" s="306" t="s">
        <v>230</v>
      </c>
      <c r="B3" s="306"/>
      <c r="C3" s="306"/>
      <c r="D3" s="295"/>
      <c r="E3" s="295"/>
      <c r="F3" s="295"/>
      <c r="G3" s="295"/>
    </row>
    <row r="4" spans="1:13" ht="14.25" customHeight="1"/>
    <row r="5" spans="1:13" ht="14.25" customHeight="1">
      <c r="A5" s="28" t="s">
        <v>52</v>
      </c>
      <c r="B5" s="301"/>
      <c r="C5" s="301"/>
      <c r="D5" s="301"/>
      <c r="E5" s="301"/>
      <c r="F5" s="301"/>
      <c r="G5" s="301"/>
      <c r="H5" s="301"/>
      <c r="I5" s="301"/>
      <c r="J5" s="301"/>
      <c r="K5" s="301"/>
      <c r="L5" s="301"/>
      <c r="M5" s="301"/>
    </row>
    <row r="6" spans="1:13" ht="14.25" customHeight="1">
      <c r="A6" s="29" t="s">
        <v>42</v>
      </c>
      <c r="B6" s="303" t="s">
        <v>44</v>
      </c>
      <c r="C6" s="303"/>
      <c r="D6" s="303"/>
      <c r="E6" s="303"/>
      <c r="F6" s="303"/>
      <c r="G6" s="303"/>
      <c r="H6" s="303"/>
      <c r="I6" s="303"/>
      <c r="J6" s="303"/>
      <c r="K6" s="303"/>
      <c r="L6" s="303"/>
      <c r="M6" s="303"/>
    </row>
    <row r="7" spans="1:13" ht="14.25" customHeight="1">
      <c r="A7" s="29" t="s">
        <v>43</v>
      </c>
      <c r="B7" s="303" t="s">
        <v>45</v>
      </c>
      <c r="C7" s="303"/>
      <c r="D7" s="303"/>
      <c r="E7" s="303"/>
      <c r="F7" s="303"/>
      <c r="G7" s="303"/>
      <c r="H7" s="303"/>
      <c r="I7" s="303"/>
      <c r="J7" s="303"/>
      <c r="K7" s="303"/>
      <c r="L7" s="303"/>
      <c r="M7" s="303"/>
    </row>
    <row r="8" spans="1:13" ht="14.25" customHeight="1">
      <c r="A8" s="29" t="s">
        <v>130</v>
      </c>
      <c r="B8" s="303" t="s">
        <v>131</v>
      </c>
      <c r="C8" s="303"/>
      <c r="D8" s="303"/>
      <c r="E8" s="303"/>
      <c r="F8" s="303"/>
      <c r="G8" s="303"/>
      <c r="H8" s="303"/>
      <c r="I8" s="303"/>
      <c r="J8" s="303"/>
      <c r="K8" s="303"/>
      <c r="L8" s="303"/>
      <c r="M8" s="303"/>
    </row>
    <row r="9" spans="1:13" ht="14.25" customHeight="1">
      <c r="A9" s="29" t="s">
        <v>226</v>
      </c>
      <c r="B9" s="305" t="s">
        <v>229</v>
      </c>
      <c r="C9" s="305"/>
      <c r="D9" s="305"/>
      <c r="E9" s="305"/>
      <c r="F9" s="305"/>
      <c r="G9" s="305"/>
      <c r="H9" s="305"/>
      <c r="I9" s="305"/>
      <c r="J9" s="305"/>
      <c r="K9" s="305"/>
      <c r="L9" s="305"/>
      <c r="M9" s="305"/>
    </row>
    <row r="10" spans="1:13" ht="14.25" customHeight="1">
      <c r="A10" s="297" t="s">
        <v>47</v>
      </c>
      <c r="B10" s="303" t="s">
        <v>46</v>
      </c>
      <c r="C10" s="303"/>
      <c r="D10" s="303"/>
      <c r="E10" s="303"/>
      <c r="F10" s="303"/>
      <c r="G10" s="303"/>
      <c r="H10" s="303"/>
      <c r="I10" s="303"/>
      <c r="J10" s="303"/>
      <c r="K10" s="303"/>
      <c r="L10" s="303"/>
      <c r="M10" s="303"/>
    </row>
    <row r="11" spans="1:13" ht="14.25" customHeight="1">
      <c r="A11" s="297" t="s">
        <v>53</v>
      </c>
      <c r="B11" s="303" t="s">
        <v>51</v>
      </c>
      <c r="C11" s="303"/>
      <c r="D11" s="303"/>
      <c r="E11" s="303"/>
      <c r="F11" s="303"/>
      <c r="G11" s="303"/>
      <c r="H11" s="303"/>
      <c r="I11" s="303"/>
      <c r="J11" s="303"/>
      <c r="K11" s="303"/>
      <c r="L11" s="303"/>
      <c r="M11" s="303"/>
    </row>
    <row r="12" spans="1:13" ht="14.25" customHeight="1">
      <c r="A12" s="297" t="s">
        <v>54</v>
      </c>
      <c r="B12" s="303" t="s">
        <v>231</v>
      </c>
      <c r="C12" s="303"/>
      <c r="D12" s="303"/>
      <c r="E12" s="303"/>
      <c r="F12" s="303"/>
      <c r="G12" s="303"/>
      <c r="H12" s="303"/>
      <c r="I12" s="303"/>
      <c r="J12" s="303"/>
      <c r="K12" s="303"/>
      <c r="L12" s="303"/>
      <c r="M12" s="303"/>
    </row>
    <row r="13" spans="1:13" ht="14.25" customHeight="1">
      <c r="A13" s="297" t="s">
        <v>55</v>
      </c>
      <c r="B13" s="303" t="s">
        <v>232</v>
      </c>
      <c r="C13" s="303"/>
      <c r="D13" s="303"/>
      <c r="E13" s="303"/>
      <c r="F13" s="303"/>
      <c r="G13" s="303"/>
      <c r="H13" s="303"/>
      <c r="I13" s="303"/>
      <c r="J13" s="303"/>
      <c r="K13" s="303"/>
      <c r="L13" s="303"/>
      <c r="M13" s="303"/>
    </row>
    <row r="14" spans="1:13" ht="14.25" customHeight="1">
      <c r="A14" s="297" t="s">
        <v>48</v>
      </c>
      <c r="B14" s="305" t="s">
        <v>233</v>
      </c>
      <c r="C14" s="305"/>
      <c r="D14" s="305"/>
      <c r="E14" s="305"/>
      <c r="F14" s="305"/>
      <c r="G14" s="305"/>
      <c r="H14" s="305"/>
      <c r="I14" s="305"/>
      <c r="J14" s="305"/>
      <c r="K14" s="305"/>
      <c r="L14" s="305"/>
      <c r="M14" s="305"/>
    </row>
    <row r="15" spans="1:13" ht="14.25" customHeight="1">
      <c r="A15" s="297" t="s">
        <v>49</v>
      </c>
      <c r="B15" s="303" t="s">
        <v>50</v>
      </c>
      <c r="C15" s="303"/>
      <c r="D15" s="303"/>
      <c r="E15" s="303"/>
      <c r="F15" s="303"/>
      <c r="G15" s="303"/>
      <c r="H15" s="303"/>
      <c r="I15" s="303"/>
      <c r="J15" s="303"/>
      <c r="K15" s="303"/>
      <c r="L15" s="303"/>
      <c r="M15" s="303"/>
    </row>
    <row r="16" spans="1:13" ht="14.25" customHeight="1">
      <c r="A16" s="297" t="s">
        <v>144</v>
      </c>
      <c r="B16" s="303" t="s">
        <v>234</v>
      </c>
      <c r="C16" s="303"/>
      <c r="D16" s="303"/>
      <c r="E16" s="303"/>
      <c r="F16" s="303"/>
      <c r="G16" s="303"/>
      <c r="H16" s="303"/>
      <c r="I16" s="303"/>
      <c r="J16" s="303"/>
      <c r="K16" s="303"/>
      <c r="L16" s="303"/>
      <c r="M16" s="303"/>
    </row>
    <row r="17" spans="1:13" ht="14.25" customHeight="1">
      <c r="A17" s="297" t="s">
        <v>133</v>
      </c>
      <c r="B17" s="303" t="s">
        <v>235</v>
      </c>
      <c r="C17" s="303"/>
      <c r="D17" s="303"/>
      <c r="E17" s="303"/>
      <c r="F17" s="303"/>
      <c r="G17" s="303"/>
      <c r="H17" s="303"/>
      <c r="I17" s="303"/>
      <c r="J17" s="303"/>
      <c r="K17" s="303"/>
      <c r="L17" s="303"/>
      <c r="M17" s="303"/>
    </row>
    <row r="18" spans="1:13" ht="14.25" customHeight="1">
      <c r="A18" s="297" t="s">
        <v>160</v>
      </c>
      <c r="B18" s="303" t="s">
        <v>88</v>
      </c>
      <c r="C18" s="303"/>
      <c r="D18" s="303"/>
      <c r="E18" s="303"/>
      <c r="F18" s="303"/>
      <c r="G18" s="303"/>
      <c r="H18" s="303"/>
      <c r="I18" s="303"/>
      <c r="J18" s="303"/>
      <c r="K18" s="303"/>
      <c r="L18" s="303"/>
      <c r="M18" s="303"/>
    </row>
    <row r="19" spans="1:13" ht="14.25" customHeight="1">
      <c r="A19" s="297"/>
      <c r="B19" s="294"/>
      <c r="C19" s="294"/>
      <c r="D19" s="294"/>
      <c r="E19" s="294"/>
      <c r="F19" s="294"/>
      <c r="G19" s="294"/>
      <c r="H19" s="294"/>
      <c r="I19" s="294"/>
      <c r="J19" s="294"/>
      <c r="K19" s="294"/>
      <c r="L19" s="294"/>
      <c r="M19" s="294"/>
    </row>
    <row r="20" spans="1:13" ht="14.25" customHeight="1">
      <c r="A20" s="304" t="s">
        <v>206</v>
      </c>
      <c r="B20" s="304"/>
      <c r="C20" s="304"/>
      <c r="D20" s="304"/>
      <c r="E20" s="304"/>
      <c r="F20" s="304"/>
      <c r="G20" s="304"/>
    </row>
    <row r="21" spans="1:13">
      <c r="A21" s="296"/>
      <c r="B21" s="296"/>
      <c r="C21" s="296"/>
      <c r="D21" s="296"/>
      <c r="E21" s="296"/>
      <c r="F21" s="296"/>
      <c r="G21" s="296"/>
    </row>
    <row r="22" spans="1:13">
      <c r="A22" s="302" t="s">
        <v>65</v>
      </c>
      <c r="B22" s="302"/>
      <c r="C22" s="296"/>
      <c r="D22" s="296"/>
      <c r="E22" s="296"/>
      <c r="F22" s="296"/>
      <c r="G22" s="296"/>
    </row>
  </sheetData>
  <mergeCells count="17">
    <mergeCell ref="A3:C3"/>
    <mergeCell ref="A1:I1"/>
    <mergeCell ref="A22:B22"/>
    <mergeCell ref="B6:M6"/>
    <mergeCell ref="B7:M7"/>
    <mergeCell ref="B10:M10"/>
    <mergeCell ref="A20:G20"/>
    <mergeCell ref="B15:M15"/>
    <mergeCell ref="B13:M13"/>
    <mergeCell ref="B12:M12"/>
    <mergeCell ref="B11:M11"/>
    <mergeCell ref="B17:M17"/>
    <mergeCell ref="B14:M14"/>
    <mergeCell ref="B18:M18"/>
    <mergeCell ref="B8:M8"/>
    <mergeCell ref="B16:M16"/>
    <mergeCell ref="B9:M9"/>
  </mergeCells>
  <hyperlinks>
    <hyperlink ref="B6:M6" location="'Table 1 - COVID deaths'!A1" display="Weekly provisional figures on deaths registered where coronavirus (COVID-19) was mentioned on the death certificate in Scotland" xr:uid="{00000000-0004-0000-0000-000000000000}"/>
    <hyperlink ref="B7:M7" location="'Table 2 - all deaths'!A1" display="Weekly provisional figures on all deaths registered in Scotland" xr:uid="{00000000-0004-0000-0000-000001000000}"/>
    <hyperlink ref="B10:M10" location="'Figure 1 data'!A1" display="Cumulative number of deaths involving COVID-19 by date of registration, Scotland, 2020" xr:uid="{00000000-0004-0000-0000-000002000000}"/>
    <hyperlink ref="B11:M11" location="'Figure 2 data'!A1" display="Cumulative number of deaths involving COVID-19 in Scotland using different data sources" xr:uid="{00000000-0004-0000-0000-000003000000}"/>
    <hyperlink ref="B12:M13" location="'Figure 3a and 3b data'!A1" display="COVID-19 deaths registered between weeks 1 and 14, 2020 by age group, Scotland" xr:uid="{00000000-0004-0000-0000-000004000000}"/>
    <hyperlink ref="B15:M15" location="'Figure 5 data'!A1" display="Deaths by week of registration, Scotland, 2020" xr:uid="{00000000-0004-0000-0000-000005000000}"/>
    <hyperlink ref="B17:M17" location="'Figure 7 data'!A1" display="Deaths involving COVID-19, date of death vs date of registration" xr:uid="{00000000-0004-0000-0000-000006000000}"/>
    <hyperlink ref="B8" location="'Table 3 - deaths by location'!A1" display="Provisional figures on deaths registered in Scotland by location and area, 2020" xr:uid="{00000000-0004-0000-0000-000007000000}"/>
    <hyperlink ref="B16" location="'Figure 6 data'!A1" display="Excess Deaths  by underlying cause of death, weeks 14, 15 and 16, 2020" xr:uid="{00000000-0004-0000-0000-000008000000}"/>
    <hyperlink ref="B18:M18" location="'Figure 8 data'!A1" display="Deaths involving COVID-19, date of death vs date of registration" xr:uid="{00000000-0004-0000-0000-000009000000}"/>
    <hyperlink ref="B14:M14" location="'Figure 4 data'!A1" display="COVID-19 deaths registered between weeks 1 and 21 of 2020, by health board of residence, Scotland" xr:uid="{00000000-0004-0000-0000-00000A000000}"/>
    <hyperlink ref="B9" location="'Table 4 - Excess deaths'!A1" display="Excess Deaths  by underlying cause of death and location, 2020" xr:uid="{00000000-0004-0000-0000-00000B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K140"/>
  <sheetViews>
    <sheetView showGridLines="0" zoomScaleNormal="100" workbookViewId="0">
      <selection sqref="A1:E1"/>
    </sheetView>
  </sheetViews>
  <sheetFormatPr baseColWidth="10" defaultColWidth="9.1640625" defaultRowHeight="13"/>
  <cols>
    <col min="1" max="1" width="34" style="83" customWidth="1"/>
    <col min="2" max="18" width="9.1640625" style="83" customWidth="1"/>
    <col min="19" max="16384" width="9.1640625" style="83"/>
  </cols>
  <sheetData>
    <row r="1" spans="1:27" ht="18" customHeight="1">
      <c r="A1" s="359" t="s">
        <v>73</v>
      </c>
      <c r="B1" s="359"/>
      <c r="C1" s="359"/>
      <c r="D1" s="359"/>
      <c r="E1" s="359"/>
      <c r="G1" s="360" t="s">
        <v>69</v>
      </c>
      <c r="H1" s="360"/>
    </row>
    <row r="2" spans="1:27" ht="15" customHeight="1"/>
    <row r="3" spans="1:27" ht="15" customHeight="1">
      <c r="A3" s="368" t="s">
        <v>77</v>
      </c>
      <c r="B3" s="207" t="s">
        <v>179</v>
      </c>
      <c r="C3" s="207" t="s">
        <v>180</v>
      </c>
      <c r="D3" s="207" t="s">
        <v>181</v>
      </c>
      <c r="E3" s="207" t="s">
        <v>182</v>
      </c>
      <c r="F3" s="207" t="s">
        <v>183</v>
      </c>
      <c r="G3" s="207" t="s">
        <v>184</v>
      </c>
      <c r="H3" s="207" t="s">
        <v>185</v>
      </c>
      <c r="I3" s="207" t="s">
        <v>186</v>
      </c>
      <c r="J3" s="207" t="s">
        <v>187</v>
      </c>
      <c r="K3" s="207" t="s">
        <v>188</v>
      </c>
      <c r="L3" s="207" t="s">
        <v>189</v>
      </c>
      <c r="M3" s="207" t="s">
        <v>190</v>
      </c>
      <c r="N3" s="207" t="s">
        <v>191</v>
      </c>
      <c r="O3" s="207" t="s">
        <v>192</v>
      </c>
      <c r="P3" s="207" t="s">
        <v>193</v>
      </c>
      <c r="Q3" s="207" t="s">
        <v>194</v>
      </c>
      <c r="R3" s="207" t="s">
        <v>195</v>
      </c>
      <c r="S3" s="207" t="s">
        <v>196</v>
      </c>
      <c r="T3" s="207" t="s">
        <v>197</v>
      </c>
      <c r="U3" s="225" t="s">
        <v>199</v>
      </c>
      <c r="V3" s="225" t="s">
        <v>200</v>
      </c>
      <c r="W3" s="225" t="s">
        <v>207</v>
      </c>
      <c r="X3" s="225" t="s">
        <v>209</v>
      </c>
      <c r="Y3" s="225" t="s">
        <v>211</v>
      </c>
      <c r="Z3" s="225" t="s">
        <v>242</v>
      </c>
    </row>
    <row r="4" spans="1:27">
      <c r="A4" s="369"/>
      <c r="B4" s="208" t="s">
        <v>162</v>
      </c>
      <c r="C4" s="208" t="s">
        <v>161</v>
      </c>
      <c r="D4" s="208" t="s">
        <v>163</v>
      </c>
      <c r="E4" s="208" t="s">
        <v>164</v>
      </c>
      <c r="F4" s="208" t="s">
        <v>165</v>
      </c>
      <c r="G4" s="208" t="s">
        <v>166</v>
      </c>
      <c r="H4" s="208" t="s">
        <v>167</v>
      </c>
      <c r="I4" s="208" t="s">
        <v>168</v>
      </c>
      <c r="J4" s="208" t="s">
        <v>169</v>
      </c>
      <c r="K4" s="208" t="s">
        <v>170</v>
      </c>
      <c r="L4" s="208" t="s">
        <v>171</v>
      </c>
      <c r="M4" s="208" t="s">
        <v>172</v>
      </c>
      <c r="N4" s="208" t="s">
        <v>173</v>
      </c>
      <c r="O4" s="208" t="s">
        <v>174</v>
      </c>
      <c r="P4" s="208" t="s">
        <v>175</v>
      </c>
      <c r="Q4" s="208" t="s">
        <v>176</v>
      </c>
      <c r="R4" s="208" t="s">
        <v>177</v>
      </c>
      <c r="S4" s="208" t="s">
        <v>178</v>
      </c>
      <c r="T4" s="208" t="s">
        <v>198</v>
      </c>
      <c r="U4" s="238" t="s">
        <v>202</v>
      </c>
      <c r="V4" s="208" t="s">
        <v>203</v>
      </c>
      <c r="W4" s="208" t="s">
        <v>208</v>
      </c>
      <c r="X4" s="208" t="s">
        <v>210</v>
      </c>
      <c r="Y4" s="208" t="s">
        <v>212</v>
      </c>
      <c r="Z4" s="208" t="s">
        <v>241</v>
      </c>
    </row>
    <row r="5" spans="1:27">
      <c r="A5" s="91" t="s">
        <v>29</v>
      </c>
      <c r="B5" s="109">
        <f>'Table 2 - All deaths'!C7</f>
        <v>1161</v>
      </c>
      <c r="C5" s="109">
        <f>'Table 2 - All deaths'!D7</f>
        <v>1567</v>
      </c>
      <c r="D5" s="109">
        <f>'Table 2 - All deaths'!E7</f>
        <v>1322</v>
      </c>
      <c r="E5" s="109">
        <f>'Table 2 - All deaths'!F7</f>
        <v>1226</v>
      </c>
      <c r="F5" s="109">
        <f>'Table 2 - All deaths'!G7</f>
        <v>1188</v>
      </c>
      <c r="G5" s="109">
        <f>'Table 2 - All deaths'!H7</f>
        <v>1216</v>
      </c>
      <c r="H5" s="109">
        <f>'Table 2 - All deaths'!I7</f>
        <v>1162</v>
      </c>
      <c r="I5" s="109">
        <f>'Table 2 - All deaths'!J7</f>
        <v>1162</v>
      </c>
      <c r="J5" s="109">
        <f>'Table 2 - All deaths'!K7</f>
        <v>1171</v>
      </c>
      <c r="K5" s="109">
        <f>'Table 2 - All deaths'!L7</f>
        <v>1208</v>
      </c>
      <c r="L5" s="109">
        <f>'Table 2 - All deaths'!M7</f>
        <v>1198</v>
      </c>
      <c r="M5" s="109">
        <f>'Table 2 - All deaths'!N7</f>
        <v>1196</v>
      </c>
      <c r="N5" s="109">
        <f>'Table 2 - All deaths'!O7</f>
        <v>1079</v>
      </c>
      <c r="O5" s="109">
        <f>'Table 2 - All deaths'!P7</f>
        <v>1744</v>
      </c>
      <c r="P5" s="109">
        <f>'Table 2 - All deaths'!Q7</f>
        <v>1978</v>
      </c>
      <c r="Q5" s="109">
        <f>'Table 2 - All deaths'!R7</f>
        <v>1916</v>
      </c>
      <c r="R5" s="109">
        <f>'Table 2 - All deaths'!S7</f>
        <v>1836</v>
      </c>
      <c r="S5" s="109">
        <f>'Table 2 - All deaths'!T7</f>
        <v>1679</v>
      </c>
      <c r="T5" s="109">
        <f>'Table 2 - All deaths'!U7</f>
        <v>1435</v>
      </c>
      <c r="U5" s="109">
        <f>'Table 2 - All deaths'!V7</f>
        <v>1421</v>
      </c>
      <c r="V5" s="109">
        <f>'Table 2 - All deaths'!W7</f>
        <v>1226</v>
      </c>
      <c r="W5" s="109">
        <f>'Table 2 - All deaths'!X7</f>
        <v>1128</v>
      </c>
      <c r="X5" s="109">
        <f>'Table 2 - All deaths'!Y7</f>
        <v>1093</v>
      </c>
      <c r="Y5" s="109">
        <f>'Table 2 - All deaths'!Z7</f>
        <v>1034</v>
      </c>
      <c r="Z5" s="109">
        <f>'Table 2 - All deaths'!AA7</f>
        <v>1058</v>
      </c>
      <c r="AA5" s="87"/>
    </row>
    <row r="6" spans="1:27">
      <c r="A6" s="91" t="s">
        <v>78</v>
      </c>
      <c r="B6" s="109">
        <f>'Table 2 - All deaths'!C10</f>
        <v>1276</v>
      </c>
      <c r="C6" s="109">
        <f>'Table 2 - All deaths'!D10</f>
        <v>1559.6</v>
      </c>
      <c r="D6" s="109">
        <f>'Table 2 - All deaths'!E10</f>
        <v>1382</v>
      </c>
      <c r="E6" s="109">
        <f>'Table 2 - All deaths'!F10</f>
        <v>1316.6</v>
      </c>
      <c r="F6" s="109">
        <f>'Table 2 - All deaths'!G10</f>
        <v>1279.5999999999999</v>
      </c>
      <c r="G6" s="109">
        <f>'Table 2 - All deaths'!H10</f>
        <v>1253.8</v>
      </c>
      <c r="H6" s="109">
        <f>'Table 2 - All deaths'!I10</f>
        <v>1259.2</v>
      </c>
      <c r="I6" s="109">
        <f>'Table 2 - All deaths'!J10</f>
        <v>1246.8</v>
      </c>
      <c r="J6" s="109">
        <f>'Table 2 - All deaths'!K10</f>
        <v>1164.8</v>
      </c>
      <c r="K6" s="109">
        <f>'Table 2 - All deaths'!L10</f>
        <v>1228.5999999999999</v>
      </c>
      <c r="L6" s="109">
        <f>'Table 2 - All deaths'!M10</f>
        <v>1169</v>
      </c>
      <c r="M6" s="109">
        <f>'Table 2 - All deaths'!N10</f>
        <v>1120.4000000000001</v>
      </c>
      <c r="N6" s="109">
        <f>'Table 2 - All deaths'!O10</f>
        <v>1118.2</v>
      </c>
      <c r="O6" s="109">
        <f>'Table 2 - All deaths'!P10</f>
        <v>1098.4000000000001</v>
      </c>
      <c r="P6" s="109">
        <f>'Table 2 - All deaths'!Q10</f>
        <v>1099.8</v>
      </c>
      <c r="Q6" s="109">
        <f>'Table 2 - All deaths'!R10</f>
        <v>1067.2</v>
      </c>
      <c r="R6" s="109">
        <f>'Table 2 - All deaths'!S10</f>
        <v>1086.8</v>
      </c>
      <c r="S6" s="109">
        <f>'Table 2 - All deaths'!T10</f>
        <v>1079.4000000000001</v>
      </c>
      <c r="T6" s="109">
        <f>'Table 2 - All deaths'!U10</f>
        <v>1034.2</v>
      </c>
      <c r="U6" s="109">
        <f>'Table 2 - All deaths'!V10</f>
        <v>1064</v>
      </c>
      <c r="V6" s="109">
        <f>'Table 2 - All deaths'!W10</f>
        <v>1045</v>
      </c>
      <c r="W6" s="109">
        <f>'Table 2 - All deaths'!X10</f>
        <v>1017</v>
      </c>
      <c r="X6" s="109">
        <f>'Table 2 - All deaths'!Y10</f>
        <v>1056</v>
      </c>
      <c r="Y6" s="109">
        <f>'Table 2 - All deaths'!Z10</f>
        <v>1000</v>
      </c>
      <c r="Z6" s="109">
        <f>'Table 2 - All deaths'!AA10</f>
        <v>1019.4</v>
      </c>
      <c r="AA6" s="87"/>
    </row>
    <row r="7" spans="1:27">
      <c r="A7" s="91" t="s">
        <v>28</v>
      </c>
      <c r="B7" s="109">
        <f>'Table 1 - COVID deaths'!C7</f>
        <v>0</v>
      </c>
      <c r="C7" s="109">
        <f>'Table 1 - COVID deaths'!D7</f>
        <v>0</v>
      </c>
      <c r="D7" s="109">
        <f>'Table 1 - COVID deaths'!E7</f>
        <v>0</v>
      </c>
      <c r="E7" s="109">
        <f>'Table 1 - COVID deaths'!F7</f>
        <v>0</v>
      </c>
      <c r="F7" s="109">
        <f>'Table 1 - COVID deaths'!G7</f>
        <v>0</v>
      </c>
      <c r="G7" s="109">
        <f>'Table 1 - COVID deaths'!H7</f>
        <v>0</v>
      </c>
      <c r="H7" s="109">
        <f>'Table 1 - COVID deaths'!I7</f>
        <v>0</v>
      </c>
      <c r="I7" s="109">
        <f>'Table 1 - COVID deaths'!J7</f>
        <v>0</v>
      </c>
      <c r="J7" s="109">
        <f>'Table 1 - COVID deaths'!K7</f>
        <v>0</v>
      </c>
      <c r="K7" s="109">
        <f>'Table 1 - COVID deaths'!L7</f>
        <v>0</v>
      </c>
      <c r="L7" s="109">
        <f>'Table 1 - COVID deaths'!M7</f>
        <v>0</v>
      </c>
      <c r="M7" s="109">
        <f>'Table 1 - COVID deaths'!N7</f>
        <v>10</v>
      </c>
      <c r="N7" s="109">
        <f>'Table 1 - COVID deaths'!O7</f>
        <v>62</v>
      </c>
      <c r="O7" s="109">
        <f>'Table 1 - COVID deaths'!P7</f>
        <v>282</v>
      </c>
      <c r="P7" s="109">
        <f>'Table 1 - COVID deaths'!Q7</f>
        <v>610</v>
      </c>
      <c r="Q7" s="109">
        <f>'Table 1 - COVID deaths'!R7</f>
        <v>650</v>
      </c>
      <c r="R7" s="109">
        <f>'Table 1 - COVID deaths'!S7</f>
        <v>660</v>
      </c>
      <c r="S7" s="109">
        <f>'Table 1 - COVID deaths'!T7</f>
        <v>526</v>
      </c>
      <c r="T7" s="109">
        <f>'Table 1 - COVID deaths'!U7</f>
        <v>415</v>
      </c>
      <c r="U7" s="109">
        <f>'Table 1 - COVID deaths'!V7</f>
        <v>336</v>
      </c>
      <c r="V7" s="109">
        <f>'Table 1 - COVID deaths'!W7</f>
        <v>230</v>
      </c>
      <c r="W7" s="109">
        <f>'Table 1 - COVID deaths'!X7</f>
        <v>131</v>
      </c>
      <c r="X7" s="109">
        <f>'Table 1 - COVID deaths'!Y7</f>
        <v>89</v>
      </c>
      <c r="Y7" s="109">
        <f>'Table 1 - COVID deaths'!Z7</f>
        <v>69</v>
      </c>
      <c r="Z7" s="109">
        <f>'Table 1 - COVID deaths'!AA7</f>
        <v>49</v>
      </c>
      <c r="AA7" s="87"/>
    </row>
    <row r="8" spans="1:27">
      <c r="A8" s="91"/>
      <c r="B8" s="108"/>
      <c r="C8" s="108"/>
      <c r="D8" s="108"/>
      <c r="E8" s="108"/>
      <c r="F8" s="108"/>
      <c r="G8" s="108"/>
      <c r="H8" s="108"/>
      <c r="I8" s="108"/>
      <c r="J8" s="108"/>
      <c r="K8" s="108"/>
      <c r="L8" s="108"/>
      <c r="M8" s="114"/>
      <c r="N8" s="114"/>
      <c r="O8" s="114"/>
      <c r="P8" s="114"/>
      <c r="Q8" s="114"/>
      <c r="R8" s="114"/>
      <c r="S8" s="114"/>
      <c r="T8" s="87"/>
      <c r="U8" s="87"/>
      <c r="V8" s="87"/>
      <c r="W8" s="87"/>
      <c r="X8" s="87"/>
      <c r="Y8" s="87"/>
      <c r="Z8" s="87"/>
      <c r="AA8" s="87"/>
    </row>
    <row r="9" spans="1:27">
      <c r="A9" s="91" t="s">
        <v>84</v>
      </c>
      <c r="B9" s="115">
        <f t="shared" ref="B9:L9" si="0">B7/B5</f>
        <v>0</v>
      </c>
      <c r="C9" s="115">
        <f t="shared" si="0"/>
        <v>0</v>
      </c>
      <c r="D9" s="115">
        <f t="shared" si="0"/>
        <v>0</v>
      </c>
      <c r="E9" s="115">
        <f t="shared" si="0"/>
        <v>0</v>
      </c>
      <c r="F9" s="115">
        <f t="shared" si="0"/>
        <v>0</v>
      </c>
      <c r="G9" s="115">
        <f t="shared" si="0"/>
        <v>0</v>
      </c>
      <c r="H9" s="115">
        <f t="shared" si="0"/>
        <v>0</v>
      </c>
      <c r="I9" s="115">
        <f t="shared" si="0"/>
        <v>0</v>
      </c>
      <c r="J9" s="115">
        <f t="shared" si="0"/>
        <v>0</v>
      </c>
      <c r="K9" s="115">
        <f t="shared" si="0"/>
        <v>0</v>
      </c>
      <c r="L9" s="115">
        <f t="shared" si="0"/>
        <v>0</v>
      </c>
      <c r="M9" s="115">
        <f>M7/M5</f>
        <v>8.3612040133779261E-3</v>
      </c>
      <c r="N9" s="115">
        <f t="shared" ref="N9:O9" si="1">N7/N5</f>
        <v>5.7460611677479144E-2</v>
      </c>
      <c r="O9" s="115">
        <f t="shared" si="1"/>
        <v>0.16169724770642202</v>
      </c>
      <c r="P9" s="115">
        <f t="shared" ref="P9" si="2">P7/P5</f>
        <v>0.30839231547017187</v>
      </c>
      <c r="Q9" s="115">
        <f t="shared" ref="Q9" si="3">Q7/Q5</f>
        <v>0.33924843423799583</v>
      </c>
      <c r="R9" s="115">
        <f t="shared" ref="R9:U9" si="4">R7/R5</f>
        <v>0.35947712418300654</v>
      </c>
      <c r="S9" s="115">
        <f t="shared" si="4"/>
        <v>0.31328171530673021</v>
      </c>
      <c r="T9" s="115">
        <f t="shared" si="4"/>
        <v>0.28919860627177701</v>
      </c>
      <c r="U9" s="115">
        <f t="shared" si="4"/>
        <v>0.23645320197044334</v>
      </c>
      <c r="V9" s="115">
        <f t="shared" ref="V9:W9" si="5">V7/V5</f>
        <v>0.18760195758564438</v>
      </c>
      <c r="W9" s="115">
        <f t="shared" si="5"/>
        <v>0.11613475177304965</v>
      </c>
      <c r="X9" s="115">
        <f t="shared" ref="X9" si="6">X7/X5</f>
        <v>8.1427264409881059E-2</v>
      </c>
      <c r="Y9" s="115">
        <f t="shared" ref="Y9:Z9" si="7">Y7/Y5</f>
        <v>6.673114119922631E-2</v>
      </c>
      <c r="Z9" s="115">
        <f t="shared" si="7"/>
        <v>4.6313799621928164E-2</v>
      </c>
      <c r="AA9" s="87"/>
    </row>
    <row r="11" spans="1:27">
      <c r="A11" s="226" t="s">
        <v>65</v>
      </c>
      <c r="B11" s="226"/>
    </row>
    <row r="27" spans="6:7">
      <c r="F27" s="88"/>
      <c r="G27" s="88"/>
    </row>
    <row r="28" spans="6:7">
      <c r="F28" s="88"/>
    </row>
    <row r="79" spans="6:7">
      <c r="F79" s="88"/>
      <c r="G79" s="88"/>
    </row>
    <row r="80" spans="6:7">
      <c r="F80" s="88"/>
    </row>
    <row r="81" spans="6:8">
      <c r="F81" s="88"/>
    </row>
    <row r="91" spans="6:8" ht="12.75" customHeight="1">
      <c r="G91" s="89"/>
      <c r="H91" s="89"/>
    </row>
    <row r="92" spans="6:8">
      <c r="G92" s="89"/>
      <c r="H92" s="89"/>
    </row>
    <row r="115" spans="1:37">
      <c r="S115" s="84"/>
      <c r="T115" s="84"/>
      <c r="U115" s="84"/>
      <c r="V115" s="84"/>
      <c r="W115" s="84"/>
      <c r="X115" s="84"/>
      <c r="Y115" s="84"/>
      <c r="Z115" s="84"/>
      <c r="AA115" s="84"/>
      <c r="AB115" s="84"/>
      <c r="AC115" s="84"/>
      <c r="AD115" s="84"/>
      <c r="AE115" s="84"/>
      <c r="AF115" s="84"/>
      <c r="AG115" s="84"/>
      <c r="AH115" s="84"/>
      <c r="AI115" s="84"/>
      <c r="AJ115" s="84"/>
      <c r="AK115" s="84"/>
    </row>
    <row r="118" spans="1:37">
      <c r="A118" s="85"/>
    </row>
    <row r="119" spans="1:37">
      <c r="A119" s="85"/>
    </row>
    <row r="120" spans="1:37">
      <c r="A120" s="85"/>
    </row>
    <row r="121" spans="1:37">
      <c r="A121" s="85"/>
    </row>
    <row r="122" spans="1:37">
      <c r="A122" s="85"/>
    </row>
    <row r="123" spans="1:37">
      <c r="A123" s="85"/>
    </row>
    <row r="124" spans="1:37">
      <c r="A124" s="85"/>
    </row>
    <row r="125" spans="1:37">
      <c r="A125" s="85"/>
    </row>
    <row r="126" spans="1:37">
      <c r="A126" s="85"/>
    </row>
    <row r="127" spans="1:37">
      <c r="A127" s="85"/>
    </row>
    <row r="128" spans="1:37">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sheetData>
  <mergeCells count="3">
    <mergeCell ref="A1:E1"/>
    <mergeCell ref="G1:H1"/>
    <mergeCell ref="A3:A4"/>
  </mergeCells>
  <hyperlinks>
    <hyperlink ref="G1" location="Contents!A1" display="back to contents" xr:uid="{00000000-0004-0000-0F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40"/>
  <sheetViews>
    <sheetView zoomScaleNormal="100" workbookViewId="0">
      <selection sqref="A1:G1"/>
    </sheetView>
  </sheetViews>
  <sheetFormatPr baseColWidth="10" defaultColWidth="11.5" defaultRowHeight="12" customHeight="1"/>
  <cols>
    <col min="1" max="1" width="36.5" style="144" customWidth="1"/>
    <col min="2" max="2" width="9.1640625" style="145" customWidth="1"/>
    <col min="3" max="3" width="10.5" style="145" customWidth="1"/>
    <col min="4" max="4" width="11.83203125" style="145" customWidth="1"/>
    <col min="5" max="5" width="12.33203125" style="145" customWidth="1"/>
    <col min="6" max="6" width="11.83203125" style="145" customWidth="1"/>
    <col min="7" max="12" width="7.5" style="145" bestFit="1" customWidth="1"/>
    <col min="13" max="18" width="6" style="145" customWidth="1"/>
    <col min="19" max="16384" width="11.5" style="145"/>
  </cols>
  <sheetData>
    <row r="1" spans="1:13" ht="18" customHeight="1">
      <c r="A1" s="358" t="s">
        <v>243</v>
      </c>
      <c r="B1" s="358"/>
      <c r="C1" s="358"/>
      <c r="D1" s="358"/>
      <c r="E1" s="358"/>
      <c r="F1" s="358"/>
      <c r="G1" s="358"/>
      <c r="H1" s="285"/>
      <c r="I1" s="370" t="s">
        <v>69</v>
      </c>
      <c r="J1" s="370"/>
    </row>
    <row r="2" spans="1:13" ht="15" customHeight="1"/>
    <row r="3" spans="1:13" ht="15" customHeight="1">
      <c r="A3" s="374" t="s">
        <v>221</v>
      </c>
      <c r="B3" s="376" t="s">
        <v>82</v>
      </c>
      <c r="C3" s="378" t="s">
        <v>80</v>
      </c>
      <c r="D3" s="378" t="s">
        <v>220</v>
      </c>
      <c r="E3" s="378" t="s">
        <v>83</v>
      </c>
      <c r="F3" s="287"/>
    </row>
    <row r="4" spans="1:13" ht="13">
      <c r="A4" s="375"/>
      <c r="B4" s="377"/>
      <c r="C4" s="379"/>
      <c r="D4" s="379"/>
      <c r="E4" s="379"/>
      <c r="F4" s="273"/>
      <c r="M4" s="205"/>
    </row>
    <row r="5" spans="1:13" ht="13">
      <c r="A5" s="371" t="s">
        <v>145</v>
      </c>
      <c r="B5" s="147"/>
      <c r="C5" s="148"/>
      <c r="D5" s="148"/>
      <c r="E5" s="148"/>
    </row>
    <row r="6" spans="1:13" ht="13">
      <c r="A6" s="372"/>
      <c r="B6" s="146"/>
    </row>
    <row r="7" spans="1:13" ht="14" customHeight="1">
      <c r="A7" s="144" t="s">
        <v>134</v>
      </c>
      <c r="B7" s="184">
        <f>'Table 4 - Excess deaths'!AC58</f>
        <v>1957</v>
      </c>
      <c r="C7" s="185">
        <f>'Table 4 - Excess deaths'!AC32</f>
        <v>920</v>
      </c>
      <c r="D7" s="185">
        <f>'Table 4 - Excess deaths'!AC84</f>
        <v>1312</v>
      </c>
      <c r="E7" s="185">
        <f>'Table 4 - Excess deaths'!AC110</f>
        <v>28</v>
      </c>
    </row>
    <row r="8" spans="1:13" ht="14" customHeight="1">
      <c r="A8" s="144" t="s">
        <v>135</v>
      </c>
      <c r="B8" s="184">
        <f>'Table 4 - Excess deaths'!AC59</f>
        <v>323</v>
      </c>
      <c r="C8" s="185">
        <f>'Table 4 - Excess deaths'!AC33</f>
        <v>1056</v>
      </c>
      <c r="D8" s="185">
        <f>'Table 4 - Excess deaths'!AC85</f>
        <v>136</v>
      </c>
      <c r="E8" s="185">
        <f>'Table 4 - Excess deaths'!AC111</f>
        <v>12</v>
      </c>
    </row>
    <row r="9" spans="1:13" ht="14" customHeight="1">
      <c r="A9" s="144" t="s">
        <v>222</v>
      </c>
      <c r="B9" s="184">
        <f>'Table 4 - Excess deaths'!AC60</f>
        <v>2057</v>
      </c>
      <c r="C9" s="185">
        <f>'Table 4 - Excess deaths'!AC34</f>
        <v>675</v>
      </c>
      <c r="D9" s="185">
        <f>'Table 4 - Excess deaths'!AC86</f>
        <v>1215</v>
      </c>
      <c r="E9" s="185">
        <f>'Table 4 - Excess deaths'!AC112</f>
        <v>7</v>
      </c>
    </row>
    <row r="10" spans="1:13" ht="14" customHeight="1">
      <c r="A10" s="144" t="s">
        <v>136</v>
      </c>
      <c r="B10" s="184">
        <f>'Table 4 - Excess deaths'!AC61</f>
        <v>1137</v>
      </c>
      <c r="C10" s="185">
        <f>'Table 4 - Excess deaths'!AC35</f>
        <v>296</v>
      </c>
      <c r="D10" s="185">
        <f>'Table 4 - Excess deaths'!AC87</f>
        <v>336</v>
      </c>
      <c r="E10" s="185">
        <f>'Table 4 - Excess deaths'!AC113</f>
        <v>3</v>
      </c>
    </row>
    <row r="11" spans="1:13" ht="14" customHeight="1">
      <c r="A11" s="144" t="s">
        <v>137</v>
      </c>
      <c r="B11" s="184">
        <f>'Table 4 - Excess deaths'!AC62</f>
        <v>1898</v>
      </c>
      <c r="C11" s="185">
        <f>'Table 4 - Excess deaths'!AC36</f>
        <v>478</v>
      </c>
      <c r="D11" s="185">
        <f>'Table 4 - Excess deaths'!AC88</f>
        <v>1050</v>
      </c>
      <c r="E11" s="185">
        <f>'Table 4 - Excess deaths'!AC114</f>
        <v>12</v>
      </c>
    </row>
    <row r="12" spans="1:13" ht="14" customHeight="1">
      <c r="A12" s="144" t="s">
        <v>122</v>
      </c>
      <c r="B12" s="184">
        <f>'Table 4 - Excess deaths'!AC63</f>
        <v>7370</v>
      </c>
      <c r="C12" s="185">
        <f>'Table 4 - Excess deaths'!AC37</f>
        <v>3425</v>
      </c>
      <c r="D12" s="185">
        <f>'Table 4 - Excess deaths'!AC89</f>
        <v>4048</v>
      </c>
      <c r="E12" s="185">
        <f>'Table 4 - Excess deaths'!AC115</f>
        <v>63</v>
      </c>
    </row>
    <row r="13" spans="1:13" ht="13">
      <c r="A13" s="373" t="s">
        <v>146</v>
      </c>
      <c r="B13" s="184"/>
      <c r="C13" s="185"/>
      <c r="D13" s="185"/>
      <c r="E13" s="185"/>
    </row>
    <row r="14" spans="1:13" ht="13">
      <c r="A14" s="373"/>
      <c r="B14" s="184"/>
      <c r="C14" s="185"/>
      <c r="D14" s="185"/>
      <c r="E14" s="185"/>
    </row>
    <row r="15" spans="1:13" ht="14" customHeight="1">
      <c r="A15" s="144" t="s">
        <v>134</v>
      </c>
      <c r="B15" s="184">
        <f>SUM('Table 4 - Excess deaths'!AC66)</f>
        <v>1457</v>
      </c>
      <c r="C15" s="185">
        <f>'Table 4 - Excess deaths'!AC40</f>
        <v>797</v>
      </c>
      <c r="D15" s="185">
        <f>'Table 4 - Excess deaths'!AC92</f>
        <v>2096</v>
      </c>
      <c r="E15" s="185">
        <f>'Table 4 - Excess deaths'!AC118</f>
        <v>10</v>
      </c>
    </row>
    <row r="16" spans="1:13" ht="14" customHeight="1">
      <c r="A16" s="144" t="s">
        <v>135</v>
      </c>
      <c r="B16" s="184">
        <f>SUM('Table 4 - Excess deaths'!AC67)</f>
        <v>204</v>
      </c>
      <c r="C16" s="185">
        <f>'Table 4 - Excess deaths'!AC41</f>
        <v>1444</v>
      </c>
      <c r="D16" s="185">
        <f>'Table 4 - Excess deaths'!AC93</f>
        <v>281</v>
      </c>
      <c r="E16" s="185">
        <f>'Table 4 - Excess deaths'!AC119</f>
        <v>16</v>
      </c>
    </row>
    <row r="17" spans="1:5" ht="14" customHeight="1">
      <c r="A17" s="144" t="s">
        <v>222</v>
      </c>
      <c r="B17" s="184">
        <f>SUM('Table 4 - Excess deaths'!AC68)</f>
        <v>1631</v>
      </c>
      <c r="C17" s="185">
        <f>'Table 4 - Excess deaths'!AC42</f>
        <v>779</v>
      </c>
      <c r="D17" s="185">
        <f>'Table 4 - Excess deaths'!AC94</f>
        <v>1732</v>
      </c>
      <c r="E17" s="185">
        <f>'Table 4 - Excess deaths'!AC120</f>
        <v>9</v>
      </c>
    </row>
    <row r="18" spans="1:5" ht="14" customHeight="1">
      <c r="A18" s="144" t="s">
        <v>136</v>
      </c>
      <c r="B18" s="184">
        <f>SUM('Table 4 - Excess deaths'!AC69)</f>
        <v>722</v>
      </c>
      <c r="C18" s="185">
        <f>'Table 4 - Excess deaths'!AC43</f>
        <v>306</v>
      </c>
      <c r="D18" s="185">
        <f>'Table 4 - Excess deaths'!AC95</f>
        <v>433</v>
      </c>
      <c r="E18" s="185">
        <f>'Table 4 - Excess deaths'!AC121</f>
        <v>3</v>
      </c>
    </row>
    <row r="19" spans="1:5" ht="14" customHeight="1">
      <c r="A19" s="144" t="s">
        <v>138</v>
      </c>
      <c r="B19" s="184">
        <f>SUM('Table 4 - Excess deaths'!AC70)</f>
        <v>1756</v>
      </c>
      <c r="C19" s="185">
        <f>'Table 4 - Excess deaths'!AC44</f>
        <v>1851</v>
      </c>
      <c r="D19" s="185">
        <f>'Table 4 - Excess deaths'!AC96</f>
        <v>237</v>
      </c>
      <c r="E19" s="185">
        <f>'Table 4 - Excess deaths'!AC122</f>
        <v>7</v>
      </c>
    </row>
    <row r="20" spans="1:5" ht="14" customHeight="1">
      <c r="A20" s="144" t="s">
        <v>137</v>
      </c>
      <c r="B20" s="184">
        <f>SUM('Table 4 - Excess deaths'!AC71)</f>
        <v>1733</v>
      </c>
      <c r="C20" s="185">
        <f>'Table 4 - Excess deaths'!AC45</f>
        <v>711</v>
      </c>
      <c r="D20" s="185">
        <f>'Table 4 - Excess deaths'!AC97</f>
        <v>1598</v>
      </c>
      <c r="E20" s="185">
        <f>'Table 4 - Excess deaths'!AC123</f>
        <v>10</v>
      </c>
    </row>
    <row r="21" spans="1:5" ht="14" customHeight="1">
      <c r="A21" s="144" t="s">
        <v>122</v>
      </c>
      <c r="B21" s="184">
        <f>SUM('Table 4 - Excess deaths'!AC72)</f>
        <v>7503</v>
      </c>
      <c r="C21" s="185">
        <f>'Table 4 - Excess deaths'!AC46</f>
        <v>5888</v>
      </c>
      <c r="D21" s="185">
        <f>'Table 4 - Excess deaths'!AC98</f>
        <v>6377</v>
      </c>
      <c r="E21" s="185">
        <f>'Table 4 - Excess deaths'!AC124</f>
        <v>55</v>
      </c>
    </row>
    <row r="22" spans="1:5" ht="13">
      <c r="A22" s="372" t="s">
        <v>139</v>
      </c>
      <c r="B22" s="184"/>
      <c r="C22" s="185"/>
      <c r="D22" s="185"/>
      <c r="E22" s="185"/>
    </row>
    <row r="23" spans="1:5" ht="13">
      <c r="A23" s="372"/>
      <c r="B23" s="184"/>
      <c r="C23" s="185"/>
      <c r="D23" s="185"/>
      <c r="E23" s="185"/>
    </row>
    <row r="24" spans="1:5" ht="12" customHeight="1">
      <c r="A24" s="144" t="s">
        <v>134</v>
      </c>
      <c r="B24" s="184">
        <f>B15-B7</f>
        <v>-500</v>
      </c>
      <c r="C24" s="185">
        <f t="shared" ref="C24:E24" si="0">C15-C7</f>
        <v>-123</v>
      </c>
      <c r="D24" s="185">
        <f t="shared" si="0"/>
        <v>784</v>
      </c>
      <c r="E24" s="185">
        <f t="shared" si="0"/>
        <v>-18</v>
      </c>
    </row>
    <row r="25" spans="1:5" ht="12" customHeight="1">
      <c r="A25" s="144" t="s">
        <v>135</v>
      </c>
      <c r="B25" s="184">
        <f t="shared" ref="B25:E27" si="1">B16-B8</f>
        <v>-119</v>
      </c>
      <c r="C25" s="185">
        <f t="shared" si="1"/>
        <v>388</v>
      </c>
      <c r="D25" s="185">
        <f t="shared" si="1"/>
        <v>145</v>
      </c>
      <c r="E25" s="185">
        <f t="shared" si="1"/>
        <v>4</v>
      </c>
    </row>
    <row r="26" spans="1:5" ht="12" customHeight="1">
      <c r="A26" s="144" t="s">
        <v>222</v>
      </c>
      <c r="B26" s="184">
        <f t="shared" si="1"/>
        <v>-426</v>
      </c>
      <c r="C26" s="185">
        <f t="shared" si="1"/>
        <v>104</v>
      </c>
      <c r="D26" s="185">
        <f t="shared" si="1"/>
        <v>517</v>
      </c>
      <c r="E26" s="185">
        <f t="shared" si="1"/>
        <v>2</v>
      </c>
    </row>
    <row r="27" spans="1:5" ht="12" customHeight="1">
      <c r="A27" s="144" t="s">
        <v>136</v>
      </c>
      <c r="B27" s="184">
        <f t="shared" si="1"/>
        <v>-415</v>
      </c>
      <c r="C27" s="185">
        <f t="shared" si="1"/>
        <v>10</v>
      </c>
      <c r="D27" s="185">
        <f t="shared" si="1"/>
        <v>97</v>
      </c>
      <c r="E27" s="185">
        <f t="shared" si="1"/>
        <v>0</v>
      </c>
    </row>
    <row r="28" spans="1:5" ht="12" customHeight="1">
      <c r="A28" s="144" t="s">
        <v>138</v>
      </c>
      <c r="B28" s="184">
        <f>B19</f>
        <v>1756</v>
      </c>
      <c r="C28" s="185">
        <f t="shared" ref="C28:E28" si="2">C19</f>
        <v>1851</v>
      </c>
      <c r="D28" s="185">
        <f t="shared" si="2"/>
        <v>237</v>
      </c>
      <c r="E28" s="185">
        <f t="shared" si="2"/>
        <v>7</v>
      </c>
    </row>
    <row r="29" spans="1:5" ht="12" customHeight="1">
      <c r="A29" s="144" t="s">
        <v>137</v>
      </c>
      <c r="B29" s="184">
        <f>B20-B11</f>
        <v>-165</v>
      </c>
      <c r="C29" s="185">
        <f t="shared" ref="C29:E29" si="3">C20-C11</f>
        <v>233</v>
      </c>
      <c r="D29" s="185">
        <f t="shared" si="3"/>
        <v>548</v>
      </c>
      <c r="E29" s="185">
        <f t="shared" si="3"/>
        <v>-2</v>
      </c>
    </row>
    <row r="30" spans="1:5" ht="12" customHeight="1">
      <c r="A30" s="144" t="s">
        <v>122</v>
      </c>
      <c r="B30" s="184">
        <f>B21-B12</f>
        <v>133</v>
      </c>
      <c r="C30" s="185">
        <f t="shared" ref="C30:E30" si="4">C21-C12</f>
        <v>2463</v>
      </c>
      <c r="D30" s="185">
        <f t="shared" si="4"/>
        <v>2329</v>
      </c>
      <c r="E30" s="185">
        <f t="shared" si="4"/>
        <v>-8</v>
      </c>
    </row>
    <row r="31" spans="1:5" ht="12" customHeight="1">
      <c r="B31" s="205"/>
      <c r="C31" s="205"/>
      <c r="D31" s="205"/>
    </row>
    <row r="32" spans="1:5" ht="12" customHeight="1">
      <c r="A32" s="237" t="s">
        <v>201</v>
      </c>
    </row>
    <row r="33" spans="1:2" ht="12" customHeight="1">
      <c r="A33" s="355" t="s">
        <v>154</v>
      </c>
      <c r="B33" s="355"/>
    </row>
    <row r="34" spans="1:2" ht="12" customHeight="1">
      <c r="A34" s="355" t="s">
        <v>149</v>
      </c>
      <c r="B34" s="355"/>
    </row>
    <row r="35" spans="1:2" ht="12" customHeight="1">
      <c r="A35" s="355" t="s">
        <v>150</v>
      </c>
      <c r="B35" s="355"/>
    </row>
    <row r="36" spans="1:2" ht="12" customHeight="1">
      <c r="A36" s="355" t="s">
        <v>151</v>
      </c>
      <c r="B36" s="355"/>
    </row>
    <row r="37" spans="1:2" ht="12" customHeight="1">
      <c r="A37" s="355" t="s">
        <v>152</v>
      </c>
      <c r="B37" s="355"/>
    </row>
    <row r="38" spans="1:2" ht="12" customHeight="1">
      <c r="A38" s="355" t="s">
        <v>153</v>
      </c>
      <c r="B38" s="355"/>
    </row>
    <row r="39" spans="1:2" ht="12" customHeight="1">
      <c r="A39" s="236"/>
    </row>
    <row r="40" spans="1:2" ht="12" customHeight="1">
      <c r="A40" s="236" t="s">
        <v>65</v>
      </c>
    </row>
  </sheetData>
  <mergeCells count="16">
    <mergeCell ref="A34:B34"/>
    <mergeCell ref="A35:B35"/>
    <mergeCell ref="A36:B36"/>
    <mergeCell ref="A37:B37"/>
    <mergeCell ref="A38:B38"/>
    <mergeCell ref="A33:B33"/>
    <mergeCell ref="I1:J1"/>
    <mergeCell ref="A5:A6"/>
    <mergeCell ref="A13:A14"/>
    <mergeCell ref="A22:A23"/>
    <mergeCell ref="A3:A4"/>
    <mergeCell ref="B3:B4"/>
    <mergeCell ref="C3:C4"/>
    <mergeCell ref="D3:D4"/>
    <mergeCell ref="E3:E4"/>
    <mergeCell ref="A1:G1"/>
  </mergeCells>
  <hyperlinks>
    <hyperlink ref="I1" location="Contents!A1" display="back to contents" xr:uid="{00000000-0004-0000-1100-000000000000}"/>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8"/>
  <sheetViews>
    <sheetView workbookViewId="0">
      <selection sqref="A1:H1"/>
    </sheetView>
  </sheetViews>
  <sheetFormatPr baseColWidth="10" defaultColWidth="9.1640625" defaultRowHeight="13"/>
  <cols>
    <col min="1" max="1" width="28.5" style="134" customWidth="1"/>
    <col min="2" max="16384" width="9.1640625" style="134"/>
  </cols>
  <sheetData>
    <row r="1" spans="1:17" ht="18" customHeight="1">
      <c r="A1" s="358" t="s">
        <v>244</v>
      </c>
      <c r="B1" s="358"/>
      <c r="C1" s="358"/>
      <c r="D1" s="358"/>
      <c r="E1" s="358"/>
      <c r="F1" s="358"/>
      <c r="G1" s="358"/>
      <c r="H1" s="358"/>
      <c r="I1" s="145"/>
      <c r="J1" s="370" t="s">
        <v>69</v>
      </c>
      <c r="K1" s="370"/>
      <c r="L1" s="370"/>
      <c r="M1" s="145"/>
      <c r="N1" s="145"/>
      <c r="O1" s="189"/>
      <c r="P1" s="189"/>
      <c r="Q1" s="145"/>
    </row>
    <row r="2" spans="1:17" ht="15" customHeight="1">
      <c r="B2" s="190"/>
      <c r="C2" s="190"/>
      <c r="D2" s="190"/>
      <c r="E2" s="190"/>
      <c r="F2" s="190"/>
      <c r="G2" s="190"/>
    </row>
    <row r="3" spans="1:17">
      <c r="A3" s="191" t="s">
        <v>77</v>
      </c>
      <c r="B3" s="192">
        <v>12</v>
      </c>
      <c r="C3" s="193">
        <v>13</v>
      </c>
      <c r="D3" s="193">
        <v>14</v>
      </c>
      <c r="E3" s="193">
        <v>15</v>
      </c>
      <c r="F3" s="193">
        <v>16</v>
      </c>
      <c r="G3" s="193">
        <v>17</v>
      </c>
      <c r="H3" s="193">
        <v>18</v>
      </c>
      <c r="I3" s="212">
        <v>19</v>
      </c>
      <c r="J3" s="220">
        <v>20</v>
      </c>
      <c r="K3" s="220">
        <v>21</v>
      </c>
      <c r="L3" s="220">
        <v>22</v>
      </c>
      <c r="M3" s="220">
        <v>23</v>
      </c>
      <c r="N3" s="220">
        <v>24</v>
      </c>
      <c r="O3" s="220">
        <v>25</v>
      </c>
    </row>
    <row r="4" spans="1:17">
      <c r="A4" s="381" t="s">
        <v>157</v>
      </c>
      <c r="B4" s="194"/>
      <c r="C4" s="195"/>
      <c r="D4" s="195"/>
      <c r="E4" s="195"/>
      <c r="F4" s="195"/>
      <c r="G4" s="195"/>
      <c r="H4" s="195"/>
      <c r="M4" s="190"/>
    </row>
    <row r="5" spans="1:17">
      <c r="A5" s="382"/>
      <c r="B5" s="192"/>
      <c r="C5" s="193"/>
      <c r="D5" s="193"/>
      <c r="E5" s="193"/>
      <c r="F5" s="193"/>
      <c r="G5" s="193"/>
      <c r="H5" s="193"/>
    </row>
    <row r="6" spans="1:17">
      <c r="A6" s="196" t="s">
        <v>80</v>
      </c>
      <c r="B6" s="197">
        <f>'Table 1 - COVID deaths'!N87</f>
        <v>0</v>
      </c>
      <c r="C6" s="198">
        <f>'Table 1 - COVID deaths'!O87</f>
        <v>5</v>
      </c>
      <c r="D6" s="198">
        <f>'Table 1 - COVID deaths'!P87</f>
        <v>49</v>
      </c>
      <c r="E6" s="198">
        <f>'Table 1 - COVID deaths'!Q87</f>
        <v>189</v>
      </c>
      <c r="F6" s="198">
        <f>'Table 1 - COVID deaths'!R87</f>
        <v>303</v>
      </c>
      <c r="G6" s="198">
        <f>'Table 1 - COVID deaths'!S87</f>
        <v>341</v>
      </c>
      <c r="H6" s="198">
        <f>'Table 1 - COVID deaths'!T87</f>
        <v>315</v>
      </c>
      <c r="I6" s="198">
        <f>'Table 1 - COVID deaths'!U87</f>
        <v>238</v>
      </c>
      <c r="J6" s="198">
        <f>'Table 1 - COVID deaths'!V87</f>
        <v>187</v>
      </c>
      <c r="K6" s="198">
        <f>'Table 1 - COVID deaths'!W87</f>
        <v>124</v>
      </c>
      <c r="L6" s="198">
        <f>'Table 1 - COVID deaths'!X87</f>
        <v>69</v>
      </c>
      <c r="M6" s="198">
        <f>'Table 1 - COVID deaths'!Y87</f>
        <v>42</v>
      </c>
      <c r="N6" s="198">
        <f>'Table 1 - COVID deaths'!Z87</f>
        <v>35</v>
      </c>
      <c r="O6" s="198">
        <f>'Table 1 - COVID deaths'!AA87</f>
        <v>20</v>
      </c>
    </row>
    <row r="7" spans="1:17">
      <c r="A7" s="196" t="s">
        <v>81</v>
      </c>
      <c r="B7" s="197">
        <f>'Table 1 - COVID deaths'!N88</f>
        <v>2</v>
      </c>
      <c r="C7" s="198">
        <f>'Table 1 - COVID deaths'!O88</f>
        <v>14</v>
      </c>
      <c r="D7" s="198">
        <f>'Table 1 - COVID deaths'!P88</f>
        <v>39</v>
      </c>
      <c r="E7" s="198">
        <f>'Table 1 - COVID deaths'!Q88</f>
        <v>64</v>
      </c>
      <c r="F7" s="198">
        <f>'Table 1 - COVID deaths'!R88</f>
        <v>36</v>
      </c>
      <c r="G7" s="198">
        <f>'Table 1 - COVID deaths'!S88</f>
        <v>42</v>
      </c>
      <c r="H7" s="198">
        <f>'Table 1 - COVID deaths'!T88</f>
        <v>17</v>
      </c>
      <c r="I7" s="198">
        <f>'Table 1 - COVID deaths'!U88</f>
        <v>22</v>
      </c>
      <c r="J7" s="198">
        <f>'Table 1 - COVID deaths'!V88</f>
        <v>19</v>
      </c>
      <c r="K7" s="198">
        <f>'Table 1 - COVID deaths'!W88</f>
        <v>9</v>
      </c>
      <c r="L7" s="198">
        <f>'Table 1 - COVID deaths'!X88</f>
        <v>7</v>
      </c>
      <c r="M7" s="198">
        <f>'Table 1 - COVID deaths'!Y88</f>
        <v>7</v>
      </c>
      <c r="N7" s="198">
        <f>'Table 1 - COVID deaths'!Z88</f>
        <v>7</v>
      </c>
      <c r="O7" s="198">
        <f>'Table 1 - COVID deaths'!AA88</f>
        <v>1</v>
      </c>
    </row>
    <row r="8" spans="1:17">
      <c r="A8" s="196" t="s">
        <v>82</v>
      </c>
      <c r="B8" s="197">
        <f>'Table 1 - COVID deaths'!N89</f>
        <v>8</v>
      </c>
      <c r="C8" s="198">
        <f>'Table 1 - COVID deaths'!O89</f>
        <v>43</v>
      </c>
      <c r="D8" s="198">
        <f>'Table 1 - COVID deaths'!P89</f>
        <v>193</v>
      </c>
      <c r="E8" s="198">
        <f>'Table 1 - COVID deaths'!Q89</f>
        <v>357</v>
      </c>
      <c r="F8" s="198">
        <f>'Table 1 - COVID deaths'!R89</f>
        <v>311</v>
      </c>
      <c r="G8" s="198">
        <f>'Table 1 - COVID deaths'!S89</f>
        <v>277</v>
      </c>
      <c r="H8" s="198">
        <f>'Table 1 - COVID deaths'!T89</f>
        <v>194</v>
      </c>
      <c r="I8" s="198">
        <f>'Table 1 - COVID deaths'!U89</f>
        <v>154</v>
      </c>
      <c r="J8" s="198">
        <f>'Table 1 - COVID deaths'!V89</f>
        <v>128</v>
      </c>
      <c r="K8" s="198">
        <f>'Table 1 - COVID deaths'!W89</f>
        <v>95</v>
      </c>
      <c r="L8" s="198">
        <f>'Table 1 - COVID deaths'!X89</f>
        <v>55</v>
      </c>
      <c r="M8" s="198">
        <f>'Table 1 - COVID deaths'!Y89</f>
        <v>39</v>
      </c>
      <c r="N8" s="198">
        <f>'Table 1 - COVID deaths'!Z89</f>
        <v>27</v>
      </c>
      <c r="O8" s="198">
        <f>'Table 1 - COVID deaths'!AA89</f>
        <v>28</v>
      </c>
    </row>
    <row r="9" spans="1:17">
      <c r="A9" s="196" t="s">
        <v>83</v>
      </c>
      <c r="B9" s="197">
        <f>'Table 1 - COVID deaths'!N90</f>
        <v>0</v>
      </c>
      <c r="C9" s="198">
        <f>'Table 1 - COVID deaths'!O90</f>
        <v>0</v>
      </c>
      <c r="D9" s="198">
        <f>'Table 1 - COVID deaths'!P90</f>
        <v>1</v>
      </c>
      <c r="E9" s="198">
        <f>'Table 1 - COVID deaths'!Q90</f>
        <v>0</v>
      </c>
      <c r="F9" s="198">
        <f>'Table 1 - COVID deaths'!R90</f>
        <v>0</v>
      </c>
      <c r="G9" s="198">
        <f>'Table 1 - COVID deaths'!S90</f>
        <v>0</v>
      </c>
      <c r="H9" s="198">
        <f>'Table 1 - COVID deaths'!T90</f>
        <v>0</v>
      </c>
      <c r="I9" s="198">
        <f>'Table 1 - COVID deaths'!U90</f>
        <v>1</v>
      </c>
      <c r="J9" s="198">
        <f>'Table 1 - COVID deaths'!V90</f>
        <v>2</v>
      </c>
      <c r="K9" s="198">
        <f>'Table 1 - COVID deaths'!W90</f>
        <v>2</v>
      </c>
      <c r="L9" s="198">
        <f>'Table 1 - COVID deaths'!X90</f>
        <v>0</v>
      </c>
      <c r="M9" s="198">
        <f>'Table 1 - COVID deaths'!Y90</f>
        <v>1</v>
      </c>
      <c r="N9" s="198">
        <f>'Table 1 - COVID deaths'!Z90</f>
        <v>0</v>
      </c>
      <c r="O9" s="198">
        <f>'Table 1 - COVID deaths'!AA90</f>
        <v>0</v>
      </c>
    </row>
    <row r="10" spans="1:17">
      <c r="A10" s="196" t="s">
        <v>156</v>
      </c>
      <c r="B10" s="199">
        <f>SUM(B6:B9)</f>
        <v>10</v>
      </c>
      <c r="C10" s="200">
        <f t="shared" ref="C10:J10" si="0">SUM(C6:C9)</f>
        <v>62</v>
      </c>
      <c r="D10" s="200">
        <f t="shared" si="0"/>
        <v>282</v>
      </c>
      <c r="E10" s="200">
        <f t="shared" si="0"/>
        <v>610</v>
      </c>
      <c r="F10" s="200">
        <f t="shared" si="0"/>
        <v>650</v>
      </c>
      <c r="G10" s="200">
        <f t="shared" si="0"/>
        <v>660</v>
      </c>
      <c r="H10" s="200">
        <f t="shared" ref="H10" si="1">SUM(H6:H9)</f>
        <v>526</v>
      </c>
      <c r="I10" s="200">
        <f t="shared" si="0"/>
        <v>415</v>
      </c>
      <c r="J10" s="200">
        <f t="shared" si="0"/>
        <v>336</v>
      </c>
      <c r="K10" s="200">
        <f t="shared" ref="K10:O10" si="2">SUM(K6:K9)</f>
        <v>230</v>
      </c>
      <c r="L10" s="200">
        <f t="shared" si="2"/>
        <v>131</v>
      </c>
      <c r="M10" s="200">
        <f t="shared" si="2"/>
        <v>89</v>
      </c>
      <c r="N10" s="200">
        <f t="shared" ref="N10" si="3">SUM(N6:N9)</f>
        <v>69</v>
      </c>
      <c r="O10" s="200">
        <f t="shared" si="2"/>
        <v>49</v>
      </c>
    </row>
    <row r="11" spans="1:17">
      <c r="A11" s="380" t="s">
        <v>158</v>
      </c>
      <c r="B11" s="199"/>
      <c r="C11" s="200"/>
      <c r="D11" s="200"/>
      <c r="E11" s="200"/>
      <c r="F11" s="200"/>
      <c r="G11" s="200"/>
      <c r="H11" s="200"/>
      <c r="I11" s="200"/>
      <c r="J11" s="200"/>
      <c r="K11" s="200"/>
      <c r="L11" s="200"/>
      <c r="M11" s="200"/>
    </row>
    <row r="12" spans="1:17">
      <c r="A12" s="380"/>
      <c r="B12" s="201"/>
      <c r="C12" s="190"/>
      <c r="D12" s="190"/>
      <c r="E12" s="190"/>
      <c r="F12" s="190"/>
      <c r="G12" s="190"/>
      <c r="H12" s="190"/>
    </row>
    <row r="13" spans="1:17">
      <c r="A13" s="196" t="s">
        <v>80</v>
      </c>
      <c r="B13" s="202">
        <f>B6/B$10</f>
        <v>0</v>
      </c>
      <c r="C13" s="203">
        <f t="shared" ref="C13:J13" si="4">C6/C$10</f>
        <v>8.0645161290322578E-2</v>
      </c>
      <c r="D13" s="203">
        <f t="shared" si="4"/>
        <v>0.17375886524822695</v>
      </c>
      <c r="E13" s="203">
        <f t="shared" si="4"/>
        <v>0.30983606557377047</v>
      </c>
      <c r="F13" s="203">
        <f t="shared" si="4"/>
        <v>0.46615384615384614</v>
      </c>
      <c r="G13" s="203">
        <f t="shared" si="4"/>
        <v>0.51666666666666672</v>
      </c>
      <c r="H13" s="203">
        <f t="shared" ref="H13" si="5">H6/H$10</f>
        <v>0.59885931558935357</v>
      </c>
      <c r="I13" s="203">
        <f t="shared" si="4"/>
        <v>0.57349397590361451</v>
      </c>
      <c r="J13" s="203">
        <f t="shared" si="4"/>
        <v>0.55654761904761907</v>
      </c>
      <c r="K13" s="203">
        <f t="shared" ref="K13:O14" si="6">K6/K$10</f>
        <v>0.53913043478260869</v>
      </c>
      <c r="L13" s="203">
        <f t="shared" si="6"/>
        <v>0.52671755725190839</v>
      </c>
      <c r="M13" s="203">
        <f t="shared" si="6"/>
        <v>0.47191011235955055</v>
      </c>
      <c r="N13" s="203">
        <f t="shared" ref="N13:N14" si="7">N6/N$10</f>
        <v>0.50724637681159424</v>
      </c>
      <c r="O13" s="203">
        <f t="shared" si="6"/>
        <v>0.40816326530612246</v>
      </c>
    </row>
    <row r="14" spans="1:17">
      <c r="A14" s="196" t="s">
        <v>81</v>
      </c>
      <c r="B14" s="202">
        <f t="shared" ref="B14:G14" si="8">B7/B$10</f>
        <v>0.2</v>
      </c>
      <c r="C14" s="203">
        <f t="shared" si="8"/>
        <v>0.22580645161290322</v>
      </c>
      <c r="D14" s="203">
        <f t="shared" si="8"/>
        <v>0.13829787234042554</v>
      </c>
      <c r="E14" s="203">
        <f t="shared" si="8"/>
        <v>0.10491803278688525</v>
      </c>
      <c r="F14" s="203">
        <f t="shared" si="8"/>
        <v>5.5384615384615386E-2</v>
      </c>
      <c r="G14" s="203">
        <f t="shared" si="8"/>
        <v>6.363636363636363E-2</v>
      </c>
      <c r="H14" s="203">
        <f t="shared" ref="H14:J14" si="9">H7/H$10</f>
        <v>3.2319391634980987E-2</v>
      </c>
      <c r="I14" s="203">
        <f t="shared" si="9"/>
        <v>5.3012048192771083E-2</v>
      </c>
      <c r="J14" s="203">
        <f t="shared" si="9"/>
        <v>5.6547619047619048E-2</v>
      </c>
      <c r="K14" s="203">
        <f t="shared" ref="K14" si="10">K7/K$10</f>
        <v>3.9130434782608699E-2</v>
      </c>
      <c r="L14" s="203">
        <f>L7/L$10</f>
        <v>5.3435114503816793E-2</v>
      </c>
      <c r="M14" s="203">
        <f t="shared" ref="M14" si="11">M7/M$10</f>
        <v>7.8651685393258425E-2</v>
      </c>
      <c r="N14" s="203">
        <f t="shared" si="7"/>
        <v>0.10144927536231885</v>
      </c>
      <c r="O14" s="203">
        <f t="shared" si="6"/>
        <v>2.0408163265306121E-2</v>
      </c>
    </row>
    <row r="15" spans="1:17">
      <c r="A15" s="196" t="s">
        <v>82</v>
      </c>
      <c r="B15" s="202">
        <f t="shared" ref="B15:G15" si="12">B8/B$10</f>
        <v>0.8</v>
      </c>
      <c r="C15" s="203">
        <f t="shared" si="12"/>
        <v>0.69354838709677424</v>
      </c>
      <c r="D15" s="203">
        <f t="shared" si="12"/>
        <v>0.68439716312056742</v>
      </c>
      <c r="E15" s="203">
        <f t="shared" si="12"/>
        <v>0.58524590163934431</v>
      </c>
      <c r="F15" s="203">
        <f t="shared" si="12"/>
        <v>0.47846153846153844</v>
      </c>
      <c r="G15" s="203">
        <f t="shared" si="12"/>
        <v>0.41969696969696968</v>
      </c>
      <c r="H15" s="203">
        <f t="shared" ref="H15:J15" si="13">H8/H$10</f>
        <v>0.36882129277566539</v>
      </c>
      <c r="I15" s="203">
        <f t="shared" si="13"/>
        <v>0.37108433734939761</v>
      </c>
      <c r="J15" s="203">
        <f t="shared" si="13"/>
        <v>0.38095238095238093</v>
      </c>
      <c r="K15" s="203">
        <f t="shared" ref="K15:O15" si="14">K8/K$10</f>
        <v>0.41304347826086957</v>
      </c>
      <c r="L15" s="203">
        <f t="shared" si="14"/>
        <v>0.41984732824427479</v>
      </c>
      <c r="M15" s="203">
        <f t="shared" si="14"/>
        <v>0.43820224719101125</v>
      </c>
      <c r="N15" s="203">
        <f t="shared" ref="N15" si="15">N8/N$10</f>
        <v>0.39130434782608697</v>
      </c>
      <c r="O15" s="203">
        <f t="shared" si="14"/>
        <v>0.5714285714285714</v>
      </c>
    </row>
    <row r="16" spans="1:17">
      <c r="A16" s="196" t="s">
        <v>83</v>
      </c>
      <c r="B16" s="202">
        <f t="shared" ref="B16:G16" si="16">B9/B$10</f>
        <v>0</v>
      </c>
      <c r="C16" s="203">
        <f t="shared" si="16"/>
        <v>0</v>
      </c>
      <c r="D16" s="203">
        <f t="shared" si="16"/>
        <v>3.5460992907801418E-3</v>
      </c>
      <c r="E16" s="203">
        <f t="shared" si="16"/>
        <v>0</v>
      </c>
      <c r="F16" s="203">
        <f t="shared" si="16"/>
        <v>0</v>
      </c>
      <c r="G16" s="203">
        <f t="shared" si="16"/>
        <v>0</v>
      </c>
      <c r="H16" s="203">
        <f t="shared" ref="H16:J16" si="17">H9/H$10</f>
        <v>0</v>
      </c>
      <c r="I16" s="203">
        <f t="shared" si="17"/>
        <v>2.4096385542168677E-3</v>
      </c>
      <c r="J16" s="203">
        <f t="shared" si="17"/>
        <v>5.9523809523809521E-3</v>
      </c>
      <c r="K16" s="203">
        <f t="shared" ref="K16:O16" si="18">K9/K$10</f>
        <v>8.6956521739130436E-3</v>
      </c>
      <c r="L16" s="203">
        <f t="shared" si="18"/>
        <v>0</v>
      </c>
      <c r="M16" s="203">
        <f t="shared" si="18"/>
        <v>1.1235955056179775E-2</v>
      </c>
      <c r="N16" s="203">
        <f t="shared" ref="N16" si="19">N9/N$10</f>
        <v>0</v>
      </c>
      <c r="O16" s="203">
        <f t="shared" si="18"/>
        <v>0</v>
      </c>
    </row>
    <row r="18" spans="1:1">
      <c r="A18" s="236" t="s">
        <v>65</v>
      </c>
    </row>
  </sheetData>
  <mergeCells count="4">
    <mergeCell ref="A1:H1"/>
    <mergeCell ref="J1:L1"/>
    <mergeCell ref="A11:A12"/>
    <mergeCell ref="A4:A5"/>
  </mergeCells>
  <hyperlinks>
    <hyperlink ref="J1" location="Contents!A1" display="back to contents" xr:uid="{00000000-0004-0000-13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11"/>
  <sheetViews>
    <sheetView workbookViewId="0">
      <selection sqref="A1:G1"/>
    </sheetView>
  </sheetViews>
  <sheetFormatPr baseColWidth="10" defaultColWidth="9.1640625" defaultRowHeight="13"/>
  <cols>
    <col min="1" max="1" width="18.5" style="98" customWidth="1"/>
    <col min="2" max="2" width="15.5" style="98" customWidth="1"/>
    <col min="3" max="3" width="17.5" style="98" customWidth="1"/>
    <col min="4" max="16384" width="9.1640625" style="98"/>
  </cols>
  <sheetData>
    <row r="1" spans="1:10" ht="18" customHeight="1">
      <c r="A1" s="383" t="s">
        <v>159</v>
      </c>
      <c r="B1" s="383"/>
      <c r="C1" s="383"/>
      <c r="D1" s="383"/>
      <c r="E1" s="383"/>
      <c r="F1" s="383"/>
      <c r="G1" s="383"/>
      <c r="I1" s="360" t="s">
        <v>69</v>
      </c>
      <c r="J1" s="360"/>
    </row>
    <row r="2" spans="1:10" ht="15" customHeight="1">
      <c r="A2" s="229"/>
    </row>
    <row r="3" spans="1:10" ht="14" customHeight="1">
      <c r="A3" s="384" t="s">
        <v>56</v>
      </c>
      <c r="B3" s="386" t="s">
        <v>86</v>
      </c>
      <c r="C3" s="386" t="s">
        <v>87</v>
      </c>
    </row>
    <row r="4" spans="1:10" ht="14" customHeight="1">
      <c r="A4" s="384"/>
      <c r="B4" s="386"/>
      <c r="C4" s="386"/>
    </row>
    <row r="5" spans="1:10" ht="14" customHeight="1">
      <c r="A5" s="385"/>
      <c r="B5" s="387"/>
      <c r="C5" s="387"/>
    </row>
    <row r="6" spans="1:10" ht="14" customHeight="1">
      <c r="A6" s="230">
        <v>43902</v>
      </c>
      <c r="B6" s="231">
        <v>2</v>
      </c>
      <c r="C6" s="232">
        <v>0</v>
      </c>
    </row>
    <row r="7" spans="1:10" ht="14" customHeight="1">
      <c r="A7" s="233">
        <v>43903</v>
      </c>
      <c r="B7" s="269">
        <v>2</v>
      </c>
      <c r="C7" s="234">
        <f>'Figure 2 data'!B105</f>
        <v>0</v>
      </c>
    </row>
    <row r="8" spans="1:10" ht="14" customHeight="1">
      <c r="A8" s="233">
        <v>43904</v>
      </c>
      <c r="B8" s="269">
        <v>4</v>
      </c>
      <c r="C8" s="234">
        <f>'Figure 2 data'!B106</f>
        <v>0</v>
      </c>
    </row>
    <row r="9" spans="1:10" ht="14" customHeight="1">
      <c r="A9" s="233">
        <v>43905</v>
      </c>
      <c r="B9" s="269">
        <v>5</v>
      </c>
      <c r="C9" s="234">
        <f>'Figure 2 data'!B107</f>
        <v>0</v>
      </c>
    </row>
    <row r="10" spans="1:10" ht="14" customHeight="1">
      <c r="A10" s="233">
        <v>43906</v>
      </c>
      <c r="B10" s="269">
        <v>8</v>
      </c>
      <c r="C10" s="234">
        <f>'Figure 2 data'!B108</f>
        <v>0</v>
      </c>
    </row>
    <row r="11" spans="1:10" ht="14" customHeight="1">
      <c r="A11" s="233">
        <v>43907</v>
      </c>
      <c r="B11" s="269">
        <v>10</v>
      </c>
      <c r="C11" s="234">
        <f>'Figure 2 data'!B109</f>
        <v>2</v>
      </c>
    </row>
    <row r="12" spans="1:10" ht="14" customHeight="1">
      <c r="A12" s="233">
        <v>43908</v>
      </c>
      <c r="B12" s="269">
        <v>14</v>
      </c>
      <c r="C12" s="234">
        <f>'Figure 2 data'!B110</f>
        <v>5</v>
      </c>
    </row>
    <row r="13" spans="1:10" ht="14" customHeight="1">
      <c r="A13" s="233">
        <v>43909</v>
      </c>
      <c r="B13" s="269">
        <v>18</v>
      </c>
      <c r="C13" s="234">
        <f>'Figure 2 data'!B111</f>
        <v>6</v>
      </c>
    </row>
    <row r="14" spans="1:10" ht="14" customHeight="1">
      <c r="A14" s="233">
        <v>43910</v>
      </c>
      <c r="B14" s="298">
        <v>23</v>
      </c>
      <c r="C14" s="234">
        <f>'Figure 2 data'!B112</f>
        <v>10</v>
      </c>
    </row>
    <row r="15" spans="1:10" ht="14" customHeight="1">
      <c r="A15" s="233">
        <v>43911</v>
      </c>
      <c r="B15" s="298">
        <v>30</v>
      </c>
      <c r="C15" s="234">
        <f>'Figure 2 data'!B113</f>
        <v>10</v>
      </c>
    </row>
    <row r="16" spans="1:10" ht="14" customHeight="1">
      <c r="A16" s="233">
        <v>43912</v>
      </c>
      <c r="B16" s="298">
        <v>36</v>
      </c>
      <c r="C16" s="234">
        <f>'Figure 2 data'!B114</f>
        <v>10</v>
      </c>
    </row>
    <row r="17" spans="1:3" ht="14" customHeight="1">
      <c r="A17" s="233">
        <v>43913</v>
      </c>
      <c r="B17" s="298">
        <v>43</v>
      </c>
      <c r="C17" s="234">
        <f>'Figure 2 data'!B115</f>
        <v>12</v>
      </c>
    </row>
    <row r="18" spans="1:3" ht="14" customHeight="1">
      <c r="A18" s="233">
        <v>43914</v>
      </c>
      <c r="B18" s="298">
        <v>55</v>
      </c>
      <c r="C18" s="234">
        <f>'Figure 2 data'!B116</f>
        <v>14</v>
      </c>
    </row>
    <row r="19" spans="1:3" ht="14" customHeight="1">
      <c r="A19" s="233">
        <v>43915</v>
      </c>
      <c r="B19" s="298">
        <v>77</v>
      </c>
      <c r="C19" s="234">
        <f>'Figure 2 data'!B117</f>
        <v>15</v>
      </c>
    </row>
    <row r="20" spans="1:3" ht="14" customHeight="1">
      <c r="A20" s="233">
        <v>43916</v>
      </c>
      <c r="B20" s="298">
        <v>100</v>
      </c>
      <c r="C20" s="234">
        <f>'Figure 2 data'!B118</f>
        <v>30</v>
      </c>
    </row>
    <row r="21" spans="1:3" ht="14" customHeight="1">
      <c r="A21" s="233">
        <v>43917</v>
      </c>
      <c r="B21" s="298">
        <v>123</v>
      </c>
      <c r="C21" s="234">
        <f>'Figure 2 data'!B119</f>
        <v>65</v>
      </c>
    </row>
    <row r="22" spans="1:3" ht="14" customHeight="1">
      <c r="A22" s="233">
        <v>43918</v>
      </c>
      <c r="B22" s="298">
        <v>160</v>
      </c>
      <c r="C22" s="234">
        <f>'Figure 2 data'!B120</f>
        <v>72</v>
      </c>
    </row>
    <row r="23" spans="1:3" ht="14" customHeight="1">
      <c r="A23" s="233">
        <v>43919</v>
      </c>
      <c r="B23" s="298">
        <v>187</v>
      </c>
      <c r="C23" s="234">
        <f>'Figure 2 data'!B121</f>
        <v>72</v>
      </c>
    </row>
    <row r="24" spans="1:3" ht="14" customHeight="1">
      <c r="A24" s="233">
        <v>43920</v>
      </c>
      <c r="B24" s="298">
        <v>238</v>
      </c>
      <c r="C24" s="234">
        <f>'Figure 2 data'!B122</f>
        <v>115</v>
      </c>
    </row>
    <row r="25" spans="1:3" ht="14" customHeight="1">
      <c r="A25" s="233">
        <v>43921</v>
      </c>
      <c r="B25" s="298">
        <v>296</v>
      </c>
      <c r="C25" s="234">
        <f>'Figure 2 data'!B123</f>
        <v>165</v>
      </c>
    </row>
    <row r="26" spans="1:3" ht="14" customHeight="1">
      <c r="A26" s="233">
        <v>43922</v>
      </c>
      <c r="B26" s="298">
        <v>361</v>
      </c>
      <c r="C26" s="234">
        <f>'Figure 2 data'!B124</f>
        <v>214</v>
      </c>
    </row>
    <row r="27" spans="1:3" ht="14" customHeight="1">
      <c r="A27" s="233">
        <v>43923</v>
      </c>
      <c r="B27" s="298">
        <v>422</v>
      </c>
      <c r="C27" s="234">
        <f>'Figure 2 data'!B125</f>
        <v>277</v>
      </c>
    </row>
    <row r="28" spans="1:3" ht="14" customHeight="1">
      <c r="A28" s="233">
        <v>43924</v>
      </c>
      <c r="B28" s="298">
        <v>498</v>
      </c>
      <c r="C28" s="234">
        <f>'Figure 2 data'!B126</f>
        <v>348</v>
      </c>
    </row>
    <row r="29" spans="1:3" ht="14" customHeight="1">
      <c r="A29" s="233">
        <v>43925</v>
      </c>
      <c r="B29" s="298">
        <v>554</v>
      </c>
      <c r="C29" s="234">
        <f>'Figure 2 data'!B127</f>
        <v>350</v>
      </c>
    </row>
    <row r="30" spans="1:3" ht="14" customHeight="1">
      <c r="A30" s="233">
        <v>43926</v>
      </c>
      <c r="B30" s="298">
        <v>640</v>
      </c>
      <c r="C30" s="234">
        <f>'Figure 2 data'!B128</f>
        <v>354</v>
      </c>
    </row>
    <row r="31" spans="1:3" ht="14" customHeight="1">
      <c r="A31" s="233">
        <v>43927</v>
      </c>
      <c r="B31" s="298">
        <v>730</v>
      </c>
      <c r="C31" s="234">
        <f>'Figure 2 data'!B129</f>
        <v>476</v>
      </c>
    </row>
    <row r="32" spans="1:3" ht="14" customHeight="1">
      <c r="A32" s="233">
        <v>43928</v>
      </c>
      <c r="B32" s="298">
        <v>814</v>
      </c>
      <c r="C32" s="234">
        <f>'Figure 2 data'!B130</f>
        <v>593</v>
      </c>
    </row>
    <row r="33" spans="1:3" ht="14" customHeight="1">
      <c r="A33" s="233">
        <v>43929</v>
      </c>
      <c r="B33" s="298">
        <v>905</v>
      </c>
      <c r="C33" s="234">
        <f>'Figure 2 data'!B131</f>
        <v>718</v>
      </c>
    </row>
    <row r="34" spans="1:3" ht="14" customHeight="1">
      <c r="A34" s="233">
        <v>43930</v>
      </c>
      <c r="B34" s="298">
        <v>1013</v>
      </c>
      <c r="C34" s="234">
        <f>'Figure 2 data'!B132</f>
        <v>819</v>
      </c>
    </row>
    <row r="35" spans="1:3" ht="14" customHeight="1">
      <c r="A35" s="233">
        <v>43931</v>
      </c>
      <c r="B35" s="298">
        <v>1111</v>
      </c>
      <c r="C35" s="234">
        <f>'Figure 2 data'!B133</f>
        <v>904</v>
      </c>
    </row>
    <row r="36" spans="1:3" ht="14" customHeight="1">
      <c r="A36" s="235">
        <v>43932</v>
      </c>
      <c r="B36" s="298">
        <v>1206</v>
      </c>
      <c r="C36" s="234">
        <f>'Figure 2 data'!B134</f>
        <v>954</v>
      </c>
    </row>
    <row r="37" spans="1:3" ht="14" customHeight="1">
      <c r="A37" s="235">
        <v>43933</v>
      </c>
      <c r="B37" s="298">
        <v>1280</v>
      </c>
      <c r="C37" s="234">
        <f>'Figure 2 data'!B135</f>
        <v>964</v>
      </c>
    </row>
    <row r="38" spans="1:3" ht="14" customHeight="1">
      <c r="A38" s="235">
        <v>43934</v>
      </c>
      <c r="B38" s="299">
        <v>1359</v>
      </c>
      <c r="C38" s="234">
        <f>'Figure 2 data'!B136</f>
        <v>1041</v>
      </c>
    </row>
    <row r="39" spans="1:3" ht="14" customHeight="1">
      <c r="A39" s="235">
        <v>43935</v>
      </c>
      <c r="B39" s="299">
        <v>1459</v>
      </c>
      <c r="C39" s="234">
        <f>'Figure 2 data'!B137</f>
        <v>1185</v>
      </c>
    </row>
    <row r="40" spans="1:3" ht="14" customHeight="1">
      <c r="A40" s="235">
        <v>43936</v>
      </c>
      <c r="B40" s="299">
        <v>1553</v>
      </c>
      <c r="C40" s="234">
        <f>'Figure 2 data'!B138</f>
        <v>1334</v>
      </c>
    </row>
    <row r="41" spans="1:3" ht="14" customHeight="1">
      <c r="A41" s="235">
        <v>43937</v>
      </c>
      <c r="B41" s="299">
        <v>1654</v>
      </c>
      <c r="C41" s="234">
        <f>'Figure 2 data'!B139</f>
        <v>1462</v>
      </c>
    </row>
    <row r="42" spans="1:3" ht="14" customHeight="1">
      <c r="A42" s="235">
        <v>43938</v>
      </c>
      <c r="B42" s="299">
        <v>1739</v>
      </c>
      <c r="C42" s="234">
        <f>'Figure 2 data'!B140</f>
        <v>1572</v>
      </c>
    </row>
    <row r="43" spans="1:3" ht="14" customHeight="1">
      <c r="A43" s="235">
        <v>43939</v>
      </c>
      <c r="B43" s="299">
        <v>1834</v>
      </c>
      <c r="C43" s="234">
        <f>'Figure 2 data'!B141</f>
        <v>1597</v>
      </c>
    </row>
    <row r="44" spans="1:3" ht="14" customHeight="1">
      <c r="A44" s="235">
        <v>43940</v>
      </c>
      <c r="B44" s="299">
        <v>1924</v>
      </c>
      <c r="C44" s="234">
        <f>'Figure 2 data'!B142</f>
        <v>1614</v>
      </c>
    </row>
    <row r="45" spans="1:3" ht="14" customHeight="1">
      <c r="A45" s="235">
        <v>43941</v>
      </c>
      <c r="B45" s="299">
        <v>2029</v>
      </c>
      <c r="C45" s="234">
        <f>'Figure 2 data'!B143</f>
        <v>1738</v>
      </c>
    </row>
    <row r="46" spans="1:3" ht="14" customHeight="1">
      <c r="A46" s="235">
        <v>43942</v>
      </c>
      <c r="B46" s="299">
        <v>2125</v>
      </c>
      <c r="C46" s="234">
        <f>'Figure 2 data'!B144</f>
        <v>1898</v>
      </c>
    </row>
    <row r="47" spans="1:3" ht="14" customHeight="1">
      <c r="A47" s="235">
        <v>43943</v>
      </c>
      <c r="B47" s="299">
        <v>2213</v>
      </c>
      <c r="C47" s="234">
        <f>'Figure 2 data'!B145</f>
        <v>2020</v>
      </c>
    </row>
    <row r="48" spans="1:3" ht="14" customHeight="1">
      <c r="A48" s="235">
        <v>43944</v>
      </c>
      <c r="B48" s="299">
        <v>2285</v>
      </c>
      <c r="C48" s="234">
        <f>'Figure 2 data'!B146</f>
        <v>2136</v>
      </c>
    </row>
    <row r="49" spans="1:3" ht="14" customHeight="1">
      <c r="A49" s="235">
        <v>43945</v>
      </c>
      <c r="B49" s="299">
        <v>2361</v>
      </c>
      <c r="C49" s="234">
        <f>'Figure 2 data'!B147</f>
        <v>2220</v>
      </c>
    </row>
    <row r="50" spans="1:3" ht="14" customHeight="1">
      <c r="A50" s="235">
        <v>43946</v>
      </c>
      <c r="B50" s="299">
        <v>2440</v>
      </c>
      <c r="C50" s="234">
        <f>'Figure 2 data'!B148</f>
        <v>2260</v>
      </c>
    </row>
    <row r="51" spans="1:3" ht="14" customHeight="1">
      <c r="A51" s="235">
        <v>43947</v>
      </c>
      <c r="B51" s="299">
        <v>2518</v>
      </c>
      <c r="C51" s="234">
        <f>'Figure 2 data'!B149</f>
        <v>2274</v>
      </c>
    </row>
    <row r="52" spans="1:3" ht="14" customHeight="1">
      <c r="A52" s="235">
        <v>43948</v>
      </c>
      <c r="B52" s="299">
        <v>2603</v>
      </c>
      <c r="C52" s="234">
        <f>'Figure 2 data'!B150</f>
        <v>2382</v>
      </c>
    </row>
    <row r="53" spans="1:3" ht="14" customHeight="1">
      <c r="A53" s="235">
        <v>43949</v>
      </c>
      <c r="B53" s="299">
        <v>2662</v>
      </c>
      <c r="C53" s="234">
        <f>'Figure 2 data'!B151</f>
        <v>2516</v>
      </c>
    </row>
    <row r="54" spans="1:3" ht="14" customHeight="1">
      <c r="A54" s="235">
        <v>43950</v>
      </c>
      <c r="B54" s="299">
        <v>2731</v>
      </c>
      <c r="C54" s="234">
        <f>'Figure 2 data'!B152</f>
        <v>2628</v>
      </c>
    </row>
    <row r="55" spans="1:3" ht="14" customHeight="1">
      <c r="A55" s="235">
        <v>43951</v>
      </c>
      <c r="B55" s="299">
        <v>2799</v>
      </c>
      <c r="C55" s="234">
        <f>'Figure 2 data'!B153</f>
        <v>2703</v>
      </c>
    </row>
    <row r="56" spans="1:3" ht="14" customHeight="1">
      <c r="A56" s="235">
        <v>43952</v>
      </c>
      <c r="B56" s="299">
        <v>2866</v>
      </c>
      <c r="C56" s="234">
        <f>'Figure 2 data'!B154</f>
        <v>2779</v>
      </c>
    </row>
    <row r="57" spans="1:3" ht="14" customHeight="1">
      <c r="A57" s="235">
        <v>43953</v>
      </c>
      <c r="B57" s="299">
        <v>2926</v>
      </c>
      <c r="C57" s="234">
        <f>'Figure 2 data'!B155</f>
        <v>2793</v>
      </c>
    </row>
    <row r="58" spans="1:3" ht="14" customHeight="1">
      <c r="A58" s="235">
        <v>43954</v>
      </c>
      <c r="B58" s="299">
        <v>2987</v>
      </c>
      <c r="C58" s="234">
        <f>'Figure 2 data'!B156</f>
        <v>2800</v>
      </c>
    </row>
    <row r="59" spans="1:3" ht="14" customHeight="1">
      <c r="A59" s="235">
        <v>43955</v>
      </c>
      <c r="B59" s="299">
        <v>3049</v>
      </c>
      <c r="C59" s="234">
        <f>'Figure 2 data'!B157</f>
        <v>2865</v>
      </c>
    </row>
    <row r="60" spans="1:3" ht="14" customHeight="1">
      <c r="A60" s="235">
        <v>43956</v>
      </c>
      <c r="B60" s="299">
        <v>3116</v>
      </c>
      <c r="C60" s="234">
        <f>'Figure 2 data'!B158</f>
        <v>2987</v>
      </c>
    </row>
    <row r="61" spans="1:3" ht="14" customHeight="1">
      <c r="A61" s="235">
        <v>43957</v>
      </c>
      <c r="B61" s="299">
        <v>3175</v>
      </c>
      <c r="C61" s="234">
        <f>'Figure 2 data'!B159</f>
        <v>3072</v>
      </c>
    </row>
    <row r="62" spans="1:3" ht="14" customHeight="1">
      <c r="A62" s="235">
        <v>43958</v>
      </c>
      <c r="B62" s="299">
        <v>3236</v>
      </c>
      <c r="C62" s="234">
        <f>'Figure 2 data'!B160</f>
        <v>3144</v>
      </c>
    </row>
    <row r="63" spans="1:3" ht="14" customHeight="1">
      <c r="A63" s="235">
        <v>43959</v>
      </c>
      <c r="B63" s="299">
        <v>3294</v>
      </c>
      <c r="C63" s="234">
        <f>'Figure 2 data'!B161</f>
        <v>3193</v>
      </c>
    </row>
    <row r="64" spans="1:3" ht="14" customHeight="1">
      <c r="A64" s="235">
        <v>43960</v>
      </c>
      <c r="B64" s="299">
        <v>3344</v>
      </c>
      <c r="C64" s="234">
        <f>'Figure 2 data'!B162</f>
        <v>3210</v>
      </c>
    </row>
    <row r="65" spans="1:3" ht="14" customHeight="1">
      <c r="A65" s="235">
        <v>43961</v>
      </c>
      <c r="B65" s="299">
        <v>3382</v>
      </c>
      <c r="C65" s="234">
        <f>'Figure 2 data'!B163</f>
        <v>3215</v>
      </c>
    </row>
    <row r="66" spans="1:3" ht="14" customHeight="1">
      <c r="A66" s="235">
        <v>43962</v>
      </c>
      <c r="B66" s="299">
        <v>3427</v>
      </c>
      <c r="C66" s="234">
        <f>'Figure 2 data'!B164</f>
        <v>3288</v>
      </c>
    </row>
    <row r="67" spans="1:3" ht="14" customHeight="1">
      <c r="A67" s="235">
        <v>43963</v>
      </c>
      <c r="B67" s="299">
        <v>3462</v>
      </c>
      <c r="C67" s="234">
        <f>'Figure 2 data'!B165</f>
        <v>3378</v>
      </c>
    </row>
    <row r="68" spans="1:3" ht="14" customHeight="1">
      <c r="A68" s="235">
        <v>43964</v>
      </c>
      <c r="B68" s="299">
        <v>3515</v>
      </c>
      <c r="C68" s="234">
        <f>'Figure 2 data'!B166</f>
        <v>3422</v>
      </c>
    </row>
    <row r="69" spans="1:3" ht="14" customHeight="1">
      <c r="A69" s="235">
        <v>43965</v>
      </c>
      <c r="B69" s="299">
        <v>3565</v>
      </c>
      <c r="C69" s="234">
        <f>'Figure 2 data'!B167</f>
        <v>3478</v>
      </c>
    </row>
    <row r="70" spans="1:3" ht="14" customHeight="1">
      <c r="A70" s="235">
        <v>43966</v>
      </c>
      <c r="B70" s="299">
        <v>3599</v>
      </c>
      <c r="C70" s="234">
        <f>'Figure 2 data'!B168</f>
        <v>3538</v>
      </c>
    </row>
    <row r="71" spans="1:3" ht="14" customHeight="1">
      <c r="A71" s="235">
        <v>43967</v>
      </c>
      <c r="B71" s="299">
        <v>3636</v>
      </c>
      <c r="C71" s="234">
        <f>'Figure 2 data'!B169</f>
        <v>3548</v>
      </c>
    </row>
    <row r="72" spans="1:3" ht="14" customHeight="1">
      <c r="A72" s="235">
        <v>43968</v>
      </c>
      <c r="B72" s="299">
        <v>3670</v>
      </c>
      <c r="C72" s="234">
        <f>'Figure 2 data'!B170</f>
        <v>3551</v>
      </c>
    </row>
    <row r="73" spans="1:3" ht="14" customHeight="1">
      <c r="A73" s="235">
        <v>43969</v>
      </c>
      <c r="B73" s="299">
        <v>3704</v>
      </c>
      <c r="C73" s="234">
        <f>'Figure 2 data'!B171</f>
        <v>3597</v>
      </c>
    </row>
    <row r="74" spans="1:3" ht="14" customHeight="1">
      <c r="A74" s="235">
        <v>43970</v>
      </c>
      <c r="B74" s="299">
        <v>3735</v>
      </c>
      <c r="C74" s="234">
        <f>'Figure 2 data'!B172</f>
        <v>3663</v>
      </c>
    </row>
    <row r="75" spans="1:3" ht="14" customHeight="1">
      <c r="A75" s="235">
        <v>43971</v>
      </c>
      <c r="B75" s="299">
        <v>3763</v>
      </c>
      <c r="C75" s="234">
        <f>'Figure 2 data'!B173</f>
        <v>3711</v>
      </c>
    </row>
    <row r="76" spans="1:3" ht="14" customHeight="1">
      <c r="A76" s="235">
        <v>43972</v>
      </c>
      <c r="B76" s="299">
        <v>3797</v>
      </c>
      <c r="C76" s="234">
        <f>'Figure 2 data'!B174</f>
        <v>3739</v>
      </c>
    </row>
    <row r="77" spans="1:3" ht="14" customHeight="1">
      <c r="A77" s="235">
        <v>43973</v>
      </c>
      <c r="B77" s="299">
        <v>3816</v>
      </c>
      <c r="C77" s="234">
        <f>'Figure 2 data'!B175</f>
        <v>3767</v>
      </c>
    </row>
    <row r="78" spans="1:3" ht="14" customHeight="1">
      <c r="A78" s="235">
        <v>43974</v>
      </c>
      <c r="B78" s="299">
        <v>3830</v>
      </c>
      <c r="C78" s="234">
        <f>'Figure 2 data'!B176</f>
        <v>3778</v>
      </c>
    </row>
    <row r="79" spans="1:3" ht="14" customHeight="1">
      <c r="A79" s="235">
        <v>43975</v>
      </c>
      <c r="B79" s="299">
        <v>3843</v>
      </c>
      <c r="C79" s="234">
        <f>'Figure 2 data'!B177</f>
        <v>3781</v>
      </c>
    </row>
    <row r="80" spans="1:3" ht="14" customHeight="1">
      <c r="A80" s="235">
        <v>43976</v>
      </c>
      <c r="B80" s="299">
        <v>3865</v>
      </c>
      <c r="C80" s="234">
        <f>'Figure 2 data'!B178</f>
        <v>3803</v>
      </c>
    </row>
    <row r="81" spans="1:3" ht="14" customHeight="1">
      <c r="A81" s="235">
        <v>43977</v>
      </c>
      <c r="B81" s="299">
        <v>3885</v>
      </c>
      <c r="C81" s="234">
        <f>'Figure 2 data'!B179</f>
        <v>3823</v>
      </c>
    </row>
    <row r="82" spans="1:3" ht="14" customHeight="1">
      <c r="A82" s="235">
        <v>43978</v>
      </c>
      <c r="B82" s="299">
        <v>3907</v>
      </c>
      <c r="C82" s="234">
        <f>'Figure 2 data'!B180</f>
        <v>3844</v>
      </c>
    </row>
    <row r="83" spans="1:3" ht="14" customHeight="1">
      <c r="A83" s="235">
        <v>43979</v>
      </c>
      <c r="B83" s="299">
        <v>3929</v>
      </c>
      <c r="C83" s="234">
        <f>'Figure 2 data'!B181</f>
        <v>3869</v>
      </c>
    </row>
    <row r="84" spans="1:3" ht="14" customHeight="1">
      <c r="A84" s="235">
        <v>43980</v>
      </c>
      <c r="B84" s="299">
        <v>3948</v>
      </c>
      <c r="C84" s="234">
        <f>'Figure 2 data'!B182</f>
        <v>3900</v>
      </c>
    </row>
    <row r="85" spans="1:3" ht="14" customHeight="1">
      <c r="A85" s="235">
        <v>43981</v>
      </c>
      <c r="B85" s="299">
        <v>3961</v>
      </c>
      <c r="C85" s="234">
        <f>'Figure 2 data'!B183</f>
        <v>3910</v>
      </c>
    </row>
    <row r="86" spans="1:3" ht="14" customHeight="1">
      <c r="A86" s="235">
        <v>43982</v>
      </c>
      <c r="B86" s="299">
        <v>3972</v>
      </c>
      <c r="C86" s="234">
        <f>'Figure 2 data'!B184</f>
        <v>3912</v>
      </c>
    </row>
    <row r="87" spans="1:3" ht="14" customHeight="1">
      <c r="A87" s="235">
        <v>43983</v>
      </c>
      <c r="B87" s="299">
        <v>3978</v>
      </c>
      <c r="C87" s="234">
        <f>'Figure 2 data'!B185</f>
        <v>3933</v>
      </c>
    </row>
    <row r="88" spans="1:3" ht="14" customHeight="1">
      <c r="A88" s="235">
        <v>43984</v>
      </c>
      <c r="B88" s="299">
        <v>3992</v>
      </c>
      <c r="C88" s="234">
        <f>'Figure 2 data'!B186</f>
        <v>3949</v>
      </c>
    </row>
    <row r="89" spans="1:3" ht="14" customHeight="1">
      <c r="A89" s="235">
        <v>43985</v>
      </c>
      <c r="B89" s="299">
        <v>4004</v>
      </c>
      <c r="C89" s="234">
        <f>'Figure 2 data'!B187</f>
        <v>3968</v>
      </c>
    </row>
    <row r="90" spans="1:3" ht="14" customHeight="1">
      <c r="A90" s="235">
        <v>43986</v>
      </c>
      <c r="B90" s="299">
        <v>4008</v>
      </c>
      <c r="C90" s="234">
        <f>'Figure 2 data'!B188</f>
        <v>3987</v>
      </c>
    </row>
    <row r="91" spans="1:3" ht="14" customHeight="1">
      <c r="A91" s="235">
        <v>43987</v>
      </c>
      <c r="B91" s="299">
        <v>4024</v>
      </c>
      <c r="C91" s="234">
        <f>'Figure 2 data'!B189</f>
        <v>3998</v>
      </c>
    </row>
    <row r="92" spans="1:3" ht="14" customHeight="1">
      <c r="A92" s="235">
        <v>43988</v>
      </c>
      <c r="B92" s="299">
        <v>4032</v>
      </c>
      <c r="C92" s="234">
        <f>'Figure 2 data'!B190</f>
        <v>4000</v>
      </c>
    </row>
    <row r="93" spans="1:3" ht="14" customHeight="1">
      <c r="A93" s="235">
        <v>43989</v>
      </c>
      <c r="B93" s="299">
        <v>4042</v>
      </c>
      <c r="C93" s="234">
        <f>'Figure 2 data'!B191</f>
        <v>4001</v>
      </c>
    </row>
    <row r="94" spans="1:3" ht="14" customHeight="1">
      <c r="A94" s="235">
        <v>43990</v>
      </c>
      <c r="B94" s="299">
        <v>4050</v>
      </c>
      <c r="C94" s="234">
        <f>'Figure 2 data'!B192</f>
        <v>4017</v>
      </c>
    </row>
    <row r="95" spans="1:3" ht="14" customHeight="1">
      <c r="A95" s="235">
        <v>43991</v>
      </c>
      <c r="B95" s="299">
        <v>4055</v>
      </c>
      <c r="C95" s="234">
        <f>'Figure 2 data'!B193</f>
        <v>4036</v>
      </c>
    </row>
    <row r="96" spans="1:3" ht="14" customHeight="1">
      <c r="A96" s="235">
        <v>43992</v>
      </c>
      <c r="B96" s="299">
        <v>4067</v>
      </c>
      <c r="C96" s="234">
        <f>'Figure 2 data'!B194</f>
        <v>4049</v>
      </c>
    </row>
    <row r="97" spans="1:3" ht="14" customHeight="1">
      <c r="A97" s="235">
        <v>43993</v>
      </c>
      <c r="B97" s="299">
        <v>4071</v>
      </c>
      <c r="C97" s="234">
        <f>'Figure 2 data'!B195</f>
        <v>4055</v>
      </c>
    </row>
    <row r="98" spans="1:3" ht="14" customHeight="1">
      <c r="A98" s="235">
        <v>43994</v>
      </c>
      <c r="B98" s="299">
        <v>4075</v>
      </c>
      <c r="C98" s="234">
        <f>'Figure 2 data'!B196</f>
        <v>4067</v>
      </c>
    </row>
    <row r="99" spans="1:3" ht="14" customHeight="1">
      <c r="A99" s="235">
        <v>43995</v>
      </c>
      <c r="B99" s="299">
        <v>4081</v>
      </c>
      <c r="C99" s="234">
        <f>'Figure 2 data'!B197</f>
        <v>4070</v>
      </c>
    </row>
    <row r="100" spans="1:3" ht="14" customHeight="1">
      <c r="A100" s="235">
        <v>43996</v>
      </c>
      <c r="B100" s="299">
        <v>4088</v>
      </c>
      <c r="C100" s="234">
        <f>'Figure 2 data'!B198</f>
        <v>4070</v>
      </c>
    </row>
    <row r="101" spans="1:3" ht="14" customHeight="1">
      <c r="A101" s="235">
        <v>43997</v>
      </c>
      <c r="C101" s="234">
        <f>'Figure 2 data'!B199</f>
        <v>4078</v>
      </c>
    </row>
    <row r="102" spans="1:3" ht="14" customHeight="1">
      <c r="A102" s="235">
        <v>43998</v>
      </c>
      <c r="C102" s="234">
        <f>'Figure 2 data'!B200</f>
        <v>4095</v>
      </c>
    </row>
    <row r="103" spans="1:3" ht="14" customHeight="1">
      <c r="A103" s="235">
        <v>43999</v>
      </c>
      <c r="C103" s="234">
        <f>'Figure 2 data'!B201</f>
        <v>4102</v>
      </c>
    </row>
    <row r="104" spans="1:3" ht="14" customHeight="1">
      <c r="A104" s="235">
        <v>44000</v>
      </c>
      <c r="C104" s="234">
        <f>'Figure 2 data'!B202</f>
        <v>4110</v>
      </c>
    </row>
    <row r="105" spans="1:3" ht="14" customHeight="1">
      <c r="A105" s="235">
        <v>44001</v>
      </c>
      <c r="C105" s="234">
        <f>'Figure 2 data'!B203</f>
        <v>4119</v>
      </c>
    </row>
    <row r="106" spans="1:3" ht="14" customHeight="1">
      <c r="A106" s="235">
        <v>44002</v>
      </c>
      <c r="C106" s="234">
        <f>'Figure 2 data'!B204</f>
        <v>4119</v>
      </c>
    </row>
    <row r="107" spans="1:3" ht="14" customHeight="1">
      <c r="A107" s="235">
        <v>44003</v>
      </c>
      <c r="C107" s="234">
        <f>'Figure 2 data'!B205</f>
        <v>4119</v>
      </c>
    </row>
    <row r="108" spans="1:3" ht="14" customHeight="1"/>
    <row r="109" spans="1:3" ht="14" customHeight="1">
      <c r="A109" s="263" t="s">
        <v>65</v>
      </c>
    </row>
    <row r="110" spans="1:3" ht="14" customHeight="1"/>
    <row r="111" spans="1:3" ht="14" customHeight="1"/>
  </sheetData>
  <mergeCells count="5">
    <mergeCell ref="I1:J1"/>
    <mergeCell ref="A1:G1"/>
    <mergeCell ref="A3:A5"/>
    <mergeCell ref="B3:B5"/>
    <mergeCell ref="C3:C5"/>
  </mergeCells>
  <hyperlinks>
    <hyperlink ref="I1" location="Contents!A1" display="back to contents" xr:uid="{00000000-0004-0000-15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12"/>
  <sheetViews>
    <sheetView showGridLines="0" zoomScaleNormal="100" workbookViewId="0">
      <selection sqref="A1:N1"/>
    </sheetView>
  </sheetViews>
  <sheetFormatPr baseColWidth="10" defaultColWidth="9.1640625" defaultRowHeight="13"/>
  <cols>
    <col min="1" max="1" width="9.1640625" style="30"/>
    <col min="2" max="2" width="25.1640625" style="30" bestFit="1" customWidth="1"/>
    <col min="3" max="3" width="10.83203125" style="30" bestFit="1" customWidth="1"/>
    <col min="4" max="7" width="10.33203125" style="30" bestFit="1" customWidth="1"/>
    <col min="8" max="15" width="10.5" style="30" bestFit="1" customWidth="1"/>
    <col min="16" max="19" width="10.5" style="30" customWidth="1"/>
    <col min="20" max="20" width="10.5" style="30" bestFit="1" customWidth="1"/>
    <col min="21" max="27" width="10.5" style="30" customWidth="1"/>
    <col min="28" max="28" width="5.5" style="30" customWidth="1"/>
    <col min="29" max="29" width="9.5" style="30" bestFit="1" customWidth="1"/>
    <col min="30" max="30" width="10.33203125" style="30" bestFit="1" customWidth="1"/>
    <col min="31" max="16384" width="9.1640625" style="30"/>
  </cols>
  <sheetData>
    <row r="1" spans="1:31" ht="18" customHeight="1">
      <c r="A1" s="317" t="s">
        <v>61</v>
      </c>
      <c r="B1" s="317"/>
      <c r="C1" s="317"/>
      <c r="D1" s="317"/>
      <c r="E1" s="317"/>
      <c r="F1" s="317"/>
      <c r="G1" s="317"/>
      <c r="H1" s="317"/>
      <c r="I1" s="317"/>
      <c r="J1" s="317"/>
      <c r="K1" s="317"/>
      <c r="L1" s="317"/>
      <c r="M1" s="317"/>
      <c r="N1" s="317"/>
      <c r="O1" s="227"/>
      <c r="P1" s="308" t="s">
        <v>69</v>
      </c>
      <c r="Q1" s="308"/>
      <c r="R1" s="149"/>
      <c r="S1" s="158"/>
    </row>
    <row r="2" spans="1:31" ht="15" customHeight="1">
      <c r="A2" s="313"/>
      <c r="B2" s="313"/>
      <c r="C2" s="313"/>
      <c r="D2" s="313"/>
      <c r="E2" s="313"/>
      <c r="F2" s="313"/>
      <c r="G2" s="313"/>
      <c r="H2" s="313"/>
      <c r="I2" s="313"/>
      <c r="J2" s="313"/>
      <c r="K2" s="313"/>
      <c r="L2" s="13"/>
      <c r="M2" s="13"/>
      <c r="N2" s="13"/>
      <c r="O2" s="13"/>
      <c r="P2" s="13"/>
      <c r="Q2" s="13"/>
      <c r="R2" s="13"/>
      <c r="S2" s="13"/>
      <c r="T2" s="13"/>
      <c r="U2" s="13"/>
      <c r="V2" s="13"/>
      <c r="W2" s="13"/>
      <c r="X2" s="13"/>
      <c r="Y2" s="13"/>
      <c r="Z2" s="13"/>
      <c r="AA2" s="13"/>
    </row>
    <row r="3" spans="1:31" ht="14" customHeight="1">
      <c r="A3" s="318" t="s">
        <v>34</v>
      </c>
      <c r="B3" s="318"/>
      <c r="C3" s="5">
        <v>1</v>
      </c>
      <c r="D3" s="5">
        <v>2</v>
      </c>
      <c r="E3" s="5">
        <v>3</v>
      </c>
      <c r="F3" s="5">
        <v>4</v>
      </c>
      <c r="G3" s="5">
        <v>5</v>
      </c>
      <c r="H3" s="5">
        <v>6</v>
      </c>
      <c r="I3" s="5">
        <v>7</v>
      </c>
      <c r="J3" s="5">
        <v>8</v>
      </c>
      <c r="K3" s="5">
        <v>9</v>
      </c>
      <c r="L3" s="5">
        <v>10</v>
      </c>
      <c r="M3" s="5">
        <v>11</v>
      </c>
      <c r="N3" s="5">
        <v>12</v>
      </c>
      <c r="O3" s="5">
        <v>13</v>
      </c>
      <c r="P3" s="93">
        <v>14</v>
      </c>
      <c r="Q3" s="99">
        <v>15</v>
      </c>
      <c r="R3" s="5">
        <v>16</v>
      </c>
      <c r="S3" s="159">
        <v>17</v>
      </c>
      <c r="T3" s="150">
        <v>18</v>
      </c>
      <c r="U3" s="209">
        <v>19</v>
      </c>
      <c r="V3" s="216">
        <v>20</v>
      </c>
      <c r="W3" s="245">
        <v>21</v>
      </c>
      <c r="X3" s="222">
        <v>22</v>
      </c>
      <c r="Y3" s="251">
        <v>23</v>
      </c>
      <c r="Z3" s="264">
        <v>24</v>
      </c>
      <c r="AA3" s="291">
        <v>25</v>
      </c>
      <c r="AB3" s="310"/>
      <c r="AC3" s="310"/>
    </row>
    <row r="4" spans="1:31" ht="14" customHeight="1">
      <c r="A4" s="319" t="s">
        <v>26</v>
      </c>
      <c r="B4" s="319"/>
      <c r="C4" s="6">
        <v>43829</v>
      </c>
      <c r="D4" s="6">
        <v>43836</v>
      </c>
      <c r="E4" s="6">
        <v>43843</v>
      </c>
      <c r="F4" s="6">
        <v>43850</v>
      </c>
      <c r="G4" s="6">
        <v>43857</v>
      </c>
      <c r="H4" s="6">
        <v>43864</v>
      </c>
      <c r="I4" s="6">
        <v>43871</v>
      </c>
      <c r="J4" s="6">
        <v>43878</v>
      </c>
      <c r="K4" s="6">
        <v>43885</v>
      </c>
      <c r="L4" s="6">
        <v>43892</v>
      </c>
      <c r="M4" s="6">
        <v>43899</v>
      </c>
      <c r="N4" s="6">
        <v>43906</v>
      </c>
      <c r="O4" s="6">
        <v>43913</v>
      </c>
      <c r="P4" s="94">
        <v>43920</v>
      </c>
      <c r="Q4" s="100">
        <v>43927</v>
      </c>
      <c r="R4" s="151">
        <v>43934</v>
      </c>
      <c r="S4" s="160">
        <v>43941</v>
      </c>
      <c r="T4" s="6">
        <v>43948</v>
      </c>
      <c r="U4" s="210">
        <v>43955</v>
      </c>
      <c r="V4" s="217">
        <v>43962</v>
      </c>
      <c r="W4" s="246">
        <v>43969</v>
      </c>
      <c r="X4" s="223">
        <v>43976</v>
      </c>
      <c r="Y4" s="252">
        <v>43983</v>
      </c>
      <c r="Z4" s="265">
        <v>43990</v>
      </c>
      <c r="AA4" s="292">
        <v>43997</v>
      </c>
      <c r="AB4" s="311" t="s">
        <v>27</v>
      </c>
      <c r="AC4" s="311"/>
    </row>
    <row r="5" spans="1:31" ht="14" customHeight="1" thickBot="1">
      <c r="A5" s="7"/>
      <c r="B5" s="7"/>
      <c r="C5" s="8"/>
      <c r="D5" s="8"/>
      <c r="E5" s="8"/>
      <c r="F5" s="8"/>
      <c r="G5" s="8"/>
      <c r="H5" s="8"/>
      <c r="I5" s="8"/>
      <c r="J5" s="8"/>
      <c r="K5" s="31"/>
      <c r="L5" s="31"/>
      <c r="M5" s="32"/>
      <c r="N5" s="32"/>
      <c r="O5" s="32"/>
      <c r="P5" s="33"/>
      <c r="Q5" s="33"/>
      <c r="R5" s="33"/>
      <c r="S5" s="33"/>
      <c r="T5" s="33"/>
      <c r="U5" s="33"/>
      <c r="V5" s="33"/>
      <c r="W5" s="33"/>
      <c r="X5" s="33"/>
      <c r="Y5" s="33"/>
      <c r="Z5" s="33"/>
      <c r="AA5" s="33"/>
      <c r="AB5" s="33"/>
      <c r="AC5" s="33"/>
    </row>
    <row r="6" spans="1:31" ht="14" customHeight="1">
      <c r="A6" s="34"/>
      <c r="B6" s="9"/>
      <c r="C6" s="10"/>
      <c r="D6" s="10"/>
      <c r="E6" s="10"/>
      <c r="F6" s="10"/>
      <c r="G6" s="10"/>
      <c r="H6" s="10"/>
      <c r="I6" s="10"/>
      <c r="J6" s="10"/>
      <c r="K6" s="35"/>
      <c r="L6" s="35"/>
      <c r="M6" s="36"/>
      <c r="N6" s="36"/>
      <c r="O6" s="36"/>
      <c r="P6" s="63"/>
      <c r="Q6" s="63"/>
      <c r="R6" s="63"/>
      <c r="S6" s="63"/>
      <c r="T6" s="63"/>
      <c r="U6" s="63"/>
      <c r="V6" s="63"/>
      <c r="W6" s="63"/>
      <c r="X6" s="63"/>
      <c r="Y6" s="63"/>
      <c r="Z6" s="63"/>
      <c r="AA6" s="63"/>
    </row>
    <row r="7" spans="1:31" ht="14" customHeight="1">
      <c r="A7" s="320" t="s">
        <v>37</v>
      </c>
      <c r="B7" s="320"/>
      <c r="C7" s="163">
        <v>0</v>
      </c>
      <c r="D7" s="163">
        <v>0</v>
      </c>
      <c r="E7" s="163">
        <v>0</v>
      </c>
      <c r="F7" s="163">
        <v>0</v>
      </c>
      <c r="G7" s="163">
        <v>0</v>
      </c>
      <c r="H7" s="163">
        <v>0</v>
      </c>
      <c r="I7" s="163">
        <v>0</v>
      </c>
      <c r="J7" s="163">
        <v>0</v>
      </c>
      <c r="K7" s="163">
        <v>0</v>
      </c>
      <c r="L7" s="163">
        <v>0</v>
      </c>
      <c r="M7" s="163">
        <v>0</v>
      </c>
      <c r="N7" s="163">
        <v>10</v>
      </c>
      <c r="O7" s="163">
        <v>62</v>
      </c>
      <c r="P7" s="163">
        <v>282</v>
      </c>
      <c r="Q7" s="163">
        <v>610</v>
      </c>
      <c r="R7" s="163">
        <v>650</v>
      </c>
      <c r="S7" s="163">
        <v>660</v>
      </c>
      <c r="T7" s="163">
        <v>526</v>
      </c>
      <c r="U7" s="163">
        <v>415</v>
      </c>
      <c r="V7" s="163">
        <v>336</v>
      </c>
      <c r="W7" s="163">
        <v>230</v>
      </c>
      <c r="X7" s="163">
        <v>131</v>
      </c>
      <c r="Y7" s="163">
        <v>89</v>
      </c>
      <c r="Z7" s="163">
        <v>69</v>
      </c>
      <c r="AA7" s="163">
        <v>49</v>
      </c>
      <c r="AB7" s="164"/>
      <c r="AC7" s="163">
        <f>SUM(C7:AA7)</f>
        <v>4119</v>
      </c>
      <c r="AD7" s="283"/>
    </row>
    <row r="8" spans="1:31" ht="14" customHeight="1">
      <c r="A8" s="320" t="s">
        <v>40</v>
      </c>
      <c r="B8" s="320"/>
      <c r="C8" s="163">
        <f>SUM(C21:C27)</f>
        <v>0</v>
      </c>
      <c r="D8" s="163">
        <f t="shared" ref="D8:O8" si="0">SUM(D21:D27)</f>
        <v>0</v>
      </c>
      <c r="E8" s="163">
        <f t="shared" si="0"/>
        <v>0</v>
      </c>
      <c r="F8" s="163">
        <f t="shared" si="0"/>
        <v>0</v>
      </c>
      <c r="G8" s="163">
        <f t="shared" si="0"/>
        <v>0</v>
      </c>
      <c r="H8" s="163">
        <f t="shared" si="0"/>
        <v>0</v>
      </c>
      <c r="I8" s="163">
        <f t="shared" si="0"/>
        <v>0</v>
      </c>
      <c r="J8" s="163">
        <f t="shared" si="0"/>
        <v>0</v>
      </c>
      <c r="K8" s="163">
        <f t="shared" si="0"/>
        <v>0</v>
      </c>
      <c r="L8" s="163">
        <f t="shared" si="0"/>
        <v>0</v>
      </c>
      <c r="M8" s="163">
        <f t="shared" si="0"/>
        <v>0</v>
      </c>
      <c r="N8" s="163">
        <f t="shared" si="0"/>
        <v>5</v>
      </c>
      <c r="O8" s="163">
        <f t="shared" si="0"/>
        <v>26</v>
      </c>
      <c r="P8" s="163">
        <f t="shared" ref="P8:V8" si="1">SUM(P21:P27)</f>
        <v>127</v>
      </c>
      <c r="Q8" s="163">
        <f t="shared" si="1"/>
        <v>262</v>
      </c>
      <c r="R8" s="163">
        <f t="shared" si="1"/>
        <v>310</v>
      </c>
      <c r="S8" s="163">
        <f t="shared" si="1"/>
        <v>346</v>
      </c>
      <c r="T8" s="163">
        <f t="shared" si="1"/>
        <v>279</v>
      </c>
      <c r="U8" s="163">
        <f>SUM(U21:U27)</f>
        <v>221</v>
      </c>
      <c r="V8" s="163">
        <f t="shared" si="1"/>
        <v>181</v>
      </c>
      <c r="W8" s="163">
        <f t="shared" ref="W8" si="2">SUM(W21:W27)</f>
        <v>123</v>
      </c>
      <c r="X8" s="163">
        <f>SUM(X21:X27)</f>
        <v>69</v>
      </c>
      <c r="Y8" s="163">
        <f t="shared" ref="Y8" si="3">SUM(Y21:Y27)</f>
        <v>46</v>
      </c>
      <c r="Z8" s="163">
        <f>SUM(Z21:Z27)</f>
        <v>43</v>
      </c>
      <c r="AA8" s="163">
        <f>SUM(AA21:AA27)</f>
        <v>30</v>
      </c>
      <c r="AB8" s="163"/>
      <c r="AC8" s="163">
        <f>SUM(AC21:AC27)</f>
        <v>2068</v>
      </c>
      <c r="AD8" s="139"/>
      <c r="AE8" s="206"/>
    </row>
    <row r="9" spans="1:31" ht="14" customHeight="1">
      <c r="A9" s="320" t="s">
        <v>41</v>
      </c>
      <c r="B9" s="320"/>
      <c r="C9" s="163">
        <f>SUM(C28:C34)</f>
        <v>0</v>
      </c>
      <c r="D9" s="163">
        <f t="shared" ref="D9:AC9" si="4">SUM(D28:D34)</f>
        <v>0</v>
      </c>
      <c r="E9" s="163">
        <f t="shared" si="4"/>
        <v>0</v>
      </c>
      <c r="F9" s="163">
        <f t="shared" si="4"/>
        <v>0</v>
      </c>
      <c r="G9" s="163">
        <f t="shared" si="4"/>
        <v>0</v>
      </c>
      <c r="H9" s="163">
        <f t="shared" si="4"/>
        <v>0</v>
      </c>
      <c r="I9" s="163">
        <f t="shared" si="4"/>
        <v>0</v>
      </c>
      <c r="J9" s="163">
        <f t="shared" si="4"/>
        <v>0</v>
      </c>
      <c r="K9" s="163">
        <f t="shared" si="4"/>
        <v>0</v>
      </c>
      <c r="L9" s="163">
        <f t="shared" si="4"/>
        <v>0</v>
      </c>
      <c r="M9" s="163">
        <f t="shared" si="4"/>
        <v>0</v>
      </c>
      <c r="N9" s="163">
        <f t="shared" si="4"/>
        <v>5</v>
      </c>
      <c r="O9" s="163">
        <f t="shared" si="4"/>
        <v>36</v>
      </c>
      <c r="P9" s="163">
        <f t="shared" ref="P9" si="5">SUM(P28:P34)</f>
        <v>155</v>
      </c>
      <c r="Q9" s="163">
        <f t="shared" ref="Q9" si="6">SUM(Q28:Q34)</f>
        <v>348</v>
      </c>
      <c r="R9" s="163">
        <f t="shared" ref="R9" si="7">SUM(R28:R34)</f>
        <v>340</v>
      </c>
      <c r="S9" s="163">
        <f>SUM(S28:S34)</f>
        <v>314</v>
      </c>
      <c r="T9" s="163">
        <f>SUM(T28:T34)</f>
        <v>247</v>
      </c>
      <c r="U9" s="163">
        <f>SUM(U28:U34)</f>
        <v>194</v>
      </c>
      <c r="V9" s="163">
        <f t="shared" ref="V9" si="8">SUM(V28:V34)</f>
        <v>155</v>
      </c>
      <c r="W9" s="163">
        <f>SUM(W28:W34)</f>
        <v>107</v>
      </c>
      <c r="X9" s="163">
        <f>SUM(X28:X34)</f>
        <v>62</v>
      </c>
      <c r="Y9" s="163">
        <f t="shared" ref="Y9:Z9" si="9">SUM(Y28:Y34)</f>
        <v>43</v>
      </c>
      <c r="Z9" s="163">
        <f t="shared" si="9"/>
        <v>26</v>
      </c>
      <c r="AA9" s="163">
        <f>SUM(AA28:AA34)</f>
        <v>19</v>
      </c>
      <c r="AB9" s="163"/>
      <c r="AC9" s="163">
        <f t="shared" si="4"/>
        <v>2051</v>
      </c>
      <c r="AD9" s="139"/>
      <c r="AE9" s="206"/>
    </row>
    <row r="10" spans="1:31" ht="14" customHeight="1">
      <c r="A10" s="221"/>
      <c r="B10" s="165"/>
      <c r="C10" s="163"/>
      <c r="D10" s="163"/>
      <c r="E10" s="163"/>
      <c r="F10" s="163"/>
      <c r="G10" s="163"/>
      <c r="H10" s="163"/>
      <c r="I10" s="163"/>
      <c r="J10" s="163"/>
      <c r="K10" s="163"/>
      <c r="L10" s="163"/>
      <c r="M10" s="163"/>
      <c r="N10" s="163"/>
      <c r="O10" s="163"/>
      <c r="P10" s="214"/>
      <c r="Q10" s="214"/>
      <c r="R10" s="214"/>
      <c r="S10" s="214"/>
      <c r="T10" s="214"/>
      <c r="U10" s="214"/>
      <c r="V10" s="214"/>
      <c r="W10" s="214"/>
      <c r="X10" s="214"/>
      <c r="Y10" s="214"/>
      <c r="Z10" s="214"/>
      <c r="AA10" s="214"/>
      <c r="AB10" s="164"/>
      <c r="AC10" s="164"/>
      <c r="AD10" s="37"/>
    </row>
    <row r="11" spans="1:31" ht="14" customHeight="1">
      <c r="A11" s="165"/>
      <c r="B11" s="166" t="s">
        <v>33</v>
      </c>
      <c r="C11" s="163"/>
      <c r="D11" s="163"/>
      <c r="E11" s="163"/>
      <c r="F11" s="163"/>
      <c r="G11" s="163"/>
      <c r="H11" s="163"/>
      <c r="I11" s="163"/>
      <c r="J11" s="163"/>
      <c r="K11" s="163"/>
      <c r="L11" s="163"/>
      <c r="M11" s="163"/>
      <c r="N11" s="163"/>
      <c r="O11" s="163"/>
      <c r="P11" s="163"/>
      <c r="Q11" s="163"/>
      <c r="R11" s="163"/>
      <c r="S11" s="163"/>
      <c r="T11" s="163"/>
      <c r="U11" s="163"/>
      <c r="V11" s="163"/>
      <c r="W11" s="163"/>
      <c r="X11" s="163"/>
      <c r="Y11" s="163"/>
      <c r="Z11" s="214"/>
      <c r="AA11" s="214"/>
      <c r="AB11" s="164"/>
      <c r="AC11" s="164"/>
    </row>
    <row r="12" spans="1:31" ht="14" customHeight="1">
      <c r="A12" s="165"/>
      <c r="B12" s="167" t="s">
        <v>1</v>
      </c>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163"/>
      <c r="AA12" s="163"/>
      <c r="AB12" s="164"/>
      <c r="AC12" s="164"/>
    </row>
    <row r="13" spans="1:31" ht="14" customHeight="1">
      <c r="A13" s="165"/>
      <c r="B13" s="168" t="s">
        <v>2</v>
      </c>
      <c r="C13" s="219">
        <v>0</v>
      </c>
      <c r="D13" s="219">
        <v>0</v>
      </c>
      <c r="E13" s="219">
        <v>0</v>
      </c>
      <c r="F13" s="219">
        <v>0</v>
      </c>
      <c r="G13" s="219">
        <v>0</v>
      </c>
      <c r="H13" s="219">
        <v>0</v>
      </c>
      <c r="I13" s="219">
        <v>0</v>
      </c>
      <c r="J13" s="169">
        <v>0</v>
      </c>
      <c r="K13" s="169">
        <v>0</v>
      </c>
      <c r="L13" s="169">
        <v>0</v>
      </c>
      <c r="M13" s="169">
        <v>0</v>
      </c>
      <c r="N13" s="169">
        <v>0</v>
      </c>
      <c r="O13" s="169">
        <v>0</v>
      </c>
      <c r="P13" s="169">
        <v>0</v>
      </c>
      <c r="Q13" s="169">
        <v>0</v>
      </c>
      <c r="R13" s="169">
        <v>0</v>
      </c>
      <c r="S13" s="169">
        <v>0</v>
      </c>
      <c r="T13" s="169">
        <v>0</v>
      </c>
      <c r="U13" s="169">
        <v>0</v>
      </c>
      <c r="V13" s="169">
        <v>0</v>
      </c>
      <c r="W13" s="169">
        <v>0</v>
      </c>
      <c r="X13" s="169">
        <v>0</v>
      </c>
      <c r="Y13" s="169">
        <v>0</v>
      </c>
      <c r="Z13" s="169">
        <v>0</v>
      </c>
      <c r="AA13" s="169">
        <v>0</v>
      </c>
      <c r="AB13" s="164"/>
      <c r="AC13" s="169">
        <f>SUM(C13:AA13)</f>
        <v>0</v>
      </c>
      <c r="AD13" s="37"/>
      <c r="AE13" s="37"/>
    </row>
    <row r="14" spans="1:31" ht="14" customHeight="1">
      <c r="A14" s="165"/>
      <c r="B14" s="170" t="s">
        <v>3</v>
      </c>
      <c r="C14" s="219">
        <v>0</v>
      </c>
      <c r="D14" s="219">
        <v>0</v>
      </c>
      <c r="E14" s="219">
        <v>0</v>
      </c>
      <c r="F14" s="219">
        <v>0</v>
      </c>
      <c r="G14" s="219">
        <v>0</v>
      </c>
      <c r="H14" s="219">
        <v>0</v>
      </c>
      <c r="I14" s="219">
        <v>0</v>
      </c>
      <c r="J14" s="219">
        <v>0</v>
      </c>
      <c r="K14" s="219">
        <v>0</v>
      </c>
      <c r="L14" s="219">
        <v>0</v>
      </c>
      <c r="M14" s="219">
        <v>0</v>
      </c>
      <c r="N14" s="169">
        <v>0</v>
      </c>
      <c r="O14" s="169">
        <v>0</v>
      </c>
      <c r="P14" s="169">
        <v>0</v>
      </c>
      <c r="Q14" s="169">
        <v>0</v>
      </c>
      <c r="R14" s="169">
        <v>0</v>
      </c>
      <c r="S14" s="169">
        <v>0</v>
      </c>
      <c r="T14" s="169">
        <v>0</v>
      </c>
      <c r="U14" s="169">
        <v>0</v>
      </c>
      <c r="V14" s="169">
        <v>0</v>
      </c>
      <c r="W14" s="169">
        <v>0</v>
      </c>
      <c r="X14" s="169">
        <v>0</v>
      </c>
      <c r="Y14" s="169">
        <v>0</v>
      </c>
      <c r="Z14" s="169">
        <v>0</v>
      </c>
      <c r="AA14" s="169">
        <v>0</v>
      </c>
      <c r="AB14" s="164"/>
      <c r="AC14" s="169">
        <f t="shared" ref="AC14:AC19" si="10">SUM(C14:AA14)</f>
        <v>0</v>
      </c>
      <c r="AD14" s="37"/>
      <c r="AE14" s="37"/>
    </row>
    <row r="15" spans="1:31" ht="14" customHeight="1">
      <c r="A15" s="165"/>
      <c r="B15" s="170" t="s">
        <v>4</v>
      </c>
      <c r="C15" s="219">
        <v>0</v>
      </c>
      <c r="D15" s="219">
        <v>0</v>
      </c>
      <c r="E15" s="219">
        <v>0</v>
      </c>
      <c r="F15" s="219">
        <v>0</v>
      </c>
      <c r="G15" s="219">
        <v>0</v>
      </c>
      <c r="H15" s="219">
        <v>0</v>
      </c>
      <c r="I15" s="219">
        <v>0</v>
      </c>
      <c r="J15" s="219">
        <v>0</v>
      </c>
      <c r="K15" s="219">
        <v>0</v>
      </c>
      <c r="L15" s="219">
        <v>0</v>
      </c>
      <c r="M15" s="219">
        <v>0</v>
      </c>
      <c r="N15" s="169">
        <v>0</v>
      </c>
      <c r="O15" s="169">
        <v>0</v>
      </c>
      <c r="P15" s="169">
        <v>4</v>
      </c>
      <c r="Q15" s="169">
        <v>4</v>
      </c>
      <c r="R15" s="169">
        <v>2</v>
      </c>
      <c r="S15" s="169">
        <v>7</v>
      </c>
      <c r="T15" s="169">
        <v>2</v>
      </c>
      <c r="U15" s="169">
        <v>2</v>
      </c>
      <c r="V15" s="169">
        <v>2</v>
      </c>
      <c r="W15" s="169">
        <v>0</v>
      </c>
      <c r="X15" s="169">
        <v>1</v>
      </c>
      <c r="Y15" s="169">
        <v>2</v>
      </c>
      <c r="Z15" s="169">
        <v>1</v>
      </c>
      <c r="AA15" s="169">
        <v>0</v>
      </c>
      <c r="AB15" s="164"/>
      <c r="AC15" s="169">
        <f t="shared" si="10"/>
        <v>27</v>
      </c>
      <c r="AD15" s="37"/>
      <c r="AE15" s="37"/>
    </row>
    <row r="16" spans="1:31" ht="14" customHeight="1">
      <c r="A16" s="165"/>
      <c r="B16" s="170" t="s">
        <v>5</v>
      </c>
      <c r="C16" s="219">
        <v>0</v>
      </c>
      <c r="D16" s="219">
        <v>0</v>
      </c>
      <c r="E16" s="219">
        <v>0</v>
      </c>
      <c r="F16" s="219">
        <v>0</v>
      </c>
      <c r="G16" s="219">
        <v>0</v>
      </c>
      <c r="H16" s="219">
        <v>0</v>
      </c>
      <c r="I16" s="219">
        <v>0</v>
      </c>
      <c r="J16" s="219">
        <v>0</v>
      </c>
      <c r="K16" s="219">
        <v>0</v>
      </c>
      <c r="L16" s="219">
        <v>0</v>
      </c>
      <c r="M16" s="219">
        <v>0</v>
      </c>
      <c r="N16" s="169">
        <v>1</v>
      </c>
      <c r="O16" s="169">
        <v>12</v>
      </c>
      <c r="P16" s="169">
        <v>30</v>
      </c>
      <c r="Q16" s="169">
        <v>64</v>
      </c>
      <c r="R16" s="169">
        <v>46</v>
      </c>
      <c r="S16" s="169">
        <v>53</v>
      </c>
      <c r="T16" s="169">
        <v>38</v>
      </c>
      <c r="U16" s="169">
        <v>35</v>
      </c>
      <c r="V16" s="169">
        <v>25</v>
      </c>
      <c r="W16" s="169">
        <v>12</v>
      </c>
      <c r="X16" s="169">
        <v>9</v>
      </c>
      <c r="Y16" s="169">
        <v>9</v>
      </c>
      <c r="Z16" s="169">
        <v>2</v>
      </c>
      <c r="AA16" s="169">
        <v>3</v>
      </c>
      <c r="AB16" s="164"/>
      <c r="AC16" s="169">
        <f t="shared" si="10"/>
        <v>339</v>
      </c>
      <c r="AD16" s="37"/>
      <c r="AE16" s="37"/>
    </row>
    <row r="17" spans="1:32" ht="14" customHeight="1">
      <c r="A17" s="165"/>
      <c r="B17" s="170" t="s">
        <v>6</v>
      </c>
      <c r="C17" s="219">
        <v>0</v>
      </c>
      <c r="D17" s="219">
        <v>0</v>
      </c>
      <c r="E17" s="219">
        <v>0</v>
      </c>
      <c r="F17" s="219">
        <v>0</v>
      </c>
      <c r="G17" s="219">
        <v>0</v>
      </c>
      <c r="H17" s="219">
        <v>0</v>
      </c>
      <c r="I17" s="219">
        <v>0</v>
      </c>
      <c r="J17" s="219">
        <v>0</v>
      </c>
      <c r="K17" s="219">
        <v>0</v>
      </c>
      <c r="L17" s="219">
        <v>0</v>
      </c>
      <c r="M17" s="219">
        <v>0</v>
      </c>
      <c r="N17" s="169">
        <v>4</v>
      </c>
      <c r="O17" s="169">
        <v>11</v>
      </c>
      <c r="P17" s="169">
        <v>67</v>
      </c>
      <c r="Q17" s="169">
        <v>101</v>
      </c>
      <c r="R17" s="169">
        <v>81</v>
      </c>
      <c r="S17" s="169">
        <v>99</v>
      </c>
      <c r="T17" s="169">
        <v>74</v>
      </c>
      <c r="U17" s="169">
        <v>50</v>
      </c>
      <c r="V17" s="169">
        <v>47</v>
      </c>
      <c r="W17" s="169">
        <v>23</v>
      </c>
      <c r="X17" s="169">
        <v>16</v>
      </c>
      <c r="Y17" s="169">
        <v>10</v>
      </c>
      <c r="Z17" s="169">
        <v>6</v>
      </c>
      <c r="AA17" s="169">
        <v>4</v>
      </c>
      <c r="AB17" s="164"/>
      <c r="AC17" s="169">
        <f t="shared" si="10"/>
        <v>593</v>
      </c>
      <c r="AD17" s="37"/>
      <c r="AE17" s="37"/>
    </row>
    <row r="18" spans="1:32" ht="14" customHeight="1">
      <c r="A18" s="165"/>
      <c r="B18" s="170" t="s">
        <v>7</v>
      </c>
      <c r="C18" s="219">
        <v>0</v>
      </c>
      <c r="D18" s="219">
        <v>0</v>
      </c>
      <c r="E18" s="219">
        <v>0</v>
      </c>
      <c r="F18" s="219">
        <v>0</v>
      </c>
      <c r="G18" s="219">
        <v>0</v>
      </c>
      <c r="H18" s="219">
        <v>0</v>
      </c>
      <c r="I18" s="219">
        <v>0</v>
      </c>
      <c r="J18" s="219">
        <v>0</v>
      </c>
      <c r="K18" s="219">
        <v>0</v>
      </c>
      <c r="L18" s="219">
        <v>0</v>
      </c>
      <c r="M18" s="219">
        <v>0</v>
      </c>
      <c r="N18" s="169">
        <v>3</v>
      </c>
      <c r="O18" s="169">
        <v>24</v>
      </c>
      <c r="P18" s="169">
        <v>107</v>
      </c>
      <c r="Q18" s="169">
        <v>228</v>
      </c>
      <c r="R18" s="169">
        <v>222</v>
      </c>
      <c r="S18" s="169">
        <v>227</v>
      </c>
      <c r="T18" s="169">
        <v>143</v>
      </c>
      <c r="U18" s="169">
        <v>145</v>
      </c>
      <c r="V18" s="169">
        <v>93</v>
      </c>
      <c r="W18" s="169">
        <v>71</v>
      </c>
      <c r="X18" s="169">
        <v>45</v>
      </c>
      <c r="Y18" s="169">
        <v>25</v>
      </c>
      <c r="Z18" s="169">
        <v>24</v>
      </c>
      <c r="AA18" s="169">
        <v>16</v>
      </c>
      <c r="AB18" s="164"/>
      <c r="AC18" s="169">
        <f t="shared" si="10"/>
        <v>1373</v>
      </c>
      <c r="AD18" s="37"/>
      <c r="AE18" s="37"/>
    </row>
    <row r="19" spans="1:32" ht="14" customHeight="1">
      <c r="A19" s="165"/>
      <c r="B19" s="168" t="s">
        <v>8</v>
      </c>
      <c r="C19" s="219">
        <v>0</v>
      </c>
      <c r="D19" s="219">
        <v>0</v>
      </c>
      <c r="E19" s="219">
        <v>0</v>
      </c>
      <c r="F19" s="219">
        <v>0</v>
      </c>
      <c r="G19" s="219">
        <v>0</v>
      </c>
      <c r="H19" s="219">
        <v>0</v>
      </c>
      <c r="I19" s="219">
        <v>0</v>
      </c>
      <c r="J19" s="219">
        <v>0</v>
      </c>
      <c r="K19" s="219">
        <v>0</v>
      </c>
      <c r="L19" s="219">
        <v>0</v>
      </c>
      <c r="M19" s="219">
        <v>0</v>
      </c>
      <c r="N19" s="169">
        <v>2</v>
      </c>
      <c r="O19" s="169">
        <v>15</v>
      </c>
      <c r="P19" s="169">
        <v>74</v>
      </c>
      <c r="Q19" s="169">
        <v>213</v>
      </c>
      <c r="R19" s="169">
        <v>299</v>
      </c>
      <c r="S19" s="169">
        <v>274</v>
      </c>
      <c r="T19" s="169">
        <v>269</v>
      </c>
      <c r="U19" s="169">
        <v>183</v>
      </c>
      <c r="V19" s="169">
        <v>169</v>
      </c>
      <c r="W19" s="169">
        <v>124</v>
      </c>
      <c r="X19" s="169">
        <v>60</v>
      </c>
      <c r="Y19" s="169">
        <v>43</v>
      </c>
      <c r="Z19" s="169">
        <v>36</v>
      </c>
      <c r="AA19" s="169">
        <v>26</v>
      </c>
      <c r="AB19" s="164"/>
      <c r="AC19" s="169">
        <f t="shared" si="10"/>
        <v>1787</v>
      </c>
      <c r="AD19" s="283"/>
      <c r="AE19" s="139"/>
      <c r="AF19" s="37"/>
    </row>
    <row r="20" spans="1:32" ht="14" customHeight="1">
      <c r="A20" s="165"/>
      <c r="B20" s="167"/>
      <c r="C20" s="219"/>
      <c r="D20" s="219"/>
      <c r="E20" s="219"/>
      <c r="F20" s="219"/>
      <c r="G20" s="219"/>
      <c r="H20" s="219"/>
      <c r="I20" s="219"/>
      <c r="J20" s="219"/>
      <c r="K20" s="219"/>
      <c r="L20" s="219"/>
      <c r="M20" s="219"/>
      <c r="N20" s="169"/>
      <c r="O20" s="169"/>
      <c r="P20" s="169"/>
      <c r="Q20" s="169"/>
      <c r="R20" s="169"/>
      <c r="S20" s="169"/>
      <c r="T20" s="169"/>
      <c r="U20" s="169"/>
      <c r="V20" s="169"/>
      <c r="W20" s="169"/>
      <c r="X20" s="169"/>
      <c r="Y20" s="169"/>
      <c r="Z20" s="169"/>
      <c r="AA20" s="169"/>
      <c r="AB20" s="164"/>
      <c r="AC20" s="164"/>
      <c r="AF20" s="39"/>
    </row>
    <row r="21" spans="1:32" ht="14" customHeight="1">
      <c r="A21" s="316" t="s">
        <v>24</v>
      </c>
      <c r="B21" s="168" t="s">
        <v>2</v>
      </c>
      <c r="C21" s="219">
        <v>0</v>
      </c>
      <c r="D21" s="219">
        <v>0</v>
      </c>
      <c r="E21" s="219">
        <v>0</v>
      </c>
      <c r="F21" s="219">
        <v>0</v>
      </c>
      <c r="G21" s="219">
        <v>0</v>
      </c>
      <c r="H21" s="219">
        <v>0</v>
      </c>
      <c r="I21" s="219">
        <v>0</v>
      </c>
      <c r="J21" s="219">
        <v>0</v>
      </c>
      <c r="K21" s="219">
        <v>0</v>
      </c>
      <c r="L21" s="219">
        <v>0</v>
      </c>
      <c r="M21" s="219">
        <v>0</v>
      </c>
      <c r="N21" s="169">
        <v>0</v>
      </c>
      <c r="O21" s="169">
        <v>0</v>
      </c>
      <c r="P21" s="169">
        <v>0</v>
      </c>
      <c r="Q21" s="169">
        <v>0</v>
      </c>
      <c r="R21" s="169">
        <v>0</v>
      </c>
      <c r="S21" s="169">
        <v>0</v>
      </c>
      <c r="T21" s="169">
        <v>0</v>
      </c>
      <c r="U21" s="169">
        <v>0</v>
      </c>
      <c r="V21" s="169">
        <v>0</v>
      </c>
      <c r="W21" s="169">
        <v>0</v>
      </c>
      <c r="X21" s="169">
        <v>0</v>
      </c>
      <c r="Y21" s="169">
        <v>0</v>
      </c>
      <c r="Z21" s="169">
        <v>0</v>
      </c>
      <c r="AA21" s="169">
        <v>0</v>
      </c>
      <c r="AB21" s="164"/>
      <c r="AC21" s="169">
        <f>SUM(C21:AA21)</f>
        <v>0</v>
      </c>
      <c r="AD21" s="37"/>
    </row>
    <row r="22" spans="1:32" ht="14" customHeight="1">
      <c r="A22" s="316"/>
      <c r="B22" s="170" t="s">
        <v>3</v>
      </c>
      <c r="C22" s="219">
        <v>0</v>
      </c>
      <c r="D22" s="219">
        <v>0</v>
      </c>
      <c r="E22" s="219">
        <v>0</v>
      </c>
      <c r="F22" s="219">
        <v>0</v>
      </c>
      <c r="G22" s="219">
        <v>0</v>
      </c>
      <c r="H22" s="219">
        <v>0</v>
      </c>
      <c r="I22" s="219">
        <v>0</v>
      </c>
      <c r="J22" s="219">
        <v>0</v>
      </c>
      <c r="K22" s="219">
        <v>0</v>
      </c>
      <c r="L22" s="219">
        <v>0</v>
      </c>
      <c r="M22" s="219">
        <v>0</v>
      </c>
      <c r="N22" s="169">
        <v>0</v>
      </c>
      <c r="O22" s="169">
        <v>0</v>
      </c>
      <c r="P22" s="169">
        <v>0</v>
      </c>
      <c r="Q22" s="169">
        <v>0</v>
      </c>
      <c r="R22" s="169">
        <v>0</v>
      </c>
      <c r="S22" s="169">
        <v>0</v>
      </c>
      <c r="T22" s="169">
        <v>0</v>
      </c>
      <c r="U22" s="169">
        <v>0</v>
      </c>
      <c r="V22" s="169">
        <v>0</v>
      </c>
      <c r="W22" s="169">
        <v>0</v>
      </c>
      <c r="X22" s="169">
        <v>0</v>
      </c>
      <c r="Y22" s="169">
        <v>0</v>
      </c>
      <c r="Z22" s="169">
        <v>0</v>
      </c>
      <c r="AA22" s="169">
        <v>0</v>
      </c>
      <c r="AB22" s="164"/>
      <c r="AC22" s="169">
        <f t="shared" ref="AC22:AC34" si="11">SUM(C22:AA22)</f>
        <v>0</v>
      </c>
      <c r="AD22" s="37"/>
    </row>
    <row r="23" spans="1:32" ht="14" customHeight="1">
      <c r="A23" s="316"/>
      <c r="B23" s="170" t="s">
        <v>4</v>
      </c>
      <c r="C23" s="219">
        <v>0</v>
      </c>
      <c r="D23" s="219">
        <v>0</v>
      </c>
      <c r="E23" s="219">
        <v>0</v>
      </c>
      <c r="F23" s="219">
        <v>0</v>
      </c>
      <c r="G23" s="219">
        <v>0</v>
      </c>
      <c r="H23" s="219">
        <v>0</v>
      </c>
      <c r="I23" s="219">
        <v>0</v>
      </c>
      <c r="J23" s="219">
        <v>0</v>
      </c>
      <c r="K23" s="219">
        <v>0</v>
      </c>
      <c r="L23" s="219">
        <v>0</v>
      </c>
      <c r="M23" s="219">
        <v>0</v>
      </c>
      <c r="N23" s="169">
        <v>0</v>
      </c>
      <c r="O23" s="169">
        <v>0</v>
      </c>
      <c r="P23" s="169">
        <v>2</v>
      </c>
      <c r="Q23" s="169">
        <v>2</v>
      </c>
      <c r="R23" s="169">
        <v>1</v>
      </c>
      <c r="S23" s="169">
        <v>3</v>
      </c>
      <c r="T23" s="169">
        <v>2</v>
      </c>
      <c r="U23" s="169">
        <v>1</v>
      </c>
      <c r="V23" s="169">
        <v>0</v>
      </c>
      <c r="W23" s="169">
        <v>0</v>
      </c>
      <c r="X23" s="169">
        <v>1</v>
      </c>
      <c r="Y23" s="169">
        <v>0</v>
      </c>
      <c r="Z23" s="169">
        <v>1</v>
      </c>
      <c r="AA23" s="169">
        <v>0</v>
      </c>
      <c r="AB23" s="164"/>
      <c r="AC23" s="169">
        <f t="shared" si="11"/>
        <v>13</v>
      </c>
      <c r="AD23" s="37"/>
    </row>
    <row r="24" spans="1:32" ht="14" customHeight="1">
      <c r="A24" s="316"/>
      <c r="B24" s="170" t="s">
        <v>5</v>
      </c>
      <c r="C24" s="219">
        <v>0</v>
      </c>
      <c r="D24" s="219">
        <v>0</v>
      </c>
      <c r="E24" s="219">
        <v>0</v>
      </c>
      <c r="F24" s="219">
        <v>0</v>
      </c>
      <c r="G24" s="219">
        <v>0</v>
      </c>
      <c r="H24" s="219">
        <v>0</v>
      </c>
      <c r="I24" s="219">
        <v>0</v>
      </c>
      <c r="J24" s="219">
        <v>0</v>
      </c>
      <c r="K24" s="219">
        <v>0</v>
      </c>
      <c r="L24" s="219">
        <v>0</v>
      </c>
      <c r="M24" s="219">
        <v>0</v>
      </c>
      <c r="N24" s="169">
        <v>1</v>
      </c>
      <c r="O24" s="169">
        <v>3</v>
      </c>
      <c r="P24" s="169">
        <v>12</v>
      </c>
      <c r="Q24" s="169">
        <v>17</v>
      </c>
      <c r="R24" s="169">
        <v>16</v>
      </c>
      <c r="S24" s="169">
        <v>17</v>
      </c>
      <c r="T24" s="169">
        <v>12</v>
      </c>
      <c r="U24" s="169">
        <v>16</v>
      </c>
      <c r="V24" s="169">
        <v>10</v>
      </c>
      <c r="W24" s="169">
        <v>5</v>
      </c>
      <c r="X24" s="169">
        <v>5</v>
      </c>
      <c r="Y24" s="169">
        <v>2</v>
      </c>
      <c r="Z24" s="169">
        <v>0</v>
      </c>
      <c r="AA24" s="169">
        <v>2</v>
      </c>
      <c r="AB24" s="164"/>
      <c r="AC24" s="169">
        <f t="shared" si="11"/>
        <v>118</v>
      </c>
      <c r="AD24" s="37"/>
    </row>
    <row r="25" spans="1:32" ht="14" customHeight="1">
      <c r="A25" s="316"/>
      <c r="B25" s="170" t="s">
        <v>6</v>
      </c>
      <c r="C25" s="219">
        <v>0</v>
      </c>
      <c r="D25" s="219">
        <v>0</v>
      </c>
      <c r="E25" s="219">
        <v>0</v>
      </c>
      <c r="F25" s="219">
        <v>0</v>
      </c>
      <c r="G25" s="219">
        <v>0</v>
      </c>
      <c r="H25" s="219">
        <v>0</v>
      </c>
      <c r="I25" s="219">
        <v>0</v>
      </c>
      <c r="J25" s="219">
        <v>0</v>
      </c>
      <c r="K25" s="219">
        <v>0</v>
      </c>
      <c r="L25" s="219">
        <v>0</v>
      </c>
      <c r="M25" s="219">
        <v>0</v>
      </c>
      <c r="N25" s="169">
        <v>3</v>
      </c>
      <c r="O25" s="169">
        <v>3</v>
      </c>
      <c r="P25" s="169">
        <v>20</v>
      </c>
      <c r="Q25" s="169">
        <v>33</v>
      </c>
      <c r="R25" s="169">
        <v>32</v>
      </c>
      <c r="S25" s="169">
        <v>43</v>
      </c>
      <c r="T25" s="169">
        <v>26</v>
      </c>
      <c r="U25" s="169">
        <v>20</v>
      </c>
      <c r="V25" s="169">
        <v>21</v>
      </c>
      <c r="W25" s="169">
        <v>4</v>
      </c>
      <c r="X25" s="169">
        <v>8</v>
      </c>
      <c r="Y25" s="169">
        <v>6</v>
      </c>
      <c r="Z25" s="169">
        <v>2</v>
      </c>
      <c r="AA25" s="169">
        <v>4</v>
      </c>
      <c r="AB25" s="164"/>
      <c r="AC25" s="169">
        <f t="shared" si="11"/>
        <v>225</v>
      </c>
      <c r="AD25" s="37"/>
    </row>
    <row r="26" spans="1:32" ht="14" customHeight="1">
      <c r="A26" s="316"/>
      <c r="B26" s="170" t="s">
        <v>7</v>
      </c>
      <c r="C26" s="219">
        <v>0</v>
      </c>
      <c r="D26" s="219">
        <v>0</v>
      </c>
      <c r="E26" s="219">
        <v>0</v>
      </c>
      <c r="F26" s="219">
        <v>0</v>
      </c>
      <c r="G26" s="219">
        <v>0</v>
      </c>
      <c r="H26" s="219">
        <v>0</v>
      </c>
      <c r="I26" s="219">
        <v>0</v>
      </c>
      <c r="J26" s="219">
        <v>0</v>
      </c>
      <c r="K26" s="219">
        <v>0</v>
      </c>
      <c r="L26" s="219">
        <v>0</v>
      </c>
      <c r="M26" s="219">
        <v>0</v>
      </c>
      <c r="N26" s="169">
        <v>0</v>
      </c>
      <c r="O26" s="169">
        <v>9</v>
      </c>
      <c r="P26" s="169">
        <v>50</v>
      </c>
      <c r="Q26" s="169">
        <v>97</v>
      </c>
      <c r="R26" s="169">
        <v>93</v>
      </c>
      <c r="S26" s="169">
        <v>105</v>
      </c>
      <c r="T26" s="169">
        <v>66</v>
      </c>
      <c r="U26" s="169">
        <v>66</v>
      </c>
      <c r="V26" s="169">
        <v>42</v>
      </c>
      <c r="W26" s="169">
        <v>41</v>
      </c>
      <c r="X26" s="169">
        <v>20</v>
      </c>
      <c r="Y26" s="169">
        <v>11</v>
      </c>
      <c r="Z26" s="169">
        <v>12</v>
      </c>
      <c r="AA26" s="169">
        <v>9</v>
      </c>
      <c r="AB26" s="164"/>
      <c r="AC26" s="169">
        <f t="shared" si="11"/>
        <v>621</v>
      </c>
      <c r="AD26" s="37"/>
    </row>
    <row r="27" spans="1:32" ht="14" customHeight="1">
      <c r="A27" s="316"/>
      <c r="B27" s="168" t="s">
        <v>8</v>
      </c>
      <c r="C27" s="219">
        <v>0</v>
      </c>
      <c r="D27" s="219">
        <v>0</v>
      </c>
      <c r="E27" s="219">
        <v>0</v>
      </c>
      <c r="F27" s="219">
        <v>0</v>
      </c>
      <c r="G27" s="219">
        <v>0</v>
      </c>
      <c r="H27" s="219">
        <v>0</v>
      </c>
      <c r="I27" s="219">
        <v>0</v>
      </c>
      <c r="J27" s="219">
        <v>0</v>
      </c>
      <c r="K27" s="219">
        <v>0</v>
      </c>
      <c r="L27" s="219">
        <v>0</v>
      </c>
      <c r="M27" s="219">
        <v>0</v>
      </c>
      <c r="N27" s="169">
        <v>1</v>
      </c>
      <c r="O27" s="169">
        <v>11</v>
      </c>
      <c r="P27" s="169">
        <v>43</v>
      </c>
      <c r="Q27" s="169">
        <v>113</v>
      </c>
      <c r="R27" s="169">
        <v>168</v>
      </c>
      <c r="S27" s="169">
        <v>178</v>
      </c>
      <c r="T27" s="169">
        <v>173</v>
      </c>
      <c r="U27" s="169">
        <v>118</v>
      </c>
      <c r="V27" s="169">
        <v>108</v>
      </c>
      <c r="W27" s="169">
        <v>73</v>
      </c>
      <c r="X27" s="169">
        <v>35</v>
      </c>
      <c r="Y27" s="169">
        <v>27</v>
      </c>
      <c r="Z27" s="169">
        <v>28</v>
      </c>
      <c r="AA27" s="169">
        <v>15</v>
      </c>
      <c r="AB27" s="164"/>
      <c r="AC27" s="169">
        <f t="shared" si="11"/>
        <v>1091</v>
      </c>
      <c r="AD27" s="37"/>
    </row>
    <row r="28" spans="1:32" ht="14" customHeight="1">
      <c r="A28" s="316" t="s">
        <v>25</v>
      </c>
      <c r="B28" s="168" t="s">
        <v>2</v>
      </c>
      <c r="C28" s="219">
        <v>0</v>
      </c>
      <c r="D28" s="219">
        <v>0</v>
      </c>
      <c r="E28" s="219">
        <v>0</v>
      </c>
      <c r="F28" s="219">
        <v>0</v>
      </c>
      <c r="G28" s="219">
        <v>0</v>
      </c>
      <c r="H28" s="219">
        <v>0</v>
      </c>
      <c r="I28" s="219">
        <v>0</v>
      </c>
      <c r="J28" s="219">
        <v>0</v>
      </c>
      <c r="K28" s="219">
        <v>0</v>
      </c>
      <c r="L28" s="219">
        <v>0</v>
      </c>
      <c r="M28" s="219">
        <v>0</v>
      </c>
      <c r="N28" s="169">
        <v>0</v>
      </c>
      <c r="O28" s="169">
        <v>0</v>
      </c>
      <c r="P28" s="169">
        <v>0</v>
      </c>
      <c r="Q28" s="169">
        <v>0</v>
      </c>
      <c r="R28" s="169">
        <v>0</v>
      </c>
      <c r="S28" s="169">
        <v>0</v>
      </c>
      <c r="T28" s="169">
        <v>0</v>
      </c>
      <c r="U28" s="169">
        <v>0</v>
      </c>
      <c r="V28" s="169">
        <v>0</v>
      </c>
      <c r="W28" s="169">
        <v>0</v>
      </c>
      <c r="X28" s="169">
        <v>0</v>
      </c>
      <c r="Y28" s="169">
        <v>0</v>
      </c>
      <c r="Z28" s="169">
        <v>0</v>
      </c>
      <c r="AA28" s="169">
        <v>0</v>
      </c>
      <c r="AB28" s="164"/>
      <c r="AC28" s="169">
        <f t="shared" si="11"/>
        <v>0</v>
      </c>
      <c r="AD28" s="37"/>
    </row>
    <row r="29" spans="1:32" ht="14" customHeight="1">
      <c r="A29" s="316"/>
      <c r="B29" s="170" t="s">
        <v>3</v>
      </c>
      <c r="C29" s="219">
        <v>0</v>
      </c>
      <c r="D29" s="219">
        <v>0</v>
      </c>
      <c r="E29" s="219">
        <v>0</v>
      </c>
      <c r="F29" s="219">
        <v>0</v>
      </c>
      <c r="G29" s="219">
        <v>0</v>
      </c>
      <c r="H29" s="219">
        <v>0</v>
      </c>
      <c r="I29" s="219">
        <v>0</v>
      </c>
      <c r="J29" s="219">
        <v>0</v>
      </c>
      <c r="K29" s="219">
        <v>0</v>
      </c>
      <c r="L29" s="219">
        <v>0</v>
      </c>
      <c r="M29" s="219">
        <v>0</v>
      </c>
      <c r="N29" s="169">
        <v>0</v>
      </c>
      <c r="O29" s="169">
        <v>0</v>
      </c>
      <c r="P29" s="169">
        <v>0</v>
      </c>
      <c r="Q29" s="169">
        <v>0</v>
      </c>
      <c r="R29" s="169">
        <v>0</v>
      </c>
      <c r="S29" s="169">
        <v>0</v>
      </c>
      <c r="T29" s="169">
        <v>0</v>
      </c>
      <c r="U29" s="169">
        <v>0</v>
      </c>
      <c r="V29" s="169">
        <v>0</v>
      </c>
      <c r="W29" s="169">
        <v>0</v>
      </c>
      <c r="X29" s="169">
        <v>0</v>
      </c>
      <c r="Y29" s="169">
        <v>0</v>
      </c>
      <c r="Z29" s="169">
        <v>0</v>
      </c>
      <c r="AA29" s="169">
        <v>0</v>
      </c>
      <c r="AB29" s="164"/>
      <c r="AC29" s="169">
        <f t="shared" si="11"/>
        <v>0</v>
      </c>
      <c r="AD29" s="37"/>
    </row>
    <row r="30" spans="1:32" ht="14" customHeight="1">
      <c r="A30" s="316"/>
      <c r="B30" s="170" t="s">
        <v>4</v>
      </c>
      <c r="C30" s="219">
        <v>0</v>
      </c>
      <c r="D30" s="219">
        <v>0</v>
      </c>
      <c r="E30" s="219">
        <v>0</v>
      </c>
      <c r="F30" s="219">
        <v>0</v>
      </c>
      <c r="G30" s="219">
        <v>0</v>
      </c>
      <c r="H30" s="219">
        <v>0</v>
      </c>
      <c r="I30" s="219">
        <v>0</v>
      </c>
      <c r="J30" s="219">
        <v>0</v>
      </c>
      <c r="K30" s="219">
        <v>0</v>
      </c>
      <c r="L30" s="219">
        <v>0</v>
      </c>
      <c r="M30" s="219">
        <v>0</v>
      </c>
      <c r="N30" s="169">
        <v>0</v>
      </c>
      <c r="O30" s="169">
        <v>0</v>
      </c>
      <c r="P30" s="169">
        <v>2</v>
      </c>
      <c r="Q30" s="169">
        <v>2</v>
      </c>
      <c r="R30" s="169">
        <v>1</v>
      </c>
      <c r="S30" s="169">
        <v>4</v>
      </c>
      <c r="T30" s="169">
        <v>0</v>
      </c>
      <c r="U30" s="169">
        <v>1</v>
      </c>
      <c r="V30" s="169">
        <v>2</v>
      </c>
      <c r="W30" s="169">
        <v>0</v>
      </c>
      <c r="X30" s="169">
        <v>0</v>
      </c>
      <c r="Y30" s="169">
        <v>2</v>
      </c>
      <c r="Z30" s="169">
        <v>0</v>
      </c>
      <c r="AA30" s="169">
        <v>0</v>
      </c>
      <c r="AB30" s="164"/>
      <c r="AC30" s="169">
        <f t="shared" si="11"/>
        <v>14</v>
      </c>
      <c r="AD30" s="37"/>
    </row>
    <row r="31" spans="1:32" ht="14" customHeight="1">
      <c r="A31" s="316"/>
      <c r="B31" s="170" t="s">
        <v>5</v>
      </c>
      <c r="C31" s="219">
        <v>0</v>
      </c>
      <c r="D31" s="219">
        <v>0</v>
      </c>
      <c r="E31" s="219">
        <v>0</v>
      </c>
      <c r="F31" s="219">
        <v>0</v>
      </c>
      <c r="G31" s="219">
        <v>0</v>
      </c>
      <c r="H31" s="219">
        <v>0</v>
      </c>
      <c r="I31" s="219">
        <v>0</v>
      </c>
      <c r="J31" s="219">
        <v>0</v>
      </c>
      <c r="K31" s="219">
        <v>0</v>
      </c>
      <c r="L31" s="219">
        <v>0</v>
      </c>
      <c r="M31" s="219">
        <v>0</v>
      </c>
      <c r="N31" s="169">
        <v>0</v>
      </c>
      <c r="O31" s="169">
        <v>9</v>
      </c>
      <c r="P31" s="169">
        <v>18</v>
      </c>
      <c r="Q31" s="169">
        <v>47</v>
      </c>
      <c r="R31" s="169">
        <v>30</v>
      </c>
      <c r="S31" s="169">
        <v>36</v>
      </c>
      <c r="T31" s="169">
        <v>26</v>
      </c>
      <c r="U31" s="169">
        <v>19</v>
      </c>
      <c r="V31" s="169">
        <v>15</v>
      </c>
      <c r="W31" s="169">
        <v>7</v>
      </c>
      <c r="X31" s="169">
        <v>4</v>
      </c>
      <c r="Y31" s="169">
        <v>7</v>
      </c>
      <c r="Z31" s="169">
        <v>2</v>
      </c>
      <c r="AA31" s="169">
        <v>1</v>
      </c>
      <c r="AB31" s="164"/>
      <c r="AC31" s="169">
        <f t="shared" si="11"/>
        <v>221</v>
      </c>
      <c r="AD31" s="37"/>
    </row>
    <row r="32" spans="1:32" ht="14" customHeight="1">
      <c r="A32" s="316"/>
      <c r="B32" s="170" t="s">
        <v>6</v>
      </c>
      <c r="C32" s="219">
        <v>0</v>
      </c>
      <c r="D32" s="219">
        <v>0</v>
      </c>
      <c r="E32" s="219">
        <v>0</v>
      </c>
      <c r="F32" s="219">
        <v>0</v>
      </c>
      <c r="G32" s="219">
        <v>0</v>
      </c>
      <c r="H32" s="219">
        <v>0</v>
      </c>
      <c r="I32" s="219">
        <v>0</v>
      </c>
      <c r="J32" s="219">
        <v>0</v>
      </c>
      <c r="K32" s="219">
        <v>0</v>
      </c>
      <c r="L32" s="219">
        <v>0</v>
      </c>
      <c r="M32" s="219">
        <v>0</v>
      </c>
      <c r="N32" s="169">
        <v>1</v>
      </c>
      <c r="O32" s="169">
        <v>8</v>
      </c>
      <c r="P32" s="169">
        <v>47</v>
      </c>
      <c r="Q32" s="169">
        <v>68</v>
      </c>
      <c r="R32" s="169">
        <v>49</v>
      </c>
      <c r="S32" s="169">
        <v>56</v>
      </c>
      <c r="T32" s="169">
        <v>48</v>
      </c>
      <c r="U32" s="169">
        <v>30</v>
      </c>
      <c r="V32" s="169">
        <v>26</v>
      </c>
      <c r="W32" s="169">
        <v>19</v>
      </c>
      <c r="X32" s="169">
        <v>8</v>
      </c>
      <c r="Y32" s="169">
        <v>4</v>
      </c>
      <c r="Z32" s="169">
        <v>4</v>
      </c>
      <c r="AA32" s="169">
        <v>0</v>
      </c>
      <c r="AB32" s="164"/>
      <c r="AC32" s="169">
        <f t="shared" si="11"/>
        <v>368</v>
      </c>
      <c r="AD32" s="37"/>
    </row>
    <row r="33" spans="1:30" ht="14" customHeight="1">
      <c r="A33" s="316"/>
      <c r="B33" s="170" t="s">
        <v>7</v>
      </c>
      <c r="C33" s="219">
        <v>0</v>
      </c>
      <c r="D33" s="219">
        <v>0</v>
      </c>
      <c r="E33" s="219">
        <v>0</v>
      </c>
      <c r="F33" s="219">
        <v>0</v>
      </c>
      <c r="G33" s="219">
        <v>0</v>
      </c>
      <c r="H33" s="219">
        <v>0</v>
      </c>
      <c r="I33" s="219">
        <v>0</v>
      </c>
      <c r="J33" s="219">
        <v>0</v>
      </c>
      <c r="K33" s="219">
        <v>0</v>
      </c>
      <c r="L33" s="219">
        <v>0</v>
      </c>
      <c r="M33" s="219">
        <v>0</v>
      </c>
      <c r="N33" s="169">
        <v>3</v>
      </c>
      <c r="O33" s="169">
        <v>15</v>
      </c>
      <c r="P33" s="169">
        <v>57</v>
      </c>
      <c r="Q33" s="169">
        <v>131</v>
      </c>
      <c r="R33" s="169">
        <v>129</v>
      </c>
      <c r="S33" s="169">
        <v>122</v>
      </c>
      <c r="T33" s="169">
        <v>77</v>
      </c>
      <c r="U33" s="169">
        <v>79</v>
      </c>
      <c r="V33" s="169">
        <v>51</v>
      </c>
      <c r="W33" s="169">
        <v>30</v>
      </c>
      <c r="X33" s="169">
        <v>25</v>
      </c>
      <c r="Y33" s="169">
        <v>14</v>
      </c>
      <c r="Z33" s="169">
        <v>12</v>
      </c>
      <c r="AA33" s="169">
        <v>7</v>
      </c>
      <c r="AB33" s="164"/>
      <c r="AC33" s="169">
        <f t="shared" si="11"/>
        <v>752</v>
      </c>
      <c r="AD33" s="37"/>
    </row>
    <row r="34" spans="1:30" ht="14" customHeight="1">
      <c r="A34" s="316"/>
      <c r="B34" s="168" t="s">
        <v>8</v>
      </c>
      <c r="C34" s="219">
        <v>0</v>
      </c>
      <c r="D34" s="219">
        <v>0</v>
      </c>
      <c r="E34" s="219">
        <v>0</v>
      </c>
      <c r="F34" s="219">
        <v>0</v>
      </c>
      <c r="G34" s="219">
        <v>0</v>
      </c>
      <c r="H34" s="219">
        <v>0</v>
      </c>
      <c r="I34" s="219">
        <v>0</v>
      </c>
      <c r="J34" s="219">
        <v>0</v>
      </c>
      <c r="K34" s="219">
        <v>0</v>
      </c>
      <c r="L34" s="219">
        <v>0</v>
      </c>
      <c r="M34" s="219">
        <v>0</v>
      </c>
      <c r="N34" s="169">
        <v>1</v>
      </c>
      <c r="O34" s="169">
        <v>4</v>
      </c>
      <c r="P34" s="169">
        <v>31</v>
      </c>
      <c r="Q34" s="169">
        <v>100</v>
      </c>
      <c r="R34" s="169">
        <v>131</v>
      </c>
      <c r="S34" s="169">
        <v>96</v>
      </c>
      <c r="T34" s="169">
        <v>96</v>
      </c>
      <c r="U34" s="169">
        <v>65</v>
      </c>
      <c r="V34" s="169">
        <v>61</v>
      </c>
      <c r="W34" s="169">
        <v>51</v>
      </c>
      <c r="X34" s="169">
        <v>25</v>
      </c>
      <c r="Y34" s="169">
        <v>16</v>
      </c>
      <c r="Z34" s="169">
        <v>8</v>
      </c>
      <c r="AA34" s="169">
        <v>11</v>
      </c>
      <c r="AB34" s="164"/>
      <c r="AC34" s="169">
        <f t="shared" si="11"/>
        <v>696</v>
      </c>
      <c r="AD34" s="37"/>
    </row>
    <row r="35" spans="1:30" ht="14" customHeight="1">
      <c r="A35" s="165"/>
      <c r="B35" s="165"/>
      <c r="C35" s="163"/>
      <c r="D35" s="163"/>
      <c r="E35" s="163"/>
      <c r="F35" s="163"/>
      <c r="G35" s="163"/>
      <c r="H35" s="163"/>
      <c r="I35" s="163"/>
      <c r="J35" s="163"/>
      <c r="K35" s="165"/>
      <c r="L35" s="165"/>
      <c r="M35" s="165"/>
      <c r="N35" s="165"/>
      <c r="O35" s="171"/>
      <c r="P35" s="163"/>
      <c r="Q35" s="163"/>
      <c r="R35" s="163"/>
      <c r="S35" s="163"/>
      <c r="T35" s="163"/>
      <c r="U35" s="163"/>
      <c r="V35" s="163"/>
      <c r="W35" s="163"/>
      <c r="X35" s="163"/>
      <c r="Y35" s="163"/>
      <c r="Z35" s="163"/>
      <c r="AA35" s="163"/>
      <c r="AB35" s="164"/>
      <c r="AC35" s="164"/>
    </row>
    <row r="36" spans="1:30" ht="14" customHeight="1">
      <c r="A36" s="164"/>
      <c r="B36" s="321" t="s">
        <v>36</v>
      </c>
      <c r="C36" s="321"/>
      <c r="D36" s="321"/>
      <c r="E36" s="163"/>
      <c r="F36" s="163"/>
      <c r="G36" s="163"/>
      <c r="H36" s="163"/>
      <c r="I36" s="163"/>
      <c r="J36" s="163"/>
      <c r="K36" s="165"/>
      <c r="L36" s="165"/>
      <c r="M36" s="165"/>
      <c r="N36" s="165"/>
      <c r="O36" s="171"/>
      <c r="P36" s="163"/>
      <c r="Q36" s="163"/>
      <c r="R36" s="163"/>
      <c r="S36" s="163"/>
      <c r="T36" s="163"/>
      <c r="U36" s="163"/>
      <c r="V36" s="163"/>
      <c r="W36" s="163"/>
      <c r="X36" s="163"/>
      <c r="Y36" s="163"/>
      <c r="Z36" s="163"/>
      <c r="AA36" s="163"/>
      <c r="AB36" s="164"/>
      <c r="AC36" s="164"/>
    </row>
    <row r="37" spans="1:30" ht="14" customHeight="1">
      <c r="A37" s="165"/>
      <c r="B37" s="172" t="s">
        <v>10</v>
      </c>
      <c r="C37" s="169">
        <v>0</v>
      </c>
      <c r="D37" s="169">
        <v>0</v>
      </c>
      <c r="E37" s="169">
        <v>0</v>
      </c>
      <c r="F37" s="169">
        <v>0</v>
      </c>
      <c r="G37" s="169">
        <v>0</v>
      </c>
      <c r="H37" s="169">
        <v>0</v>
      </c>
      <c r="I37" s="169">
        <v>0</v>
      </c>
      <c r="J37" s="169">
        <v>0</v>
      </c>
      <c r="K37" s="169">
        <v>0</v>
      </c>
      <c r="L37" s="169">
        <v>0</v>
      </c>
      <c r="M37" s="169">
        <v>0</v>
      </c>
      <c r="N37" s="173">
        <v>1</v>
      </c>
      <c r="O37" s="173">
        <v>9</v>
      </c>
      <c r="P37" s="173">
        <v>17</v>
      </c>
      <c r="Q37" s="173">
        <v>40</v>
      </c>
      <c r="R37" s="173">
        <v>51</v>
      </c>
      <c r="S37" s="173">
        <v>39</v>
      </c>
      <c r="T37" s="173">
        <v>35</v>
      </c>
      <c r="U37" s="173">
        <v>28</v>
      </c>
      <c r="V37" s="173">
        <v>21</v>
      </c>
      <c r="W37" s="173">
        <v>21</v>
      </c>
      <c r="X37" s="173">
        <v>14</v>
      </c>
      <c r="Y37" s="173">
        <v>6</v>
      </c>
      <c r="Z37" s="173">
        <v>6</v>
      </c>
      <c r="AA37" s="173">
        <v>4</v>
      </c>
      <c r="AB37" s="164"/>
      <c r="AC37" s="164">
        <f>SUM(C37:AA37)</f>
        <v>292</v>
      </c>
      <c r="AD37" s="37"/>
    </row>
    <row r="38" spans="1:30" ht="14" customHeight="1">
      <c r="A38" s="165"/>
      <c r="B38" s="172" t="s">
        <v>11</v>
      </c>
      <c r="C38" s="169">
        <v>0</v>
      </c>
      <c r="D38" s="169">
        <v>0</v>
      </c>
      <c r="E38" s="169">
        <v>0</v>
      </c>
      <c r="F38" s="169">
        <v>0</v>
      </c>
      <c r="G38" s="169">
        <v>0</v>
      </c>
      <c r="H38" s="169">
        <v>0</v>
      </c>
      <c r="I38" s="169">
        <v>0</v>
      </c>
      <c r="J38" s="169">
        <v>0</v>
      </c>
      <c r="K38" s="169">
        <v>0</v>
      </c>
      <c r="L38" s="169">
        <v>0</v>
      </c>
      <c r="M38" s="169">
        <v>0</v>
      </c>
      <c r="N38" s="169">
        <v>0</v>
      </c>
      <c r="O38" s="169">
        <v>3</v>
      </c>
      <c r="P38" s="169">
        <v>13</v>
      </c>
      <c r="Q38" s="169">
        <v>15</v>
      </c>
      <c r="R38" s="169">
        <v>7</v>
      </c>
      <c r="S38" s="169">
        <v>3</v>
      </c>
      <c r="T38" s="169">
        <v>4</v>
      </c>
      <c r="U38" s="169">
        <v>3</v>
      </c>
      <c r="V38" s="169">
        <v>6</v>
      </c>
      <c r="W38" s="169">
        <v>4</v>
      </c>
      <c r="X38" s="169">
        <v>4</v>
      </c>
      <c r="Y38" s="169">
        <v>6</v>
      </c>
      <c r="Z38" s="169">
        <v>3</v>
      </c>
      <c r="AA38" s="169">
        <v>1</v>
      </c>
      <c r="AB38" s="164"/>
      <c r="AC38" s="164">
        <f t="shared" ref="AC38:AC50" si="12">SUM(C38:AA38)</f>
        <v>72</v>
      </c>
      <c r="AD38" s="37"/>
    </row>
    <row r="39" spans="1:30" ht="14" customHeight="1">
      <c r="A39" s="165"/>
      <c r="B39" s="172" t="s">
        <v>12</v>
      </c>
      <c r="C39" s="169">
        <v>0</v>
      </c>
      <c r="D39" s="169">
        <v>0</v>
      </c>
      <c r="E39" s="169">
        <v>0</v>
      </c>
      <c r="F39" s="169">
        <v>0</v>
      </c>
      <c r="G39" s="169">
        <v>0</v>
      </c>
      <c r="H39" s="169">
        <v>0</v>
      </c>
      <c r="I39" s="169">
        <v>0</v>
      </c>
      <c r="J39" s="169">
        <v>0</v>
      </c>
      <c r="K39" s="169">
        <v>0</v>
      </c>
      <c r="L39" s="169">
        <v>0</v>
      </c>
      <c r="M39" s="169">
        <v>0</v>
      </c>
      <c r="N39" s="169">
        <v>0</v>
      </c>
      <c r="O39" s="169">
        <v>0</v>
      </c>
      <c r="P39" s="169">
        <v>12</v>
      </c>
      <c r="Q39" s="169">
        <v>9</v>
      </c>
      <c r="R39" s="169">
        <v>10</v>
      </c>
      <c r="S39" s="169">
        <v>3</v>
      </c>
      <c r="T39" s="169">
        <v>6</v>
      </c>
      <c r="U39" s="169">
        <v>6</v>
      </c>
      <c r="V39" s="169">
        <v>1</v>
      </c>
      <c r="W39" s="169">
        <v>0</v>
      </c>
      <c r="X39" s="169">
        <v>0</v>
      </c>
      <c r="Y39" s="169">
        <v>0</v>
      </c>
      <c r="Z39" s="169">
        <v>0</v>
      </c>
      <c r="AA39" s="169">
        <v>0</v>
      </c>
      <c r="AB39" s="164"/>
      <c r="AC39" s="164">
        <f t="shared" si="12"/>
        <v>47</v>
      </c>
      <c r="AD39" s="37"/>
    </row>
    <row r="40" spans="1:30" ht="14" customHeight="1">
      <c r="A40" s="165"/>
      <c r="B40" s="172" t="s">
        <v>13</v>
      </c>
      <c r="C40" s="169">
        <v>0</v>
      </c>
      <c r="D40" s="169">
        <v>0</v>
      </c>
      <c r="E40" s="169">
        <v>0</v>
      </c>
      <c r="F40" s="169">
        <v>0</v>
      </c>
      <c r="G40" s="169">
        <v>0</v>
      </c>
      <c r="H40" s="169">
        <v>0</v>
      </c>
      <c r="I40" s="169">
        <v>0</v>
      </c>
      <c r="J40" s="169">
        <v>0</v>
      </c>
      <c r="K40" s="169">
        <v>0</v>
      </c>
      <c r="L40" s="169">
        <v>0</v>
      </c>
      <c r="M40" s="169">
        <v>0</v>
      </c>
      <c r="N40" s="169">
        <v>2</v>
      </c>
      <c r="O40" s="169">
        <v>4</v>
      </c>
      <c r="P40" s="169">
        <v>9</v>
      </c>
      <c r="Q40" s="169">
        <v>31</v>
      </c>
      <c r="R40" s="169">
        <v>39</v>
      </c>
      <c r="S40" s="169">
        <v>33</v>
      </c>
      <c r="T40" s="169">
        <v>25</v>
      </c>
      <c r="U40" s="169">
        <v>19</v>
      </c>
      <c r="V40" s="169">
        <v>15</v>
      </c>
      <c r="W40" s="169">
        <v>4</v>
      </c>
      <c r="X40" s="169">
        <v>8</v>
      </c>
      <c r="Y40" s="169">
        <v>3</v>
      </c>
      <c r="Z40" s="169">
        <v>3</v>
      </c>
      <c r="AA40" s="169">
        <v>2</v>
      </c>
      <c r="AB40" s="164"/>
      <c r="AC40" s="164">
        <f t="shared" si="12"/>
        <v>197</v>
      </c>
      <c r="AD40" s="37"/>
    </row>
    <row r="41" spans="1:30" ht="14" customHeight="1">
      <c r="A41" s="165"/>
      <c r="B41" s="172" t="s">
        <v>14</v>
      </c>
      <c r="C41" s="169">
        <v>0</v>
      </c>
      <c r="D41" s="169">
        <v>0</v>
      </c>
      <c r="E41" s="169">
        <v>0</v>
      </c>
      <c r="F41" s="169">
        <v>0</v>
      </c>
      <c r="G41" s="169">
        <v>0</v>
      </c>
      <c r="H41" s="169">
        <v>0</v>
      </c>
      <c r="I41" s="169">
        <v>0</v>
      </c>
      <c r="J41" s="169">
        <v>0</v>
      </c>
      <c r="K41" s="169">
        <v>0</v>
      </c>
      <c r="L41" s="169">
        <v>0</v>
      </c>
      <c r="M41" s="169">
        <v>0</v>
      </c>
      <c r="N41" s="169">
        <v>0</v>
      </c>
      <c r="O41" s="169">
        <v>7</v>
      </c>
      <c r="P41" s="169">
        <v>20</v>
      </c>
      <c r="Q41" s="169">
        <v>32</v>
      </c>
      <c r="R41" s="169">
        <v>31</v>
      </c>
      <c r="S41" s="169">
        <v>34</v>
      </c>
      <c r="T41" s="169">
        <v>32</v>
      </c>
      <c r="U41" s="169">
        <v>31</v>
      </c>
      <c r="V41" s="169">
        <v>17</v>
      </c>
      <c r="W41" s="169">
        <v>12</v>
      </c>
      <c r="X41" s="169">
        <v>3</v>
      </c>
      <c r="Y41" s="169">
        <v>4</v>
      </c>
      <c r="Z41" s="169">
        <v>6</v>
      </c>
      <c r="AA41" s="169">
        <v>4</v>
      </c>
      <c r="AB41" s="164"/>
      <c r="AC41" s="164">
        <f t="shared" si="12"/>
        <v>233</v>
      </c>
      <c r="AD41" s="37"/>
    </row>
    <row r="42" spans="1:30" ht="14" customHeight="1">
      <c r="A42" s="165"/>
      <c r="B42" s="172" t="s">
        <v>15</v>
      </c>
      <c r="C42" s="169">
        <v>0</v>
      </c>
      <c r="D42" s="169">
        <v>0</v>
      </c>
      <c r="E42" s="169">
        <v>0</v>
      </c>
      <c r="F42" s="169">
        <v>0</v>
      </c>
      <c r="G42" s="169">
        <v>0</v>
      </c>
      <c r="H42" s="169">
        <v>0</v>
      </c>
      <c r="I42" s="169">
        <v>0</v>
      </c>
      <c r="J42" s="169">
        <v>0</v>
      </c>
      <c r="K42" s="169">
        <v>0</v>
      </c>
      <c r="L42" s="169">
        <v>0</v>
      </c>
      <c r="M42" s="169">
        <v>0</v>
      </c>
      <c r="N42" s="169">
        <v>2</v>
      </c>
      <c r="O42" s="169">
        <v>3</v>
      </c>
      <c r="P42" s="169">
        <v>6</v>
      </c>
      <c r="Q42" s="169">
        <v>35</v>
      </c>
      <c r="R42" s="169">
        <v>43</v>
      </c>
      <c r="S42" s="169">
        <v>40</v>
      </c>
      <c r="T42" s="169">
        <v>30</v>
      </c>
      <c r="U42" s="169">
        <v>28</v>
      </c>
      <c r="V42" s="169">
        <v>27</v>
      </c>
      <c r="W42" s="169">
        <v>17</v>
      </c>
      <c r="X42" s="169">
        <v>9</v>
      </c>
      <c r="Y42" s="169">
        <v>5</v>
      </c>
      <c r="Z42" s="169">
        <v>6</v>
      </c>
      <c r="AA42" s="169">
        <v>4</v>
      </c>
      <c r="AB42" s="164"/>
      <c r="AC42" s="164">
        <f t="shared" si="12"/>
        <v>255</v>
      </c>
      <c r="AD42" s="37"/>
    </row>
    <row r="43" spans="1:30" ht="14" customHeight="1">
      <c r="A43" s="165"/>
      <c r="B43" s="172" t="s">
        <v>16</v>
      </c>
      <c r="C43" s="169">
        <v>0</v>
      </c>
      <c r="D43" s="169">
        <v>0</v>
      </c>
      <c r="E43" s="169">
        <v>0</v>
      </c>
      <c r="F43" s="169">
        <v>0</v>
      </c>
      <c r="G43" s="169">
        <v>0</v>
      </c>
      <c r="H43" s="169">
        <v>0</v>
      </c>
      <c r="I43" s="169">
        <v>0</v>
      </c>
      <c r="J43" s="169">
        <v>0</v>
      </c>
      <c r="K43" s="169">
        <v>0</v>
      </c>
      <c r="L43" s="169">
        <v>0</v>
      </c>
      <c r="M43" s="169">
        <v>0</v>
      </c>
      <c r="N43" s="169">
        <v>3</v>
      </c>
      <c r="O43" s="169">
        <v>13</v>
      </c>
      <c r="P43" s="169">
        <v>107</v>
      </c>
      <c r="Q43" s="169">
        <v>193</v>
      </c>
      <c r="R43" s="169">
        <v>197</v>
      </c>
      <c r="S43" s="169">
        <v>231</v>
      </c>
      <c r="T43" s="169">
        <v>170</v>
      </c>
      <c r="U43" s="169">
        <v>126</v>
      </c>
      <c r="V43" s="169">
        <v>118</v>
      </c>
      <c r="W43" s="169">
        <v>75</v>
      </c>
      <c r="X43" s="169">
        <v>30</v>
      </c>
      <c r="Y43" s="169">
        <v>21</v>
      </c>
      <c r="Z43" s="169">
        <v>17</v>
      </c>
      <c r="AA43" s="169">
        <v>15</v>
      </c>
      <c r="AB43" s="164"/>
      <c r="AC43" s="164">
        <f t="shared" si="12"/>
        <v>1316</v>
      </c>
      <c r="AD43" s="37"/>
    </row>
    <row r="44" spans="1:30" ht="14" customHeight="1">
      <c r="A44" s="165"/>
      <c r="B44" s="172" t="s">
        <v>17</v>
      </c>
      <c r="C44" s="169">
        <v>0</v>
      </c>
      <c r="D44" s="169">
        <v>0</v>
      </c>
      <c r="E44" s="169">
        <v>0</v>
      </c>
      <c r="F44" s="169">
        <v>0</v>
      </c>
      <c r="G44" s="169">
        <v>0</v>
      </c>
      <c r="H44" s="169">
        <v>0</v>
      </c>
      <c r="I44" s="169">
        <v>0</v>
      </c>
      <c r="J44" s="169">
        <v>0</v>
      </c>
      <c r="K44" s="169">
        <v>0</v>
      </c>
      <c r="L44" s="169">
        <v>0</v>
      </c>
      <c r="M44" s="169">
        <v>0</v>
      </c>
      <c r="N44" s="169">
        <v>0</v>
      </c>
      <c r="O44" s="169">
        <v>5</v>
      </c>
      <c r="P44" s="169">
        <v>11</v>
      </c>
      <c r="Q44" s="169">
        <v>13</v>
      </c>
      <c r="R44" s="169">
        <v>21</v>
      </c>
      <c r="S44" s="169">
        <v>22</v>
      </c>
      <c r="T44" s="169">
        <v>16</v>
      </c>
      <c r="U44" s="169">
        <v>9</v>
      </c>
      <c r="V44" s="169">
        <v>6</v>
      </c>
      <c r="W44" s="169">
        <v>4</v>
      </c>
      <c r="X44" s="169">
        <v>4</v>
      </c>
      <c r="Y44" s="169">
        <v>2</v>
      </c>
      <c r="Z44" s="169">
        <v>0</v>
      </c>
      <c r="AA44" s="169">
        <v>0</v>
      </c>
      <c r="AB44" s="164"/>
      <c r="AC44" s="164">
        <f t="shared" si="12"/>
        <v>113</v>
      </c>
      <c r="AD44" s="37"/>
    </row>
    <row r="45" spans="1:30" ht="14" customHeight="1">
      <c r="A45" s="165"/>
      <c r="B45" s="172" t="s">
        <v>18</v>
      </c>
      <c r="C45" s="169">
        <v>0</v>
      </c>
      <c r="D45" s="169">
        <v>0</v>
      </c>
      <c r="E45" s="169">
        <v>0</v>
      </c>
      <c r="F45" s="169">
        <v>0</v>
      </c>
      <c r="G45" s="169">
        <v>0</v>
      </c>
      <c r="H45" s="169">
        <v>0</v>
      </c>
      <c r="I45" s="169">
        <v>0</v>
      </c>
      <c r="J45" s="169">
        <v>0</v>
      </c>
      <c r="K45" s="169">
        <v>0</v>
      </c>
      <c r="L45" s="169">
        <v>0</v>
      </c>
      <c r="M45" s="169">
        <v>0</v>
      </c>
      <c r="N45" s="169">
        <v>0</v>
      </c>
      <c r="O45" s="169">
        <v>8</v>
      </c>
      <c r="P45" s="169">
        <v>40</v>
      </c>
      <c r="Q45" s="169">
        <v>90</v>
      </c>
      <c r="R45" s="169">
        <v>90</v>
      </c>
      <c r="S45" s="169">
        <v>83</v>
      </c>
      <c r="T45" s="169">
        <v>74</v>
      </c>
      <c r="U45" s="169">
        <v>51</v>
      </c>
      <c r="V45" s="169">
        <v>46</v>
      </c>
      <c r="W45" s="169">
        <v>30</v>
      </c>
      <c r="X45" s="169">
        <v>22</v>
      </c>
      <c r="Y45" s="169">
        <v>18</v>
      </c>
      <c r="Z45" s="169">
        <v>8</v>
      </c>
      <c r="AA45" s="169">
        <v>8</v>
      </c>
      <c r="AB45" s="164"/>
      <c r="AC45" s="164">
        <f t="shared" si="12"/>
        <v>568</v>
      </c>
      <c r="AD45" s="37"/>
    </row>
    <row r="46" spans="1:30" ht="14" customHeight="1">
      <c r="A46" s="165"/>
      <c r="B46" s="172" t="s">
        <v>19</v>
      </c>
      <c r="C46" s="169">
        <v>0</v>
      </c>
      <c r="D46" s="169">
        <v>0</v>
      </c>
      <c r="E46" s="169">
        <v>0</v>
      </c>
      <c r="F46" s="169">
        <v>0</v>
      </c>
      <c r="G46" s="169">
        <v>0</v>
      </c>
      <c r="H46" s="169">
        <v>0</v>
      </c>
      <c r="I46" s="169">
        <v>0</v>
      </c>
      <c r="J46" s="169">
        <v>0</v>
      </c>
      <c r="K46" s="169">
        <v>0</v>
      </c>
      <c r="L46" s="169">
        <v>0</v>
      </c>
      <c r="M46" s="169">
        <v>0</v>
      </c>
      <c r="N46" s="169">
        <v>2</v>
      </c>
      <c r="O46" s="169">
        <v>7</v>
      </c>
      <c r="P46" s="169">
        <v>32</v>
      </c>
      <c r="Q46" s="169">
        <v>108</v>
      </c>
      <c r="R46" s="169">
        <v>109</v>
      </c>
      <c r="S46" s="169">
        <v>113</v>
      </c>
      <c r="T46" s="169">
        <v>99</v>
      </c>
      <c r="U46" s="169">
        <v>81</v>
      </c>
      <c r="V46" s="169">
        <v>54</v>
      </c>
      <c r="W46" s="169">
        <v>44</v>
      </c>
      <c r="X46" s="169">
        <v>24</v>
      </c>
      <c r="Y46" s="169">
        <v>15</v>
      </c>
      <c r="Z46" s="169">
        <v>11</v>
      </c>
      <c r="AA46" s="169">
        <v>9</v>
      </c>
      <c r="AB46" s="164"/>
      <c r="AC46" s="164">
        <f t="shared" si="12"/>
        <v>708</v>
      </c>
      <c r="AD46" s="37"/>
    </row>
    <row r="47" spans="1:30" ht="14" customHeight="1">
      <c r="A47" s="165"/>
      <c r="B47" s="172" t="s">
        <v>20</v>
      </c>
      <c r="C47" s="169">
        <v>0</v>
      </c>
      <c r="D47" s="169">
        <v>0</v>
      </c>
      <c r="E47" s="169">
        <v>0</v>
      </c>
      <c r="F47" s="169">
        <v>0</v>
      </c>
      <c r="G47" s="169">
        <v>0</v>
      </c>
      <c r="H47" s="169">
        <v>0</v>
      </c>
      <c r="I47" s="169">
        <v>0</v>
      </c>
      <c r="J47" s="169">
        <v>0</v>
      </c>
      <c r="K47" s="169">
        <v>0</v>
      </c>
      <c r="L47" s="169">
        <v>0</v>
      </c>
      <c r="M47" s="169">
        <v>0</v>
      </c>
      <c r="N47" s="169">
        <v>0</v>
      </c>
      <c r="O47" s="169">
        <v>0</v>
      </c>
      <c r="P47" s="169">
        <v>0</v>
      </c>
      <c r="Q47" s="169">
        <v>2</v>
      </c>
      <c r="R47" s="169">
        <v>0</v>
      </c>
      <c r="S47" s="169">
        <v>0</v>
      </c>
      <c r="T47" s="169">
        <v>0</v>
      </c>
      <c r="U47" s="169">
        <v>0</v>
      </c>
      <c r="V47" s="169">
        <v>0</v>
      </c>
      <c r="W47" s="169">
        <v>0</v>
      </c>
      <c r="X47" s="169">
        <v>0</v>
      </c>
      <c r="Y47" s="169">
        <v>0</v>
      </c>
      <c r="Z47" s="169">
        <v>0</v>
      </c>
      <c r="AA47" s="169">
        <v>0</v>
      </c>
      <c r="AB47" s="164"/>
      <c r="AC47" s="164">
        <f t="shared" si="12"/>
        <v>2</v>
      </c>
      <c r="AD47" s="37"/>
    </row>
    <row r="48" spans="1:30" ht="14" customHeight="1">
      <c r="A48" s="165"/>
      <c r="B48" s="172" t="s">
        <v>21</v>
      </c>
      <c r="C48" s="169">
        <v>0</v>
      </c>
      <c r="D48" s="169">
        <v>0</v>
      </c>
      <c r="E48" s="169">
        <v>0</v>
      </c>
      <c r="F48" s="169">
        <v>0</v>
      </c>
      <c r="G48" s="169">
        <v>0</v>
      </c>
      <c r="H48" s="169">
        <v>0</v>
      </c>
      <c r="I48" s="169">
        <v>0</v>
      </c>
      <c r="J48" s="169">
        <v>0</v>
      </c>
      <c r="K48" s="169">
        <v>0</v>
      </c>
      <c r="L48" s="169">
        <v>0</v>
      </c>
      <c r="M48" s="169">
        <v>0</v>
      </c>
      <c r="N48" s="169">
        <v>0</v>
      </c>
      <c r="O48" s="169">
        <v>0</v>
      </c>
      <c r="P48" s="169">
        <v>1</v>
      </c>
      <c r="Q48" s="169">
        <v>4</v>
      </c>
      <c r="R48" s="169">
        <v>1</v>
      </c>
      <c r="S48" s="169">
        <v>0</v>
      </c>
      <c r="T48" s="169">
        <v>1</v>
      </c>
      <c r="U48" s="169">
        <v>0</v>
      </c>
      <c r="V48" s="169">
        <v>0</v>
      </c>
      <c r="W48" s="169">
        <v>0</v>
      </c>
      <c r="X48" s="169">
        <v>0</v>
      </c>
      <c r="Y48" s="169">
        <v>0</v>
      </c>
      <c r="Z48" s="169">
        <v>0</v>
      </c>
      <c r="AA48" s="169">
        <v>0</v>
      </c>
      <c r="AB48" s="164"/>
      <c r="AC48" s="164">
        <f t="shared" si="12"/>
        <v>7</v>
      </c>
      <c r="AD48" s="37"/>
    </row>
    <row r="49" spans="1:43" ht="14" customHeight="1">
      <c r="A49" s="165"/>
      <c r="B49" s="172" t="s">
        <v>22</v>
      </c>
      <c r="C49" s="169">
        <v>0</v>
      </c>
      <c r="D49" s="169">
        <v>0</v>
      </c>
      <c r="E49" s="169">
        <v>0</v>
      </c>
      <c r="F49" s="169">
        <v>0</v>
      </c>
      <c r="G49" s="169">
        <v>0</v>
      </c>
      <c r="H49" s="169">
        <v>0</v>
      </c>
      <c r="I49" s="169">
        <v>0</v>
      </c>
      <c r="J49" s="169">
        <v>0</v>
      </c>
      <c r="K49" s="169">
        <v>0</v>
      </c>
      <c r="L49" s="169">
        <v>0</v>
      </c>
      <c r="M49" s="169">
        <v>0</v>
      </c>
      <c r="N49" s="169">
        <v>0</v>
      </c>
      <c r="O49" s="169">
        <v>3</v>
      </c>
      <c r="P49" s="169">
        <v>14</v>
      </c>
      <c r="Q49" s="169">
        <v>38</v>
      </c>
      <c r="R49" s="169">
        <v>51</v>
      </c>
      <c r="S49" s="169">
        <v>59</v>
      </c>
      <c r="T49" s="169">
        <v>34</v>
      </c>
      <c r="U49" s="169">
        <v>33</v>
      </c>
      <c r="V49" s="169">
        <v>25</v>
      </c>
      <c r="W49" s="169">
        <v>19</v>
      </c>
      <c r="X49" s="169">
        <v>13</v>
      </c>
      <c r="Y49" s="169">
        <v>9</v>
      </c>
      <c r="Z49" s="169">
        <v>9</v>
      </c>
      <c r="AA49" s="169">
        <v>2</v>
      </c>
      <c r="AB49" s="164"/>
      <c r="AC49" s="164">
        <f t="shared" si="12"/>
        <v>309</v>
      </c>
      <c r="AD49" s="37"/>
    </row>
    <row r="50" spans="1:43" ht="14" customHeight="1">
      <c r="A50" s="174"/>
      <c r="B50" s="172" t="s">
        <v>23</v>
      </c>
      <c r="C50" s="169">
        <v>0</v>
      </c>
      <c r="D50" s="169">
        <v>0</v>
      </c>
      <c r="E50" s="169">
        <v>0</v>
      </c>
      <c r="F50" s="169">
        <v>0</v>
      </c>
      <c r="G50" s="169">
        <v>0</v>
      </c>
      <c r="H50" s="169">
        <v>0</v>
      </c>
      <c r="I50" s="169">
        <v>0</v>
      </c>
      <c r="J50" s="169">
        <v>0</v>
      </c>
      <c r="K50" s="169">
        <v>0</v>
      </c>
      <c r="L50" s="169">
        <v>0</v>
      </c>
      <c r="M50" s="169">
        <v>0</v>
      </c>
      <c r="N50" s="169">
        <v>0</v>
      </c>
      <c r="O50" s="169">
        <v>0</v>
      </c>
      <c r="P50" s="169">
        <v>0</v>
      </c>
      <c r="Q50" s="169">
        <v>0</v>
      </c>
      <c r="R50" s="169">
        <v>0</v>
      </c>
      <c r="S50" s="169">
        <v>0</v>
      </c>
      <c r="T50" s="169">
        <v>0</v>
      </c>
      <c r="U50" s="169">
        <v>0</v>
      </c>
      <c r="V50" s="169">
        <v>0</v>
      </c>
      <c r="W50" s="169">
        <v>0</v>
      </c>
      <c r="X50" s="169">
        <v>0</v>
      </c>
      <c r="Y50" s="169">
        <v>0</v>
      </c>
      <c r="Z50" s="169">
        <v>0</v>
      </c>
      <c r="AA50" s="169"/>
      <c r="AB50" s="175"/>
      <c r="AC50" s="164">
        <f t="shared" si="12"/>
        <v>0</v>
      </c>
      <c r="AD50" s="37"/>
    </row>
    <row r="51" spans="1:43" ht="14" customHeight="1">
      <c r="A51" s="174"/>
      <c r="B51" s="172"/>
      <c r="C51" s="169"/>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75"/>
      <c r="AC51" s="169"/>
      <c r="AD51" s="37"/>
    </row>
    <row r="52" spans="1:43" ht="14" customHeight="1">
      <c r="A52" s="174"/>
      <c r="B52" s="314" t="s">
        <v>92</v>
      </c>
      <c r="C52" s="314"/>
      <c r="D52" s="314"/>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75"/>
      <c r="AC52" s="169"/>
      <c r="AD52" s="37"/>
    </row>
    <row r="53" spans="1:43" ht="14" customHeight="1">
      <c r="A53" s="174"/>
      <c r="B53" s="176" t="s">
        <v>93</v>
      </c>
      <c r="C53" s="169">
        <v>0</v>
      </c>
      <c r="D53" s="169">
        <v>0</v>
      </c>
      <c r="E53" s="169">
        <v>0</v>
      </c>
      <c r="F53" s="169">
        <v>0</v>
      </c>
      <c r="G53" s="169">
        <v>0</v>
      </c>
      <c r="H53" s="169">
        <v>0</v>
      </c>
      <c r="I53" s="169">
        <v>0</v>
      </c>
      <c r="J53" s="169">
        <v>0</v>
      </c>
      <c r="K53" s="169">
        <v>0</v>
      </c>
      <c r="L53" s="169">
        <v>0</v>
      </c>
      <c r="M53" s="169">
        <v>0</v>
      </c>
      <c r="N53" s="169">
        <v>1</v>
      </c>
      <c r="O53" s="169">
        <v>0</v>
      </c>
      <c r="P53" s="169">
        <v>2</v>
      </c>
      <c r="Q53" s="169">
        <v>12</v>
      </c>
      <c r="R53" s="169">
        <v>18</v>
      </c>
      <c r="S53" s="169">
        <v>15</v>
      </c>
      <c r="T53" s="169">
        <v>15</v>
      </c>
      <c r="U53" s="169">
        <v>15</v>
      </c>
      <c r="V53" s="169">
        <v>16</v>
      </c>
      <c r="W53" s="169">
        <v>13</v>
      </c>
      <c r="X53" s="169">
        <v>3</v>
      </c>
      <c r="Y53" s="169">
        <v>5</v>
      </c>
      <c r="Z53" s="169">
        <v>5</v>
      </c>
      <c r="AA53" s="169">
        <v>1</v>
      </c>
      <c r="AB53" s="169"/>
      <c r="AC53" s="169">
        <f>SUM(C53:AA53)</f>
        <v>121</v>
      </c>
      <c r="AD53" s="37"/>
    </row>
    <row r="54" spans="1:43" ht="14" customHeight="1">
      <c r="A54" s="174"/>
      <c r="B54" s="176" t="s">
        <v>94</v>
      </c>
      <c r="C54" s="169">
        <v>0</v>
      </c>
      <c r="D54" s="169">
        <v>0</v>
      </c>
      <c r="E54" s="169">
        <v>0</v>
      </c>
      <c r="F54" s="169">
        <v>0</v>
      </c>
      <c r="G54" s="169">
        <v>0</v>
      </c>
      <c r="H54" s="169">
        <v>0</v>
      </c>
      <c r="I54" s="169">
        <v>0</v>
      </c>
      <c r="J54" s="169">
        <v>0</v>
      </c>
      <c r="K54" s="169">
        <v>0</v>
      </c>
      <c r="L54" s="169">
        <v>0</v>
      </c>
      <c r="M54" s="169">
        <v>0</v>
      </c>
      <c r="N54" s="169">
        <v>1</v>
      </c>
      <c r="O54" s="169">
        <v>1</v>
      </c>
      <c r="P54" s="169">
        <v>4</v>
      </c>
      <c r="Q54" s="169">
        <v>21</v>
      </c>
      <c r="R54" s="169">
        <v>25</v>
      </c>
      <c r="S54" s="169">
        <v>23</v>
      </c>
      <c r="T54" s="169">
        <v>13</v>
      </c>
      <c r="U54" s="169">
        <v>11</v>
      </c>
      <c r="V54" s="169">
        <v>8</v>
      </c>
      <c r="W54" s="169">
        <v>3</v>
      </c>
      <c r="X54" s="169">
        <v>1</v>
      </c>
      <c r="Y54" s="169">
        <v>0</v>
      </c>
      <c r="Z54" s="169">
        <v>0</v>
      </c>
      <c r="AA54" s="169">
        <v>3</v>
      </c>
      <c r="AB54" s="169"/>
      <c r="AC54" s="169">
        <f t="shared" ref="AC54:AC84" si="13">SUM(C54:AA54)</f>
        <v>114</v>
      </c>
      <c r="AD54" s="37"/>
      <c r="AE54" s="141"/>
      <c r="AF54" s="141"/>
      <c r="AG54" s="141"/>
      <c r="AH54" s="141"/>
      <c r="AI54" s="141"/>
      <c r="AJ54" s="141"/>
      <c r="AL54" s="143"/>
      <c r="AM54" s="143"/>
      <c r="AN54" s="143"/>
      <c r="AO54" s="143"/>
      <c r="AP54" s="143"/>
      <c r="AQ54" s="143"/>
    </row>
    <row r="55" spans="1:43" ht="14" customHeight="1">
      <c r="A55" s="174"/>
      <c r="B55" s="176" t="s">
        <v>95</v>
      </c>
      <c r="C55" s="169">
        <v>0</v>
      </c>
      <c r="D55" s="169">
        <v>0</v>
      </c>
      <c r="E55" s="169">
        <v>0</v>
      </c>
      <c r="F55" s="169">
        <v>0</v>
      </c>
      <c r="G55" s="169">
        <v>0</v>
      </c>
      <c r="H55" s="169">
        <v>0</v>
      </c>
      <c r="I55" s="169">
        <v>0</v>
      </c>
      <c r="J55" s="169">
        <v>0</v>
      </c>
      <c r="K55" s="169">
        <v>0</v>
      </c>
      <c r="L55" s="169">
        <v>0</v>
      </c>
      <c r="M55" s="169">
        <v>0</v>
      </c>
      <c r="N55" s="169">
        <v>0</v>
      </c>
      <c r="O55" s="169">
        <v>1</v>
      </c>
      <c r="P55" s="169">
        <v>2</v>
      </c>
      <c r="Q55" s="169">
        <v>8</v>
      </c>
      <c r="R55" s="169">
        <v>12</v>
      </c>
      <c r="S55" s="169">
        <v>19</v>
      </c>
      <c r="T55" s="169">
        <v>7</v>
      </c>
      <c r="U55" s="169">
        <v>5</v>
      </c>
      <c r="V55" s="169">
        <v>5</v>
      </c>
      <c r="W55" s="169">
        <v>3</v>
      </c>
      <c r="X55" s="169">
        <v>4</v>
      </c>
      <c r="Y55" s="169">
        <v>6</v>
      </c>
      <c r="Z55" s="169">
        <v>3</v>
      </c>
      <c r="AA55" s="169">
        <v>1</v>
      </c>
      <c r="AB55" s="169"/>
      <c r="AC55" s="169">
        <f t="shared" si="13"/>
        <v>76</v>
      </c>
      <c r="AD55" s="37"/>
      <c r="AE55" s="141"/>
      <c r="AF55" s="141"/>
      <c r="AG55" s="141"/>
      <c r="AH55" s="141"/>
      <c r="AI55" s="141"/>
      <c r="AJ55" s="141"/>
      <c r="AL55" s="143"/>
      <c r="AM55" s="143"/>
      <c r="AN55" s="143"/>
      <c r="AO55" s="143"/>
      <c r="AP55" s="143"/>
      <c r="AQ55" s="143"/>
    </row>
    <row r="56" spans="1:43" ht="14" customHeight="1">
      <c r="A56" s="174"/>
      <c r="B56" s="176" t="s">
        <v>96</v>
      </c>
      <c r="C56" s="169">
        <v>0</v>
      </c>
      <c r="D56" s="169">
        <v>0</v>
      </c>
      <c r="E56" s="169">
        <v>0</v>
      </c>
      <c r="F56" s="169">
        <v>0</v>
      </c>
      <c r="G56" s="169">
        <v>0</v>
      </c>
      <c r="H56" s="169">
        <v>0</v>
      </c>
      <c r="I56" s="169">
        <v>0</v>
      </c>
      <c r="J56" s="169">
        <v>0</v>
      </c>
      <c r="K56" s="169">
        <v>0</v>
      </c>
      <c r="L56" s="169">
        <v>0</v>
      </c>
      <c r="M56" s="169">
        <v>0</v>
      </c>
      <c r="N56" s="169">
        <v>0</v>
      </c>
      <c r="O56" s="169">
        <v>5</v>
      </c>
      <c r="P56" s="169">
        <v>4</v>
      </c>
      <c r="Q56" s="169">
        <v>7</v>
      </c>
      <c r="R56" s="169">
        <v>12</v>
      </c>
      <c r="S56" s="169">
        <v>14</v>
      </c>
      <c r="T56" s="169">
        <v>13</v>
      </c>
      <c r="U56" s="169">
        <v>3</v>
      </c>
      <c r="V56" s="169">
        <v>1</v>
      </c>
      <c r="W56" s="169">
        <v>2</v>
      </c>
      <c r="X56" s="169">
        <v>3</v>
      </c>
      <c r="Y56" s="169">
        <v>0</v>
      </c>
      <c r="Z56" s="169">
        <v>0</v>
      </c>
      <c r="AA56" s="169">
        <v>0</v>
      </c>
      <c r="AB56" s="169"/>
      <c r="AC56" s="169">
        <f t="shared" si="13"/>
        <v>64</v>
      </c>
      <c r="AD56" s="37"/>
      <c r="AE56" s="141"/>
      <c r="AF56" s="141"/>
      <c r="AG56" s="141"/>
      <c r="AH56" s="141"/>
      <c r="AI56" s="141"/>
      <c r="AJ56" s="141"/>
      <c r="AL56" s="143"/>
      <c r="AM56" s="143"/>
      <c r="AN56" s="143"/>
      <c r="AO56" s="143"/>
      <c r="AP56" s="143"/>
      <c r="AQ56" s="143"/>
    </row>
    <row r="57" spans="1:43" ht="14" customHeight="1">
      <c r="A57" s="174"/>
      <c r="B57" s="176" t="s">
        <v>97</v>
      </c>
      <c r="C57" s="169">
        <v>0</v>
      </c>
      <c r="D57" s="169">
        <v>0</v>
      </c>
      <c r="E57" s="169">
        <v>0</v>
      </c>
      <c r="F57" s="169">
        <v>0</v>
      </c>
      <c r="G57" s="169">
        <v>0</v>
      </c>
      <c r="H57" s="169">
        <v>0</v>
      </c>
      <c r="I57" s="169">
        <v>0</v>
      </c>
      <c r="J57" s="169">
        <v>0</v>
      </c>
      <c r="K57" s="169">
        <v>0</v>
      </c>
      <c r="L57" s="169">
        <v>0</v>
      </c>
      <c r="M57" s="169">
        <v>0</v>
      </c>
      <c r="N57" s="169">
        <v>1</v>
      </c>
      <c r="O57" s="169">
        <v>3</v>
      </c>
      <c r="P57" s="169">
        <v>17</v>
      </c>
      <c r="Q57" s="169">
        <v>61</v>
      </c>
      <c r="R57" s="169">
        <v>64</v>
      </c>
      <c r="S57" s="169">
        <v>71</v>
      </c>
      <c r="T57" s="169">
        <v>61</v>
      </c>
      <c r="U57" s="169">
        <v>43</v>
      </c>
      <c r="V57" s="169">
        <v>39</v>
      </c>
      <c r="W57" s="169">
        <v>26</v>
      </c>
      <c r="X57" s="169">
        <v>13</v>
      </c>
      <c r="Y57" s="169">
        <v>8</v>
      </c>
      <c r="Z57" s="169">
        <v>6</v>
      </c>
      <c r="AA57" s="169">
        <v>6</v>
      </c>
      <c r="AB57" s="169"/>
      <c r="AC57" s="169">
        <f t="shared" si="13"/>
        <v>419</v>
      </c>
      <c r="AD57" s="37"/>
      <c r="AE57" s="141"/>
      <c r="AF57" s="141"/>
      <c r="AG57" s="141"/>
      <c r="AH57" s="141"/>
      <c r="AI57" s="141"/>
      <c r="AJ57" s="141"/>
      <c r="AL57" s="143"/>
      <c r="AM57" s="143"/>
      <c r="AN57" s="143"/>
      <c r="AO57" s="143"/>
      <c r="AP57" s="143"/>
      <c r="AQ57" s="143"/>
    </row>
    <row r="58" spans="1:43" ht="14" customHeight="1">
      <c r="A58" s="174"/>
      <c r="B58" s="176" t="s">
        <v>98</v>
      </c>
      <c r="C58" s="169">
        <v>0</v>
      </c>
      <c r="D58" s="169">
        <v>0</v>
      </c>
      <c r="E58" s="169">
        <v>0</v>
      </c>
      <c r="F58" s="169">
        <v>0</v>
      </c>
      <c r="G58" s="169">
        <v>0</v>
      </c>
      <c r="H58" s="169">
        <v>0</v>
      </c>
      <c r="I58" s="169">
        <v>0</v>
      </c>
      <c r="J58" s="169">
        <v>0</v>
      </c>
      <c r="K58" s="169">
        <v>0</v>
      </c>
      <c r="L58" s="169">
        <v>0</v>
      </c>
      <c r="M58" s="169">
        <v>0</v>
      </c>
      <c r="N58" s="169">
        <v>0</v>
      </c>
      <c r="O58" s="169">
        <v>1</v>
      </c>
      <c r="P58" s="169">
        <v>3</v>
      </c>
      <c r="Q58" s="169">
        <v>3</v>
      </c>
      <c r="R58" s="169">
        <v>4</v>
      </c>
      <c r="S58" s="169">
        <v>4</v>
      </c>
      <c r="T58" s="169">
        <v>11</v>
      </c>
      <c r="U58" s="169">
        <v>9</v>
      </c>
      <c r="V58" s="169">
        <v>6</v>
      </c>
      <c r="W58" s="169">
        <v>2</v>
      </c>
      <c r="X58" s="169">
        <v>0</v>
      </c>
      <c r="Y58" s="169">
        <v>0</v>
      </c>
      <c r="Z58" s="169">
        <v>2</v>
      </c>
      <c r="AA58" s="169">
        <v>2</v>
      </c>
      <c r="AB58" s="169"/>
      <c r="AC58" s="169">
        <f t="shared" si="13"/>
        <v>47</v>
      </c>
      <c r="AD58" s="37"/>
      <c r="AE58" s="141"/>
      <c r="AF58" s="141"/>
      <c r="AG58" s="141"/>
      <c r="AH58" s="141"/>
      <c r="AI58" s="141"/>
      <c r="AJ58" s="141"/>
      <c r="AL58" s="143"/>
      <c r="AM58" s="143"/>
      <c r="AN58" s="143"/>
      <c r="AO58" s="143"/>
      <c r="AP58" s="143"/>
      <c r="AQ58" s="143"/>
    </row>
    <row r="59" spans="1:43" ht="14" customHeight="1">
      <c r="A59" s="174"/>
      <c r="B59" s="176" t="s">
        <v>12</v>
      </c>
      <c r="C59" s="169">
        <v>0</v>
      </c>
      <c r="D59" s="169">
        <v>0</v>
      </c>
      <c r="E59" s="169">
        <v>0</v>
      </c>
      <c r="F59" s="169">
        <v>0</v>
      </c>
      <c r="G59" s="169">
        <v>0</v>
      </c>
      <c r="H59" s="169">
        <v>0</v>
      </c>
      <c r="I59" s="169">
        <v>0</v>
      </c>
      <c r="J59" s="169">
        <v>0</v>
      </c>
      <c r="K59" s="169">
        <v>0</v>
      </c>
      <c r="L59" s="169">
        <v>0</v>
      </c>
      <c r="M59" s="169">
        <v>0</v>
      </c>
      <c r="N59" s="169">
        <v>0</v>
      </c>
      <c r="O59" s="169">
        <v>0</v>
      </c>
      <c r="P59" s="169">
        <v>12</v>
      </c>
      <c r="Q59" s="169">
        <v>9</v>
      </c>
      <c r="R59" s="169">
        <v>10</v>
      </c>
      <c r="S59" s="169">
        <v>3</v>
      </c>
      <c r="T59" s="169">
        <v>6</v>
      </c>
      <c r="U59" s="169">
        <v>6</v>
      </c>
      <c r="V59" s="169">
        <v>1</v>
      </c>
      <c r="W59" s="169">
        <v>0</v>
      </c>
      <c r="X59" s="169">
        <v>0</v>
      </c>
      <c r="Y59" s="169">
        <v>0</v>
      </c>
      <c r="Z59" s="169">
        <v>0</v>
      </c>
      <c r="AA59" s="169">
        <v>0</v>
      </c>
      <c r="AB59" s="169"/>
      <c r="AC59" s="169">
        <f t="shared" si="13"/>
        <v>47</v>
      </c>
      <c r="AD59" s="37"/>
      <c r="AE59" s="141"/>
      <c r="AF59" s="141"/>
      <c r="AG59" s="141"/>
      <c r="AH59" s="141"/>
      <c r="AI59" s="141"/>
      <c r="AJ59" s="141"/>
      <c r="AL59" s="143"/>
      <c r="AM59" s="143"/>
      <c r="AN59" s="143"/>
      <c r="AO59" s="143"/>
      <c r="AP59" s="143"/>
      <c r="AQ59" s="143"/>
    </row>
    <row r="60" spans="1:43" ht="14" customHeight="1">
      <c r="A60" s="174"/>
      <c r="B60" s="176" t="s">
        <v>99</v>
      </c>
      <c r="C60" s="169">
        <v>0</v>
      </c>
      <c r="D60" s="169">
        <v>0</v>
      </c>
      <c r="E60" s="169">
        <v>0</v>
      </c>
      <c r="F60" s="169">
        <v>0</v>
      </c>
      <c r="G60" s="169">
        <v>0</v>
      </c>
      <c r="H60" s="169">
        <v>0</v>
      </c>
      <c r="I60" s="169">
        <v>0</v>
      </c>
      <c r="J60" s="169">
        <v>0</v>
      </c>
      <c r="K60" s="169">
        <v>0</v>
      </c>
      <c r="L60" s="169">
        <v>0</v>
      </c>
      <c r="M60" s="169">
        <v>0</v>
      </c>
      <c r="N60" s="169">
        <v>0</v>
      </c>
      <c r="O60" s="169">
        <v>0</v>
      </c>
      <c r="P60" s="169">
        <v>8</v>
      </c>
      <c r="Q60" s="169">
        <v>21</v>
      </c>
      <c r="R60" s="169">
        <v>29</v>
      </c>
      <c r="S60" s="169">
        <v>27</v>
      </c>
      <c r="T60" s="169">
        <v>22</v>
      </c>
      <c r="U60" s="169">
        <v>17</v>
      </c>
      <c r="V60" s="169">
        <v>12</v>
      </c>
      <c r="W60" s="169">
        <v>13</v>
      </c>
      <c r="X60" s="169">
        <v>8</v>
      </c>
      <c r="Y60" s="169">
        <v>3</v>
      </c>
      <c r="Z60" s="169">
        <v>4</v>
      </c>
      <c r="AA60" s="169">
        <v>1</v>
      </c>
      <c r="AB60" s="169"/>
      <c r="AC60" s="169">
        <f t="shared" si="13"/>
        <v>165</v>
      </c>
      <c r="AD60" s="37"/>
      <c r="AE60" s="141"/>
      <c r="AF60" s="141"/>
      <c r="AG60" s="141"/>
      <c r="AH60" s="141"/>
      <c r="AI60" s="141"/>
      <c r="AJ60" s="141"/>
      <c r="AL60" s="143"/>
      <c r="AM60" s="143"/>
      <c r="AN60" s="143"/>
      <c r="AO60" s="143"/>
      <c r="AP60" s="143"/>
      <c r="AQ60" s="143"/>
    </row>
    <row r="61" spans="1:43" ht="14" customHeight="1">
      <c r="A61" s="174"/>
      <c r="B61" s="176" t="s">
        <v>100</v>
      </c>
      <c r="C61" s="169">
        <v>0</v>
      </c>
      <c r="D61" s="169">
        <v>0</v>
      </c>
      <c r="E61" s="169">
        <v>0</v>
      </c>
      <c r="F61" s="169">
        <v>0</v>
      </c>
      <c r="G61" s="169">
        <v>0</v>
      </c>
      <c r="H61" s="169">
        <v>0</v>
      </c>
      <c r="I61" s="169">
        <v>0</v>
      </c>
      <c r="J61" s="169">
        <v>0</v>
      </c>
      <c r="K61" s="169">
        <v>0</v>
      </c>
      <c r="L61" s="169">
        <v>0</v>
      </c>
      <c r="M61" s="169">
        <v>0</v>
      </c>
      <c r="N61" s="169">
        <v>0</v>
      </c>
      <c r="O61" s="169">
        <v>3</v>
      </c>
      <c r="P61" s="169">
        <v>3</v>
      </c>
      <c r="Q61" s="169">
        <v>10</v>
      </c>
      <c r="R61" s="169">
        <v>12</v>
      </c>
      <c r="S61" s="169">
        <v>11</v>
      </c>
      <c r="T61" s="169">
        <v>10</v>
      </c>
      <c r="U61" s="169">
        <v>12</v>
      </c>
      <c r="V61" s="169">
        <v>4</v>
      </c>
      <c r="W61" s="169">
        <v>3</v>
      </c>
      <c r="X61" s="169">
        <v>2</v>
      </c>
      <c r="Y61" s="169">
        <v>2</v>
      </c>
      <c r="Z61" s="169">
        <v>3</v>
      </c>
      <c r="AA61" s="169">
        <v>0</v>
      </c>
      <c r="AB61" s="169"/>
      <c r="AC61" s="169">
        <f t="shared" si="13"/>
        <v>75</v>
      </c>
      <c r="AD61" s="37"/>
      <c r="AE61" s="141"/>
      <c r="AF61" s="141"/>
      <c r="AG61" s="141"/>
      <c r="AH61" s="141"/>
      <c r="AI61" s="141"/>
      <c r="AJ61" s="141"/>
      <c r="AL61" s="143"/>
      <c r="AM61" s="143"/>
      <c r="AN61" s="143"/>
      <c r="AO61" s="143"/>
      <c r="AP61" s="143"/>
      <c r="AQ61" s="143"/>
    </row>
    <row r="62" spans="1:43" ht="14" customHeight="1">
      <c r="A62" s="174"/>
      <c r="B62" s="176" t="s">
        <v>101</v>
      </c>
      <c r="C62" s="169">
        <v>0</v>
      </c>
      <c r="D62" s="169">
        <v>0</v>
      </c>
      <c r="E62" s="169">
        <v>0</v>
      </c>
      <c r="F62" s="169">
        <v>0</v>
      </c>
      <c r="G62" s="169">
        <v>0</v>
      </c>
      <c r="H62" s="169">
        <v>0</v>
      </c>
      <c r="I62" s="169">
        <v>0</v>
      </c>
      <c r="J62" s="169">
        <v>0</v>
      </c>
      <c r="K62" s="169">
        <v>0</v>
      </c>
      <c r="L62" s="169">
        <v>0</v>
      </c>
      <c r="M62" s="169">
        <v>0</v>
      </c>
      <c r="N62" s="169">
        <v>0</v>
      </c>
      <c r="O62" s="169">
        <v>0</v>
      </c>
      <c r="P62" s="169">
        <v>7</v>
      </c>
      <c r="Q62" s="169">
        <v>9</v>
      </c>
      <c r="R62" s="169">
        <v>12</v>
      </c>
      <c r="S62" s="169">
        <v>18</v>
      </c>
      <c r="T62" s="169">
        <v>20</v>
      </c>
      <c r="U62" s="169">
        <v>22</v>
      </c>
      <c r="V62" s="169">
        <v>16</v>
      </c>
      <c r="W62" s="169">
        <v>18</v>
      </c>
      <c r="X62" s="169">
        <v>6</v>
      </c>
      <c r="Y62" s="169">
        <v>6</v>
      </c>
      <c r="Z62" s="169">
        <v>2</v>
      </c>
      <c r="AA62" s="169">
        <v>0</v>
      </c>
      <c r="AB62" s="169"/>
      <c r="AC62" s="169">
        <f t="shared" si="13"/>
        <v>136</v>
      </c>
      <c r="AD62" s="37"/>
      <c r="AE62" s="141"/>
      <c r="AF62" s="141"/>
      <c r="AG62" s="141"/>
      <c r="AH62" s="141"/>
      <c r="AI62" s="141"/>
      <c r="AJ62" s="141"/>
      <c r="AL62" s="143"/>
      <c r="AM62" s="143"/>
      <c r="AN62" s="143"/>
      <c r="AO62" s="143"/>
      <c r="AP62" s="143"/>
      <c r="AQ62" s="143"/>
    </row>
    <row r="63" spans="1:43" ht="14" customHeight="1">
      <c r="A63" s="174"/>
      <c r="B63" s="176" t="s">
        <v>102</v>
      </c>
      <c r="C63" s="169">
        <v>0</v>
      </c>
      <c r="D63" s="169">
        <v>0</v>
      </c>
      <c r="E63" s="169">
        <v>0</v>
      </c>
      <c r="F63" s="169">
        <v>0</v>
      </c>
      <c r="G63" s="169">
        <v>0</v>
      </c>
      <c r="H63" s="169">
        <v>0</v>
      </c>
      <c r="I63" s="169">
        <v>0</v>
      </c>
      <c r="J63" s="169">
        <v>0</v>
      </c>
      <c r="K63" s="169">
        <v>0</v>
      </c>
      <c r="L63" s="169">
        <v>0</v>
      </c>
      <c r="M63" s="169">
        <v>0</v>
      </c>
      <c r="N63" s="169">
        <v>0</v>
      </c>
      <c r="O63" s="169">
        <v>0</v>
      </c>
      <c r="P63" s="169">
        <v>2</v>
      </c>
      <c r="Q63" s="169">
        <v>21</v>
      </c>
      <c r="R63" s="169">
        <v>21</v>
      </c>
      <c r="S63" s="169">
        <v>15</v>
      </c>
      <c r="T63" s="169">
        <v>5</v>
      </c>
      <c r="U63" s="169">
        <v>7</v>
      </c>
      <c r="V63" s="169">
        <v>3</v>
      </c>
      <c r="W63" s="169">
        <v>2</v>
      </c>
      <c r="X63" s="169">
        <v>1</v>
      </c>
      <c r="Y63" s="169">
        <v>1</v>
      </c>
      <c r="Z63" s="169">
        <v>2</v>
      </c>
      <c r="AA63" s="169">
        <v>0</v>
      </c>
      <c r="AB63" s="169"/>
      <c r="AC63" s="169">
        <f t="shared" si="13"/>
        <v>80</v>
      </c>
      <c r="AD63" s="37"/>
      <c r="AE63" s="141"/>
      <c r="AF63" s="141"/>
      <c r="AG63" s="141"/>
      <c r="AH63" s="141"/>
      <c r="AI63" s="141"/>
      <c r="AJ63" s="141"/>
      <c r="AL63" s="143"/>
      <c r="AM63" s="143"/>
      <c r="AN63" s="143"/>
      <c r="AO63" s="143"/>
      <c r="AP63" s="143"/>
      <c r="AQ63" s="143"/>
    </row>
    <row r="64" spans="1:43" ht="14" customHeight="1">
      <c r="A64" s="174"/>
      <c r="B64" s="176" t="s">
        <v>103</v>
      </c>
      <c r="C64" s="169">
        <v>0</v>
      </c>
      <c r="D64" s="169">
        <v>0</v>
      </c>
      <c r="E64" s="169">
        <v>0</v>
      </c>
      <c r="F64" s="169">
        <v>0</v>
      </c>
      <c r="G64" s="169">
        <v>0</v>
      </c>
      <c r="H64" s="169">
        <v>0</v>
      </c>
      <c r="I64" s="169">
        <v>0</v>
      </c>
      <c r="J64" s="169">
        <v>0</v>
      </c>
      <c r="K64" s="169">
        <v>0</v>
      </c>
      <c r="L64" s="169">
        <v>0</v>
      </c>
      <c r="M64" s="169">
        <v>0</v>
      </c>
      <c r="N64" s="169">
        <v>0</v>
      </c>
      <c r="O64" s="169">
        <v>1</v>
      </c>
      <c r="P64" s="169">
        <v>5</v>
      </c>
      <c r="Q64" s="169">
        <v>15</v>
      </c>
      <c r="R64" s="169">
        <v>14</v>
      </c>
      <c r="S64" s="169">
        <v>13</v>
      </c>
      <c r="T64" s="169">
        <v>10</v>
      </c>
      <c r="U64" s="169">
        <v>20</v>
      </c>
      <c r="V64" s="169">
        <v>11</v>
      </c>
      <c r="W64" s="169">
        <v>5</v>
      </c>
      <c r="X64" s="169">
        <v>1</v>
      </c>
      <c r="Y64" s="169">
        <v>3</v>
      </c>
      <c r="Z64" s="169">
        <v>1</v>
      </c>
      <c r="AA64" s="169">
        <v>1</v>
      </c>
      <c r="AB64" s="169"/>
      <c r="AC64" s="169">
        <f t="shared" si="13"/>
        <v>100</v>
      </c>
      <c r="AD64" s="37"/>
      <c r="AE64" s="141"/>
      <c r="AF64" s="141"/>
      <c r="AG64" s="141"/>
      <c r="AH64" s="141"/>
      <c r="AI64" s="141"/>
      <c r="AJ64" s="141"/>
      <c r="AL64" s="143"/>
      <c r="AM64" s="143"/>
      <c r="AN64" s="143"/>
      <c r="AO64" s="143"/>
      <c r="AP64" s="143"/>
      <c r="AQ64" s="143"/>
    </row>
    <row r="65" spans="1:43" ht="14" customHeight="1">
      <c r="A65" s="174"/>
      <c r="B65" s="176" t="s">
        <v>104</v>
      </c>
      <c r="C65" s="169">
        <v>0</v>
      </c>
      <c r="D65" s="169">
        <v>0</v>
      </c>
      <c r="E65" s="169">
        <v>0</v>
      </c>
      <c r="F65" s="169">
        <v>0</v>
      </c>
      <c r="G65" s="169">
        <v>0</v>
      </c>
      <c r="H65" s="169">
        <v>0</v>
      </c>
      <c r="I65" s="169">
        <v>0</v>
      </c>
      <c r="J65" s="169">
        <v>0</v>
      </c>
      <c r="K65" s="169">
        <v>0</v>
      </c>
      <c r="L65" s="169">
        <v>0</v>
      </c>
      <c r="M65" s="169">
        <v>0</v>
      </c>
      <c r="N65" s="169">
        <v>0</v>
      </c>
      <c r="O65" s="169">
        <v>6</v>
      </c>
      <c r="P65" s="169">
        <v>6</v>
      </c>
      <c r="Q65" s="169">
        <v>17</v>
      </c>
      <c r="R65" s="169">
        <v>16</v>
      </c>
      <c r="S65" s="169">
        <v>25</v>
      </c>
      <c r="T65" s="169">
        <v>16</v>
      </c>
      <c r="U65" s="169">
        <v>17</v>
      </c>
      <c r="V65" s="169">
        <v>9</v>
      </c>
      <c r="W65" s="169">
        <v>8</v>
      </c>
      <c r="X65" s="169">
        <v>3</v>
      </c>
      <c r="Y65" s="169">
        <v>3</v>
      </c>
      <c r="Z65" s="169">
        <v>3</v>
      </c>
      <c r="AA65" s="169">
        <v>2</v>
      </c>
      <c r="AB65" s="169"/>
      <c r="AC65" s="169">
        <f t="shared" si="13"/>
        <v>131</v>
      </c>
      <c r="AD65" s="37"/>
      <c r="AE65" s="141"/>
      <c r="AF65" s="141"/>
      <c r="AG65" s="141"/>
      <c r="AH65" s="141"/>
      <c r="AI65" s="141"/>
      <c r="AJ65" s="141"/>
      <c r="AL65" s="143"/>
      <c r="AM65" s="143"/>
      <c r="AN65" s="143"/>
      <c r="AO65" s="143"/>
      <c r="AP65" s="143"/>
      <c r="AQ65" s="143"/>
    </row>
    <row r="66" spans="1:43" ht="14" customHeight="1">
      <c r="A66" s="174"/>
      <c r="B66" s="176" t="s">
        <v>13</v>
      </c>
      <c r="C66" s="169">
        <v>0</v>
      </c>
      <c r="D66" s="169">
        <v>0</v>
      </c>
      <c r="E66" s="169">
        <v>0</v>
      </c>
      <c r="F66" s="169">
        <v>0</v>
      </c>
      <c r="G66" s="169">
        <v>0</v>
      </c>
      <c r="H66" s="169">
        <v>0</v>
      </c>
      <c r="I66" s="169">
        <v>0</v>
      </c>
      <c r="J66" s="169">
        <v>0</v>
      </c>
      <c r="K66" s="169">
        <v>0</v>
      </c>
      <c r="L66" s="169">
        <v>0</v>
      </c>
      <c r="M66" s="169">
        <v>0</v>
      </c>
      <c r="N66" s="169">
        <v>2</v>
      </c>
      <c r="O66" s="169">
        <v>4</v>
      </c>
      <c r="P66" s="169">
        <v>9</v>
      </c>
      <c r="Q66" s="169">
        <v>31</v>
      </c>
      <c r="R66" s="169">
        <v>39</v>
      </c>
      <c r="S66" s="169">
        <v>33</v>
      </c>
      <c r="T66" s="169">
        <v>25</v>
      </c>
      <c r="U66" s="169">
        <v>19</v>
      </c>
      <c r="V66" s="169">
        <v>15</v>
      </c>
      <c r="W66" s="169">
        <v>4</v>
      </c>
      <c r="X66" s="169">
        <v>8</v>
      </c>
      <c r="Y66" s="169">
        <v>3</v>
      </c>
      <c r="Z66" s="169">
        <v>3</v>
      </c>
      <c r="AA66" s="169">
        <v>2</v>
      </c>
      <c r="AB66" s="169"/>
      <c r="AC66" s="169">
        <f t="shared" si="13"/>
        <v>197</v>
      </c>
      <c r="AD66" s="37"/>
      <c r="AE66" s="141"/>
      <c r="AF66" s="141"/>
      <c r="AG66" s="141"/>
      <c r="AH66" s="141"/>
      <c r="AI66" s="141"/>
      <c r="AJ66" s="141"/>
      <c r="AL66" s="143"/>
      <c r="AM66" s="143"/>
      <c r="AN66" s="143"/>
      <c r="AO66" s="143"/>
      <c r="AP66" s="143"/>
      <c r="AQ66" s="143"/>
    </row>
    <row r="67" spans="1:43" ht="14" customHeight="1">
      <c r="A67" s="174"/>
      <c r="B67" s="176" t="s">
        <v>105</v>
      </c>
      <c r="C67" s="169">
        <v>0</v>
      </c>
      <c r="D67" s="169">
        <v>0</v>
      </c>
      <c r="E67" s="169">
        <v>0</v>
      </c>
      <c r="F67" s="169">
        <v>0</v>
      </c>
      <c r="G67" s="169">
        <v>0</v>
      </c>
      <c r="H67" s="169">
        <v>0</v>
      </c>
      <c r="I67" s="169">
        <v>0</v>
      </c>
      <c r="J67" s="169">
        <v>0</v>
      </c>
      <c r="K67" s="169">
        <v>0</v>
      </c>
      <c r="L67" s="169">
        <v>0</v>
      </c>
      <c r="M67" s="169">
        <v>0</v>
      </c>
      <c r="N67" s="169">
        <v>1</v>
      </c>
      <c r="O67" s="169">
        <v>7</v>
      </c>
      <c r="P67" s="169">
        <v>46</v>
      </c>
      <c r="Q67" s="169">
        <v>97</v>
      </c>
      <c r="R67" s="169">
        <v>95</v>
      </c>
      <c r="S67" s="169">
        <v>124</v>
      </c>
      <c r="T67" s="169">
        <v>84</v>
      </c>
      <c r="U67" s="169">
        <v>58</v>
      </c>
      <c r="V67" s="169">
        <v>59</v>
      </c>
      <c r="W67" s="169">
        <v>32</v>
      </c>
      <c r="X67" s="169">
        <v>13</v>
      </c>
      <c r="Y67" s="169">
        <v>5</v>
      </c>
      <c r="Z67" s="169">
        <v>10</v>
      </c>
      <c r="AA67" s="169">
        <v>9</v>
      </c>
      <c r="AB67" s="169"/>
      <c r="AC67" s="169">
        <f t="shared" si="13"/>
        <v>640</v>
      </c>
      <c r="AD67" s="186"/>
      <c r="AE67" s="187"/>
      <c r="AF67" s="161"/>
      <c r="AG67" s="187"/>
      <c r="AH67" s="141"/>
      <c r="AI67" s="141"/>
      <c r="AJ67" s="141"/>
      <c r="AL67" s="143"/>
      <c r="AM67" s="143"/>
      <c r="AN67" s="143"/>
      <c r="AO67" s="143"/>
      <c r="AP67" s="143"/>
      <c r="AQ67" s="143"/>
    </row>
    <row r="68" spans="1:43" ht="14" customHeight="1">
      <c r="A68" s="174"/>
      <c r="B68" s="176" t="s">
        <v>17</v>
      </c>
      <c r="C68" s="169">
        <v>0</v>
      </c>
      <c r="D68" s="169">
        <v>0</v>
      </c>
      <c r="E68" s="169">
        <v>0</v>
      </c>
      <c r="F68" s="169">
        <v>0</v>
      </c>
      <c r="G68" s="169">
        <v>0</v>
      </c>
      <c r="H68" s="169">
        <v>0</v>
      </c>
      <c r="I68" s="169">
        <v>0</v>
      </c>
      <c r="J68" s="169">
        <v>0</v>
      </c>
      <c r="K68" s="169">
        <v>0</v>
      </c>
      <c r="L68" s="169">
        <v>0</v>
      </c>
      <c r="M68" s="169">
        <v>0</v>
      </c>
      <c r="N68" s="169">
        <v>0</v>
      </c>
      <c r="O68" s="169">
        <v>0</v>
      </c>
      <c r="P68" s="169">
        <v>7</v>
      </c>
      <c r="Q68" s="169">
        <v>6</v>
      </c>
      <c r="R68" s="169">
        <v>9</v>
      </c>
      <c r="S68" s="169">
        <v>8</v>
      </c>
      <c r="T68" s="169">
        <v>3</v>
      </c>
      <c r="U68" s="169">
        <v>6</v>
      </c>
      <c r="V68" s="169">
        <v>5</v>
      </c>
      <c r="W68" s="169">
        <v>2</v>
      </c>
      <c r="X68" s="169">
        <v>1</v>
      </c>
      <c r="Y68" s="169">
        <v>2</v>
      </c>
      <c r="Z68" s="169">
        <v>0</v>
      </c>
      <c r="AA68" s="169">
        <v>0</v>
      </c>
      <c r="AB68" s="169"/>
      <c r="AC68" s="169">
        <f t="shared" si="13"/>
        <v>49</v>
      </c>
      <c r="AD68" s="37"/>
      <c r="AE68" s="187"/>
      <c r="AF68" s="141"/>
      <c r="AG68" s="141"/>
      <c r="AH68" s="141"/>
      <c r="AI68" s="141"/>
      <c r="AJ68" s="141"/>
      <c r="AL68" s="143"/>
      <c r="AM68" s="143"/>
      <c r="AN68" s="143"/>
      <c r="AO68" s="143"/>
      <c r="AP68" s="143"/>
      <c r="AQ68" s="143"/>
    </row>
    <row r="69" spans="1:43" ht="14" customHeight="1">
      <c r="A69" s="174"/>
      <c r="B69" s="176" t="s">
        <v>106</v>
      </c>
      <c r="C69" s="169">
        <v>0</v>
      </c>
      <c r="D69" s="169">
        <v>0</v>
      </c>
      <c r="E69" s="169">
        <v>0</v>
      </c>
      <c r="F69" s="169">
        <v>0</v>
      </c>
      <c r="G69" s="169">
        <v>0</v>
      </c>
      <c r="H69" s="169">
        <v>0</v>
      </c>
      <c r="I69" s="169">
        <v>0</v>
      </c>
      <c r="J69" s="169">
        <v>0</v>
      </c>
      <c r="K69" s="169">
        <v>0</v>
      </c>
      <c r="L69" s="169">
        <v>0</v>
      </c>
      <c r="M69" s="169">
        <v>0</v>
      </c>
      <c r="N69" s="169">
        <v>0</v>
      </c>
      <c r="O69" s="169">
        <v>3</v>
      </c>
      <c r="P69" s="169">
        <v>18</v>
      </c>
      <c r="Q69" s="169">
        <v>29</v>
      </c>
      <c r="R69" s="169">
        <v>26</v>
      </c>
      <c r="S69" s="169">
        <v>17</v>
      </c>
      <c r="T69" s="169">
        <v>6</v>
      </c>
      <c r="U69" s="169">
        <v>4</v>
      </c>
      <c r="V69" s="169">
        <v>3</v>
      </c>
      <c r="W69" s="169">
        <v>3</v>
      </c>
      <c r="X69" s="169">
        <v>1</v>
      </c>
      <c r="Y69" s="169">
        <v>2</v>
      </c>
      <c r="Z69" s="169">
        <v>0</v>
      </c>
      <c r="AA69" s="169">
        <v>2</v>
      </c>
      <c r="AB69" s="169"/>
      <c r="AC69" s="169">
        <f t="shared" si="13"/>
        <v>114</v>
      </c>
      <c r="AD69" s="186"/>
      <c r="AE69" s="187"/>
      <c r="AF69" s="161"/>
      <c r="AG69" s="187"/>
      <c r="AH69" s="141"/>
      <c r="AI69" s="141"/>
      <c r="AJ69" s="141"/>
      <c r="AL69" s="143"/>
      <c r="AM69" s="143"/>
      <c r="AN69" s="143"/>
      <c r="AO69" s="143"/>
      <c r="AP69" s="143"/>
      <c r="AQ69" s="143"/>
    </row>
    <row r="70" spans="1:43" ht="14" customHeight="1">
      <c r="A70" s="174"/>
      <c r="B70" s="176" t="s">
        <v>107</v>
      </c>
      <c r="C70" s="169">
        <v>0</v>
      </c>
      <c r="D70" s="169">
        <v>0</v>
      </c>
      <c r="E70" s="169">
        <v>0</v>
      </c>
      <c r="F70" s="169">
        <v>0</v>
      </c>
      <c r="G70" s="169">
        <v>0</v>
      </c>
      <c r="H70" s="169">
        <v>0</v>
      </c>
      <c r="I70" s="169">
        <v>0</v>
      </c>
      <c r="J70" s="169">
        <v>0</v>
      </c>
      <c r="K70" s="169">
        <v>0</v>
      </c>
      <c r="L70" s="169">
        <v>0</v>
      </c>
      <c r="M70" s="169">
        <v>0</v>
      </c>
      <c r="N70" s="169">
        <v>0</v>
      </c>
      <c r="O70" s="169">
        <v>2</v>
      </c>
      <c r="P70" s="169">
        <v>5</v>
      </c>
      <c r="Q70" s="169">
        <v>11</v>
      </c>
      <c r="R70" s="169">
        <v>16</v>
      </c>
      <c r="S70" s="169">
        <v>15</v>
      </c>
      <c r="T70" s="169">
        <v>27</v>
      </c>
      <c r="U70" s="169">
        <v>18</v>
      </c>
      <c r="V70" s="169">
        <v>9</v>
      </c>
      <c r="W70" s="169">
        <v>7</v>
      </c>
      <c r="X70" s="169">
        <v>4</v>
      </c>
      <c r="Y70" s="169">
        <v>2</v>
      </c>
      <c r="Z70" s="169">
        <v>0</v>
      </c>
      <c r="AA70" s="169">
        <v>1</v>
      </c>
      <c r="AB70" s="169"/>
      <c r="AC70" s="169">
        <f t="shared" si="13"/>
        <v>117</v>
      </c>
      <c r="AD70" s="37"/>
      <c r="AE70" s="141"/>
      <c r="AF70" s="141"/>
      <c r="AG70" s="141"/>
      <c r="AH70" s="141"/>
      <c r="AI70" s="141"/>
      <c r="AJ70" s="141"/>
      <c r="AL70" s="143"/>
      <c r="AM70" s="143"/>
      <c r="AN70" s="143"/>
      <c r="AO70" s="143"/>
      <c r="AP70" s="143"/>
      <c r="AQ70" s="143"/>
    </row>
    <row r="71" spans="1:43" ht="14" customHeight="1">
      <c r="A71" s="174"/>
      <c r="B71" s="176" t="s">
        <v>108</v>
      </c>
      <c r="C71" s="169">
        <v>0</v>
      </c>
      <c r="D71" s="169">
        <v>0</v>
      </c>
      <c r="E71" s="169">
        <v>0</v>
      </c>
      <c r="F71" s="169">
        <v>0</v>
      </c>
      <c r="G71" s="169">
        <v>0</v>
      </c>
      <c r="H71" s="169">
        <v>0</v>
      </c>
      <c r="I71" s="169">
        <v>0</v>
      </c>
      <c r="J71" s="169">
        <v>0</v>
      </c>
      <c r="K71" s="169">
        <v>0</v>
      </c>
      <c r="L71" s="169">
        <v>0</v>
      </c>
      <c r="M71" s="169">
        <v>0</v>
      </c>
      <c r="N71" s="169">
        <v>0</v>
      </c>
      <c r="O71" s="169">
        <v>2</v>
      </c>
      <c r="P71" s="169">
        <v>0</v>
      </c>
      <c r="Q71" s="169">
        <v>2</v>
      </c>
      <c r="R71" s="169">
        <v>0</v>
      </c>
      <c r="S71" s="169">
        <v>2</v>
      </c>
      <c r="T71" s="169">
        <v>2</v>
      </c>
      <c r="U71" s="169">
        <v>2</v>
      </c>
      <c r="V71" s="169">
        <v>3</v>
      </c>
      <c r="W71" s="169">
        <v>1</v>
      </c>
      <c r="X71" s="169">
        <v>5</v>
      </c>
      <c r="Y71" s="169">
        <v>0</v>
      </c>
      <c r="Z71" s="169">
        <v>1</v>
      </c>
      <c r="AA71" s="169">
        <v>0</v>
      </c>
      <c r="AB71" s="169"/>
      <c r="AC71" s="169">
        <f t="shared" si="13"/>
        <v>20</v>
      </c>
      <c r="AD71" s="37"/>
      <c r="AE71" s="141"/>
      <c r="AF71" s="141"/>
      <c r="AG71" s="141"/>
      <c r="AH71" s="141"/>
      <c r="AI71" s="141"/>
      <c r="AJ71" s="141"/>
      <c r="AL71" s="143"/>
      <c r="AM71" s="143"/>
      <c r="AN71" s="143"/>
      <c r="AO71" s="143"/>
      <c r="AP71" s="143"/>
      <c r="AQ71" s="143"/>
    </row>
    <row r="72" spans="1:43" ht="14" customHeight="1">
      <c r="A72" s="174"/>
      <c r="B72" s="176" t="s">
        <v>109</v>
      </c>
      <c r="C72" s="169">
        <v>0</v>
      </c>
      <c r="D72" s="169">
        <v>0</v>
      </c>
      <c r="E72" s="169">
        <v>0</v>
      </c>
      <c r="F72" s="169">
        <v>0</v>
      </c>
      <c r="G72" s="169">
        <v>0</v>
      </c>
      <c r="H72" s="169">
        <v>0</v>
      </c>
      <c r="I72" s="169">
        <v>0</v>
      </c>
      <c r="J72" s="169">
        <v>0</v>
      </c>
      <c r="K72" s="169">
        <v>0</v>
      </c>
      <c r="L72" s="169">
        <v>0</v>
      </c>
      <c r="M72" s="169">
        <v>0</v>
      </c>
      <c r="N72" s="169">
        <v>0</v>
      </c>
      <c r="O72" s="169">
        <v>0</v>
      </c>
      <c r="P72" s="169">
        <v>0</v>
      </c>
      <c r="Q72" s="169">
        <v>0</v>
      </c>
      <c r="R72" s="169">
        <v>0</v>
      </c>
      <c r="S72" s="169">
        <v>0</v>
      </c>
      <c r="T72" s="169">
        <v>0</v>
      </c>
      <c r="U72" s="169">
        <v>0</v>
      </c>
      <c r="V72" s="169">
        <v>0</v>
      </c>
      <c r="W72" s="169">
        <v>0</v>
      </c>
      <c r="X72" s="169">
        <v>0</v>
      </c>
      <c r="Y72" s="169">
        <v>0</v>
      </c>
      <c r="Z72" s="169">
        <v>0</v>
      </c>
      <c r="AA72" s="169">
        <v>0</v>
      </c>
      <c r="AB72" s="169"/>
      <c r="AC72" s="169">
        <f t="shared" si="13"/>
        <v>0</v>
      </c>
      <c r="AD72" s="37"/>
      <c r="AE72" s="141"/>
      <c r="AF72" s="141"/>
      <c r="AG72" s="141"/>
      <c r="AH72" s="141"/>
      <c r="AI72" s="141"/>
      <c r="AJ72" s="141"/>
      <c r="AL72" s="143"/>
      <c r="AM72" s="143"/>
      <c r="AN72" s="143"/>
      <c r="AO72" s="143"/>
      <c r="AP72" s="143"/>
      <c r="AQ72" s="143"/>
    </row>
    <row r="73" spans="1:43" ht="14" customHeight="1">
      <c r="A73" s="174"/>
      <c r="B73" s="176" t="s">
        <v>110</v>
      </c>
      <c r="C73" s="169">
        <v>0</v>
      </c>
      <c r="D73" s="169">
        <v>0</v>
      </c>
      <c r="E73" s="169">
        <v>0</v>
      </c>
      <c r="F73" s="169">
        <v>0</v>
      </c>
      <c r="G73" s="169">
        <v>0</v>
      </c>
      <c r="H73" s="169">
        <v>0</v>
      </c>
      <c r="I73" s="169">
        <v>0</v>
      </c>
      <c r="J73" s="169">
        <v>0</v>
      </c>
      <c r="K73" s="169">
        <v>0</v>
      </c>
      <c r="L73" s="169">
        <v>0</v>
      </c>
      <c r="M73" s="169">
        <v>0</v>
      </c>
      <c r="N73" s="169">
        <v>1</v>
      </c>
      <c r="O73" s="169">
        <v>5</v>
      </c>
      <c r="P73" s="169">
        <v>10</v>
      </c>
      <c r="Q73" s="169">
        <v>15</v>
      </c>
      <c r="R73" s="169">
        <v>13</v>
      </c>
      <c r="S73" s="169">
        <v>11</v>
      </c>
      <c r="T73" s="169">
        <v>13</v>
      </c>
      <c r="U73" s="169">
        <v>7</v>
      </c>
      <c r="V73" s="169">
        <v>8</v>
      </c>
      <c r="W73" s="169">
        <v>12</v>
      </c>
      <c r="X73" s="169">
        <v>6</v>
      </c>
      <c r="Y73" s="169">
        <v>3</v>
      </c>
      <c r="Z73" s="169">
        <v>1</v>
      </c>
      <c r="AA73" s="169">
        <v>0</v>
      </c>
      <c r="AB73" s="169"/>
      <c r="AC73" s="169">
        <f t="shared" si="13"/>
        <v>105</v>
      </c>
      <c r="AD73" s="37"/>
      <c r="AE73" s="141"/>
      <c r="AF73" s="141"/>
      <c r="AG73" s="141"/>
      <c r="AH73" s="141"/>
      <c r="AI73" s="141"/>
      <c r="AJ73" s="141"/>
      <c r="AL73" s="143"/>
      <c r="AM73" s="143"/>
      <c r="AN73" s="143"/>
      <c r="AO73" s="143"/>
      <c r="AP73" s="143"/>
      <c r="AQ73" s="143"/>
    </row>
    <row r="74" spans="1:43" ht="14" customHeight="1">
      <c r="A74" s="174"/>
      <c r="B74" s="176" t="s">
        <v>111</v>
      </c>
      <c r="C74" s="169">
        <v>0</v>
      </c>
      <c r="D74" s="169">
        <v>0</v>
      </c>
      <c r="E74" s="169">
        <v>0</v>
      </c>
      <c r="F74" s="169">
        <v>0</v>
      </c>
      <c r="G74" s="169">
        <v>0</v>
      </c>
      <c r="H74" s="169">
        <v>0</v>
      </c>
      <c r="I74" s="169">
        <v>0</v>
      </c>
      <c r="J74" s="169">
        <v>0</v>
      </c>
      <c r="K74" s="169">
        <v>0</v>
      </c>
      <c r="L74" s="169">
        <v>0</v>
      </c>
      <c r="M74" s="169">
        <v>0</v>
      </c>
      <c r="N74" s="169">
        <v>0</v>
      </c>
      <c r="O74" s="169">
        <v>5</v>
      </c>
      <c r="P74" s="169">
        <v>28</v>
      </c>
      <c r="Q74" s="169">
        <v>46</v>
      </c>
      <c r="R74" s="169">
        <v>46</v>
      </c>
      <c r="S74" s="169">
        <v>33</v>
      </c>
      <c r="T74" s="169">
        <v>37</v>
      </c>
      <c r="U74" s="169">
        <v>15</v>
      </c>
      <c r="V74" s="169">
        <v>20</v>
      </c>
      <c r="W74" s="169">
        <v>8</v>
      </c>
      <c r="X74" s="169">
        <v>14</v>
      </c>
      <c r="Y74" s="169">
        <v>5</v>
      </c>
      <c r="Z74" s="169">
        <v>3</v>
      </c>
      <c r="AA74" s="169">
        <v>3</v>
      </c>
      <c r="AB74" s="169"/>
      <c r="AC74" s="169">
        <f t="shared" si="13"/>
        <v>263</v>
      </c>
      <c r="AD74" s="37"/>
      <c r="AE74" s="141"/>
      <c r="AF74" s="141"/>
      <c r="AG74" s="141"/>
      <c r="AH74" s="141"/>
      <c r="AI74" s="141"/>
      <c r="AJ74" s="141"/>
      <c r="AL74" s="143"/>
      <c r="AM74" s="143"/>
      <c r="AN74" s="143"/>
      <c r="AO74" s="143"/>
      <c r="AP74" s="143"/>
      <c r="AQ74" s="143"/>
    </row>
    <row r="75" spans="1:43" ht="14" customHeight="1">
      <c r="A75" s="174"/>
      <c r="B75" s="176" t="s">
        <v>112</v>
      </c>
      <c r="C75" s="169">
        <v>0</v>
      </c>
      <c r="D75" s="169">
        <v>0</v>
      </c>
      <c r="E75" s="169">
        <v>0</v>
      </c>
      <c r="F75" s="169">
        <v>0</v>
      </c>
      <c r="G75" s="169">
        <v>0</v>
      </c>
      <c r="H75" s="169">
        <v>0</v>
      </c>
      <c r="I75" s="169">
        <v>0</v>
      </c>
      <c r="J75" s="169">
        <v>0</v>
      </c>
      <c r="K75" s="169">
        <v>0</v>
      </c>
      <c r="L75" s="169">
        <v>0</v>
      </c>
      <c r="M75" s="169">
        <v>0</v>
      </c>
      <c r="N75" s="169">
        <v>0</v>
      </c>
      <c r="O75" s="169">
        <v>0</v>
      </c>
      <c r="P75" s="169">
        <v>0</v>
      </c>
      <c r="Q75" s="169">
        <v>2</v>
      </c>
      <c r="R75" s="169">
        <v>0</v>
      </c>
      <c r="S75" s="169">
        <v>0</v>
      </c>
      <c r="T75" s="169">
        <v>0</v>
      </c>
      <c r="U75" s="169">
        <v>0</v>
      </c>
      <c r="V75" s="169">
        <v>0</v>
      </c>
      <c r="W75" s="169">
        <v>0</v>
      </c>
      <c r="X75" s="169">
        <v>0</v>
      </c>
      <c r="Y75" s="169">
        <v>0</v>
      </c>
      <c r="Z75" s="169">
        <v>0</v>
      </c>
      <c r="AA75" s="169">
        <v>0</v>
      </c>
      <c r="AB75" s="169"/>
      <c r="AC75" s="169">
        <f t="shared" si="13"/>
        <v>2</v>
      </c>
      <c r="AD75" s="37"/>
      <c r="AE75" s="141"/>
      <c r="AF75" s="141"/>
      <c r="AG75" s="141"/>
      <c r="AH75" s="141"/>
      <c r="AI75" s="141"/>
      <c r="AJ75" s="141"/>
      <c r="AL75" s="143"/>
      <c r="AM75" s="143"/>
      <c r="AN75" s="143"/>
      <c r="AO75" s="143"/>
      <c r="AP75" s="143"/>
      <c r="AQ75" s="143"/>
    </row>
    <row r="76" spans="1:43" ht="14" customHeight="1">
      <c r="A76" s="174"/>
      <c r="B76" s="176" t="s">
        <v>113</v>
      </c>
      <c r="C76" s="169">
        <v>0</v>
      </c>
      <c r="D76" s="169">
        <v>0</v>
      </c>
      <c r="E76" s="169">
        <v>0</v>
      </c>
      <c r="F76" s="169">
        <v>0</v>
      </c>
      <c r="G76" s="169">
        <v>0</v>
      </c>
      <c r="H76" s="169">
        <v>0</v>
      </c>
      <c r="I76" s="169">
        <v>0</v>
      </c>
      <c r="J76" s="169">
        <v>0</v>
      </c>
      <c r="K76" s="169">
        <v>0</v>
      </c>
      <c r="L76" s="169">
        <v>0</v>
      </c>
      <c r="M76" s="169">
        <v>0</v>
      </c>
      <c r="N76" s="169">
        <v>0</v>
      </c>
      <c r="O76" s="169">
        <v>2</v>
      </c>
      <c r="P76" s="169">
        <v>4</v>
      </c>
      <c r="Q76" s="169">
        <v>9</v>
      </c>
      <c r="R76" s="169">
        <v>10</v>
      </c>
      <c r="S76" s="169">
        <v>13</v>
      </c>
      <c r="T76" s="169">
        <v>5</v>
      </c>
      <c r="U76" s="169">
        <v>11</v>
      </c>
      <c r="V76" s="169">
        <v>8</v>
      </c>
      <c r="W76" s="169">
        <v>3</v>
      </c>
      <c r="X76" s="169">
        <v>1</v>
      </c>
      <c r="Y76" s="169">
        <v>0</v>
      </c>
      <c r="Z76" s="169">
        <v>2</v>
      </c>
      <c r="AA76" s="169">
        <v>0</v>
      </c>
      <c r="AB76" s="169"/>
      <c r="AC76" s="169">
        <f t="shared" si="13"/>
        <v>68</v>
      </c>
      <c r="AD76" s="37"/>
      <c r="AE76" s="141"/>
      <c r="AF76" s="141"/>
      <c r="AG76" s="141"/>
      <c r="AH76" s="141"/>
      <c r="AI76" s="141"/>
      <c r="AJ76" s="141"/>
      <c r="AL76" s="143"/>
      <c r="AM76" s="143"/>
      <c r="AN76" s="143"/>
      <c r="AO76" s="143"/>
      <c r="AP76" s="143"/>
      <c r="AQ76" s="143"/>
    </row>
    <row r="77" spans="1:43" ht="14" customHeight="1">
      <c r="A77" s="174"/>
      <c r="B77" s="176" t="s">
        <v>114</v>
      </c>
      <c r="C77" s="169">
        <v>0</v>
      </c>
      <c r="D77" s="169">
        <v>0</v>
      </c>
      <c r="E77" s="169">
        <v>0</v>
      </c>
      <c r="F77" s="169">
        <v>0</v>
      </c>
      <c r="G77" s="169">
        <v>0</v>
      </c>
      <c r="H77" s="169">
        <v>0</v>
      </c>
      <c r="I77" s="169">
        <v>0</v>
      </c>
      <c r="J77" s="169">
        <v>0</v>
      </c>
      <c r="K77" s="169">
        <v>0</v>
      </c>
      <c r="L77" s="169">
        <v>0</v>
      </c>
      <c r="M77" s="169">
        <v>0</v>
      </c>
      <c r="N77" s="169">
        <v>2</v>
      </c>
      <c r="O77" s="169">
        <v>0</v>
      </c>
      <c r="P77" s="169">
        <v>15</v>
      </c>
      <c r="Q77" s="169">
        <v>26</v>
      </c>
      <c r="R77" s="169">
        <v>33</v>
      </c>
      <c r="S77" s="169">
        <v>40</v>
      </c>
      <c r="T77" s="169">
        <v>33</v>
      </c>
      <c r="U77" s="169">
        <v>11</v>
      </c>
      <c r="V77" s="169">
        <v>17</v>
      </c>
      <c r="W77" s="169">
        <v>13</v>
      </c>
      <c r="X77" s="169">
        <v>4</v>
      </c>
      <c r="Y77" s="169">
        <v>4</v>
      </c>
      <c r="Z77" s="169">
        <v>3</v>
      </c>
      <c r="AA77" s="169">
        <v>3</v>
      </c>
      <c r="AB77" s="169"/>
      <c r="AC77" s="169">
        <f t="shared" si="13"/>
        <v>204</v>
      </c>
      <c r="AD77" s="37"/>
      <c r="AE77" s="141"/>
      <c r="AF77" s="141"/>
      <c r="AG77" s="141"/>
      <c r="AH77" s="141"/>
      <c r="AI77" s="141"/>
      <c r="AJ77" s="141"/>
      <c r="AL77" s="143"/>
      <c r="AM77" s="143"/>
      <c r="AN77" s="143"/>
      <c r="AO77" s="143"/>
      <c r="AP77" s="143"/>
      <c r="AQ77" s="143"/>
    </row>
    <row r="78" spans="1:43" ht="14" customHeight="1">
      <c r="A78" s="174"/>
      <c r="B78" s="176" t="s">
        <v>115</v>
      </c>
      <c r="C78" s="169">
        <v>0</v>
      </c>
      <c r="D78" s="169">
        <v>0</v>
      </c>
      <c r="E78" s="169">
        <v>0</v>
      </c>
      <c r="F78" s="169">
        <v>0</v>
      </c>
      <c r="G78" s="169">
        <v>0</v>
      </c>
      <c r="H78" s="169">
        <v>0</v>
      </c>
      <c r="I78" s="169">
        <v>0</v>
      </c>
      <c r="J78" s="169">
        <v>0</v>
      </c>
      <c r="K78" s="169">
        <v>0</v>
      </c>
      <c r="L78" s="169">
        <v>0</v>
      </c>
      <c r="M78" s="169">
        <v>0</v>
      </c>
      <c r="N78" s="169">
        <v>0</v>
      </c>
      <c r="O78" s="169">
        <v>3</v>
      </c>
      <c r="P78" s="169">
        <v>13</v>
      </c>
      <c r="Q78" s="169">
        <v>15</v>
      </c>
      <c r="R78" s="169">
        <v>7</v>
      </c>
      <c r="S78" s="169">
        <v>3</v>
      </c>
      <c r="T78" s="169">
        <v>4</v>
      </c>
      <c r="U78" s="169">
        <v>3</v>
      </c>
      <c r="V78" s="169">
        <v>6</v>
      </c>
      <c r="W78" s="169">
        <v>4</v>
      </c>
      <c r="X78" s="169">
        <v>4</v>
      </c>
      <c r="Y78" s="169">
        <v>6</v>
      </c>
      <c r="Z78" s="169">
        <v>3</v>
      </c>
      <c r="AA78" s="169">
        <v>1</v>
      </c>
      <c r="AB78" s="169"/>
      <c r="AC78" s="169">
        <f t="shared" si="13"/>
        <v>72</v>
      </c>
      <c r="AD78" s="37"/>
      <c r="AE78" s="141"/>
      <c r="AF78" s="141"/>
      <c r="AG78" s="141"/>
      <c r="AH78" s="141"/>
      <c r="AI78" s="141"/>
      <c r="AJ78" s="141"/>
      <c r="AL78" s="143"/>
      <c r="AM78" s="143"/>
      <c r="AN78" s="143"/>
      <c r="AO78" s="143"/>
      <c r="AP78" s="143"/>
      <c r="AQ78" s="143"/>
    </row>
    <row r="79" spans="1:43" ht="14" customHeight="1">
      <c r="A79" s="174"/>
      <c r="B79" s="176" t="s">
        <v>116</v>
      </c>
      <c r="C79" s="169">
        <v>0</v>
      </c>
      <c r="D79" s="169">
        <v>0</v>
      </c>
      <c r="E79" s="169">
        <v>0</v>
      </c>
      <c r="F79" s="169">
        <v>0</v>
      </c>
      <c r="G79" s="169">
        <v>0</v>
      </c>
      <c r="H79" s="169">
        <v>0</v>
      </c>
      <c r="I79" s="169">
        <v>0</v>
      </c>
      <c r="J79" s="169">
        <v>0</v>
      </c>
      <c r="K79" s="169">
        <v>0</v>
      </c>
      <c r="L79" s="169">
        <v>0</v>
      </c>
      <c r="M79" s="169">
        <v>0</v>
      </c>
      <c r="N79" s="169">
        <v>0</v>
      </c>
      <c r="O79" s="169">
        <v>0</v>
      </c>
      <c r="P79" s="169">
        <v>1</v>
      </c>
      <c r="Q79" s="169">
        <v>4</v>
      </c>
      <c r="R79" s="169">
        <v>1</v>
      </c>
      <c r="S79" s="169">
        <v>0</v>
      </c>
      <c r="T79" s="169">
        <v>1</v>
      </c>
      <c r="U79" s="169">
        <v>0</v>
      </c>
      <c r="V79" s="169">
        <v>0</v>
      </c>
      <c r="W79" s="169">
        <v>0</v>
      </c>
      <c r="X79" s="169">
        <v>0</v>
      </c>
      <c r="Y79" s="169">
        <v>0</v>
      </c>
      <c r="Z79" s="169">
        <v>0</v>
      </c>
      <c r="AA79" s="169">
        <v>0</v>
      </c>
      <c r="AB79" s="169"/>
      <c r="AC79" s="169">
        <f t="shared" si="13"/>
        <v>7</v>
      </c>
      <c r="AD79" s="37"/>
      <c r="AE79" s="141"/>
      <c r="AF79" s="141"/>
      <c r="AG79" s="141"/>
      <c r="AH79" s="141"/>
      <c r="AI79" s="141"/>
      <c r="AJ79" s="141"/>
      <c r="AL79" s="143"/>
      <c r="AM79" s="143"/>
      <c r="AN79" s="143"/>
      <c r="AO79" s="143"/>
      <c r="AP79" s="143"/>
      <c r="AQ79" s="143"/>
    </row>
    <row r="80" spans="1:43" ht="14" customHeight="1">
      <c r="A80" s="174"/>
      <c r="B80" s="176" t="s">
        <v>117</v>
      </c>
      <c r="C80" s="169">
        <v>0</v>
      </c>
      <c r="D80" s="169">
        <v>0</v>
      </c>
      <c r="E80" s="169">
        <v>0</v>
      </c>
      <c r="F80" s="169">
        <v>0</v>
      </c>
      <c r="G80" s="169">
        <v>0</v>
      </c>
      <c r="H80" s="169">
        <v>0</v>
      </c>
      <c r="I80" s="169">
        <v>0</v>
      </c>
      <c r="J80" s="169">
        <v>0</v>
      </c>
      <c r="K80" s="169">
        <v>0</v>
      </c>
      <c r="L80" s="169">
        <v>0</v>
      </c>
      <c r="M80" s="169">
        <v>0</v>
      </c>
      <c r="N80" s="169">
        <v>0</v>
      </c>
      <c r="O80" s="169">
        <v>1</v>
      </c>
      <c r="P80" s="169">
        <v>4</v>
      </c>
      <c r="Q80" s="169">
        <v>15</v>
      </c>
      <c r="R80" s="169">
        <v>26</v>
      </c>
      <c r="S80" s="169">
        <v>17</v>
      </c>
      <c r="T80" s="169">
        <v>12</v>
      </c>
      <c r="U80" s="169">
        <v>9</v>
      </c>
      <c r="V80" s="169">
        <v>9</v>
      </c>
      <c r="W80" s="169">
        <v>6</v>
      </c>
      <c r="X80" s="169">
        <v>6</v>
      </c>
      <c r="Y80" s="169">
        <v>1</v>
      </c>
      <c r="Z80" s="169">
        <v>2</v>
      </c>
      <c r="AA80" s="169">
        <v>4</v>
      </c>
      <c r="AB80" s="169"/>
      <c r="AC80" s="169">
        <f t="shared" si="13"/>
        <v>112</v>
      </c>
      <c r="AD80" s="37"/>
      <c r="AE80" s="141"/>
      <c r="AF80" s="141"/>
      <c r="AG80" s="141"/>
      <c r="AH80" s="141"/>
      <c r="AI80" s="141"/>
      <c r="AJ80" s="141"/>
      <c r="AL80" s="143"/>
      <c r="AM80" s="143"/>
      <c r="AN80" s="143"/>
      <c r="AO80" s="143"/>
      <c r="AP80" s="143"/>
      <c r="AQ80" s="143"/>
    </row>
    <row r="81" spans="1:43" ht="14" customHeight="1">
      <c r="A81" s="174"/>
      <c r="B81" s="176" t="s">
        <v>118</v>
      </c>
      <c r="C81" s="169">
        <v>0</v>
      </c>
      <c r="D81" s="169">
        <v>0</v>
      </c>
      <c r="E81" s="169">
        <v>0</v>
      </c>
      <c r="F81" s="169">
        <v>0</v>
      </c>
      <c r="G81" s="169">
        <v>0</v>
      </c>
      <c r="H81" s="169">
        <v>0</v>
      </c>
      <c r="I81" s="169">
        <v>0</v>
      </c>
      <c r="J81" s="169">
        <v>0</v>
      </c>
      <c r="K81" s="169">
        <v>0</v>
      </c>
      <c r="L81" s="169">
        <v>0</v>
      </c>
      <c r="M81" s="169">
        <v>0</v>
      </c>
      <c r="N81" s="169">
        <v>0</v>
      </c>
      <c r="O81" s="169">
        <v>3</v>
      </c>
      <c r="P81" s="169">
        <v>12</v>
      </c>
      <c r="Q81" s="169">
        <v>44</v>
      </c>
      <c r="R81" s="169">
        <v>44</v>
      </c>
      <c r="S81" s="169">
        <v>50</v>
      </c>
      <c r="T81" s="169">
        <v>37</v>
      </c>
      <c r="U81" s="169">
        <v>36</v>
      </c>
      <c r="V81" s="169">
        <v>26</v>
      </c>
      <c r="W81" s="169">
        <v>22</v>
      </c>
      <c r="X81" s="169">
        <v>8</v>
      </c>
      <c r="Y81" s="169">
        <v>13</v>
      </c>
      <c r="Z81" s="169">
        <v>5</v>
      </c>
      <c r="AA81" s="169">
        <v>5</v>
      </c>
      <c r="AB81" s="169"/>
      <c r="AC81" s="169">
        <f t="shared" si="13"/>
        <v>305</v>
      </c>
      <c r="AD81" s="37"/>
      <c r="AE81" s="141"/>
      <c r="AF81" s="141"/>
      <c r="AG81" s="141"/>
      <c r="AH81" s="141"/>
      <c r="AI81" s="141"/>
      <c r="AJ81" s="141"/>
      <c r="AL81" s="143"/>
      <c r="AM81" s="143"/>
      <c r="AN81" s="143"/>
      <c r="AO81" s="143"/>
      <c r="AP81" s="143"/>
      <c r="AQ81" s="143"/>
    </row>
    <row r="82" spans="1:43" ht="14" customHeight="1">
      <c r="A82" s="174"/>
      <c r="B82" s="176" t="s">
        <v>119</v>
      </c>
      <c r="C82" s="169">
        <v>0</v>
      </c>
      <c r="D82" s="169">
        <v>0</v>
      </c>
      <c r="E82" s="169">
        <v>0</v>
      </c>
      <c r="F82" s="169">
        <v>0</v>
      </c>
      <c r="G82" s="169">
        <v>0</v>
      </c>
      <c r="H82" s="169">
        <v>0</v>
      </c>
      <c r="I82" s="169">
        <v>0</v>
      </c>
      <c r="J82" s="169">
        <v>0</v>
      </c>
      <c r="K82" s="169">
        <v>0</v>
      </c>
      <c r="L82" s="169">
        <v>0</v>
      </c>
      <c r="M82" s="169">
        <v>0</v>
      </c>
      <c r="N82" s="169">
        <v>0</v>
      </c>
      <c r="O82" s="169">
        <v>0</v>
      </c>
      <c r="P82" s="169">
        <v>11</v>
      </c>
      <c r="Q82" s="169">
        <v>12</v>
      </c>
      <c r="R82" s="169">
        <v>11</v>
      </c>
      <c r="S82" s="169">
        <v>5</v>
      </c>
      <c r="T82" s="169">
        <v>5</v>
      </c>
      <c r="U82" s="169">
        <v>5</v>
      </c>
      <c r="V82" s="169">
        <v>2</v>
      </c>
      <c r="W82" s="169">
        <v>2</v>
      </c>
      <c r="X82" s="169">
        <v>0</v>
      </c>
      <c r="Y82" s="169">
        <v>1</v>
      </c>
      <c r="Z82" s="169">
        <v>1</v>
      </c>
      <c r="AA82" s="169">
        <v>0</v>
      </c>
      <c r="AB82" s="169"/>
      <c r="AC82" s="169">
        <f t="shared" si="13"/>
        <v>55</v>
      </c>
      <c r="AD82" s="37"/>
      <c r="AE82" s="141"/>
      <c r="AF82" s="141"/>
      <c r="AG82" s="141"/>
      <c r="AH82" s="141"/>
      <c r="AI82" s="141"/>
      <c r="AJ82" s="141"/>
      <c r="AL82" s="143"/>
      <c r="AM82" s="143"/>
      <c r="AN82" s="143"/>
      <c r="AO82" s="143"/>
      <c r="AP82" s="143"/>
      <c r="AQ82" s="143"/>
    </row>
    <row r="83" spans="1:43" ht="14" customHeight="1">
      <c r="A83" s="174"/>
      <c r="B83" s="176" t="s">
        <v>120</v>
      </c>
      <c r="C83" s="169">
        <v>0</v>
      </c>
      <c r="D83" s="169">
        <v>0</v>
      </c>
      <c r="E83" s="169">
        <v>0</v>
      </c>
      <c r="F83" s="169">
        <v>0</v>
      </c>
      <c r="G83" s="169">
        <v>0</v>
      </c>
      <c r="H83" s="169">
        <v>0</v>
      </c>
      <c r="I83" s="169">
        <v>0</v>
      </c>
      <c r="J83" s="169">
        <v>0</v>
      </c>
      <c r="K83" s="169">
        <v>0</v>
      </c>
      <c r="L83" s="169">
        <v>0</v>
      </c>
      <c r="M83" s="169">
        <v>0</v>
      </c>
      <c r="N83" s="169">
        <v>0</v>
      </c>
      <c r="O83" s="169">
        <v>2</v>
      </c>
      <c r="P83" s="169">
        <v>16</v>
      </c>
      <c r="Q83" s="169">
        <v>17</v>
      </c>
      <c r="R83" s="169">
        <v>17</v>
      </c>
      <c r="S83" s="169">
        <v>19</v>
      </c>
      <c r="T83" s="169">
        <v>17</v>
      </c>
      <c r="U83" s="169">
        <v>11</v>
      </c>
      <c r="V83" s="169">
        <v>12</v>
      </c>
      <c r="W83" s="169">
        <v>4</v>
      </c>
      <c r="X83" s="169">
        <v>5</v>
      </c>
      <c r="Y83" s="169">
        <v>1</v>
      </c>
      <c r="Z83" s="169">
        <v>1</v>
      </c>
      <c r="AA83" s="169">
        <v>0</v>
      </c>
      <c r="AB83" s="169"/>
      <c r="AC83" s="169">
        <f t="shared" si="13"/>
        <v>122</v>
      </c>
      <c r="AD83" s="37"/>
      <c r="AE83" s="141"/>
      <c r="AF83" s="141"/>
      <c r="AG83" s="141"/>
      <c r="AH83" s="141"/>
      <c r="AI83" s="141"/>
      <c r="AJ83" s="141"/>
      <c r="AL83" s="143"/>
      <c r="AM83" s="143"/>
      <c r="AN83" s="143"/>
      <c r="AO83" s="143"/>
      <c r="AP83" s="143"/>
      <c r="AQ83" s="143"/>
    </row>
    <row r="84" spans="1:43" ht="14" customHeight="1">
      <c r="A84" s="174"/>
      <c r="B84" s="176" t="s">
        <v>121</v>
      </c>
      <c r="C84" s="169">
        <v>0</v>
      </c>
      <c r="D84" s="169">
        <v>0</v>
      </c>
      <c r="E84" s="169">
        <v>0</v>
      </c>
      <c r="F84" s="169">
        <v>0</v>
      </c>
      <c r="G84" s="169">
        <v>0</v>
      </c>
      <c r="H84" s="169">
        <v>0</v>
      </c>
      <c r="I84" s="169">
        <v>0</v>
      </c>
      <c r="J84" s="169">
        <v>0</v>
      </c>
      <c r="K84" s="169">
        <v>0</v>
      </c>
      <c r="L84" s="169">
        <v>0</v>
      </c>
      <c r="M84" s="169">
        <v>0</v>
      </c>
      <c r="N84" s="169">
        <v>1</v>
      </c>
      <c r="O84" s="169">
        <v>2</v>
      </c>
      <c r="P84" s="169">
        <v>8</v>
      </c>
      <c r="Q84" s="169">
        <v>15</v>
      </c>
      <c r="R84" s="169">
        <v>8</v>
      </c>
      <c r="S84" s="169">
        <v>12</v>
      </c>
      <c r="T84" s="169">
        <v>6</v>
      </c>
      <c r="U84" s="169">
        <v>13</v>
      </c>
      <c r="V84" s="169">
        <v>3</v>
      </c>
      <c r="W84" s="169">
        <v>9</v>
      </c>
      <c r="X84" s="169">
        <v>6</v>
      </c>
      <c r="Y84" s="169">
        <v>4</v>
      </c>
      <c r="Z84" s="169">
        <v>3</v>
      </c>
      <c r="AA84" s="169">
        <v>2</v>
      </c>
      <c r="AB84" s="169"/>
      <c r="AC84" s="169">
        <f t="shared" si="13"/>
        <v>92</v>
      </c>
      <c r="AD84" s="37"/>
      <c r="AE84" s="141"/>
      <c r="AF84" s="141"/>
      <c r="AG84" s="141"/>
      <c r="AH84" s="141"/>
      <c r="AI84" s="141"/>
      <c r="AJ84" s="141"/>
      <c r="AL84" s="143"/>
      <c r="AM84" s="143"/>
      <c r="AN84" s="143"/>
      <c r="AO84" s="143"/>
      <c r="AP84" s="143"/>
      <c r="AQ84" s="143"/>
    </row>
    <row r="85" spans="1:43" ht="14" customHeight="1">
      <c r="A85" s="174"/>
      <c r="B85" s="177"/>
      <c r="C85" s="169"/>
      <c r="D85" s="169"/>
      <c r="E85" s="169"/>
      <c r="F85" s="169"/>
      <c r="G85" s="169"/>
      <c r="H85" s="169"/>
      <c r="I85" s="169"/>
      <c r="J85" s="169"/>
      <c r="K85" s="169"/>
      <c r="L85" s="169"/>
      <c r="M85" s="169"/>
      <c r="N85" s="169"/>
      <c r="O85" s="169"/>
      <c r="P85" s="169"/>
      <c r="Q85" s="169"/>
      <c r="R85" s="169"/>
      <c r="S85" s="169"/>
      <c r="T85" s="169"/>
      <c r="U85" s="169"/>
      <c r="V85" s="169"/>
      <c r="W85" s="169"/>
      <c r="X85" s="169"/>
      <c r="Y85" s="169"/>
      <c r="Z85" s="169"/>
      <c r="AA85" s="169"/>
      <c r="AB85" s="175"/>
      <c r="AC85" s="169"/>
      <c r="AD85" s="37"/>
    </row>
    <row r="86" spans="1:43" ht="14" customHeight="1">
      <c r="A86" s="174"/>
      <c r="B86" s="154" t="s">
        <v>89</v>
      </c>
      <c r="C86" s="169"/>
      <c r="D86" s="169"/>
      <c r="E86" s="169"/>
      <c r="F86" s="169"/>
      <c r="G86" s="169"/>
      <c r="H86" s="169"/>
      <c r="I86" s="169"/>
      <c r="J86" s="169"/>
      <c r="K86" s="169"/>
      <c r="L86" s="169"/>
      <c r="M86" s="169"/>
      <c r="N86" s="169"/>
      <c r="O86" s="169"/>
      <c r="P86" s="169"/>
      <c r="Q86" s="169"/>
      <c r="R86" s="169"/>
      <c r="S86" s="169"/>
      <c r="T86" s="259"/>
      <c r="U86" s="259"/>
      <c r="V86" s="259"/>
      <c r="W86" s="259"/>
      <c r="X86" s="259"/>
      <c r="Y86" s="259"/>
      <c r="Z86" s="282"/>
      <c r="AA86" s="282"/>
      <c r="AB86" s="283"/>
      <c r="AC86" s="169"/>
      <c r="AD86" s="283"/>
    </row>
    <row r="87" spans="1:43" ht="14" customHeight="1">
      <c r="A87" s="174"/>
      <c r="B87" s="172" t="s">
        <v>80</v>
      </c>
      <c r="C87" s="169">
        <v>0</v>
      </c>
      <c r="D87" s="169">
        <v>0</v>
      </c>
      <c r="E87" s="169">
        <v>0</v>
      </c>
      <c r="F87" s="169">
        <v>0</v>
      </c>
      <c r="G87" s="169">
        <v>0</v>
      </c>
      <c r="H87" s="169">
        <v>0</v>
      </c>
      <c r="I87" s="169">
        <v>0</v>
      </c>
      <c r="J87" s="169">
        <v>0</v>
      </c>
      <c r="K87" s="169">
        <v>0</v>
      </c>
      <c r="L87" s="169">
        <v>0</v>
      </c>
      <c r="M87" s="169">
        <v>0</v>
      </c>
      <c r="N87" s="169">
        <v>0</v>
      </c>
      <c r="O87" s="169">
        <v>5</v>
      </c>
      <c r="P87" s="169">
        <v>49</v>
      </c>
      <c r="Q87" s="169">
        <v>189</v>
      </c>
      <c r="R87" s="169">
        <v>303</v>
      </c>
      <c r="S87" s="169">
        <v>341</v>
      </c>
      <c r="T87" s="169">
        <v>315</v>
      </c>
      <c r="U87" s="169">
        <v>238</v>
      </c>
      <c r="V87" s="169">
        <v>187</v>
      </c>
      <c r="W87" s="169">
        <v>124</v>
      </c>
      <c r="X87" s="169">
        <v>69</v>
      </c>
      <c r="Y87" s="169">
        <v>42</v>
      </c>
      <c r="Z87" s="169">
        <v>35</v>
      </c>
      <c r="AA87" s="169">
        <v>20</v>
      </c>
      <c r="AB87" s="206"/>
      <c r="AC87" s="169">
        <f>SUM(C87:AA87)</f>
        <v>1917</v>
      </c>
      <c r="AD87" s="206"/>
      <c r="AE87" s="206"/>
      <c r="AF87" s="139"/>
    </row>
    <row r="88" spans="1:43" ht="14" customHeight="1">
      <c r="A88" s="174"/>
      <c r="B88" s="172" t="s">
        <v>81</v>
      </c>
      <c r="C88" s="169">
        <v>0</v>
      </c>
      <c r="D88" s="169">
        <v>0</v>
      </c>
      <c r="E88" s="169">
        <v>0</v>
      </c>
      <c r="F88" s="169">
        <v>0</v>
      </c>
      <c r="G88" s="169">
        <v>0</v>
      </c>
      <c r="H88" s="169">
        <v>0</v>
      </c>
      <c r="I88" s="169">
        <v>0</v>
      </c>
      <c r="J88" s="169">
        <v>0</v>
      </c>
      <c r="K88" s="169">
        <v>0</v>
      </c>
      <c r="L88" s="169">
        <v>0</v>
      </c>
      <c r="M88" s="169">
        <v>0</v>
      </c>
      <c r="N88" s="169">
        <v>2</v>
      </c>
      <c r="O88" s="169">
        <v>14</v>
      </c>
      <c r="P88" s="169">
        <v>39</v>
      </c>
      <c r="Q88" s="169">
        <v>64</v>
      </c>
      <c r="R88" s="169">
        <v>36</v>
      </c>
      <c r="S88" s="169">
        <v>42</v>
      </c>
      <c r="T88" s="169">
        <v>17</v>
      </c>
      <c r="U88" s="169">
        <v>22</v>
      </c>
      <c r="V88" s="169">
        <v>19</v>
      </c>
      <c r="W88" s="169">
        <v>9</v>
      </c>
      <c r="X88" s="169">
        <v>7</v>
      </c>
      <c r="Y88" s="169">
        <v>7</v>
      </c>
      <c r="Z88" s="169">
        <v>7</v>
      </c>
      <c r="AA88" s="169">
        <v>1</v>
      </c>
      <c r="AB88" s="206"/>
      <c r="AC88" s="169">
        <f t="shared" ref="AC88:AC90" si="14">SUM(C88:AA88)</f>
        <v>286</v>
      </c>
      <c r="AD88" s="206"/>
      <c r="AE88" s="206"/>
      <c r="AF88" s="139"/>
    </row>
    <row r="89" spans="1:43" ht="14" customHeight="1">
      <c r="A89" s="174"/>
      <c r="B89" s="172" t="s">
        <v>82</v>
      </c>
      <c r="C89" s="169">
        <v>0</v>
      </c>
      <c r="D89" s="169">
        <v>0</v>
      </c>
      <c r="E89" s="169">
        <v>0</v>
      </c>
      <c r="F89" s="169">
        <v>0</v>
      </c>
      <c r="G89" s="169">
        <v>0</v>
      </c>
      <c r="H89" s="169">
        <v>0</v>
      </c>
      <c r="I89" s="169">
        <v>0</v>
      </c>
      <c r="J89" s="169">
        <v>0</v>
      </c>
      <c r="K89" s="169">
        <v>0</v>
      </c>
      <c r="L89" s="169">
        <v>0</v>
      </c>
      <c r="M89" s="169">
        <v>0</v>
      </c>
      <c r="N89" s="169">
        <v>8</v>
      </c>
      <c r="O89" s="169">
        <v>43</v>
      </c>
      <c r="P89" s="169">
        <v>193</v>
      </c>
      <c r="Q89" s="169">
        <v>357</v>
      </c>
      <c r="R89" s="169">
        <v>311</v>
      </c>
      <c r="S89" s="169">
        <v>277</v>
      </c>
      <c r="T89" s="169">
        <v>194</v>
      </c>
      <c r="U89" s="169">
        <v>154</v>
      </c>
      <c r="V89" s="169">
        <v>128</v>
      </c>
      <c r="W89" s="169">
        <v>95</v>
      </c>
      <c r="X89" s="169">
        <v>55</v>
      </c>
      <c r="Y89" s="169">
        <v>39</v>
      </c>
      <c r="Z89" s="169">
        <v>27</v>
      </c>
      <c r="AA89" s="169">
        <v>28</v>
      </c>
      <c r="AB89" s="206"/>
      <c r="AC89" s="169">
        <f t="shared" si="14"/>
        <v>1909</v>
      </c>
      <c r="AD89" s="206"/>
      <c r="AE89" s="206"/>
      <c r="AF89" s="139"/>
    </row>
    <row r="90" spans="1:43" ht="14" customHeight="1">
      <c r="A90" s="174"/>
      <c r="B90" s="172" t="s">
        <v>83</v>
      </c>
      <c r="C90" s="169">
        <v>0</v>
      </c>
      <c r="D90" s="169">
        <v>0</v>
      </c>
      <c r="E90" s="169">
        <v>0</v>
      </c>
      <c r="F90" s="169">
        <v>0</v>
      </c>
      <c r="G90" s="169">
        <v>0</v>
      </c>
      <c r="H90" s="169">
        <v>0</v>
      </c>
      <c r="I90" s="169">
        <v>0</v>
      </c>
      <c r="J90" s="169">
        <v>0</v>
      </c>
      <c r="K90" s="169">
        <v>0</v>
      </c>
      <c r="L90" s="169">
        <v>0</v>
      </c>
      <c r="M90" s="169">
        <v>0</v>
      </c>
      <c r="N90" s="178">
        <v>0</v>
      </c>
      <c r="O90" s="178">
        <v>0</v>
      </c>
      <c r="P90" s="178">
        <v>1</v>
      </c>
      <c r="Q90" s="178">
        <v>0</v>
      </c>
      <c r="R90" s="178">
        <v>0</v>
      </c>
      <c r="S90" s="178">
        <v>0</v>
      </c>
      <c r="T90" s="178">
        <v>0</v>
      </c>
      <c r="U90" s="178">
        <v>1</v>
      </c>
      <c r="V90" s="178">
        <v>2</v>
      </c>
      <c r="W90" s="178">
        <v>2</v>
      </c>
      <c r="X90" s="178">
        <v>0</v>
      </c>
      <c r="Y90" s="178">
        <v>1</v>
      </c>
      <c r="Z90" s="178">
        <v>0</v>
      </c>
      <c r="AA90" s="178">
        <v>0</v>
      </c>
      <c r="AB90" s="206"/>
      <c r="AC90" s="169">
        <f t="shared" si="14"/>
        <v>7</v>
      </c>
      <c r="AD90" s="206"/>
      <c r="AE90" s="206"/>
      <c r="AF90" s="139"/>
    </row>
    <row r="91" spans="1:43" ht="14" customHeight="1">
      <c r="A91" s="43"/>
      <c r="B91" s="44"/>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45"/>
      <c r="AC91" s="22"/>
      <c r="AD91" s="37"/>
    </row>
    <row r="92" spans="1:43" ht="12" customHeight="1">
      <c r="A92" s="40"/>
      <c r="B92" s="17"/>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C92" s="38"/>
      <c r="AD92" s="37"/>
    </row>
    <row r="93" spans="1:43" ht="12" customHeight="1">
      <c r="A93" s="52" t="s">
        <v>9</v>
      </c>
      <c r="B93" s="53"/>
      <c r="C93" s="54"/>
      <c r="D93" s="54"/>
      <c r="E93" s="54"/>
      <c r="F93" s="55"/>
      <c r="G93" s="54"/>
      <c r="H93" s="54"/>
      <c r="I93" s="56"/>
      <c r="J93" s="54"/>
      <c r="K93" s="54"/>
      <c r="L93" s="54"/>
      <c r="M93" s="54"/>
      <c r="N93" s="13"/>
      <c r="O93" s="13"/>
      <c r="P93" s="13"/>
      <c r="Q93" s="13"/>
      <c r="R93" s="13"/>
      <c r="S93" s="13"/>
      <c r="T93" s="13"/>
      <c r="U93" s="13"/>
      <c r="V93" s="13"/>
      <c r="W93" s="13"/>
      <c r="X93" s="13"/>
      <c r="Y93" s="260"/>
      <c r="Z93" s="260"/>
      <c r="AA93" s="260"/>
    </row>
    <row r="94" spans="1:43" ht="12" customHeight="1">
      <c r="A94" s="309" t="s">
        <v>62</v>
      </c>
      <c r="B94" s="309"/>
      <c r="C94" s="309"/>
      <c r="D94" s="309"/>
      <c r="E94" s="309"/>
      <c r="F94" s="309"/>
      <c r="G94" s="309"/>
      <c r="H94" s="309"/>
      <c r="I94" s="309"/>
      <c r="J94" s="309"/>
      <c r="K94" s="309"/>
      <c r="L94" s="309"/>
      <c r="M94" s="309"/>
      <c r="N94" s="13"/>
      <c r="O94" s="13"/>
      <c r="P94" s="13"/>
      <c r="Q94" s="13"/>
      <c r="R94" s="13"/>
      <c r="S94" s="13"/>
      <c r="T94" s="13"/>
      <c r="U94" s="13"/>
      <c r="V94" s="13"/>
      <c r="W94" s="13"/>
      <c r="X94" s="13"/>
      <c r="Y94" s="13"/>
      <c r="Z94" s="13"/>
      <c r="AA94" s="13"/>
    </row>
    <row r="95" spans="1:43" ht="12" customHeight="1">
      <c r="A95" s="324" t="s">
        <v>70</v>
      </c>
      <c r="B95" s="324"/>
      <c r="C95" s="324"/>
      <c r="D95" s="324"/>
      <c r="E95" s="324"/>
      <c r="F95" s="324"/>
      <c r="G95" s="324"/>
      <c r="H95" s="324"/>
      <c r="I95" s="324"/>
      <c r="J95" s="324"/>
      <c r="K95" s="324"/>
      <c r="L95" s="324"/>
      <c r="M95" s="324"/>
      <c r="N95" s="3"/>
      <c r="O95" s="3"/>
      <c r="P95" s="3"/>
      <c r="Q95" s="3"/>
      <c r="R95" s="3"/>
      <c r="S95" s="3"/>
      <c r="T95" s="3"/>
      <c r="U95" s="3"/>
      <c r="V95" s="3"/>
      <c r="W95" s="3"/>
      <c r="X95" s="3"/>
      <c r="Y95" s="3"/>
      <c r="Z95" s="3"/>
      <c r="AA95" s="3"/>
      <c r="AB95" s="3"/>
    </row>
    <row r="96" spans="1:43" ht="12" customHeight="1">
      <c r="A96" s="324"/>
      <c r="B96" s="324"/>
      <c r="C96" s="324"/>
      <c r="D96" s="324"/>
      <c r="E96" s="324"/>
      <c r="F96" s="324"/>
      <c r="G96" s="324"/>
      <c r="H96" s="324"/>
      <c r="I96" s="324"/>
      <c r="J96" s="324"/>
      <c r="K96" s="324"/>
      <c r="L96" s="324"/>
      <c r="M96" s="324"/>
      <c r="N96" s="3"/>
      <c r="O96" s="3"/>
      <c r="P96" s="3"/>
      <c r="Q96" s="3"/>
      <c r="R96" s="3"/>
      <c r="S96" s="3"/>
      <c r="T96" s="3"/>
      <c r="U96" s="3"/>
      <c r="V96" s="3"/>
      <c r="W96" s="3"/>
      <c r="X96" s="3"/>
      <c r="Y96" s="3"/>
      <c r="Z96" s="3"/>
      <c r="AA96" s="3"/>
      <c r="AB96" s="3"/>
    </row>
    <row r="97" spans="1:27" ht="12" customHeight="1">
      <c r="A97" s="312" t="s">
        <v>63</v>
      </c>
      <c r="B97" s="312"/>
      <c r="C97" s="312"/>
      <c r="D97" s="312"/>
      <c r="E97" s="312"/>
      <c r="F97" s="312"/>
      <c r="G97" s="312"/>
      <c r="H97" s="312"/>
      <c r="I97" s="312"/>
      <c r="J97" s="312"/>
      <c r="K97" s="312"/>
      <c r="L97" s="312"/>
      <c r="M97" s="312"/>
      <c r="N97" s="13"/>
      <c r="O97" s="13"/>
      <c r="P97" s="13"/>
      <c r="Q97" s="13"/>
      <c r="R97" s="13"/>
      <c r="S97" s="13"/>
      <c r="T97" s="13"/>
      <c r="U97" s="13"/>
      <c r="V97" s="13"/>
      <c r="W97" s="13"/>
      <c r="X97" s="13"/>
      <c r="Y97" s="13"/>
      <c r="Z97" s="13"/>
      <c r="AA97" s="13"/>
    </row>
    <row r="98" spans="1:27" ht="12" customHeight="1">
      <c r="A98" s="312"/>
      <c r="B98" s="312"/>
      <c r="C98" s="312"/>
      <c r="D98" s="312"/>
      <c r="E98" s="312"/>
      <c r="F98" s="312"/>
      <c r="G98" s="312"/>
      <c r="H98" s="312"/>
      <c r="I98" s="312"/>
      <c r="J98" s="312"/>
      <c r="K98" s="312"/>
      <c r="L98" s="312"/>
      <c r="M98" s="312"/>
      <c r="N98" s="13"/>
      <c r="O98" s="13"/>
      <c r="P98" s="13"/>
      <c r="Q98" s="13"/>
      <c r="R98" s="13"/>
      <c r="S98" s="13"/>
      <c r="T98" s="13"/>
      <c r="U98" s="13"/>
      <c r="V98" s="13"/>
      <c r="W98" s="13"/>
      <c r="X98" s="13"/>
      <c r="Y98" s="13"/>
      <c r="Z98" s="13"/>
      <c r="AA98" s="13"/>
    </row>
    <row r="99" spans="1:27" ht="12" customHeight="1">
      <c r="A99" s="323" t="s">
        <v>64</v>
      </c>
      <c r="B99" s="323"/>
      <c r="C99" s="323"/>
      <c r="D99" s="323"/>
      <c r="E99" s="323"/>
      <c r="F99" s="323"/>
      <c r="G99" s="323"/>
      <c r="H99" s="323"/>
      <c r="I99" s="323"/>
      <c r="J99" s="323"/>
      <c r="K99" s="323"/>
      <c r="L99" s="323"/>
      <c r="M99" s="323"/>
      <c r="N99" s="13"/>
      <c r="O99" s="13"/>
      <c r="P99" s="13"/>
      <c r="Q99" s="13"/>
      <c r="R99" s="13"/>
      <c r="S99" s="13"/>
      <c r="T99" s="13"/>
      <c r="U99" s="13"/>
      <c r="V99" s="13"/>
      <c r="W99" s="13"/>
      <c r="X99" s="13"/>
      <c r="Y99" s="13"/>
      <c r="Z99" s="13"/>
      <c r="AA99" s="13"/>
    </row>
    <row r="100" spans="1:27" ht="12" customHeight="1">
      <c r="A100" s="312" t="s">
        <v>142</v>
      </c>
      <c r="B100" s="312"/>
      <c r="C100" s="312"/>
      <c r="D100" s="312"/>
      <c r="E100" s="312"/>
      <c r="F100" s="312"/>
      <c r="G100" s="312"/>
      <c r="H100" s="312"/>
      <c r="I100" s="312"/>
      <c r="J100" s="312"/>
      <c r="K100" s="312"/>
      <c r="L100" s="312"/>
      <c r="M100" s="312"/>
      <c r="N100" s="13"/>
      <c r="O100" s="13"/>
      <c r="P100" s="13"/>
      <c r="Q100" s="13"/>
      <c r="R100" s="13"/>
      <c r="S100" s="13"/>
      <c r="T100" s="13"/>
      <c r="U100" s="13"/>
      <c r="V100" s="13"/>
      <c r="W100" s="13"/>
      <c r="X100" s="13"/>
      <c r="Y100" s="13"/>
      <c r="Z100" s="13"/>
      <c r="AA100" s="13"/>
    </row>
    <row r="101" spans="1:27" ht="12" customHeight="1">
      <c r="A101" s="312"/>
      <c r="B101" s="312"/>
      <c r="C101" s="312"/>
      <c r="D101" s="312"/>
      <c r="E101" s="312"/>
      <c r="F101" s="312"/>
      <c r="G101" s="312"/>
      <c r="H101" s="312"/>
      <c r="I101" s="312"/>
      <c r="J101" s="312"/>
      <c r="K101" s="312"/>
      <c r="L101" s="312"/>
      <c r="M101" s="312"/>
      <c r="N101" s="13"/>
      <c r="O101" s="13"/>
      <c r="P101" s="13"/>
      <c r="Q101" s="13"/>
      <c r="R101" s="13"/>
      <c r="S101" s="13"/>
      <c r="T101" s="13"/>
      <c r="U101" s="13"/>
      <c r="V101" s="13"/>
      <c r="W101" s="13"/>
      <c r="X101" s="13"/>
      <c r="Y101" s="13"/>
      <c r="Z101" s="13"/>
      <c r="AA101" s="13"/>
    </row>
    <row r="102" spans="1:27" ht="12" customHeight="1">
      <c r="A102" s="309" t="s">
        <v>90</v>
      </c>
      <c r="B102" s="309"/>
      <c r="C102" s="309"/>
      <c r="D102" s="309"/>
      <c r="E102" s="309"/>
      <c r="F102" s="309"/>
      <c r="G102" s="309"/>
      <c r="H102" s="309"/>
      <c r="I102" s="309"/>
      <c r="J102" s="309"/>
      <c r="K102" s="309"/>
      <c r="L102" s="309"/>
      <c r="M102" s="309"/>
      <c r="N102" s="13"/>
      <c r="O102" s="13"/>
      <c r="P102" s="13"/>
      <c r="Q102" s="13"/>
      <c r="R102" s="13"/>
      <c r="S102" s="13"/>
      <c r="T102" s="13"/>
      <c r="U102" s="13"/>
      <c r="V102" s="13"/>
      <c r="W102" s="13"/>
      <c r="X102" s="13"/>
      <c r="Y102" s="13"/>
      <c r="Z102" s="13"/>
      <c r="AA102" s="13"/>
    </row>
    <row r="103" spans="1:27" ht="12" customHeight="1">
      <c r="N103" s="13"/>
      <c r="O103" s="13"/>
      <c r="P103" s="13"/>
      <c r="Q103" s="13"/>
      <c r="R103" s="13"/>
      <c r="S103" s="13"/>
      <c r="T103" s="13"/>
      <c r="U103" s="13"/>
      <c r="V103" s="13"/>
      <c r="W103" s="13"/>
      <c r="X103" s="13"/>
      <c r="Y103" s="13"/>
      <c r="Z103" s="13"/>
      <c r="AA103" s="13"/>
    </row>
    <row r="104" spans="1:27" ht="12" customHeight="1">
      <c r="A104" s="322" t="s">
        <v>205</v>
      </c>
      <c r="B104" s="322"/>
      <c r="C104" s="57"/>
      <c r="D104" s="57"/>
      <c r="E104" s="58"/>
      <c r="F104" s="58"/>
      <c r="G104" s="58"/>
      <c r="H104" s="54"/>
      <c r="I104" s="56"/>
      <c r="J104" s="54"/>
      <c r="K104" s="54"/>
      <c r="L104" s="54"/>
      <c r="M104" s="54"/>
      <c r="N104" s="13"/>
      <c r="O104" s="13"/>
      <c r="P104" s="13"/>
      <c r="Q104" s="13"/>
      <c r="R104" s="13"/>
      <c r="S104" s="13"/>
      <c r="T104" s="13"/>
      <c r="U104" s="13"/>
      <c r="V104" s="13"/>
      <c r="W104" s="13"/>
      <c r="X104" s="13"/>
      <c r="Y104" s="13"/>
      <c r="Z104" s="13"/>
      <c r="AA104" s="13"/>
    </row>
    <row r="105" spans="1:27" ht="12" customHeight="1">
      <c r="A105" s="23"/>
      <c r="B105" s="11"/>
      <c r="C105" s="11"/>
      <c r="D105" s="11"/>
      <c r="E105" s="12"/>
      <c r="F105" s="12"/>
      <c r="G105" s="12"/>
      <c r="H105" s="13"/>
      <c r="I105" s="10"/>
      <c r="J105" s="13"/>
      <c r="K105" s="13"/>
      <c r="L105" s="13"/>
      <c r="M105" s="13"/>
      <c r="N105" s="13"/>
      <c r="O105" s="13"/>
      <c r="P105" s="13"/>
      <c r="Q105" s="13"/>
      <c r="R105" s="13"/>
      <c r="S105" s="13"/>
      <c r="T105" s="13"/>
      <c r="U105" s="13"/>
      <c r="V105" s="13"/>
      <c r="W105" s="13"/>
      <c r="X105" s="13"/>
      <c r="Y105" s="13"/>
      <c r="Z105" s="13"/>
      <c r="AA105" s="13"/>
    </row>
    <row r="106" spans="1:27" ht="12" customHeight="1">
      <c r="A106" s="322" t="s">
        <v>65</v>
      </c>
      <c r="B106" s="322"/>
      <c r="C106" s="24"/>
      <c r="D106" s="24"/>
      <c r="E106" s="24"/>
      <c r="F106" s="24"/>
      <c r="G106" s="24"/>
      <c r="H106" s="13"/>
      <c r="I106" s="10"/>
      <c r="J106" s="13"/>
      <c r="K106" s="13"/>
      <c r="L106" s="13"/>
      <c r="M106" s="13"/>
      <c r="N106" s="13"/>
      <c r="O106" s="13"/>
      <c r="P106" s="13"/>
      <c r="Q106" s="13"/>
      <c r="R106" s="13"/>
      <c r="S106" s="13"/>
      <c r="T106" s="13"/>
      <c r="U106" s="13"/>
      <c r="V106" s="13"/>
      <c r="W106" s="13"/>
      <c r="X106" s="13"/>
      <c r="Y106" s="13"/>
      <c r="Z106" s="13"/>
      <c r="AA106" s="13"/>
    </row>
    <row r="107" spans="1:27" ht="12" customHeight="1">
      <c r="A107" s="23"/>
      <c r="B107" s="24"/>
      <c r="C107" s="24"/>
      <c r="D107" s="24"/>
      <c r="E107" s="24"/>
      <c r="F107" s="24"/>
      <c r="G107" s="24"/>
      <c r="H107" s="13"/>
      <c r="I107" s="10"/>
      <c r="J107" s="13"/>
      <c r="K107" s="13"/>
      <c r="L107" s="13"/>
      <c r="M107" s="13"/>
      <c r="N107" s="13"/>
      <c r="O107" s="13"/>
      <c r="P107" s="13"/>
      <c r="Q107" s="13"/>
      <c r="R107" s="13"/>
      <c r="S107" s="13"/>
      <c r="T107" s="13"/>
      <c r="U107" s="13"/>
      <c r="V107" s="13"/>
      <c r="W107" s="13"/>
      <c r="X107" s="13"/>
      <c r="Y107" s="13"/>
      <c r="Z107" s="13"/>
      <c r="AA107" s="13"/>
    </row>
    <row r="108" spans="1:27" ht="12" customHeight="1">
      <c r="A108" s="23"/>
      <c r="B108" s="11"/>
      <c r="C108" s="4"/>
      <c r="D108" s="4"/>
      <c r="E108" s="315"/>
      <c r="F108" s="315"/>
      <c r="G108" s="1"/>
      <c r="H108" s="1"/>
      <c r="I108" s="1"/>
      <c r="J108" s="4"/>
      <c r="K108" s="1"/>
      <c r="L108" s="1"/>
      <c r="M108" s="1"/>
      <c r="N108" s="1"/>
      <c r="O108" s="1"/>
      <c r="P108" s="95"/>
      <c r="Q108" s="101"/>
      <c r="R108" s="152"/>
      <c r="S108" s="162"/>
      <c r="T108" s="1"/>
      <c r="U108" s="211"/>
      <c r="V108" s="218"/>
      <c r="W108" s="247"/>
      <c r="X108" s="224"/>
      <c r="Y108" s="253"/>
      <c r="Z108" s="266"/>
      <c r="AA108" s="293"/>
    </row>
    <row r="109" spans="1:27" ht="12" customHeight="1"/>
    <row r="110" spans="1:27" ht="12" customHeight="1"/>
    <row r="111" spans="1:27" ht="12" customHeight="1"/>
    <row r="112" spans="1:27" ht="12" customHeight="1"/>
  </sheetData>
  <mergeCells count="23">
    <mergeCell ref="A102:M102"/>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 ref="P1:Q1"/>
    <mergeCell ref="A94:M94"/>
    <mergeCell ref="AB3:AC3"/>
    <mergeCell ref="AB4:AC4"/>
    <mergeCell ref="A97:M98"/>
    <mergeCell ref="A2:K2"/>
    <mergeCell ref="B52:D52"/>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xr:uid="{00000000-0004-0000-0100-000000000000}"/>
    <hyperlink ref="P1" location="Contents!A1" display="back to contents" xr:uid="{00000000-0004-0000-0100-000001000000}"/>
  </hyperlinks>
  <pageMargins left="0.7" right="0.7" top="0.75" bottom="0.75" header="0.3" footer="0.3"/>
  <ignoredErrors>
    <ignoredError sqref="AB8:AB9 C8:T9 U8:U9 V8:V9 W8:X9 Y8:Y10 Z8:Z9 AA8:AA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108"/>
  <sheetViews>
    <sheetView showGridLines="0" workbookViewId="0">
      <selection sqref="A1:G1"/>
    </sheetView>
  </sheetViews>
  <sheetFormatPr baseColWidth="10" defaultColWidth="9.1640625" defaultRowHeight="13"/>
  <cols>
    <col min="1" max="1" width="13.5" style="30" customWidth="1"/>
    <col min="2" max="2" width="25.6640625" style="30" customWidth="1"/>
    <col min="3" max="3" width="9.5" style="30" bestFit="1" customWidth="1"/>
    <col min="4" max="15" width="9.33203125" style="30" bestFit="1" customWidth="1"/>
    <col min="16" max="18" width="9.33203125" style="30" customWidth="1"/>
    <col min="19" max="20" width="9.33203125" style="47" bestFit="1" customWidth="1"/>
    <col min="21" max="27" width="10.5" style="47" customWidth="1"/>
    <col min="28" max="28" width="5.5" style="30" customWidth="1"/>
    <col min="29" max="29" width="12" style="30" customWidth="1"/>
    <col min="30" max="16384" width="9.1640625" style="30"/>
  </cols>
  <sheetData>
    <row r="1" spans="1:30" ht="18" customHeight="1">
      <c r="A1" s="317" t="s">
        <v>66</v>
      </c>
      <c r="B1" s="317"/>
      <c r="C1" s="317"/>
      <c r="D1" s="317"/>
      <c r="E1" s="317"/>
      <c r="F1" s="317"/>
      <c r="G1" s="317"/>
      <c r="H1" s="27"/>
      <c r="I1" s="325" t="s">
        <v>69</v>
      </c>
      <c r="J1" s="325"/>
      <c r="K1" s="13"/>
      <c r="L1" s="13"/>
      <c r="M1" s="13"/>
      <c r="N1" s="13"/>
      <c r="O1" s="13"/>
      <c r="P1" s="13"/>
      <c r="Q1" s="13"/>
      <c r="R1" s="13"/>
      <c r="S1" s="46"/>
      <c r="T1" s="46"/>
      <c r="U1" s="46"/>
      <c r="V1" s="46"/>
      <c r="W1" s="46"/>
      <c r="X1" s="46"/>
      <c r="Y1" s="46"/>
      <c r="Z1" s="46"/>
      <c r="AA1" s="46"/>
    </row>
    <row r="2" spans="1:30" s="47" customFormat="1" ht="15" customHeight="1">
      <c r="A2" s="326"/>
      <c r="B2" s="326"/>
      <c r="C2" s="326"/>
      <c r="D2" s="326"/>
      <c r="E2" s="326"/>
      <c r="F2" s="326"/>
      <c r="G2" s="326"/>
      <c r="H2" s="326"/>
      <c r="I2" s="326"/>
      <c r="J2" s="326"/>
      <c r="K2" s="326"/>
      <c r="L2" s="2"/>
      <c r="M2" s="2"/>
      <c r="N2" s="2"/>
      <c r="O2" s="2"/>
      <c r="P2" s="2"/>
      <c r="Q2" s="2"/>
      <c r="R2" s="2"/>
      <c r="S2" s="2"/>
      <c r="T2" s="2"/>
      <c r="U2" s="2"/>
      <c r="V2" s="2"/>
      <c r="W2" s="2"/>
      <c r="X2" s="2"/>
      <c r="Y2" s="2"/>
      <c r="Z2" s="2"/>
      <c r="AA2" s="2"/>
    </row>
    <row r="3" spans="1:30" ht="14" customHeight="1">
      <c r="A3" s="318" t="s">
        <v>34</v>
      </c>
      <c r="B3" s="318"/>
      <c r="C3" s="5">
        <v>1</v>
      </c>
      <c r="D3" s="5">
        <v>2</v>
      </c>
      <c r="E3" s="5">
        <v>3</v>
      </c>
      <c r="F3" s="5">
        <v>4</v>
      </c>
      <c r="G3" s="5">
        <v>5</v>
      </c>
      <c r="H3" s="5">
        <v>6</v>
      </c>
      <c r="I3" s="5">
        <v>7</v>
      </c>
      <c r="J3" s="5">
        <v>8</v>
      </c>
      <c r="K3" s="5">
        <v>9</v>
      </c>
      <c r="L3" s="5">
        <v>10</v>
      </c>
      <c r="M3" s="5">
        <v>11</v>
      </c>
      <c r="N3" s="5">
        <v>12</v>
      </c>
      <c r="O3" s="5">
        <v>13</v>
      </c>
      <c r="P3" s="93">
        <v>14</v>
      </c>
      <c r="Q3" s="99">
        <v>15</v>
      </c>
      <c r="R3" s="5">
        <v>16</v>
      </c>
      <c r="S3" s="5">
        <v>17</v>
      </c>
      <c r="T3" s="5">
        <v>18</v>
      </c>
      <c r="U3" s="5">
        <v>19</v>
      </c>
      <c r="V3" s="5">
        <v>20</v>
      </c>
      <c r="W3" s="5">
        <v>21</v>
      </c>
      <c r="X3" s="245">
        <v>22</v>
      </c>
      <c r="Y3" s="251">
        <v>23</v>
      </c>
      <c r="Z3" s="264">
        <v>24</v>
      </c>
      <c r="AA3" s="291">
        <v>25</v>
      </c>
      <c r="AB3" s="48"/>
      <c r="AC3" s="76" t="s">
        <v>27</v>
      </c>
    </row>
    <row r="4" spans="1:30" ht="14" customHeight="1">
      <c r="A4" s="319" t="s">
        <v>26</v>
      </c>
      <c r="B4" s="319"/>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14">
        <v>43955</v>
      </c>
      <c r="V4" s="14">
        <v>43962</v>
      </c>
      <c r="W4" s="14">
        <v>43969</v>
      </c>
      <c r="X4" s="246">
        <v>43976</v>
      </c>
      <c r="Y4" s="252">
        <v>43983</v>
      </c>
      <c r="Z4" s="265">
        <v>43990</v>
      </c>
      <c r="AA4" s="292">
        <v>43997</v>
      </c>
      <c r="AB4" s="42"/>
      <c r="AC4" s="42"/>
    </row>
    <row r="5" spans="1:30" ht="14" customHeight="1" thickBot="1">
      <c r="A5" s="7"/>
      <c r="B5" s="7"/>
      <c r="C5" s="8"/>
      <c r="D5" s="8"/>
      <c r="E5" s="8"/>
      <c r="F5" s="8"/>
      <c r="G5" s="8"/>
      <c r="H5" s="8"/>
      <c r="I5" s="8"/>
      <c r="J5" s="8"/>
      <c r="K5" s="31"/>
      <c r="L5" s="31"/>
      <c r="M5" s="32"/>
      <c r="N5" s="32"/>
      <c r="O5" s="32"/>
      <c r="P5" s="33"/>
      <c r="Q5" s="33"/>
      <c r="R5" s="33"/>
      <c r="S5" s="33"/>
      <c r="T5" s="33"/>
      <c r="U5" s="33"/>
      <c r="V5" s="33"/>
      <c r="W5" s="33"/>
      <c r="X5" s="33"/>
      <c r="Y5" s="33"/>
      <c r="Z5" s="33"/>
      <c r="AA5" s="33"/>
      <c r="AB5" s="49"/>
      <c r="AC5" s="49"/>
    </row>
    <row r="6" spans="1:30" ht="14" customHeight="1">
      <c r="A6" s="34"/>
      <c r="B6" s="9"/>
      <c r="C6" s="10"/>
      <c r="D6" s="10"/>
      <c r="E6" s="10"/>
      <c r="F6" s="10"/>
      <c r="G6" s="10"/>
      <c r="H6" s="10"/>
      <c r="I6" s="10"/>
      <c r="J6" s="10"/>
      <c r="K6" s="35"/>
      <c r="L6" s="35"/>
      <c r="M6" s="36"/>
      <c r="N6" s="36"/>
      <c r="O6" s="36"/>
      <c r="P6" s="50"/>
      <c r="Q6" s="50"/>
      <c r="R6" s="50"/>
      <c r="S6" s="50"/>
      <c r="T6" s="204"/>
      <c r="U6" s="204"/>
      <c r="V6" s="204"/>
      <c r="W6" s="204"/>
      <c r="X6" s="204"/>
      <c r="Y6" s="204"/>
      <c r="Z6" s="204"/>
      <c r="AA6" s="204"/>
    </row>
    <row r="7" spans="1:30" ht="14" customHeight="1">
      <c r="A7" s="327" t="s">
        <v>31</v>
      </c>
      <c r="B7" s="327"/>
      <c r="C7" s="60">
        <v>1161</v>
      </c>
      <c r="D7" s="60">
        <v>1567</v>
      </c>
      <c r="E7" s="60">
        <v>1322</v>
      </c>
      <c r="F7" s="60">
        <v>1226</v>
      </c>
      <c r="G7" s="60">
        <v>1188</v>
      </c>
      <c r="H7" s="60">
        <v>1216</v>
      </c>
      <c r="I7" s="60">
        <v>1162</v>
      </c>
      <c r="J7" s="60">
        <v>1162</v>
      </c>
      <c r="K7" s="60">
        <v>1171</v>
      </c>
      <c r="L7" s="60">
        <v>1208</v>
      </c>
      <c r="M7" s="60">
        <v>1198</v>
      </c>
      <c r="N7" s="60">
        <v>1196</v>
      </c>
      <c r="O7" s="60">
        <v>1079</v>
      </c>
      <c r="P7" s="61">
        <v>1744</v>
      </c>
      <c r="Q7" s="61">
        <v>1978</v>
      </c>
      <c r="R7" s="61">
        <v>1916</v>
      </c>
      <c r="S7" s="61">
        <v>1836</v>
      </c>
      <c r="T7" s="61">
        <v>1679</v>
      </c>
      <c r="U7" s="61">
        <v>1435</v>
      </c>
      <c r="V7" s="61">
        <v>1421</v>
      </c>
      <c r="W7" s="61">
        <v>1226</v>
      </c>
      <c r="X7" s="61">
        <v>1128</v>
      </c>
      <c r="Y7" s="61">
        <v>1093</v>
      </c>
      <c r="Z7" s="61">
        <v>1034</v>
      </c>
      <c r="AA7" s="61">
        <v>1058</v>
      </c>
      <c r="AB7" s="97"/>
      <c r="AC7" s="38">
        <f>SUM(C7:AA7)</f>
        <v>33404</v>
      </c>
    </row>
    <row r="8" spans="1:30" ht="14" customHeight="1">
      <c r="A8" s="327" t="s">
        <v>38</v>
      </c>
      <c r="B8" s="327"/>
      <c r="C8" s="60">
        <f>SUM(C23:C29)</f>
        <v>616</v>
      </c>
      <c r="D8" s="60">
        <f t="shared" ref="D8:O8" si="0">SUM(D23:D29)</f>
        <v>817</v>
      </c>
      <c r="E8" s="60">
        <f t="shared" si="0"/>
        <v>671</v>
      </c>
      <c r="F8" s="60">
        <f t="shared" si="0"/>
        <v>627</v>
      </c>
      <c r="G8" s="60">
        <f t="shared" si="0"/>
        <v>580</v>
      </c>
      <c r="H8" s="60">
        <f t="shared" si="0"/>
        <v>616</v>
      </c>
      <c r="I8" s="60">
        <f t="shared" si="0"/>
        <v>544</v>
      </c>
      <c r="J8" s="60">
        <f t="shared" si="0"/>
        <v>596</v>
      </c>
      <c r="K8" s="60">
        <f t="shared" si="0"/>
        <v>591</v>
      </c>
      <c r="L8" s="60">
        <f t="shared" si="0"/>
        <v>623</v>
      </c>
      <c r="M8" s="60">
        <f t="shared" si="0"/>
        <v>588</v>
      </c>
      <c r="N8" s="60">
        <f t="shared" si="0"/>
        <v>580</v>
      </c>
      <c r="O8" s="60">
        <f t="shared" si="0"/>
        <v>578</v>
      </c>
      <c r="P8" s="60">
        <f t="shared" ref="P8" si="1">SUM(P23:P29)</f>
        <v>837</v>
      </c>
      <c r="Q8" s="60">
        <f>SUM(Q23:Q29)</f>
        <v>927</v>
      </c>
      <c r="R8" s="60">
        <f t="shared" ref="R8:AA8" si="2">SUM(R23:R29)</f>
        <v>938</v>
      </c>
      <c r="S8" s="60">
        <f t="shared" ref="S8" si="3">SUM(S23:S29)</f>
        <v>961</v>
      </c>
      <c r="T8" s="60">
        <f t="shared" si="2"/>
        <v>854</v>
      </c>
      <c r="U8" s="60">
        <f t="shared" si="2"/>
        <v>745</v>
      </c>
      <c r="V8" s="60">
        <f t="shared" si="2"/>
        <v>696</v>
      </c>
      <c r="W8" s="60">
        <f t="shared" ref="W8" si="4">SUM(W23:W29)</f>
        <v>636</v>
      </c>
      <c r="X8" s="60">
        <f t="shared" si="2"/>
        <v>577</v>
      </c>
      <c r="Y8" s="60">
        <f t="shared" si="2"/>
        <v>516</v>
      </c>
      <c r="Z8" s="60">
        <f t="shared" si="2"/>
        <v>526</v>
      </c>
      <c r="AA8" s="60">
        <f t="shared" si="2"/>
        <v>531</v>
      </c>
      <c r="AC8" s="38">
        <f>SUM(C8:AA8)</f>
        <v>16771</v>
      </c>
    </row>
    <row r="9" spans="1:30" ht="14" customHeight="1">
      <c r="A9" s="327" t="s">
        <v>39</v>
      </c>
      <c r="B9" s="327"/>
      <c r="C9" s="60">
        <f>SUM(C30:C36)</f>
        <v>545</v>
      </c>
      <c r="D9" s="60">
        <f t="shared" ref="D9:O9" si="5">SUM(D30:D36)</f>
        <v>750</v>
      </c>
      <c r="E9" s="60">
        <f t="shared" si="5"/>
        <v>651</v>
      </c>
      <c r="F9" s="60">
        <f t="shared" si="5"/>
        <v>599</v>
      </c>
      <c r="G9" s="60">
        <f t="shared" si="5"/>
        <v>608</v>
      </c>
      <c r="H9" s="60">
        <f t="shared" si="5"/>
        <v>600</v>
      </c>
      <c r="I9" s="60">
        <f>SUM(I30:I36)</f>
        <v>618</v>
      </c>
      <c r="J9" s="60">
        <f t="shared" si="5"/>
        <v>566</v>
      </c>
      <c r="K9" s="60">
        <f t="shared" si="5"/>
        <v>580</v>
      </c>
      <c r="L9" s="60">
        <f t="shared" si="5"/>
        <v>585</v>
      </c>
      <c r="M9" s="60">
        <f t="shared" si="5"/>
        <v>610</v>
      </c>
      <c r="N9" s="60">
        <f t="shared" si="5"/>
        <v>616</v>
      </c>
      <c r="O9" s="60">
        <f t="shared" si="5"/>
        <v>501</v>
      </c>
      <c r="P9" s="60">
        <f t="shared" ref="P9" si="6">SUM(P30:P36)</f>
        <v>907</v>
      </c>
      <c r="Q9" s="60">
        <f t="shared" ref="Q9" si="7">SUM(Q30:Q36)</f>
        <v>1051</v>
      </c>
      <c r="R9" s="60">
        <f t="shared" ref="R9:Z9" si="8">SUM(R30:R36)</f>
        <v>978</v>
      </c>
      <c r="S9" s="60">
        <f t="shared" ref="S9" si="9">SUM(S30:S36)</f>
        <v>875</v>
      </c>
      <c r="T9" s="60">
        <f t="shared" si="8"/>
        <v>825</v>
      </c>
      <c r="U9" s="60">
        <f t="shared" si="8"/>
        <v>690</v>
      </c>
      <c r="V9" s="60">
        <f t="shared" si="8"/>
        <v>725</v>
      </c>
      <c r="W9" s="60">
        <f t="shared" ref="W9" si="10">SUM(W30:W36)</f>
        <v>590</v>
      </c>
      <c r="X9" s="60">
        <f t="shared" si="8"/>
        <v>551</v>
      </c>
      <c r="Y9" s="60">
        <f t="shared" si="8"/>
        <v>577</v>
      </c>
      <c r="Z9" s="60">
        <f t="shared" si="8"/>
        <v>508</v>
      </c>
      <c r="AA9" s="60">
        <f>SUM(AA30:AA36)</f>
        <v>527</v>
      </c>
      <c r="AC9" s="38">
        <f>SUM(C9:AA9)</f>
        <v>16633</v>
      </c>
    </row>
    <row r="10" spans="1:30" ht="14" customHeight="1">
      <c r="A10" s="319" t="s">
        <v>0</v>
      </c>
      <c r="B10" s="319"/>
      <c r="C10" s="60">
        <v>1276</v>
      </c>
      <c r="D10" s="60">
        <v>1559.6</v>
      </c>
      <c r="E10" s="60">
        <v>1382</v>
      </c>
      <c r="F10" s="60">
        <v>1316.6</v>
      </c>
      <c r="G10" s="60">
        <v>1279.5999999999999</v>
      </c>
      <c r="H10" s="60">
        <v>1253.8</v>
      </c>
      <c r="I10" s="60">
        <v>1259.2</v>
      </c>
      <c r="J10" s="60">
        <v>1246.8</v>
      </c>
      <c r="K10" s="60">
        <v>1164.8</v>
      </c>
      <c r="L10" s="60">
        <v>1228.5999999999999</v>
      </c>
      <c r="M10" s="60">
        <v>1169</v>
      </c>
      <c r="N10" s="60">
        <v>1120.4000000000001</v>
      </c>
      <c r="O10" s="60">
        <v>1118.2</v>
      </c>
      <c r="P10" s="61">
        <v>1098.4000000000001</v>
      </c>
      <c r="Q10" s="61">
        <v>1099.8</v>
      </c>
      <c r="R10" s="61">
        <v>1067.2</v>
      </c>
      <c r="S10" s="61">
        <v>1086.8</v>
      </c>
      <c r="T10" s="61">
        <v>1079.4000000000001</v>
      </c>
      <c r="U10" s="61">
        <v>1034.2</v>
      </c>
      <c r="V10" s="61">
        <v>1064</v>
      </c>
      <c r="W10" s="61">
        <v>1045</v>
      </c>
      <c r="X10" s="61">
        <v>1017</v>
      </c>
      <c r="Y10" s="61">
        <v>1056</v>
      </c>
      <c r="Z10" s="61">
        <v>1000</v>
      </c>
      <c r="AA10" s="61">
        <v>1019.4</v>
      </c>
      <c r="AC10" s="38">
        <v>29042</v>
      </c>
    </row>
    <row r="11" spans="1:30" ht="14" customHeight="1">
      <c r="A11" s="319" t="s">
        <v>35</v>
      </c>
      <c r="B11" s="319"/>
      <c r="C11" s="63"/>
      <c r="D11" s="63"/>
      <c r="E11" s="63"/>
      <c r="F11" s="63"/>
      <c r="G11" s="63"/>
      <c r="H11" s="63"/>
      <c r="I11" s="63"/>
      <c r="J11" s="63"/>
      <c r="K11" s="63"/>
      <c r="L11" s="63"/>
      <c r="M11" s="63"/>
      <c r="N11" s="63"/>
      <c r="O11" s="63"/>
      <c r="P11" s="64"/>
      <c r="Q11" s="64"/>
      <c r="R11" s="140"/>
      <c r="S11" s="140"/>
      <c r="T11" s="140"/>
      <c r="U11" s="140"/>
      <c r="V11" s="140"/>
      <c r="W11" s="140"/>
      <c r="X11" s="140"/>
      <c r="Y11" s="140"/>
      <c r="Z11" s="64"/>
      <c r="AA11" s="140"/>
      <c r="AB11" s="15"/>
      <c r="AC11" s="15"/>
    </row>
    <row r="12" spans="1:30" ht="14" customHeight="1">
      <c r="A12" s="62"/>
      <c r="B12" s="65"/>
      <c r="C12" s="66"/>
      <c r="D12" s="66"/>
      <c r="E12" s="66"/>
      <c r="F12" s="66"/>
      <c r="G12" s="66"/>
      <c r="H12" s="66"/>
      <c r="I12" s="66"/>
      <c r="J12" s="66"/>
      <c r="K12" s="66"/>
      <c r="L12" s="66"/>
      <c r="M12" s="66"/>
      <c r="N12" s="66"/>
      <c r="O12" s="67"/>
      <c r="P12" s="67"/>
      <c r="Q12" s="67"/>
      <c r="R12" s="67"/>
      <c r="S12" s="67"/>
      <c r="T12" s="67"/>
      <c r="U12" s="215"/>
      <c r="V12" s="215"/>
      <c r="X12" s="248"/>
      <c r="Y12" s="215"/>
      <c r="Z12" s="215"/>
      <c r="AA12" s="215"/>
    </row>
    <row r="13" spans="1:30" ht="14" customHeight="1">
      <c r="A13" s="62"/>
      <c r="B13" s="68" t="s">
        <v>32</v>
      </c>
      <c r="C13" s="59"/>
      <c r="D13" s="59"/>
      <c r="E13" s="59"/>
      <c r="F13" s="59"/>
      <c r="G13" s="59"/>
      <c r="H13" s="59"/>
      <c r="I13" s="59"/>
      <c r="J13" s="59"/>
      <c r="K13" s="59"/>
      <c r="L13" s="59"/>
      <c r="M13" s="59"/>
      <c r="N13" s="59"/>
      <c r="O13" s="59"/>
      <c r="P13" s="69"/>
      <c r="Q13" s="69"/>
      <c r="R13" s="69"/>
      <c r="S13" s="69"/>
      <c r="T13" s="69"/>
      <c r="U13" s="69"/>
      <c r="V13" s="69"/>
      <c r="X13" s="215"/>
      <c r="Y13" s="215"/>
      <c r="Z13" s="215"/>
      <c r="AA13" s="215"/>
    </row>
    <row r="14" spans="1:30" ht="14" customHeight="1">
      <c r="A14" s="42"/>
      <c r="B14" s="70" t="s">
        <v>1</v>
      </c>
      <c r="C14" s="59"/>
      <c r="D14" s="59"/>
      <c r="E14" s="59"/>
      <c r="F14" s="59"/>
      <c r="G14" s="59"/>
      <c r="H14" s="59"/>
      <c r="I14" s="59"/>
      <c r="J14" s="59"/>
      <c r="K14" s="59"/>
      <c r="L14" s="59"/>
      <c r="M14" s="59"/>
      <c r="N14" s="59"/>
      <c r="O14" s="59"/>
      <c r="P14" s="59"/>
      <c r="Q14" s="59"/>
      <c r="R14" s="59"/>
      <c r="S14" s="59"/>
      <c r="T14" s="59"/>
      <c r="U14" s="59"/>
      <c r="V14" s="59"/>
      <c r="W14" s="59"/>
      <c r="X14" s="59"/>
      <c r="Y14" s="59"/>
      <c r="Z14" s="59"/>
      <c r="AA14" s="59"/>
    </row>
    <row r="15" spans="1:30" ht="14" customHeight="1">
      <c r="A15" s="71"/>
      <c r="B15" s="72"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U15" s="16">
        <v>2</v>
      </c>
      <c r="V15" s="16">
        <v>4</v>
      </c>
      <c r="W15" s="16">
        <v>4</v>
      </c>
      <c r="X15" s="16">
        <v>2</v>
      </c>
      <c r="Y15" s="16">
        <v>4</v>
      </c>
      <c r="Z15" s="16">
        <v>2</v>
      </c>
      <c r="AA15" s="16">
        <v>2</v>
      </c>
      <c r="AC15" s="38">
        <f>SUM(C15:AA15)</f>
        <v>76</v>
      </c>
      <c r="AD15" s="37"/>
    </row>
    <row r="16" spans="1:30" ht="14" customHeight="1">
      <c r="A16" s="71"/>
      <c r="B16" s="73"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U16" s="16">
        <v>2</v>
      </c>
      <c r="V16" s="16">
        <v>2</v>
      </c>
      <c r="W16" s="16">
        <v>3</v>
      </c>
      <c r="X16" s="16">
        <v>2</v>
      </c>
      <c r="Y16" s="16">
        <v>0</v>
      </c>
      <c r="Z16" s="16">
        <v>1</v>
      </c>
      <c r="AA16" s="16">
        <v>0</v>
      </c>
      <c r="AC16" s="38">
        <f t="shared" ref="AC16:AC21" si="11">SUM(C16:AA16)</f>
        <v>39</v>
      </c>
      <c r="AD16" s="37"/>
    </row>
    <row r="17" spans="1:30" ht="14" customHeight="1">
      <c r="A17" s="71"/>
      <c r="B17" s="73" t="s">
        <v>4</v>
      </c>
      <c r="C17" s="19">
        <v>24</v>
      </c>
      <c r="D17" s="19">
        <v>59</v>
      </c>
      <c r="E17" s="19">
        <v>36</v>
      </c>
      <c r="F17" s="19">
        <v>50</v>
      </c>
      <c r="G17" s="19">
        <v>31</v>
      </c>
      <c r="H17" s="19">
        <v>31</v>
      </c>
      <c r="I17" s="19">
        <v>39</v>
      </c>
      <c r="J17" s="19">
        <v>45</v>
      </c>
      <c r="K17" s="19">
        <v>47</v>
      </c>
      <c r="L17" s="19">
        <v>48</v>
      </c>
      <c r="M17" s="19">
        <v>51</v>
      </c>
      <c r="N17" s="19">
        <v>41</v>
      </c>
      <c r="O17" s="19">
        <v>26</v>
      </c>
      <c r="P17" s="16">
        <v>61</v>
      </c>
      <c r="Q17" s="16">
        <v>55</v>
      </c>
      <c r="R17" s="16">
        <v>47</v>
      </c>
      <c r="S17" s="16">
        <v>54</v>
      </c>
      <c r="T17" s="16">
        <v>51</v>
      </c>
      <c r="U17" s="16">
        <v>39</v>
      </c>
      <c r="V17" s="16">
        <v>57</v>
      </c>
      <c r="W17" s="16">
        <v>46</v>
      </c>
      <c r="X17" s="16">
        <v>46</v>
      </c>
      <c r="Y17" s="16">
        <v>51</v>
      </c>
      <c r="Z17" s="16">
        <v>52</v>
      </c>
      <c r="AA17" s="16">
        <v>46</v>
      </c>
      <c r="AC17" s="38">
        <f t="shared" si="11"/>
        <v>1133</v>
      </c>
      <c r="AD17" s="37"/>
    </row>
    <row r="18" spans="1:30" ht="14" customHeight="1">
      <c r="A18" s="71"/>
      <c r="B18" s="73" t="s">
        <v>5</v>
      </c>
      <c r="C18" s="19">
        <v>153</v>
      </c>
      <c r="D18" s="19">
        <v>215</v>
      </c>
      <c r="E18" s="19">
        <v>193</v>
      </c>
      <c r="F18" s="19">
        <v>171</v>
      </c>
      <c r="G18" s="19">
        <v>174</v>
      </c>
      <c r="H18" s="19">
        <v>170</v>
      </c>
      <c r="I18" s="19">
        <v>166</v>
      </c>
      <c r="J18" s="19">
        <v>151</v>
      </c>
      <c r="K18" s="19">
        <v>165</v>
      </c>
      <c r="L18" s="19">
        <v>173</v>
      </c>
      <c r="M18" s="19">
        <v>183</v>
      </c>
      <c r="N18" s="19">
        <v>189</v>
      </c>
      <c r="O18" s="19">
        <v>146</v>
      </c>
      <c r="P18" s="16">
        <v>226</v>
      </c>
      <c r="Q18" s="16">
        <v>241</v>
      </c>
      <c r="R18" s="16">
        <v>214</v>
      </c>
      <c r="S18" s="16">
        <v>230</v>
      </c>
      <c r="T18" s="16">
        <v>207</v>
      </c>
      <c r="U18" s="16">
        <v>182</v>
      </c>
      <c r="V18" s="16">
        <v>203</v>
      </c>
      <c r="W18" s="16">
        <v>164</v>
      </c>
      <c r="X18" s="16">
        <v>165</v>
      </c>
      <c r="Y18" s="16">
        <v>164</v>
      </c>
      <c r="Z18" s="16">
        <v>139</v>
      </c>
      <c r="AA18" s="16">
        <v>152</v>
      </c>
      <c r="AC18" s="38">
        <f t="shared" si="11"/>
        <v>4536</v>
      </c>
      <c r="AD18" s="37"/>
    </row>
    <row r="19" spans="1:30" ht="14" customHeight="1">
      <c r="A19" s="71"/>
      <c r="B19" s="73" t="s">
        <v>6</v>
      </c>
      <c r="C19" s="19">
        <v>197</v>
      </c>
      <c r="D19" s="19">
        <v>288</v>
      </c>
      <c r="E19" s="19">
        <v>239</v>
      </c>
      <c r="F19" s="19">
        <v>231</v>
      </c>
      <c r="G19" s="19">
        <v>214</v>
      </c>
      <c r="H19" s="19">
        <v>211</v>
      </c>
      <c r="I19" s="19">
        <v>240</v>
      </c>
      <c r="J19" s="19">
        <v>224</v>
      </c>
      <c r="K19" s="19">
        <v>214</v>
      </c>
      <c r="L19" s="19">
        <v>217</v>
      </c>
      <c r="M19" s="19">
        <v>225</v>
      </c>
      <c r="N19" s="19">
        <v>228</v>
      </c>
      <c r="O19" s="19">
        <v>202</v>
      </c>
      <c r="P19" s="16">
        <v>333</v>
      </c>
      <c r="Q19" s="16">
        <v>330</v>
      </c>
      <c r="R19" s="16">
        <v>295</v>
      </c>
      <c r="S19" s="16">
        <v>309</v>
      </c>
      <c r="T19" s="16">
        <v>270</v>
      </c>
      <c r="U19" s="16">
        <v>241</v>
      </c>
      <c r="V19" s="16">
        <v>231</v>
      </c>
      <c r="W19" s="16">
        <v>215</v>
      </c>
      <c r="X19" s="16">
        <v>197</v>
      </c>
      <c r="Y19" s="16">
        <v>206</v>
      </c>
      <c r="Z19" s="16">
        <v>205</v>
      </c>
      <c r="AA19" s="16">
        <v>171</v>
      </c>
      <c r="AC19" s="38">
        <f t="shared" si="11"/>
        <v>5933</v>
      </c>
      <c r="AD19" s="37"/>
    </row>
    <row r="20" spans="1:30" ht="14" customHeight="1">
      <c r="A20" s="71"/>
      <c r="B20" s="73" t="s">
        <v>7</v>
      </c>
      <c r="C20" s="19">
        <v>372</v>
      </c>
      <c r="D20" s="19">
        <v>428</v>
      </c>
      <c r="E20" s="19">
        <v>385</v>
      </c>
      <c r="F20" s="19">
        <v>343</v>
      </c>
      <c r="G20" s="19">
        <v>368</v>
      </c>
      <c r="H20" s="19">
        <v>378</v>
      </c>
      <c r="I20" s="19">
        <v>328</v>
      </c>
      <c r="J20" s="19">
        <v>354</v>
      </c>
      <c r="K20" s="19">
        <v>333</v>
      </c>
      <c r="L20" s="19">
        <v>360</v>
      </c>
      <c r="M20" s="19">
        <v>331</v>
      </c>
      <c r="N20" s="19">
        <v>363</v>
      </c>
      <c r="O20" s="19">
        <v>317</v>
      </c>
      <c r="P20" s="16">
        <v>542</v>
      </c>
      <c r="Q20" s="16">
        <v>641</v>
      </c>
      <c r="R20" s="16">
        <v>606</v>
      </c>
      <c r="S20" s="16">
        <v>578</v>
      </c>
      <c r="T20" s="16">
        <v>479</v>
      </c>
      <c r="U20" s="16">
        <v>467</v>
      </c>
      <c r="V20" s="16">
        <v>406</v>
      </c>
      <c r="W20" s="16">
        <v>349</v>
      </c>
      <c r="X20" s="16">
        <v>329</v>
      </c>
      <c r="Y20" s="16">
        <v>322</v>
      </c>
      <c r="Z20" s="16">
        <v>310</v>
      </c>
      <c r="AA20" s="16">
        <v>333</v>
      </c>
      <c r="AC20" s="38">
        <f t="shared" si="11"/>
        <v>10022</v>
      </c>
      <c r="AD20" s="37"/>
    </row>
    <row r="21" spans="1:30" ht="14" customHeight="1">
      <c r="A21" s="71"/>
      <c r="B21" s="72" t="s">
        <v>8</v>
      </c>
      <c r="C21" s="19">
        <v>411</v>
      </c>
      <c r="D21" s="19">
        <v>574</v>
      </c>
      <c r="E21" s="19">
        <v>466</v>
      </c>
      <c r="F21" s="19">
        <v>427</v>
      </c>
      <c r="G21" s="19">
        <v>395</v>
      </c>
      <c r="H21" s="19">
        <v>416</v>
      </c>
      <c r="I21" s="19">
        <v>384</v>
      </c>
      <c r="J21" s="19">
        <v>384</v>
      </c>
      <c r="K21" s="19">
        <v>407</v>
      </c>
      <c r="L21" s="19">
        <v>407</v>
      </c>
      <c r="M21" s="19">
        <v>401</v>
      </c>
      <c r="N21" s="19">
        <v>371</v>
      </c>
      <c r="O21" s="19">
        <v>382</v>
      </c>
      <c r="P21" s="16">
        <v>577</v>
      </c>
      <c r="Q21" s="16">
        <v>703</v>
      </c>
      <c r="R21" s="16">
        <v>751</v>
      </c>
      <c r="S21" s="16">
        <v>662</v>
      </c>
      <c r="T21" s="16">
        <v>670</v>
      </c>
      <c r="U21" s="16">
        <v>502</v>
      </c>
      <c r="V21" s="16">
        <v>518</v>
      </c>
      <c r="W21" s="16">
        <v>445</v>
      </c>
      <c r="X21" s="16">
        <v>387</v>
      </c>
      <c r="Y21" s="16">
        <v>346</v>
      </c>
      <c r="Z21" s="16">
        <v>325</v>
      </c>
      <c r="AA21" s="16">
        <v>354</v>
      </c>
      <c r="AC21" s="38">
        <f t="shared" si="11"/>
        <v>11665</v>
      </c>
      <c r="AD21" s="37"/>
    </row>
    <row r="22" spans="1:30" ht="14" customHeight="1">
      <c r="A22" s="42"/>
      <c r="B22" s="70"/>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C22" s="38"/>
    </row>
    <row r="23" spans="1:30" ht="14" customHeight="1">
      <c r="A23" s="328" t="s">
        <v>24</v>
      </c>
      <c r="B23" s="72"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U23" s="16">
        <v>1</v>
      </c>
      <c r="V23" s="16">
        <v>2</v>
      </c>
      <c r="W23" s="16">
        <v>2</v>
      </c>
      <c r="X23" s="16">
        <v>0</v>
      </c>
      <c r="Y23" s="16">
        <v>3</v>
      </c>
      <c r="Z23" s="16">
        <v>1</v>
      </c>
      <c r="AA23" s="16">
        <v>1</v>
      </c>
      <c r="AC23" s="38">
        <f>SUM(C23:AA23)</f>
        <v>38</v>
      </c>
    </row>
    <row r="24" spans="1:30" ht="14" customHeight="1">
      <c r="A24" s="328"/>
      <c r="B24" s="73"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U24" s="16">
        <v>0</v>
      </c>
      <c r="V24" s="16">
        <v>2</v>
      </c>
      <c r="W24" s="16">
        <v>0</v>
      </c>
      <c r="X24" s="16">
        <v>1</v>
      </c>
      <c r="Y24" s="16">
        <v>0</v>
      </c>
      <c r="Z24" s="16">
        <v>0</v>
      </c>
      <c r="AA24" s="16">
        <v>0</v>
      </c>
      <c r="AC24" s="38">
        <f t="shared" ref="AC24:AC36" si="12">SUM(C24:AA24)</f>
        <v>15</v>
      </c>
    </row>
    <row r="25" spans="1:30" ht="14" customHeight="1">
      <c r="A25" s="328"/>
      <c r="B25" s="73" t="s">
        <v>4</v>
      </c>
      <c r="C25" s="19">
        <v>11</v>
      </c>
      <c r="D25" s="19">
        <v>17</v>
      </c>
      <c r="E25" s="19">
        <v>9</v>
      </c>
      <c r="F25" s="19">
        <v>14</v>
      </c>
      <c r="G25" s="19">
        <v>12</v>
      </c>
      <c r="H25" s="19">
        <v>15</v>
      </c>
      <c r="I25" s="19">
        <v>8</v>
      </c>
      <c r="J25" s="19">
        <v>17</v>
      </c>
      <c r="K25" s="19">
        <v>16</v>
      </c>
      <c r="L25" s="19">
        <v>21</v>
      </c>
      <c r="M25" s="19">
        <v>25</v>
      </c>
      <c r="N25" s="19">
        <v>11</v>
      </c>
      <c r="O25" s="19">
        <v>10</v>
      </c>
      <c r="P25" s="16">
        <v>18</v>
      </c>
      <c r="Q25" s="16">
        <v>22</v>
      </c>
      <c r="R25" s="16">
        <v>15</v>
      </c>
      <c r="S25" s="16">
        <v>19</v>
      </c>
      <c r="T25" s="16">
        <v>16</v>
      </c>
      <c r="U25" s="16">
        <v>17</v>
      </c>
      <c r="V25" s="16">
        <v>16</v>
      </c>
      <c r="W25" s="16">
        <v>17</v>
      </c>
      <c r="X25" s="16">
        <v>18</v>
      </c>
      <c r="Y25" s="16">
        <v>12</v>
      </c>
      <c r="Z25" s="16">
        <v>16</v>
      </c>
      <c r="AA25" s="16">
        <v>15</v>
      </c>
      <c r="AC25" s="38">
        <f t="shared" si="12"/>
        <v>387</v>
      </c>
    </row>
    <row r="26" spans="1:30" ht="14" customHeight="1">
      <c r="A26" s="328"/>
      <c r="B26" s="73" t="s">
        <v>5</v>
      </c>
      <c r="C26" s="19">
        <v>61</v>
      </c>
      <c r="D26" s="19">
        <v>95</v>
      </c>
      <c r="E26" s="19">
        <v>80</v>
      </c>
      <c r="F26" s="19">
        <v>80</v>
      </c>
      <c r="G26" s="19">
        <v>63</v>
      </c>
      <c r="H26" s="19">
        <v>64</v>
      </c>
      <c r="I26" s="19">
        <v>64</v>
      </c>
      <c r="J26" s="19">
        <v>65</v>
      </c>
      <c r="K26" s="19">
        <v>73</v>
      </c>
      <c r="L26" s="19">
        <v>71</v>
      </c>
      <c r="M26" s="19">
        <v>75</v>
      </c>
      <c r="N26" s="19">
        <v>81</v>
      </c>
      <c r="O26" s="19">
        <v>56</v>
      </c>
      <c r="P26" s="16">
        <v>101</v>
      </c>
      <c r="Q26" s="16">
        <v>78</v>
      </c>
      <c r="R26" s="16">
        <v>75</v>
      </c>
      <c r="S26" s="16">
        <v>84</v>
      </c>
      <c r="T26" s="16">
        <v>61</v>
      </c>
      <c r="U26" s="16">
        <v>80</v>
      </c>
      <c r="V26" s="16">
        <v>71</v>
      </c>
      <c r="W26" s="16">
        <v>68</v>
      </c>
      <c r="X26" s="16">
        <v>61</v>
      </c>
      <c r="Y26" s="16">
        <v>47</v>
      </c>
      <c r="Z26" s="16">
        <v>49</v>
      </c>
      <c r="AA26" s="16">
        <v>52</v>
      </c>
      <c r="AC26" s="38">
        <f t="shared" si="12"/>
        <v>1755</v>
      </c>
    </row>
    <row r="27" spans="1:30" ht="14" customHeight="1">
      <c r="A27" s="328"/>
      <c r="B27" s="73" t="s">
        <v>6</v>
      </c>
      <c r="C27" s="19">
        <v>81</v>
      </c>
      <c r="D27" s="19">
        <v>127</v>
      </c>
      <c r="E27" s="19">
        <v>107</v>
      </c>
      <c r="F27" s="19">
        <v>104</v>
      </c>
      <c r="G27" s="19">
        <v>96</v>
      </c>
      <c r="H27" s="19">
        <v>92</v>
      </c>
      <c r="I27" s="19">
        <v>96</v>
      </c>
      <c r="J27" s="19">
        <v>101</v>
      </c>
      <c r="K27" s="19">
        <v>95</v>
      </c>
      <c r="L27" s="19">
        <v>86</v>
      </c>
      <c r="M27" s="19">
        <v>87</v>
      </c>
      <c r="N27" s="19">
        <v>91</v>
      </c>
      <c r="O27" s="19">
        <v>89</v>
      </c>
      <c r="P27" s="16">
        <v>127</v>
      </c>
      <c r="Q27" s="16">
        <v>122</v>
      </c>
      <c r="R27" s="16">
        <v>115</v>
      </c>
      <c r="S27" s="16">
        <v>134</v>
      </c>
      <c r="T27" s="16">
        <v>126</v>
      </c>
      <c r="U27" s="16">
        <v>97</v>
      </c>
      <c r="V27" s="16">
        <v>98</v>
      </c>
      <c r="W27" s="16">
        <v>82</v>
      </c>
      <c r="X27" s="16">
        <v>81</v>
      </c>
      <c r="Y27" s="16">
        <v>90</v>
      </c>
      <c r="Z27" s="16">
        <v>92</v>
      </c>
      <c r="AA27" s="16">
        <v>83</v>
      </c>
      <c r="AC27" s="38">
        <f t="shared" si="12"/>
        <v>2499</v>
      </c>
    </row>
    <row r="28" spans="1:30" ht="14" customHeight="1">
      <c r="A28" s="328"/>
      <c r="B28" s="73" t="s">
        <v>7</v>
      </c>
      <c r="C28" s="19">
        <v>195</v>
      </c>
      <c r="D28" s="19">
        <v>220</v>
      </c>
      <c r="E28" s="19">
        <v>186</v>
      </c>
      <c r="F28" s="19">
        <v>155</v>
      </c>
      <c r="G28" s="19">
        <v>173</v>
      </c>
      <c r="H28" s="19">
        <v>191</v>
      </c>
      <c r="I28" s="19">
        <v>143</v>
      </c>
      <c r="J28" s="19">
        <v>172</v>
      </c>
      <c r="K28" s="19">
        <v>152</v>
      </c>
      <c r="L28" s="19">
        <v>178</v>
      </c>
      <c r="M28" s="19">
        <v>163</v>
      </c>
      <c r="N28" s="19">
        <v>171</v>
      </c>
      <c r="O28" s="19">
        <v>171</v>
      </c>
      <c r="P28" s="16">
        <v>251</v>
      </c>
      <c r="Q28" s="16">
        <v>300</v>
      </c>
      <c r="R28" s="16">
        <v>283</v>
      </c>
      <c r="S28" s="16">
        <v>285</v>
      </c>
      <c r="T28" s="16">
        <v>230</v>
      </c>
      <c r="U28" s="16">
        <v>245</v>
      </c>
      <c r="V28" s="16">
        <v>184</v>
      </c>
      <c r="W28" s="16">
        <v>174</v>
      </c>
      <c r="X28" s="16">
        <v>158</v>
      </c>
      <c r="Y28" s="16">
        <v>164</v>
      </c>
      <c r="Z28" s="16">
        <v>151</v>
      </c>
      <c r="AA28" s="16">
        <v>161</v>
      </c>
      <c r="AC28" s="38">
        <f t="shared" si="12"/>
        <v>4856</v>
      </c>
    </row>
    <row r="29" spans="1:30" ht="14" customHeight="1">
      <c r="A29" s="328"/>
      <c r="B29" s="72" t="s">
        <v>8</v>
      </c>
      <c r="C29" s="19">
        <v>266</v>
      </c>
      <c r="D29" s="19">
        <v>357</v>
      </c>
      <c r="E29" s="19">
        <v>288</v>
      </c>
      <c r="F29" s="19">
        <v>273</v>
      </c>
      <c r="G29" s="19">
        <v>232</v>
      </c>
      <c r="H29" s="19">
        <v>251</v>
      </c>
      <c r="I29" s="19">
        <v>233</v>
      </c>
      <c r="J29" s="19">
        <v>239</v>
      </c>
      <c r="K29" s="19">
        <v>253</v>
      </c>
      <c r="L29" s="19">
        <v>264</v>
      </c>
      <c r="M29" s="19">
        <v>235</v>
      </c>
      <c r="N29" s="19">
        <v>223</v>
      </c>
      <c r="O29" s="19">
        <v>248</v>
      </c>
      <c r="P29" s="16">
        <v>337</v>
      </c>
      <c r="Q29" s="16">
        <v>403</v>
      </c>
      <c r="R29" s="16">
        <v>447</v>
      </c>
      <c r="S29" s="16">
        <v>438</v>
      </c>
      <c r="T29" s="16">
        <v>419</v>
      </c>
      <c r="U29" s="16">
        <v>305</v>
      </c>
      <c r="V29" s="16">
        <v>323</v>
      </c>
      <c r="W29" s="16">
        <v>293</v>
      </c>
      <c r="X29" s="16">
        <v>258</v>
      </c>
      <c r="Y29" s="16">
        <v>200</v>
      </c>
      <c r="Z29" s="16">
        <v>217</v>
      </c>
      <c r="AA29" s="16">
        <v>219</v>
      </c>
      <c r="AC29" s="38">
        <f t="shared" si="12"/>
        <v>7221</v>
      </c>
    </row>
    <row r="30" spans="1:30" ht="14" customHeight="1">
      <c r="A30" s="329" t="s">
        <v>25</v>
      </c>
      <c r="B30" s="72"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U30" s="16">
        <v>1</v>
      </c>
      <c r="V30" s="16">
        <v>2</v>
      </c>
      <c r="W30" s="16">
        <v>2</v>
      </c>
      <c r="X30" s="16">
        <v>2</v>
      </c>
      <c r="Y30" s="16">
        <v>1</v>
      </c>
      <c r="Z30" s="16">
        <v>1</v>
      </c>
      <c r="AA30" s="16">
        <v>1</v>
      </c>
      <c r="AC30" s="38">
        <f t="shared" si="12"/>
        <v>38</v>
      </c>
    </row>
    <row r="31" spans="1:30" ht="14" customHeight="1">
      <c r="A31" s="329"/>
      <c r="B31" s="73"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U31" s="16">
        <v>2</v>
      </c>
      <c r="V31" s="16">
        <v>0</v>
      </c>
      <c r="W31" s="16">
        <v>3</v>
      </c>
      <c r="X31" s="16">
        <v>1</v>
      </c>
      <c r="Y31" s="16">
        <v>0</v>
      </c>
      <c r="Z31" s="16">
        <v>1</v>
      </c>
      <c r="AA31" s="16">
        <v>0</v>
      </c>
      <c r="AC31" s="38">
        <f t="shared" si="12"/>
        <v>24</v>
      </c>
    </row>
    <row r="32" spans="1:30" ht="14" customHeight="1">
      <c r="A32" s="329"/>
      <c r="B32" s="73"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U32" s="16">
        <v>22</v>
      </c>
      <c r="V32" s="16">
        <v>41</v>
      </c>
      <c r="W32" s="16">
        <v>29</v>
      </c>
      <c r="X32" s="16">
        <v>28</v>
      </c>
      <c r="Y32" s="16">
        <v>39</v>
      </c>
      <c r="Z32" s="16">
        <v>36</v>
      </c>
      <c r="AA32" s="16">
        <v>31</v>
      </c>
      <c r="AC32" s="38">
        <f t="shared" si="12"/>
        <v>746</v>
      </c>
    </row>
    <row r="33" spans="1:64" ht="14" customHeight="1">
      <c r="A33" s="329"/>
      <c r="B33" s="73" t="s">
        <v>5</v>
      </c>
      <c r="C33" s="19">
        <v>92</v>
      </c>
      <c r="D33" s="19">
        <v>120</v>
      </c>
      <c r="E33" s="19">
        <v>113</v>
      </c>
      <c r="F33" s="19">
        <v>91</v>
      </c>
      <c r="G33" s="19">
        <v>111</v>
      </c>
      <c r="H33" s="19">
        <v>106</v>
      </c>
      <c r="I33" s="19">
        <v>102</v>
      </c>
      <c r="J33" s="19">
        <v>86</v>
      </c>
      <c r="K33" s="19">
        <v>92</v>
      </c>
      <c r="L33" s="19">
        <v>102</v>
      </c>
      <c r="M33" s="19">
        <v>108</v>
      </c>
      <c r="N33" s="19">
        <v>108</v>
      </c>
      <c r="O33" s="19">
        <v>90</v>
      </c>
      <c r="P33" s="16">
        <v>125</v>
      </c>
      <c r="Q33" s="16">
        <v>163</v>
      </c>
      <c r="R33" s="16">
        <v>139</v>
      </c>
      <c r="S33" s="16">
        <v>146</v>
      </c>
      <c r="T33" s="16">
        <v>146</v>
      </c>
      <c r="U33" s="16">
        <v>102</v>
      </c>
      <c r="V33" s="16">
        <v>132</v>
      </c>
      <c r="W33" s="16">
        <v>96</v>
      </c>
      <c r="X33" s="16">
        <v>104</v>
      </c>
      <c r="Y33" s="16">
        <v>117</v>
      </c>
      <c r="Z33" s="16">
        <v>90</v>
      </c>
      <c r="AA33" s="16">
        <v>100</v>
      </c>
      <c r="AC33" s="38">
        <f t="shared" si="12"/>
        <v>2781</v>
      </c>
    </row>
    <row r="34" spans="1:64" ht="14" customHeight="1">
      <c r="A34" s="329"/>
      <c r="B34" s="73" t="s">
        <v>6</v>
      </c>
      <c r="C34" s="19">
        <v>116</v>
      </c>
      <c r="D34" s="19">
        <v>161</v>
      </c>
      <c r="E34" s="19">
        <v>132</v>
      </c>
      <c r="F34" s="19">
        <v>127</v>
      </c>
      <c r="G34" s="19">
        <v>118</v>
      </c>
      <c r="H34" s="19">
        <v>119</v>
      </c>
      <c r="I34" s="19">
        <v>144</v>
      </c>
      <c r="J34" s="19">
        <v>123</v>
      </c>
      <c r="K34" s="19">
        <v>119</v>
      </c>
      <c r="L34" s="19">
        <v>131</v>
      </c>
      <c r="M34" s="19">
        <v>138</v>
      </c>
      <c r="N34" s="19">
        <v>137</v>
      </c>
      <c r="O34" s="19">
        <v>113</v>
      </c>
      <c r="P34" s="16">
        <v>206</v>
      </c>
      <c r="Q34" s="16">
        <v>208</v>
      </c>
      <c r="R34" s="16">
        <v>180</v>
      </c>
      <c r="S34" s="16">
        <v>175</v>
      </c>
      <c r="T34" s="16">
        <v>144</v>
      </c>
      <c r="U34" s="16">
        <v>144</v>
      </c>
      <c r="V34" s="16">
        <v>133</v>
      </c>
      <c r="W34" s="16">
        <v>133</v>
      </c>
      <c r="X34" s="16">
        <v>116</v>
      </c>
      <c r="Y34" s="16">
        <v>116</v>
      </c>
      <c r="Z34" s="16">
        <v>113</v>
      </c>
      <c r="AA34" s="16">
        <v>88</v>
      </c>
      <c r="AC34" s="38">
        <f t="shared" si="12"/>
        <v>3434</v>
      </c>
    </row>
    <row r="35" spans="1:64" ht="14" customHeight="1">
      <c r="A35" s="329"/>
      <c r="B35" s="73" t="s">
        <v>7</v>
      </c>
      <c r="C35" s="19">
        <v>177</v>
      </c>
      <c r="D35" s="19">
        <v>208</v>
      </c>
      <c r="E35" s="19">
        <v>199</v>
      </c>
      <c r="F35" s="19">
        <v>188</v>
      </c>
      <c r="G35" s="19">
        <v>195</v>
      </c>
      <c r="H35" s="19">
        <v>187</v>
      </c>
      <c r="I35" s="19">
        <v>185</v>
      </c>
      <c r="J35" s="19">
        <v>182</v>
      </c>
      <c r="K35" s="19">
        <v>181</v>
      </c>
      <c r="L35" s="19">
        <v>182</v>
      </c>
      <c r="M35" s="19">
        <v>168</v>
      </c>
      <c r="N35" s="19">
        <v>192</v>
      </c>
      <c r="O35" s="19">
        <v>146</v>
      </c>
      <c r="P35" s="16">
        <v>291</v>
      </c>
      <c r="Q35" s="16">
        <v>341</v>
      </c>
      <c r="R35" s="16">
        <v>323</v>
      </c>
      <c r="S35" s="16">
        <v>293</v>
      </c>
      <c r="T35" s="16">
        <v>249</v>
      </c>
      <c r="U35" s="16">
        <v>222</v>
      </c>
      <c r="V35" s="16">
        <v>222</v>
      </c>
      <c r="W35" s="16">
        <v>175</v>
      </c>
      <c r="X35" s="16">
        <v>171</v>
      </c>
      <c r="Y35" s="16">
        <v>158</v>
      </c>
      <c r="Z35" s="16">
        <v>159</v>
      </c>
      <c r="AA35" s="16">
        <v>172</v>
      </c>
      <c r="AC35" s="38">
        <f t="shared" si="12"/>
        <v>5166</v>
      </c>
    </row>
    <row r="36" spans="1:64" ht="14" customHeight="1">
      <c r="A36" s="329"/>
      <c r="B36" s="72" t="s">
        <v>8</v>
      </c>
      <c r="C36" s="19">
        <v>145</v>
      </c>
      <c r="D36" s="19">
        <v>217</v>
      </c>
      <c r="E36" s="19">
        <v>178</v>
      </c>
      <c r="F36" s="19">
        <v>154</v>
      </c>
      <c r="G36" s="19">
        <v>163</v>
      </c>
      <c r="H36" s="19">
        <v>165</v>
      </c>
      <c r="I36" s="19">
        <v>151</v>
      </c>
      <c r="J36" s="19">
        <v>145</v>
      </c>
      <c r="K36" s="19">
        <v>154</v>
      </c>
      <c r="L36" s="19">
        <v>143</v>
      </c>
      <c r="M36" s="19">
        <v>166</v>
      </c>
      <c r="N36" s="19">
        <v>148</v>
      </c>
      <c r="O36" s="19">
        <v>134</v>
      </c>
      <c r="P36" s="16">
        <v>240</v>
      </c>
      <c r="Q36" s="16">
        <v>300</v>
      </c>
      <c r="R36" s="16">
        <v>304</v>
      </c>
      <c r="S36" s="16">
        <v>224</v>
      </c>
      <c r="T36" s="16">
        <v>251</v>
      </c>
      <c r="U36" s="16">
        <v>197</v>
      </c>
      <c r="V36" s="16">
        <v>195</v>
      </c>
      <c r="W36" s="16">
        <v>152</v>
      </c>
      <c r="X36" s="16">
        <v>129</v>
      </c>
      <c r="Y36" s="16">
        <v>146</v>
      </c>
      <c r="Z36" s="16">
        <v>108</v>
      </c>
      <c r="AA36" s="16">
        <v>135</v>
      </c>
      <c r="AC36" s="38">
        <f t="shared" si="12"/>
        <v>4444</v>
      </c>
    </row>
    <row r="37" spans="1:64" ht="14" customHeight="1">
      <c r="A37" s="62"/>
      <c r="B37" s="62"/>
      <c r="C37" s="59"/>
      <c r="D37" s="59"/>
      <c r="E37" s="59"/>
      <c r="F37" s="59"/>
      <c r="G37" s="59"/>
      <c r="H37" s="59"/>
      <c r="I37" s="59"/>
      <c r="J37" s="59"/>
      <c r="K37" s="74"/>
      <c r="L37" s="74"/>
      <c r="M37" s="74"/>
      <c r="N37" s="74"/>
      <c r="O37" s="59"/>
      <c r="P37" s="69"/>
      <c r="Q37" s="69"/>
      <c r="R37" s="69"/>
      <c r="S37" s="69"/>
      <c r="T37" s="69"/>
      <c r="U37" s="69"/>
      <c r="V37" s="69"/>
      <c r="W37" s="69"/>
      <c r="X37" s="69"/>
      <c r="Y37" s="69"/>
      <c r="Z37" s="69"/>
      <c r="AA37" s="69"/>
    </row>
    <row r="38" spans="1:64" ht="14" customHeight="1">
      <c r="A38" s="62"/>
      <c r="B38" s="319" t="s">
        <v>36</v>
      </c>
      <c r="C38" s="319"/>
      <c r="D38" s="319"/>
      <c r="E38" s="59"/>
      <c r="F38" s="59"/>
      <c r="G38" s="59"/>
      <c r="H38" s="59"/>
      <c r="I38" s="59"/>
      <c r="J38" s="59"/>
      <c r="K38" s="74"/>
      <c r="L38" s="74"/>
      <c r="M38" s="74"/>
      <c r="N38" s="74"/>
      <c r="O38" s="59"/>
      <c r="P38" s="69"/>
      <c r="Q38" s="69"/>
      <c r="R38" s="69"/>
      <c r="S38" s="69"/>
      <c r="T38" s="69"/>
      <c r="U38" s="69"/>
      <c r="V38" s="69"/>
      <c r="W38" s="69"/>
      <c r="X38" s="69"/>
      <c r="Y38" s="69"/>
      <c r="Z38" s="69"/>
      <c r="AA38" s="69"/>
      <c r="AE38" s="330"/>
      <c r="AF38" s="330"/>
      <c r="AG38" s="330"/>
      <c r="AH38" s="330"/>
      <c r="AI38" s="330"/>
      <c r="AJ38" s="330"/>
      <c r="AK38" s="330"/>
      <c r="AL38" s="330"/>
      <c r="AM38" s="330"/>
      <c r="AN38" s="330"/>
      <c r="AO38" s="330"/>
      <c r="AP38" s="330"/>
      <c r="AQ38" s="330"/>
      <c r="AR38" s="330"/>
      <c r="AS38" s="330"/>
      <c r="AT38" s="330"/>
      <c r="AU38" s="330"/>
    </row>
    <row r="39" spans="1:64" ht="14" customHeight="1">
      <c r="A39" s="41"/>
      <c r="B39" s="17" t="s">
        <v>10</v>
      </c>
      <c r="C39" s="75">
        <v>105</v>
      </c>
      <c r="D39" s="75">
        <v>121</v>
      </c>
      <c r="E39" s="75">
        <v>114</v>
      </c>
      <c r="F39" s="75">
        <v>103</v>
      </c>
      <c r="G39" s="75">
        <v>96</v>
      </c>
      <c r="H39" s="75">
        <v>88</v>
      </c>
      <c r="I39" s="75">
        <v>76</v>
      </c>
      <c r="J39" s="75">
        <v>105</v>
      </c>
      <c r="K39" s="75">
        <v>99</v>
      </c>
      <c r="L39" s="75">
        <v>105</v>
      </c>
      <c r="M39" s="75">
        <v>109</v>
      </c>
      <c r="N39" s="75">
        <v>101</v>
      </c>
      <c r="O39" s="75">
        <v>108</v>
      </c>
      <c r="P39" s="18">
        <v>121</v>
      </c>
      <c r="Q39" s="18">
        <v>131</v>
      </c>
      <c r="R39" s="18">
        <v>158</v>
      </c>
      <c r="S39" s="18">
        <v>139</v>
      </c>
      <c r="T39" s="18">
        <v>122</v>
      </c>
      <c r="U39" s="18">
        <v>100</v>
      </c>
      <c r="V39" s="18">
        <v>120</v>
      </c>
      <c r="W39" s="18">
        <v>99</v>
      </c>
      <c r="X39" s="18">
        <v>88</v>
      </c>
      <c r="Y39" s="18">
        <v>75</v>
      </c>
      <c r="Z39" s="18">
        <v>88</v>
      </c>
      <c r="AA39" s="18">
        <v>88</v>
      </c>
      <c r="AC39" s="38">
        <f>SUM(C39:AA39)</f>
        <v>2659</v>
      </c>
      <c r="AE39" s="331"/>
      <c r="AF39" s="331"/>
      <c r="AG39" s="331"/>
      <c r="AH39" s="331"/>
      <c r="AI39" s="331"/>
      <c r="AJ39" s="331"/>
      <c r="AK39" s="331"/>
      <c r="AL39" s="331"/>
      <c r="AM39" s="331"/>
      <c r="AN39" s="331"/>
      <c r="AO39" s="331"/>
      <c r="AP39" s="331"/>
      <c r="AQ39" s="331"/>
      <c r="AR39" s="331"/>
      <c r="AS39" s="331"/>
      <c r="AT39" s="331"/>
      <c r="AU39" s="331"/>
      <c r="AV39" s="142"/>
      <c r="AW39" s="142"/>
      <c r="AX39" s="142"/>
      <c r="AY39" s="142"/>
      <c r="AZ39" s="142"/>
      <c r="BA39" s="142"/>
      <c r="BB39" s="142"/>
      <c r="BC39" s="142"/>
      <c r="BD39" s="142"/>
      <c r="BE39" s="142"/>
      <c r="BF39" s="142"/>
      <c r="BG39" s="142"/>
      <c r="BH39" s="142"/>
      <c r="BI39" s="142"/>
      <c r="BJ39" s="142"/>
      <c r="BK39" s="142"/>
      <c r="BL39" s="142"/>
    </row>
    <row r="40" spans="1:64" ht="14" customHeight="1">
      <c r="A40" s="41"/>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U40" s="16">
        <v>24</v>
      </c>
      <c r="V40" s="16">
        <v>28</v>
      </c>
      <c r="W40" s="16">
        <v>32</v>
      </c>
      <c r="X40" s="16">
        <v>18</v>
      </c>
      <c r="Y40" s="16">
        <v>33</v>
      </c>
      <c r="Z40" s="16">
        <v>27</v>
      </c>
      <c r="AA40" s="16">
        <v>27</v>
      </c>
      <c r="AC40" s="38">
        <f t="shared" ref="AC40:AC52" si="13">SUM(C40:AA40)</f>
        <v>738</v>
      </c>
      <c r="AE40" s="141"/>
      <c r="AF40" s="141"/>
      <c r="AG40" s="141"/>
      <c r="AH40" s="141"/>
      <c r="AI40" s="141"/>
      <c r="AJ40" s="141"/>
      <c r="AK40" s="141"/>
      <c r="AL40" s="141"/>
      <c r="AM40" s="141"/>
      <c r="AN40" s="141"/>
      <c r="AO40" s="141"/>
      <c r="AP40" s="141"/>
      <c r="AQ40" s="141"/>
      <c r="AR40" s="141"/>
      <c r="AS40" s="141"/>
      <c r="AT40" s="141"/>
      <c r="AU40" s="141"/>
      <c r="AV40" s="142"/>
      <c r="AW40" s="142"/>
      <c r="AX40" s="142"/>
      <c r="AY40" s="142"/>
      <c r="AZ40" s="142"/>
      <c r="BA40" s="142"/>
      <c r="BB40" s="142"/>
      <c r="BC40" s="142"/>
      <c r="BD40" s="142"/>
      <c r="BE40" s="142"/>
      <c r="BF40" s="142"/>
      <c r="BG40" s="142"/>
      <c r="BH40" s="142"/>
      <c r="BI40" s="142"/>
      <c r="BJ40" s="142"/>
      <c r="BK40" s="142"/>
      <c r="BL40" s="142"/>
    </row>
    <row r="41" spans="1:64" ht="14" customHeight="1">
      <c r="A41" s="41"/>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U41" s="16">
        <v>35</v>
      </c>
      <c r="V41" s="16">
        <v>39</v>
      </c>
      <c r="W41" s="16">
        <v>31</v>
      </c>
      <c r="X41" s="16">
        <v>33</v>
      </c>
      <c r="Y41" s="16">
        <v>31</v>
      </c>
      <c r="Z41" s="16">
        <v>37</v>
      </c>
      <c r="AA41" s="16">
        <v>42</v>
      </c>
      <c r="AC41" s="38">
        <f t="shared" si="13"/>
        <v>1034</v>
      </c>
      <c r="AE41" s="141"/>
      <c r="AF41" s="141"/>
      <c r="AG41" s="141"/>
      <c r="AH41" s="141"/>
      <c r="AI41" s="141"/>
      <c r="AJ41" s="141"/>
      <c r="AK41" s="141"/>
      <c r="AL41" s="141"/>
      <c r="AM41" s="141"/>
      <c r="AN41" s="141"/>
      <c r="AO41" s="141"/>
      <c r="AP41" s="141"/>
      <c r="AQ41" s="141"/>
      <c r="AR41" s="141"/>
      <c r="AS41" s="141"/>
      <c r="AT41" s="141"/>
      <c r="AU41" s="141"/>
      <c r="AV41" s="142"/>
      <c r="AW41" s="142"/>
      <c r="AX41" s="142"/>
      <c r="AY41" s="142"/>
      <c r="AZ41" s="142"/>
      <c r="BA41" s="142"/>
      <c r="BB41" s="142"/>
      <c r="BC41" s="142"/>
      <c r="BD41" s="142"/>
      <c r="BE41" s="142"/>
      <c r="BF41" s="142"/>
      <c r="BG41" s="142"/>
      <c r="BH41" s="142"/>
      <c r="BI41" s="142"/>
      <c r="BJ41" s="142"/>
      <c r="BK41" s="142"/>
      <c r="BL41" s="142"/>
    </row>
    <row r="42" spans="1:64" ht="14" customHeight="1">
      <c r="A42" s="41"/>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U42" s="16">
        <v>91</v>
      </c>
      <c r="V42" s="16">
        <v>81</v>
      </c>
      <c r="W42" s="16">
        <v>67</v>
      </c>
      <c r="X42" s="16">
        <v>90</v>
      </c>
      <c r="Y42" s="16">
        <v>71</v>
      </c>
      <c r="Z42" s="16">
        <v>51</v>
      </c>
      <c r="AA42" s="16">
        <v>63</v>
      </c>
      <c r="AC42" s="38">
        <f t="shared" si="13"/>
        <v>2122</v>
      </c>
      <c r="AE42" s="141"/>
      <c r="AF42" s="141"/>
      <c r="AG42" s="141"/>
      <c r="AH42" s="141"/>
      <c r="AI42" s="141"/>
      <c r="AJ42" s="141"/>
      <c r="AK42" s="141"/>
      <c r="AL42" s="141"/>
      <c r="AM42" s="141"/>
      <c r="AN42" s="141"/>
      <c r="AO42" s="141"/>
      <c r="AP42" s="141"/>
      <c r="AQ42" s="141"/>
      <c r="AR42" s="141"/>
      <c r="AS42" s="141"/>
      <c r="AT42" s="141"/>
      <c r="AU42" s="141"/>
      <c r="AV42" s="142"/>
      <c r="AW42" s="142"/>
      <c r="AX42" s="142"/>
      <c r="AY42" s="142"/>
      <c r="AZ42" s="142"/>
      <c r="BA42" s="142"/>
      <c r="BB42" s="142"/>
      <c r="BC42" s="142"/>
      <c r="BD42" s="142"/>
      <c r="BE42" s="142"/>
      <c r="BF42" s="142"/>
      <c r="BG42" s="142"/>
      <c r="BH42" s="142"/>
      <c r="BI42" s="142"/>
      <c r="BJ42" s="142"/>
      <c r="BK42" s="142"/>
      <c r="BL42" s="142"/>
    </row>
    <row r="43" spans="1:64" ht="14" customHeight="1">
      <c r="A43" s="41"/>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U43" s="16">
        <v>104</v>
      </c>
      <c r="V43" s="16">
        <v>85</v>
      </c>
      <c r="W43" s="16">
        <v>59</v>
      </c>
      <c r="X43" s="16">
        <v>50</v>
      </c>
      <c r="Y43" s="16">
        <v>69</v>
      </c>
      <c r="Z43" s="16">
        <v>63</v>
      </c>
      <c r="AA43" s="16">
        <v>52</v>
      </c>
      <c r="AC43" s="38">
        <f t="shared" si="13"/>
        <v>1878</v>
      </c>
      <c r="AE43" s="141"/>
      <c r="AF43" s="141"/>
      <c r="AG43" s="141"/>
      <c r="AH43" s="141"/>
      <c r="AI43" s="141"/>
      <c r="AJ43" s="141"/>
      <c r="AK43" s="141"/>
      <c r="AL43" s="141"/>
      <c r="AM43" s="141"/>
      <c r="AN43" s="141"/>
      <c r="AO43" s="141"/>
      <c r="AP43" s="141"/>
      <c r="AQ43" s="141"/>
      <c r="AR43" s="141"/>
      <c r="AS43" s="141"/>
      <c r="AT43" s="141"/>
      <c r="AU43" s="141"/>
      <c r="AV43" s="142"/>
      <c r="AW43" s="142"/>
      <c r="AX43" s="142"/>
      <c r="AY43" s="142"/>
      <c r="AZ43" s="142"/>
      <c r="BA43" s="142"/>
      <c r="BB43" s="142"/>
      <c r="BC43" s="142"/>
      <c r="BD43" s="142"/>
      <c r="BE43" s="142"/>
      <c r="BF43" s="142"/>
      <c r="BG43" s="142"/>
      <c r="BH43" s="142"/>
      <c r="BI43" s="142"/>
      <c r="BJ43" s="142"/>
      <c r="BK43" s="142"/>
      <c r="BL43" s="142"/>
    </row>
    <row r="44" spans="1:64" ht="14" customHeight="1">
      <c r="A44" s="41"/>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139</v>
      </c>
      <c r="U44" s="16">
        <v>128</v>
      </c>
      <c r="V44" s="16">
        <v>110</v>
      </c>
      <c r="W44" s="16">
        <v>97</v>
      </c>
      <c r="X44" s="16">
        <v>110</v>
      </c>
      <c r="Y44" s="16">
        <v>111</v>
      </c>
      <c r="Z44" s="16">
        <v>95</v>
      </c>
      <c r="AA44" s="16">
        <v>95</v>
      </c>
      <c r="AC44" s="38">
        <f t="shared" si="13"/>
        <v>3079</v>
      </c>
      <c r="AE44" s="141"/>
      <c r="AF44" s="141"/>
      <c r="AG44" s="141"/>
      <c r="AH44" s="141"/>
      <c r="AI44" s="141"/>
      <c r="AJ44" s="141"/>
      <c r="AK44" s="141"/>
      <c r="AL44" s="141"/>
      <c r="AM44" s="141"/>
      <c r="AN44" s="141"/>
      <c r="AO44" s="141"/>
      <c r="AP44" s="141"/>
      <c r="AQ44" s="141"/>
      <c r="AR44" s="141"/>
      <c r="AS44" s="141"/>
      <c r="AT44" s="141"/>
      <c r="AU44" s="141"/>
      <c r="AV44" s="142"/>
      <c r="AW44" s="142"/>
      <c r="AX44" s="142"/>
      <c r="AY44" s="142"/>
      <c r="AZ44" s="142"/>
      <c r="BA44" s="142"/>
      <c r="BB44" s="142"/>
      <c r="BC44" s="142"/>
      <c r="BD44" s="142"/>
      <c r="BE44" s="142"/>
      <c r="BF44" s="142"/>
      <c r="BG44" s="142"/>
      <c r="BH44" s="142"/>
      <c r="BI44" s="142"/>
      <c r="BJ44" s="142"/>
      <c r="BK44" s="142"/>
      <c r="BL44" s="142"/>
    </row>
    <row r="45" spans="1:64" ht="14" customHeight="1">
      <c r="A45" s="41"/>
      <c r="B45" s="17" t="s">
        <v>16</v>
      </c>
      <c r="C45" s="19">
        <v>250</v>
      </c>
      <c r="D45" s="19">
        <v>353</v>
      </c>
      <c r="E45" s="19">
        <v>296</v>
      </c>
      <c r="F45" s="19">
        <v>235</v>
      </c>
      <c r="G45" s="19">
        <v>264</v>
      </c>
      <c r="H45" s="19">
        <v>245</v>
      </c>
      <c r="I45" s="19">
        <v>243</v>
      </c>
      <c r="J45" s="19">
        <v>238</v>
      </c>
      <c r="K45" s="19">
        <v>255</v>
      </c>
      <c r="L45" s="19">
        <v>283</v>
      </c>
      <c r="M45" s="19">
        <v>244</v>
      </c>
      <c r="N45" s="19">
        <v>264</v>
      </c>
      <c r="O45" s="19">
        <v>167</v>
      </c>
      <c r="P45" s="16">
        <v>479</v>
      </c>
      <c r="Q45" s="16">
        <v>499</v>
      </c>
      <c r="R45" s="16">
        <v>482</v>
      </c>
      <c r="S45" s="16">
        <v>518</v>
      </c>
      <c r="T45" s="16">
        <v>410</v>
      </c>
      <c r="U45" s="16">
        <v>344</v>
      </c>
      <c r="V45" s="16">
        <v>342</v>
      </c>
      <c r="W45" s="16">
        <v>308</v>
      </c>
      <c r="X45" s="16">
        <v>245</v>
      </c>
      <c r="Y45" s="16">
        <v>236</v>
      </c>
      <c r="Z45" s="16">
        <v>235</v>
      </c>
      <c r="AA45" s="16">
        <v>215</v>
      </c>
      <c r="AC45" s="38">
        <f t="shared" si="13"/>
        <v>7650</v>
      </c>
      <c r="AE45" s="141"/>
      <c r="AF45" s="141"/>
      <c r="AG45" s="141"/>
      <c r="AH45" s="141"/>
      <c r="AI45" s="141"/>
      <c r="AJ45" s="141"/>
      <c r="AK45" s="141"/>
      <c r="AL45" s="141"/>
      <c r="AM45" s="141"/>
      <c r="AN45" s="141"/>
      <c r="AO45" s="141"/>
      <c r="AP45" s="141"/>
      <c r="AQ45" s="141"/>
      <c r="AR45" s="141"/>
      <c r="AS45" s="141"/>
      <c r="AT45" s="141"/>
      <c r="AU45" s="141"/>
      <c r="AV45" s="142"/>
      <c r="AW45" s="142"/>
      <c r="AX45" s="142"/>
      <c r="AY45" s="142"/>
      <c r="AZ45" s="142"/>
      <c r="BA45" s="142"/>
      <c r="BB45" s="142"/>
      <c r="BC45" s="142"/>
      <c r="BD45" s="142"/>
      <c r="BE45" s="142"/>
      <c r="BF45" s="142"/>
      <c r="BG45" s="142"/>
      <c r="BH45" s="142"/>
      <c r="BI45" s="142"/>
      <c r="BJ45" s="142"/>
      <c r="BK45" s="142"/>
      <c r="BL45" s="142"/>
    </row>
    <row r="46" spans="1:64" ht="14" customHeight="1">
      <c r="A46" s="41"/>
      <c r="B46" s="17" t="s">
        <v>17</v>
      </c>
      <c r="C46" s="19">
        <v>75</v>
      </c>
      <c r="D46" s="19">
        <v>95</v>
      </c>
      <c r="E46" s="19">
        <v>94</v>
      </c>
      <c r="F46" s="19">
        <v>77</v>
      </c>
      <c r="G46" s="19">
        <v>82</v>
      </c>
      <c r="H46" s="19">
        <v>69</v>
      </c>
      <c r="I46" s="19">
        <v>68</v>
      </c>
      <c r="J46" s="19">
        <v>66</v>
      </c>
      <c r="K46" s="19">
        <v>78</v>
      </c>
      <c r="L46" s="19">
        <v>70</v>
      </c>
      <c r="M46" s="19">
        <v>78</v>
      </c>
      <c r="N46" s="19">
        <v>72</v>
      </c>
      <c r="O46" s="19">
        <v>70</v>
      </c>
      <c r="P46" s="16">
        <v>102</v>
      </c>
      <c r="Q46" s="16">
        <v>100</v>
      </c>
      <c r="R46" s="16">
        <v>107</v>
      </c>
      <c r="S46" s="16">
        <v>94</v>
      </c>
      <c r="T46" s="16">
        <v>78</v>
      </c>
      <c r="U46" s="16">
        <v>83</v>
      </c>
      <c r="V46" s="16">
        <v>83</v>
      </c>
      <c r="W46" s="16">
        <v>73</v>
      </c>
      <c r="X46" s="16">
        <v>74</v>
      </c>
      <c r="Y46" s="16">
        <v>73</v>
      </c>
      <c r="Z46" s="16">
        <v>67</v>
      </c>
      <c r="AA46" s="16">
        <v>66</v>
      </c>
      <c r="AC46" s="38">
        <f t="shared" si="13"/>
        <v>1994</v>
      </c>
      <c r="AE46" s="141"/>
      <c r="AF46" s="141"/>
      <c r="AG46" s="141"/>
      <c r="AH46" s="141"/>
      <c r="AI46" s="141"/>
      <c r="AJ46" s="141"/>
      <c r="AK46" s="141"/>
      <c r="AL46" s="141"/>
      <c r="AM46" s="141"/>
      <c r="AN46" s="141"/>
      <c r="AO46" s="141"/>
      <c r="AP46" s="141"/>
      <c r="AQ46" s="141"/>
      <c r="AR46" s="141"/>
      <c r="AS46" s="141"/>
      <c r="AT46" s="141"/>
      <c r="AU46" s="141"/>
      <c r="AV46" s="142"/>
      <c r="AW46" s="142"/>
      <c r="AX46" s="142"/>
      <c r="AY46" s="142"/>
      <c r="AZ46" s="142"/>
      <c r="BA46" s="142"/>
      <c r="BB46" s="142"/>
      <c r="BC46" s="142"/>
      <c r="BD46" s="142"/>
      <c r="BE46" s="142"/>
      <c r="BF46" s="142"/>
      <c r="BG46" s="142"/>
      <c r="BH46" s="142"/>
      <c r="BI46" s="142"/>
      <c r="BJ46" s="142"/>
      <c r="BK46" s="142"/>
      <c r="BL46" s="142"/>
    </row>
    <row r="47" spans="1:64" ht="14" customHeight="1">
      <c r="A47" s="41"/>
      <c r="B47" s="17" t="s">
        <v>18</v>
      </c>
      <c r="C47" s="19">
        <v>138</v>
      </c>
      <c r="D47" s="19">
        <v>194</v>
      </c>
      <c r="E47" s="19">
        <v>165</v>
      </c>
      <c r="F47" s="19">
        <v>161</v>
      </c>
      <c r="G47" s="19">
        <v>151</v>
      </c>
      <c r="H47" s="19">
        <v>169</v>
      </c>
      <c r="I47" s="19">
        <v>155</v>
      </c>
      <c r="J47" s="19">
        <v>144</v>
      </c>
      <c r="K47" s="19">
        <v>136</v>
      </c>
      <c r="L47" s="19">
        <v>151</v>
      </c>
      <c r="M47" s="19">
        <v>143</v>
      </c>
      <c r="N47" s="19">
        <v>138</v>
      </c>
      <c r="O47" s="19">
        <v>137</v>
      </c>
      <c r="P47" s="16">
        <v>231</v>
      </c>
      <c r="Q47" s="16">
        <v>274</v>
      </c>
      <c r="R47" s="16">
        <v>272</v>
      </c>
      <c r="S47" s="16">
        <v>238</v>
      </c>
      <c r="T47" s="16">
        <v>207</v>
      </c>
      <c r="U47" s="16">
        <v>207</v>
      </c>
      <c r="V47" s="16">
        <v>168</v>
      </c>
      <c r="W47" s="16">
        <v>151</v>
      </c>
      <c r="X47" s="16">
        <v>142</v>
      </c>
      <c r="Y47" s="16">
        <v>134</v>
      </c>
      <c r="Z47" s="16">
        <v>129</v>
      </c>
      <c r="AA47" s="16">
        <v>137</v>
      </c>
      <c r="AC47" s="38">
        <f t="shared" si="13"/>
        <v>4272</v>
      </c>
      <c r="AE47" s="141"/>
      <c r="AF47" s="141"/>
      <c r="AG47" s="141"/>
      <c r="AH47" s="141"/>
      <c r="AI47" s="141"/>
      <c r="AJ47" s="141"/>
      <c r="AK47" s="141"/>
      <c r="AL47" s="141"/>
      <c r="AM47" s="141"/>
      <c r="AN47" s="141"/>
      <c r="AO47" s="141"/>
      <c r="AP47" s="141"/>
      <c r="AQ47" s="141"/>
      <c r="AR47" s="141"/>
      <c r="AS47" s="141"/>
      <c r="AT47" s="141"/>
      <c r="AU47" s="141"/>
      <c r="AV47" s="142"/>
      <c r="AW47" s="142"/>
      <c r="AX47" s="142"/>
      <c r="AY47" s="142"/>
      <c r="AZ47" s="142"/>
      <c r="BA47" s="142"/>
      <c r="BB47" s="142"/>
      <c r="BC47" s="142"/>
      <c r="BD47" s="142"/>
      <c r="BE47" s="142"/>
      <c r="BF47" s="142"/>
      <c r="BG47" s="142"/>
      <c r="BH47" s="142"/>
      <c r="BI47" s="142"/>
      <c r="BJ47" s="142"/>
      <c r="BK47" s="142"/>
      <c r="BL47" s="142"/>
    </row>
    <row r="48" spans="1:64" ht="14" customHeight="1">
      <c r="A48" s="41"/>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280</v>
      </c>
      <c r="U48" s="16">
        <v>207</v>
      </c>
      <c r="V48" s="16">
        <v>224</v>
      </c>
      <c r="W48" s="16">
        <v>189</v>
      </c>
      <c r="X48" s="16">
        <v>156</v>
      </c>
      <c r="Y48" s="16">
        <v>154</v>
      </c>
      <c r="Z48" s="16">
        <v>136</v>
      </c>
      <c r="AA48" s="16">
        <v>165</v>
      </c>
      <c r="AC48" s="38">
        <f t="shared" si="13"/>
        <v>4763</v>
      </c>
      <c r="AE48" s="141"/>
      <c r="AF48" s="141"/>
      <c r="AG48" s="141"/>
      <c r="AH48" s="141"/>
      <c r="AI48" s="141"/>
      <c r="AJ48" s="141"/>
      <c r="AK48" s="141"/>
      <c r="AL48" s="141"/>
      <c r="AM48" s="141"/>
      <c r="AN48" s="141"/>
      <c r="AO48" s="141"/>
      <c r="AP48" s="141"/>
      <c r="AQ48" s="141"/>
      <c r="AR48" s="141"/>
      <c r="AS48" s="141"/>
      <c r="AT48" s="141"/>
      <c r="AU48" s="141"/>
      <c r="AV48" s="142"/>
      <c r="AW48" s="142"/>
      <c r="AX48" s="142"/>
      <c r="AY48" s="142"/>
      <c r="AZ48" s="142"/>
      <c r="BA48" s="142"/>
      <c r="BB48" s="142"/>
      <c r="BC48" s="142"/>
      <c r="BD48" s="142"/>
      <c r="BE48" s="142"/>
      <c r="BF48" s="142"/>
      <c r="BG48" s="142"/>
      <c r="BH48" s="142"/>
      <c r="BI48" s="142"/>
      <c r="BJ48" s="142"/>
      <c r="BK48" s="142"/>
      <c r="BL48" s="142"/>
    </row>
    <row r="49" spans="1:64" ht="14" customHeight="1">
      <c r="A49" s="41"/>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U49" s="16">
        <v>2</v>
      </c>
      <c r="V49" s="16">
        <v>5</v>
      </c>
      <c r="W49" s="16">
        <v>8</v>
      </c>
      <c r="X49" s="16">
        <v>5</v>
      </c>
      <c r="Y49" s="16">
        <v>8</v>
      </c>
      <c r="Z49" s="16">
        <v>2</v>
      </c>
      <c r="AA49" s="16">
        <v>5</v>
      </c>
      <c r="AC49" s="38">
        <f t="shared" si="13"/>
        <v>121</v>
      </c>
      <c r="AE49" s="141"/>
      <c r="AF49" s="141"/>
      <c r="AG49" s="141"/>
      <c r="AH49" s="141"/>
      <c r="AI49" s="141"/>
      <c r="AJ49" s="141"/>
      <c r="AK49" s="141"/>
      <c r="AL49" s="141"/>
      <c r="AM49" s="141"/>
      <c r="AN49" s="141"/>
      <c r="AO49" s="141"/>
      <c r="AP49" s="141"/>
      <c r="AQ49" s="141"/>
      <c r="AR49" s="141"/>
      <c r="AS49" s="141"/>
      <c r="AT49" s="141"/>
      <c r="AU49" s="141"/>
      <c r="AV49" s="142"/>
      <c r="AW49" s="142"/>
      <c r="AX49" s="142"/>
      <c r="AY49" s="142"/>
      <c r="AZ49" s="142"/>
      <c r="BA49" s="142"/>
      <c r="BB49" s="142"/>
      <c r="BC49" s="142"/>
      <c r="BD49" s="142"/>
      <c r="BE49" s="142"/>
      <c r="BF49" s="142"/>
      <c r="BG49" s="142"/>
      <c r="BH49" s="142"/>
      <c r="BI49" s="142"/>
      <c r="BJ49" s="142"/>
      <c r="BK49" s="142"/>
      <c r="BL49" s="142"/>
    </row>
    <row r="50" spans="1:64" ht="14" customHeight="1">
      <c r="A50" s="41"/>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U50" s="16">
        <v>6</v>
      </c>
      <c r="V50" s="16">
        <v>6</v>
      </c>
      <c r="W50" s="16">
        <v>2</v>
      </c>
      <c r="X50" s="16">
        <v>5</v>
      </c>
      <c r="Y50" s="16">
        <v>3</v>
      </c>
      <c r="Z50" s="16">
        <v>4</v>
      </c>
      <c r="AA50" s="16">
        <v>3</v>
      </c>
      <c r="AC50" s="38">
        <f t="shared" si="13"/>
        <v>110</v>
      </c>
      <c r="AE50" s="141"/>
      <c r="AF50" s="141"/>
      <c r="AG50" s="141"/>
      <c r="AH50" s="141"/>
      <c r="AI50" s="141"/>
      <c r="AJ50" s="141"/>
      <c r="AK50" s="141"/>
      <c r="AL50" s="141"/>
      <c r="AM50" s="141"/>
      <c r="AN50" s="141"/>
      <c r="AO50" s="141"/>
      <c r="AP50" s="141"/>
      <c r="AQ50" s="141"/>
      <c r="AR50" s="141"/>
      <c r="AS50" s="141"/>
      <c r="AT50" s="141"/>
      <c r="AU50" s="141"/>
      <c r="AV50" s="142"/>
      <c r="AW50" s="142"/>
      <c r="AX50" s="142"/>
      <c r="AY50" s="142"/>
      <c r="AZ50" s="142"/>
      <c r="BA50" s="142"/>
      <c r="BB50" s="142"/>
      <c r="BC50" s="142"/>
      <c r="BD50" s="142"/>
      <c r="BE50" s="142"/>
      <c r="BF50" s="142"/>
      <c r="BG50" s="142"/>
      <c r="BH50" s="142"/>
      <c r="BI50" s="142"/>
      <c r="BJ50" s="142"/>
      <c r="BK50" s="142"/>
      <c r="BL50" s="142"/>
    </row>
    <row r="51" spans="1:64" ht="14" customHeight="1">
      <c r="A51" s="41"/>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U51" s="16">
        <v>102</v>
      </c>
      <c r="V51" s="16">
        <v>126</v>
      </c>
      <c r="W51" s="16">
        <v>105</v>
      </c>
      <c r="X51" s="16">
        <v>105</v>
      </c>
      <c r="Y51" s="16">
        <v>90</v>
      </c>
      <c r="Z51" s="16">
        <v>90</v>
      </c>
      <c r="AA51" s="16">
        <v>92</v>
      </c>
      <c r="AC51" s="38">
        <f t="shared" si="13"/>
        <v>2800</v>
      </c>
      <c r="AE51" s="141"/>
      <c r="AF51" s="141"/>
      <c r="AG51" s="141"/>
      <c r="AH51" s="141"/>
      <c r="AI51" s="141"/>
      <c r="AJ51" s="141"/>
      <c r="AK51" s="141"/>
      <c r="AL51" s="141"/>
      <c r="AM51" s="141"/>
      <c r="AN51" s="141"/>
      <c r="AO51" s="141"/>
      <c r="AP51" s="141"/>
      <c r="AQ51" s="141"/>
      <c r="AR51" s="141"/>
      <c r="AS51" s="141"/>
      <c r="AT51" s="141"/>
      <c r="AU51" s="141"/>
      <c r="AV51" s="142"/>
      <c r="AW51" s="142"/>
      <c r="AX51" s="142"/>
      <c r="AY51" s="142"/>
      <c r="AZ51" s="142"/>
      <c r="BA51" s="142"/>
      <c r="BB51" s="142"/>
      <c r="BC51" s="142"/>
      <c r="BD51" s="142"/>
      <c r="BE51" s="142"/>
      <c r="BF51" s="142"/>
      <c r="BG51" s="142"/>
      <c r="BH51" s="142"/>
      <c r="BI51" s="142"/>
      <c r="BJ51" s="142"/>
      <c r="BK51" s="142"/>
      <c r="BL51" s="142"/>
    </row>
    <row r="52" spans="1:64" ht="14" customHeight="1">
      <c r="A52" s="41"/>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16">
        <v>2</v>
      </c>
      <c r="V52" s="16">
        <v>4</v>
      </c>
      <c r="W52" s="16">
        <v>5</v>
      </c>
      <c r="X52" s="16">
        <v>7</v>
      </c>
      <c r="Y52" s="16">
        <v>5</v>
      </c>
      <c r="Z52" s="16">
        <v>10</v>
      </c>
      <c r="AA52" s="16">
        <v>8</v>
      </c>
      <c r="AB52" s="42"/>
      <c r="AC52" s="38">
        <f t="shared" si="13"/>
        <v>184</v>
      </c>
      <c r="AE52" s="141"/>
      <c r="AF52" s="141"/>
      <c r="AG52" s="141"/>
      <c r="AH52" s="141"/>
      <c r="AI52" s="141"/>
      <c r="AJ52" s="141"/>
      <c r="AK52" s="141"/>
      <c r="AL52" s="141"/>
      <c r="AM52" s="141"/>
      <c r="AN52" s="141"/>
      <c r="AO52" s="141"/>
      <c r="AP52" s="141"/>
      <c r="AQ52" s="141"/>
      <c r="AR52" s="141"/>
      <c r="AS52" s="141"/>
      <c r="AT52" s="141"/>
      <c r="AU52" s="141"/>
      <c r="AV52" s="142"/>
      <c r="AW52" s="142"/>
      <c r="AX52" s="142"/>
      <c r="AY52" s="142"/>
      <c r="AZ52" s="142"/>
      <c r="BA52" s="142"/>
      <c r="BB52" s="142"/>
      <c r="BC52" s="142"/>
      <c r="BD52" s="142"/>
      <c r="BE52" s="142"/>
      <c r="BF52" s="142"/>
      <c r="BG52" s="142"/>
      <c r="BH52" s="142"/>
      <c r="BI52" s="142"/>
      <c r="BJ52" s="142"/>
      <c r="BK52" s="142"/>
      <c r="BL52" s="142"/>
    </row>
    <row r="53" spans="1:64" ht="14" customHeight="1">
      <c r="A53" s="104"/>
      <c r="B53" s="103"/>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5"/>
      <c r="AC53" s="102"/>
      <c r="AD53" s="37"/>
    </row>
    <row r="54" spans="1:64" ht="14" customHeight="1">
      <c r="A54" s="104"/>
      <c r="B54" s="335" t="s">
        <v>92</v>
      </c>
      <c r="C54" s="335"/>
      <c r="D54" s="335"/>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5"/>
      <c r="AC54" s="102"/>
      <c r="AD54" s="37"/>
      <c r="AE54" s="330"/>
      <c r="AF54" s="330"/>
      <c r="AG54" s="330"/>
      <c r="AH54" s="330"/>
      <c r="AI54" s="330"/>
      <c r="AJ54" s="330"/>
      <c r="AK54" s="330"/>
      <c r="AL54" s="330"/>
      <c r="AM54" s="330"/>
      <c r="AN54" s="330"/>
      <c r="AO54" s="330"/>
      <c r="AP54" s="330"/>
      <c r="AQ54" s="330"/>
      <c r="AR54" s="330"/>
      <c r="AS54" s="330"/>
      <c r="AT54" s="330"/>
      <c r="AU54" s="330"/>
      <c r="AV54" s="142"/>
    </row>
    <row r="55" spans="1:64" ht="14" customHeight="1">
      <c r="A55" s="104"/>
      <c r="B55" s="80" t="s">
        <v>93</v>
      </c>
      <c r="C55" s="102">
        <v>38</v>
      </c>
      <c r="D55" s="102">
        <v>56</v>
      </c>
      <c r="E55" s="102">
        <v>46</v>
      </c>
      <c r="F55" s="102">
        <v>39</v>
      </c>
      <c r="G55" s="102">
        <v>49</v>
      </c>
      <c r="H55" s="102">
        <v>47</v>
      </c>
      <c r="I55" s="102">
        <v>41</v>
      </c>
      <c r="J55" s="102">
        <v>49</v>
      </c>
      <c r="K55" s="102">
        <v>50</v>
      </c>
      <c r="L55" s="102">
        <v>55</v>
      </c>
      <c r="M55" s="102">
        <v>43</v>
      </c>
      <c r="N55" s="102">
        <v>47</v>
      </c>
      <c r="O55" s="102">
        <v>38</v>
      </c>
      <c r="P55" s="102">
        <v>62</v>
      </c>
      <c r="Q55" s="102">
        <v>56</v>
      </c>
      <c r="R55" s="102">
        <v>64</v>
      </c>
      <c r="S55" s="102">
        <v>45</v>
      </c>
      <c r="T55" s="102">
        <v>56</v>
      </c>
      <c r="U55" s="102">
        <v>37</v>
      </c>
      <c r="V55" s="102">
        <v>42</v>
      </c>
      <c r="W55" s="102">
        <v>48</v>
      </c>
      <c r="X55" s="102">
        <v>49</v>
      </c>
      <c r="Y55" s="102">
        <v>45</v>
      </c>
      <c r="Z55" s="102">
        <v>35</v>
      </c>
      <c r="AA55" s="102">
        <v>35</v>
      </c>
      <c r="AB55" s="102"/>
      <c r="AC55" s="169">
        <f>SUM(C55:AA55)</f>
        <v>1172</v>
      </c>
      <c r="AD55" s="37"/>
      <c r="AE55" s="331"/>
      <c r="AF55" s="331"/>
      <c r="AG55" s="331"/>
      <c r="AH55" s="331"/>
      <c r="AI55" s="331"/>
      <c r="AJ55" s="331"/>
      <c r="AK55" s="331"/>
      <c r="AL55" s="331"/>
      <c r="AM55" s="331"/>
      <c r="AN55" s="331"/>
      <c r="AO55" s="331"/>
      <c r="AP55" s="331"/>
      <c r="AQ55" s="331"/>
      <c r="AR55" s="331"/>
      <c r="AS55" s="331"/>
      <c r="AT55" s="331"/>
      <c r="AU55" s="331"/>
      <c r="AV55" s="142"/>
      <c r="AW55" s="142"/>
      <c r="AX55" s="142"/>
      <c r="AY55" s="142"/>
      <c r="AZ55" s="142"/>
      <c r="BA55" s="142"/>
      <c r="BB55" s="142"/>
      <c r="BC55" s="142"/>
      <c r="BD55" s="142"/>
      <c r="BE55" s="142"/>
      <c r="BF55" s="142"/>
      <c r="BG55" s="142"/>
      <c r="BH55" s="142"/>
      <c r="BI55" s="142"/>
      <c r="BJ55" s="142"/>
      <c r="BK55" s="142"/>
      <c r="BL55" s="142"/>
    </row>
    <row r="56" spans="1:64" ht="14" customHeight="1">
      <c r="A56" s="104"/>
      <c r="B56" s="80" t="s">
        <v>94</v>
      </c>
      <c r="C56" s="102">
        <v>48</v>
      </c>
      <c r="D56" s="102">
        <v>69</v>
      </c>
      <c r="E56" s="102">
        <v>56</v>
      </c>
      <c r="F56" s="102">
        <v>55</v>
      </c>
      <c r="G56" s="102">
        <v>45</v>
      </c>
      <c r="H56" s="102">
        <v>54</v>
      </c>
      <c r="I56" s="102">
        <v>60</v>
      </c>
      <c r="J56" s="102">
        <v>63</v>
      </c>
      <c r="K56" s="102">
        <v>47</v>
      </c>
      <c r="L56" s="102">
        <v>31</v>
      </c>
      <c r="M56" s="102">
        <v>64</v>
      </c>
      <c r="N56" s="102">
        <v>58</v>
      </c>
      <c r="O56" s="102">
        <v>53</v>
      </c>
      <c r="P56" s="102">
        <v>54</v>
      </c>
      <c r="Q56" s="102">
        <v>85</v>
      </c>
      <c r="R56" s="102">
        <v>76</v>
      </c>
      <c r="S56" s="102">
        <v>84</v>
      </c>
      <c r="T56" s="102">
        <v>69</v>
      </c>
      <c r="U56" s="102">
        <v>63</v>
      </c>
      <c r="V56" s="102">
        <v>53</v>
      </c>
      <c r="W56" s="102">
        <v>32</v>
      </c>
      <c r="X56" s="102">
        <v>34</v>
      </c>
      <c r="Y56" s="102">
        <v>42</v>
      </c>
      <c r="Z56" s="102">
        <v>41</v>
      </c>
      <c r="AA56" s="102">
        <v>40</v>
      </c>
      <c r="AB56" s="102"/>
      <c r="AC56" s="169">
        <f t="shared" ref="AC56:AC86" si="14">SUM(C56:AA56)</f>
        <v>1376</v>
      </c>
      <c r="AD56" s="37"/>
      <c r="AE56" s="141"/>
      <c r="AF56" s="141"/>
      <c r="AG56" s="141"/>
      <c r="AH56" s="141"/>
      <c r="AI56" s="141"/>
      <c r="AJ56" s="141"/>
      <c r="AK56" s="141"/>
      <c r="AL56" s="141"/>
      <c r="AM56" s="141"/>
      <c r="AN56" s="141"/>
      <c r="AO56" s="141"/>
      <c r="AP56" s="141"/>
      <c r="AQ56" s="141"/>
      <c r="AR56" s="141"/>
      <c r="AS56" s="141"/>
      <c r="AT56" s="141"/>
      <c r="AU56" s="141"/>
      <c r="AV56" s="142"/>
      <c r="AW56" s="142"/>
      <c r="AX56" s="142"/>
      <c r="AY56" s="142"/>
      <c r="AZ56" s="142"/>
      <c r="BA56" s="142"/>
      <c r="BB56" s="142"/>
      <c r="BC56" s="142"/>
      <c r="BD56" s="142"/>
      <c r="BE56" s="142"/>
      <c r="BF56" s="142"/>
      <c r="BG56" s="142"/>
      <c r="BH56" s="142"/>
      <c r="BI56" s="142"/>
      <c r="BJ56" s="142"/>
      <c r="BK56" s="142"/>
      <c r="BL56" s="142"/>
    </row>
    <row r="57" spans="1:64" ht="14" customHeight="1">
      <c r="A57" s="104"/>
      <c r="B57" s="80" t="s">
        <v>95</v>
      </c>
      <c r="C57" s="102">
        <v>26</v>
      </c>
      <c r="D57" s="102">
        <v>34</v>
      </c>
      <c r="E57" s="102">
        <v>29</v>
      </c>
      <c r="F57" s="102">
        <v>24</v>
      </c>
      <c r="G57" s="102">
        <v>29</v>
      </c>
      <c r="H57" s="102">
        <v>34</v>
      </c>
      <c r="I57" s="102">
        <v>26</v>
      </c>
      <c r="J57" s="102">
        <v>29</v>
      </c>
      <c r="K57" s="102">
        <v>19</v>
      </c>
      <c r="L57" s="102">
        <v>23</v>
      </c>
      <c r="M57" s="102">
        <v>29</v>
      </c>
      <c r="N57" s="102">
        <v>33</v>
      </c>
      <c r="O57" s="102">
        <v>22</v>
      </c>
      <c r="P57" s="102">
        <v>37</v>
      </c>
      <c r="Q57" s="102">
        <v>42</v>
      </c>
      <c r="R57" s="102">
        <v>46</v>
      </c>
      <c r="S57" s="102">
        <v>50</v>
      </c>
      <c r="T57" s="102">
        <v>34</v>
      </c>
      <c r="U57" s="102">
        <v>26</v>
      </c>
      <c r="V57" s="102">
        <v>28</v>
      </c>
      <c r="W57" s="102">
        <v>23</v>
      </c>
      <c r="X57" s="102">
        <v>35</v>
      </c>
      <c r="Y57" s="102">
        <v>35</v>
      </c>
      <c r="Z57" s="102">
        <v>29</v>
      </c>
      <c r="AA57" s="102">
        <v>28</v>
      </c>
      <c r="AB57" s="102"/>
      <c r="AC57" s="169">
        <f t="shared" si="14"/>
        <v>770</v>
      </c>
      <c r="AD57" s="37"/>
      <c r="AE57" s="141"/>
      <c r="AF57" s="141"/>
      <c r="AG57" s="141"/>
      <c r="AH57" s="141"/>
      <c r="AI57" s="141"/>
      <c r="AJ57" s="141"/>
      <c r="AK57" s="141"/>
      <c r="AL57" s="141"/>
      <c r="AM57" s="141"/>
      <c r="AN57" s="141"/>
      <c r="AO57" s="141"/>
      <c r="AP57" s="141"/>
      <c r="AQ57" s="141"/>
      <c r="AR57" s="141"/>
      <c r="AS57" s="141"/>
      <c r="AT57" s="141"/>
      <c r="AU57" s="141"/>
      <c r="AV57" s="142"/>
      <c r="AW57" s="142"/>
      <c r="AX57" s="142"/>
      <c r="AY57" s="142"/>
      <c r="AZ57" s="142"/>
      <c r="BA57" s="142"/>
      <c r="BB57" s="142"/>
      <c r="BC57" s="142"/>
      <c r="BD57" s="142"/>
      <c r="BE57" s="142"/>
      <c r="BF57" s="142"/>
      <c r="BG57" s="142"/>
      <c r="BH57" s="142"/>
      <c r="BI57" s="142"/>
      <c r="BJ57" s="142"/>
      <c r="BK57" s="142"/>
      <c r="BL57" s="142"/>
    </row>
    <row r="58" spans="1:64" ht="14" customHeight="1">
      <c r="A58" s="104"/>
      <c r="B58" s="80" t="s">
        <v>96</v>
      </c>
      <c r="C58" s="102">
        <v>16</v>
      </c>
      <c r="D58" s="102">
        <v>35</v>
      </c>
      <c r="E58" s="102">
        <v>30</v>
      </c>
      <c r="F58" s="102">
        <v>25</v>
      </c>
      <c r="G58" s="102">
        <v>23</v>
      </c>
      <c r="H58" s="102">
        <v>25</v>
      </c>
      <c r="I58" s="102">
        <v>26</v>
      </c>
      <c r="J58" s="102">
        <v>17</v>
      </c>
      <c r="K58" s="102">
        <v>15</v>
      </c>
      <c r="L58" s="102">
        <v>22</v>
      </c>
      <c r="M58" s="102">
        <v>23</v>
      </c>
      <c r="N58" s="102">
        <v>16</v>
      </c>
      <c r="O58" s="102">
        <v>29</v>
      </c>
      <c r="P58" s="102">
        <v>34</v>
      </c>
      <c r="Q58" s="102">
        <v>29</v>
      </c>
      <c r="R58" s="102">
        <v>41</v>
      </c>
      <c r="S58" s="102">
        <v>35</v>
      </c>
      <c r="T58" s="102">
        <v>31</v>
      </c>
      <c r="U58" s="102">
        <v>24</v>
      </c>
      <c r="V58" s="102">
        <v>26</v>
      </c>
      <c r="W58" s="102">
        <v>20</v>
      </c>
      <c r="X58" s="102">
        <v>20</v>
      </c>
      <c r="Y58" s="102">
        <v>21</v>
      </c>
      <c r="Z58" s="102">
        <v>19</v>
      </c>
      <c r="AA58" s="102">
        <v>22</v>
      </c>
      <c r="AB58" s="102"/>
      <c r="AC58" s="169">
        <f t="shared" si="14"/>
        <v>624</v>
      </c>
      <c r="AD58" s="37"/>
      <c r="AE58" s="141"/>
      <c r="AF58" s="141"/>
      <c r="AG58" s="141"/>
      <c r="AH58" s="141"/>
      <c r="AI58" s="141"/>
      <c r="AJ58" s="141"/>
      <c r="AK58" s="141"/>
      <c r="AL58" s="141"/>
      <c r="AM58" s="141"/>
      <c r="AN58" s="141"/>
      <c r="AO58" s="141"/>
      <c r="AP58" s="141"/>
      <c r="AQ58" s="141"/>
      <c r="AR58" s="141"/>
      <c r="AS58" s="141"/>
      <c r="AT58" s="141"/>
      <c r="AU58" s="141"/>
      <c r="AV58" s="142"/>
      <c r="AW58" s="142"/>
      <c r="AX58" s="142"/>
      <c r="AY58" s="142"/>
      <c r="AZ58" s="142"/>
      <c r="BA58" s="142"/>
      <c r="BB58" s="142"/>
      <c r="BC58" s="142"/>
      <c r="BD58" s="142"/>
      <c r="BE58" s="142"/>
      <c r="BF58" s="142"/>
      <c r="BG58" s="142"/>
      <c r="BH58" s="142"/>
      <c r="BI58" s="142"/>
      <c r="BJ58" s="142"/>
      <c r="BK58" s="142"/>
      <c r="BL58" s="142"/>
    </row>
    <row r="59" spans="1:64" ht="14" customHeight="1">
      <c r="A59" s="104"/>
      <c r="B59" s="80" t="s">
        <v>97</v>
      </c>
      <c r="C59" s="102">
        <v>87</v>
      </c>
      <c r="D59" s="102">
        <v>107</v>
      </c>
      <c r="E59" s="102">
        <v>86</v>
      </c>
      <c r="F59" s="102">
        <v>89</v>
      </c>
      <c r="G59" s="102">
        <v>77</v>
      </c>
      <c r="H59" s="102">
        <v>106</v>
      </c>
      <c r="I59" s="102">
        <v>88</v>
      </c>
      <c r="J59" s="102">
        <v>82</v>
      </c>
      <c r="K59" s="102">
        <v>91</v>
      </c>
      <c r="L59" s="102">
        <v>102</v>
      </c>
      <c r="M59" s="102">
        <v>106</v>
      </c>
      <c r="N59" s="102">
        <v>93</v>
      </c>
      <c r="O59" s="102">
        <v>83</v>
      </c>
      <c r="P59" s="102">
        <v>124</v>
      </c>
      <c r="Q59" s="102">
        <v>174</v>
      </c>
      <c r="R59" s="102">
        <v>158</v>
      </c>
      <c r="S59" s="102">
        <v>152</v>
      </c>
      <c r="T59" s="102">
        <v>154</v>
      </c>
      <c r="U59" s="102">
        <v>114</v>
      </c>
      <c r="V59" s="102">
        <v>134</v>
      </c>
      <c r="W59" s="102">
        <v>115</v>
      </c>
      <c r="X59" s="102">
        <v>83</v>
      </c>
      <c r="Y59" s="102">
        <v>84</v>
      </c>
      <c r="Z59" s="102">
        <v>71</v>
      </c>
      <c r="AA59" s="102">
        <v>89</v>
      </c>
      <c r="AB59" s="102"/>
      <c r="AC59" s="169">
        <f t="shared" si="14"/>
        <v>2649</v>
      </c>
      <c r="AD59" s="37"/>
      <c r="AE59" s="141"/>
      <c r="AF59" s="141"/>
      <c r="AG59" s="141"/>
      <c r="AH59" s="141"/>
      <c r="AI59" s="141"/>
      <c r="AJ59" s="141"/>
      <c r="AK59" s="141"/>
      <c r="AL59" s="141"/>
      <c r="AM59" s="141"/>
      <c r="AN59" s="141"/>
      <c r="AO59" s="141"/>
      <c r="AP59" s="141"/>
      <c r="AQ59" s="141"/>
      <c r="AR59" s="141"/>
      <c r="AS59" s="141"/>
      <c r="AT59" s="141"/>
      <c r="AU59" s="141"/>
      <c r="AV59" s="142"/>
      <c r="AW59" s="142"/>
      <c r="AX59" s="142"/>
      <c r="AY59" s="142"/>
      <c r="AZ59" s="142"/>
      <c r="BA59" s="142"/>
      <c r="BB59" s="142"/>
      <c r="BC59" s="142"/>
      <c r="BD59" s="142"/>
      <c r="BE59" s="142"/>
      <c r="BF59" s="142"/>
      <c r="BG59" s="142"/>
      <c r="BH59" s="142"/>
      <c r="BI59" s="142"/>
      <c r="BJ59" s="142"/>
      <c r="BK59" s="142"/>
      <c r="BL59" s="142"/>
    </row>
    <row r="60" spans="1:64" ht="14" customHeight="1">
      <c r="A60" s="104"/>
      <c r="B60" s="80" t="s">
        <v>98</v>
      </c>
      <c r="C60" s="102">
        <v>11</v>
      </c>
      <c r="D60" s="102">
        <v>13</v>
      </c>
      <c r="E60" s="102">
        <v>18</v>
      </c>
      <c r="F60" s="102">
        <v>16</v>
      </c>
      <c r="G60" s="102">
        <v>17</v>
      </c>
      <c r="H60" s="102">
        <v>7</v>
      </c>
      <c r="I60" s="102">
        <v>20</v>
      </c>
      <c r="J60" s="102">
        <v>12</v>
      </c>
      <c r="K60" s="102">
        <v>9</v>
      </c>
      <c r="L60" s="102">
        <v>11</v>
      </c>
      <c r="M60" s="102">
        <v>10</v>
      </c>
      <c r="N60" s="102">
        <v>15</v>
      </c>
      <c r="O60" s="102">
        <v>14</v>
      </c>
      <c r="P60" s="102">
        <v>16</v>
      </c>
      <c r="Q60" s="102">
        <v>19</v>
      </c>
      <c r="R60" s="102">
        <v>11</v>
      </c>
      <c r="S60" s="102">
        <v>13</v>
      </c>
      <c r="T60" s="102">
        <v>21</v>
      </c>
      <c r="U60" s="102">
        <v>21</v>
      </c>
      <c r="V60" s="102">
        <v>13</v>
      </c>
      <c r="W60" s="102">
        <v>10</v>
      </c>
      <c r="X60" s="102">
        <v>12</v>
      </c>
      <c r="Y60" s="102">
        <v>11</v>
      </c>
      <c r="Z60" s="102">
        <v>9</v>
      </c>
      <c r="AA60" s="102">
        <v>9</v>
      </c>
      <c r="AB60" s="102"/>
      <c r="AC60" s="169">
        <f t="shared" si="14"/>
        <v>338</v>
      </c>
      <c r="AD60" s="37"/>
      <c r="AE60" s="141"/>
      <c r="AF60" s="141"/>
      <c r="AG60" s="141"/>
      <c r="AH60" s="141"/>
      <c r="AI60" s="141"/>
      <c r="AJ60" s="141"/>
      <c r="AK60" s="141"/>
      <c r="AL60" s="141"/>
      <c r="AM60" s="141"/>
      <c r="AN60" s="141"/>
      <c r="AO60" s="141"/>
      <c r="AP60" s="141"/>
      <c r="AQ60" s="141"/>
      <c r="AR60" s="141"/>
      <c r="AS60" s="141"/>
      <c r="AT60" s="141"/>
      <c r="AU60" s="141"/>
      <c r="AV60" s="142"/>
      <c r="AW60" s="142"/>
      <c r="AX60" s="142"/>
      <c r="AY60" s="142"/>
      <c r="AZ60" s="142"/>
      <c r="BA60" s="142"/>
      <c r="BB60" s="142"/>
      <c r="BC60" s="142"/>
      <c r="BD60" s="142"/>
      <c r="BE60" s="142"/>
      <c r="BF60" s="142"/>
      <c r="BG60" s="142"/>
      <c r="BH60" s="142"/>
      <c r="BI60" s="142"/>
      <c r="BJ60" s="142"/>
      <c r="BK60" s="142"/>
      <c r="BL60" s="142"/>
    </row>
    <row r="61" spans="1:64" ht="14" customHeight="1">
      <c r="A61" s="104"/>
      <c r="B61" s="80" t="s">
        <v>12</v>
      </c>
      <c r="C61" s="102">
        <v>37</v>
      </c>
      <c r="D61" s="102">
        <v>58</v>
      </c>
      <c r="E61" s="102">
        <v>42</v>
      </c>
      <c r="F61" s="102">
        <v>42</v>
      </c>
      <c r="G61" s="102">
        <v>43</v>
      </c>
      <c r="H61" s="102">
        <v>44</v>
      </c>
      <c r="I61" s="102">
        <v>43</v>
      </c>
      <c r="J61" s="102">
        <v>39</v>
      </c>
      <c r="K61" s="102">
        <v>37</v>
      </c>
      <c r="L61" s="102">
        <v>40</v>
      </c>
      <c r="M61" s="102">
        <v>36</v>
      </c>
      <c r="N61" s="102">
        <v>41</v>
      </c>
      <c r="O61" s="102">
        <v>28</v>
      </c>
      <c r="P61" s="102">
        <v>73</v>
      </c>
      <c r="Q61" s="102">
        <v>53</v>
      </c>
      <c r="R61" s="102">
        <v>42</v>
      </c>
      <c r="S61" s="102">
        <v>43</v>
      </c>
      <c r="T61" s="102">
        <v>45</v>
      </c>
      <c r="U61" s="102">
        <v>35</v>
      </c>
      <c r="V61" s="102">
        <v>39</v>
      </c>
      <c r="W61" s="102">
        <v>31</v>
      </c>
      <c r="X61" s="102">
        <v>33</v>
      </c>
      <c r="Y61" s="102">
        <v>31</v>
      </c>
      <c r="Z61" s="102">
        <v>37</v>
      </c>
      <c r="AA61" s="102">
        <v>42</v>
      </c>
      <c r="AB61" s="102"/>
      <c r="AC61" s="169">
        <f t="shared" si="14"/>
        <v>1034</v>
      </c>
      <c r="AD61" s="37"/>
      <c r="AE61" s="141"/>
      <c r="AF61" s="141"/>
      <c r="AG61" s="141"/>
      <c r="AH61" s="141"/>
      <c r="AI61" s="141"/>
      <c r="AJ61" s="141"/>
      <c r="AK61" s="141"/>
      <c r="AL61" s="141"/>
      <c r="AM61" s="141"/>
      <c r="AN61" s="141"/>
      <c r="AO61" s="141"/>
      <c r="AP61" s="141"/>
      <c r="AQ61" s="141"/>
      <c r="AR61" s="141"/>
      <c r="AS61" s="141"/>
      <c r="AT61" s="141"/>
      <c r="AU61" s="141"/>
      <c r="AV61" s="142"/>
      <c r="AW61" s="142"/>
      <c r="AX61" s="142"/>
      <c r="AY61" s="142"/>
      <c r="AZ61" s="142"/>
      <c r="BA61" s="142"/>
      <c r="BB61" s="142"/>
      <c r="BC61" s="142"/>
      <c r="BD61" s="142"/>
      <c r="BE61" s="142"/>
      <c r="BF61" s="142"/>
      <c r="BG61" s="142"/>
      <c r="BH61" s="142"/>
      <c r="BI61" s="142"/>
      <c r="BJ61" s="142"/>
      <c r="BK61" s="142"/>
      <c r="BL61" s="142"/>
    </row>
    <row r="62" spans="1:64" ht="14" customHeight="1">
      <c r="A62" s="104"/>
      <c r="B62" s="80" t="s">
        <v>99</v>
      </c>
      <c r="C62" s="102">
        <v>35</v>
      </c>
      <c r="D62" s="102">
        <v>60</v>
      </c>
      <c r="E62" s="102">
        <v>50</v>
      </c>
      <c r="F62" s="102">
        <v>40</v>
      </c>
      <c r="G62" s="102">
        <v>36</v>
      </c>
      <c r="H62" s="102">
        <v>28</v>
      </c>
      <c r="I62" s="102">
        <v>32</v>
      </c>
      <c r="J62" s="102">
        <v>41</v>
      </c>
      <c r="K62" s="102">
        <v>42</v>
      </c>
      <c r="L62" s="102">
        <v>28</v>
      </c>
      <c r="M62" s="102">
        <v>26</v>
      </c>
      <c r="N62" s="102">
        <v>31</v>
      </c>
      <c r="O62" s="102">
        <v>30</v>
      </c>
      <c r="P62" s="102">
        <v>46</v>
      </c>
      <c r="Q62" s="102">
        <v>71</v>
      </c>
      <c r="R62" s="102">
        <v>78</v>
      </c>
      <c r="S62" s="102">
        <v>51</v>
      </c>
      <c r="T62" s="102">
        <v>63</v>
      </c>
      <c r="U62" s="102">
        <v>41</v>
      </c>
      <c r="V62" s="102">
        <v>53</v>
      </c>
      <c r="W62" s="102">
        <v>42</v>
      </c>
      <c r="X62" s="102">
        <v>36</v>
      </c>
      <c r="Y62" s="102">
        <v>27</v>
      </c>
      <c r="Z62" s="102">
        <v>38</v>
      </c>
      <c r="AA62" s="102">
        <v>34</v>
      </c>
      <c r="AB62" s="102"/>
      <c r="AC62" s="169">
        <f t="shared" si="14"/>
        <v>1059</v>
      </c>
      <c r="AD62" s="37"/>
      <c r="AE62" s="141"/>
      <c r="AF62" s="141"/>
      <c r="AG62" s="141"/>
      <c r="AH62" s="141"/>
      <c r="AI62" s="141"/>
      <c r="AJ62" s="141"/>
      <c r="AK62" s="141"/>
      <c r="AL62" s="141"/>
      <c r="AM62" s="141"/>
      <c r="AN62" s="141"/>
      <c r="AO62" s="141"/>
      <c r="AP62" s="141"/>
      <c r="AQ62" s="141"/>
      <c r="AR62" s="141"/>
      <c r="AS62" s="141"/>
      <c r="AT62" s="141"/>
      <c r="AU62" s="141"/>
      <c r="AV62" s="142"/>
      <c r="AW62" s="142"/>
      <c r="AX62" s="142"/>
      <c r="AY62" s="142"/>
      <c r="AZ62" s="142"/>
      <c r="BA62" s="142"/>
      <c r="BB62" s="142"/>
      <c r="BC62" s="142"/>
      <c r="BD62" s="142"/>
      <c r="BE62" s="142"/>
      <c r="BF62" s="142"/>
      <c r="BG62" s="142"/>
      <c r="BH62" s="142"/>
      <c r="BI62" s="142"/>
      <c r="BJ62" s="142"/>
      <c r="BK62" s="142"/>
      <c r="BL62" s="142"/>
    </row>
    <row r="63" spans="1:64" ht="14" customHeight="1">
      <c r="A63" s="104"/>
      <c r="B63" s="80" t="s">
        <v>100</v>
      </c>
      <c r="C63" s="102">
        <v>25</v>
      </c>
      <c r="D63" s="102">
        <v>37</v>
      </c>
      <c r="E63" s="102">
        <v>40</v>
      </c>
      <c r="F63" s="102">
        <v>26</v>
      </c>
      <c r="G63" s="102">
        <v>26</v>
      </c>
      <c r="H63" s="102">
        <v>30</v>
      </c>
      <c r="I63" s="102">
        <v>24</v>
      </c>
      <c r="J63" s="102">
        <v>24</v>
      </c>
      <c r="K63" s="102">
        <v>34</v>
      </c>
      <c r="L63" s="102">
        <v>35</v>
      </c>
      <c r="M63" s="102">
        <v>37</v>
      </c>
      <c r="N63" s="102">
        <v>39</v>
      </c>
      <c r="O63" s="102">
        <v>47</v>
      </c>
      <c r="P63" s="102">
        <v>26</v>
      </c>
      <c r="Q63" s="102">
        <v>38</v>
      </c>
      <c r="R63" s="102">
        <v>47</v>
      </c>
      <c r="S63" s="102">
        <v>42</v>
      </c>
      <c r="T63" s="102">
        <v>36</v>
      </c>
      <c r="U63" s="102">
        <v>33</v>
      </c>
      <c r="V63" s="102">
        <v>45</v>
      </c>
      <c r="W63" s="102">
        <v>26</v>
      </c>
      <c r="X63" s="102">
        <v>29</v>
      </c>
      <c r="Y63" s="102">
        <v>22</v>
      </c>
      <c r="Z63" s="102">
        <v>29</v>
      </c>
      <c r="AA63" s="102">
        <v>24</v>
      </c>
      <c r="AB63" s="102"/>
      <c r="AC63" s="169">
        <f t="shared" si="14"/>
        <v>821</v>
      </c>
      <c r="AD63" s="37"/>
      <c r="AE63" s="141"/>
      <c r="AF63" s="141"/>
      <c r="AG63" s="141"/>
      <c r="AH63" s="141"/>
      <c r="AI63" s="141"/>
      <c r="AJ63" s="141"/>
      <c r="AK63" s="141"/>
      <c r="AL63" s="141"/>
      <c r="AM63" s="141"/>
      <c r="AN63" s="141"/>
      <c r="AO63" s="141"/>
      <c r="AP63" s="141"/>
      <c r="AQ63" s="141"/>
      <c r="AR63" s="141"/>
      <c r="AS63" s="141"/>
      <c r="AT63" s="141"/>
      <c r="AU63" s="141"/>
      <c r="AV63" s="142"/>
      <c r="AW63" s="142"/>
      <c r="AX63" s="142"/>
      <c r="AY63" s="142"/>
      <c r="AZ63" s="142"/>
      <c r="BA63" s="142"/>
      <c r="BB63" s="142"/>
      <c r="BC63" s="142"/>
      <c r="BD63" s="142"/>
      <c r="BE63" s="142"/>
      <c r="BF63" s="142"/>
      <c r="BG63" s="142"/>
      <c r="BH63" s="142"/>
      <c r="BI63" s="142"/>
      <c r="BJ63" s="142"/>
      <c r="BK63" s="142"/>
      <c r="BL63" s="142"/>
    </row>
    <row r="64" spans="1:64" ht="14" customHeight="1">
      <c r="A64" s="104"/>
      <c r="B64" s="80" t="s">
        <v>101</v>
      </c>
      <c r="C64" s="102">
        <v>21</v>
      </c>
      <c r="D64" s="102">
        <v>25</v>
      </c>
      <c r="E64" s="102">
        <v>31</v>
      </c>
      <c r="F64" s="102">
        <v>16</v>
      </c>
      <c r="G64" s="102">
        <v>29</v>
      </c>
      <c r="H64" s="102">
        <v>21</v>
      </c>
      <c r="I64" s="102">
        <v>31</v>
      </c>
      <c r="J64" s="102">
        <v>16</v>
      </c>
      <c r="K64" s="102">
        <v>29</v>
      </c>
      <c r="L64" s="102">
        <v>25</v>
      </c>
      <c r="M64" s="102">
        <v>20</v>
      </c>
      <c r="N64" s="102">
        <v>41</v>
      </c>
      <c r="O64" s="102">
        <v>10</v>
      </c>
      <c r="P64" s="102">
        <v>44</v>
      </c>
      <c r="Q64" s="102">
        <v>32</v>
      </c>
      <c r="R64" s="102">
        <v>35</v>
      </c>
      <c r="S64" s="102">
        <v>48</v>
      </c>
      <c r="T64" s="102">
        <v>39</v>
      </c>
      <c r="U64" s="102">
        <v>39</v>
      </c>
      <c r="V64" s="102">
        <v>26</v>
      </c>
      <c r="W64" s="102">
        <v>38</v>
      </c>
      <c r="X64" s="102">
        <v>24</v>
      </c>
      <c r="Y64" s="102">
        <v>24</v>
      </c>
      <c r="Z64" s="102">
        <v>21</v>
      </c>
      <c r="AA64" s="102">
        <v>20</v>
      </c>
      <c r="AB64" s="102"/>
      <c r="AC64" s="169">
        <f t="shared" si="14"/>
        <v>705</v>
      </c>
      <c r="AD64" s="37"/>
      <c r="AE64" s="141"/>
      <c r="AF64" s="141"/>
      <c r="AG64" s="141"/>
      <c r="AH64" s="141"/>
      <c r="AI64" s="141"/>
      <c r="AJ64" s="141"/>
      <c r="AK64" s="141"/>
      <c r="AL64" s="141"/>
      <c r="AM64" s="141"/>
      <c r="AN64" s="141"/>
      <c r="AO64" s="141"/>
      <c r="AP64" s="141"/>
      <c r="AQ64" s="141"/>
      <c r="AR64" s="141"/>
      <c r="AS64" s="141"/>
      <c r="AT64" s="141"/>
      <c r="AU64" s="141"/>
      <c r="AV64" s="142"/>
      <c r="AW64" s="142"/>
      <c r="AX64" s="142"/>
      <c r="AY64" s="142"/>
      <c r="AZ64" s="142"/>
      <c r="BA64" s="142"/>
      <c r="BB64" s="142"/>
      <c r="BC64" s="142"/>
      <c r="BD64" s="142"/>
      <c r="BE64" s="142"/>
      <c r="BF64" s="142"/>
      <c r="BG64" s="142"/>
      <c r="BH64" s="142"/>
      <c r="BI64" s="142"/>
      <c r="BJ64" s="142"/>
      <c r="BK64" s="142"/>
      <c r="BL64" s="142"/>
    </row>
    <row r="65" spans="1:64" ht="14" customHeight="1">
      <c r="A65" s="104"/>
      <c r="B65" s="80" t="s">
        <v>102</v>
      </c>
      <c r="C65" s="102">
        <v>23</v>
      </c>
      <c r="D65" s="102">
        <v>34</v>
      </c>
      <c r="E65" s="102">
        <v>26</v>
      </c>
      <c r="F65" s="102">
        <v>24</v>
      </c>
      <c r="G65" s="102">
        <v>17</v>
      </c>
      <c r="H65" s="102">
        <v>28</v>
      </c>
      <c r="I65" s="102">
        <v>22</v>
      </c>
      <c r="J65" s="102">
        <v>19</v>
      </c>
      <c r="K65" s="102">
        <v>23</v>
      </c>
      <c r="L65" s="102">
        <v>23</v>
      </c>
      <c r="M65" s="102">
        <v>23</v>
      </c>
      <c r="N65" s="102">
        <v>18</v>
      </c>
      <c r="O65" s="102">
        <v>15</v>
      </c>
      <c r="P65" s="102">
        <v>26</v>
      </c>
      <c r="Q65" s="102">
        <v>55</v>
      </c>
      <c r="R65" s="102">
        <v>36</v>
      </c>
      <c r="S65" s="102">
        <v>36</v>
      </c>
      <c r="T65" s="102">
        <v>25</v>
      </c>
      <c r="U65" s="102">
        <v>23</v>
      </c>
      <c r="V65" s="102">
        <v>25</v>
      </c>
      <c r="W65" s="102">
        <v>16</v>
      </c>
      <c r="X65" s="102">
        <v>18</v>
      </c>
      <c r="Y65" s="102">
        <v>24</v>
      </c>
      <c r="Z65" s="102">
        <v>14</v>
      </c>
      <c r="AA65" s="102">
        <v>18</v>
      </c>
      <c r="AB65" s="102"/>
      <c r="AC65" s="169">
        <f t="shared" si="14"/>
        <v>611</v>
      </c>
      <c r="AD65" s="37"/>
      <c r="AE65" s="141"/>
      <c r="AF65" s="141"/>
      <c r="AG65" s="141"/>
      <c r="AH65" s="141"/>
      <c r="AI65" s="141"/>
      <c r="AJ65" s="141"/>
      <c r="AK65" s="141"/>
      <c r="AL65" s="141"/>
      <c r="AM65" s="141"/>
      <c r="AN65" s="141"/>
      <c r="AO65" s="141"/>
      <c r="AP65" s="141"/>
      <c r="AQ65" s="141"/>
      <c r="AR65" s="141"/>
      <c r="AS65" s="141"/>
      <c r="AT65" s="141"/>
      <c r="AU65" s="141"/>
      <c r="AV65" s="142"/>
      <c r="AW65" s="142"/>
      <c r="AX65" s="142"/>
      <c r="AY65" s="142"/>
      <c r="AZ65" s="142"/>
      <c r="BA65" s="142"/>
      <c r="BB65" s="142"/>
      <c r="BC65" s="142"/>
      <c r="BD65" s="142"/>
      <c r="BE65" s="142"/>
      <c r="BF65" s="142"/>
      <c r="BG65" s="142"/>
      <c r="BH65" s="142"/>
      <c r="BI65" s="142"/>
      <c r="BJ65" s="142"/>
      <c r="BK65" s="142"/>
      <c r="BL65" s="142"/>
    </row>
    <row r="66" spans="1:64" ht="14" customHeight="1">
      <c r="A66" s="104"/>
      <c r="B66" s="80" t="s">
        <v>103</v>
      </c>
      <c r="C66" s="102">
        <v>13</v>
      </c>
      <c r="D66" s="102">
        <v>26</v>
      </c>
      <c r="E66" s="102">
        <v>23</v>
      </c>
      <c r="F66" s="102">
        <v>24</v>
      </c>
      <c r="G66" s="102">
        <v>18</v>
      </c>
      <c r="H66" s="102">
        <v>20</v>
      </c>
      <c r="I66" s="102">
        <v>24</v>
      </c>
      <c r="J66" s="102">
        <v>18</v>
      </c>
      <c r="K66" s="102">
        <v>16</v>
      </c>
      <c r="L66" s="102">
        <v>19</v>
      </c>
      <c r="M66" s="102">
        <v>10</v>
      </c>
      <c r="N66" s="102">
        <v>14</v>
      </c>
      <c r="O66" s="102">
        <v>20</v>
      </c>
      <c r="P66" s="102">
        <v>20</v>
      </c>
      <c r="Q66" s="102">
        <v>32</v>
      </c>
      <c r="R66" s="102">
        <v>39</v>
      </c>
      <c r="S66" s="102">
        <v>28</v>
      </c>
      <c r="T66" s="102">
        <v>27</v>
      </c>
      <c r="U66" s="102">
        <v>35</v>
      </c>
      <c r="V66" s="102">
        <v>31</v>
      </c>
      <c r="W66" s="102">
        <v>22</v>
      </c>
      <c r="X66" s="102">
        <v>9</v>
      </c>
      <c r="Y66" s="102">
        <v>19</v>
      </c>
      <c r="Z66" s="102">
        <v>14</v>
      </c>
      <c r="AA66" s="102">
        <v>15</v>
      </c>
      <c r="AB66" s="102"/>
      <c r="AC66" s="169">
        <f t="shared" si="14"/>
        <v>536</v>
      </c>
      <c r="AD66" s="37"/>
      <c r="AE66" s="141"/>
      <c r="AF66" s="141"/>
      <c r="AG66" s="141"/>
      <c r="AH66" s="141"/>
      <c r="AI66" s="141"/>
      <c r="AJ66" s="141"/>
      <c r="AK66" s="141"/>
      <c r="AL66" s="141"/>
      <c r="AM66" s="141"/>
      <c r="AN66" s="141"/>
      <c r="AO66" s="141"/>
      <c r="AP66" s="141"/>
      <c r="AQ66" s="141"/>
      <c r="AR66" s="141"/>
      <c r="AS66" s="141"/>
      <c r="AT66" s="141"/>
      <c r="AU66" s="141"/>
      <c r="AV66" s="142"/>
      <c r="AW66" s="142"/>
      <c r="AX66" s="142"/>
      <c r="AY66" s="142"/>
      <c r="AZ66" s="142"/>
      <c r="BA66" s="142"/>
      <c r="BB66" s="142"/>
      <c r="BC66" s="142"/>
      <c r="BD66" s="142"/>
      <c r="BE66" s="142"/>
      <c r="BF66" s="142"/>
      <c r="BG66" s="142"/>
      <c r="BH66" s="142"/>
      <c r="BI66" s="142"/>
      <c r="BJ66" s="142"/>
      <c r="BK66" s="142"/>
      <c r="BL66" s="142"/>
    </row>
    <row r="67" spans="1:64" ht="14" customHeight="1">
      <c r="A67" s="104"/>
      <c r="B67" s="80" t="s">
        <v>104</v>
      </c>
      <c r="C67" s="102">
        <v>45</v>
      </c>
      <c r="D67" s="102">
        <v>61</v>
      </c>
      <c r="E67" s="102">
        <v>36</v>
      </c>
      <c r="F67" s="102">
        <v>40</v>
      </c>
      <c r="G67" s="102">
        <v>29</v>
      </c>
      <c r="H67" s="102">
        <v>31</v>
      </c>
      <c r="I67" s="102">
        <v>32</v>
      </c>
      <c r="J67" s="102">
        <v>35</v>
      </c>
      <c r="K67" s="102">
        <v>31</v>
      </c>
      <c r="L67" s="102">
        <v>48</v>
      </c>
      <c r="M67" s="102">
        <v>28</v>
      </c>
      <c r="N67" s="102">
        <v>31</v>
      </c>
      <c r="O67" s="102">
        <v>48</v>
      </c>
      <c r="P67" s="102">
        <v>48</v>
      </c>
      <c r="Q67" s="102">
        <v>57</v>
      </c>
      <c r="R67" s="102">
        <v>47</v>
      </c>
      <c r="S67" s="102">
        <v>61</v>
      </c>
      <c r="T67" s="102">
        <v>63</v>
      </c>
      <c r="U67" s="102">
        <v>54</v>
      </c>
      <c r="V67" s="102">
        <v>48</v>
      </c>
      <c r="W67" s="102">
        <v>39</v>
      </c>
      <c r="X67" s="102">
        <v>28</v>
      </c>
      <c r="Y67" s="102">
        <v>41</v>
      </c>
      <c r="Z67" s="102">
        <v>36</v>
      </c>
      <c r="AA67" s="102">
        <v>27</v>
      </c>
      <c r="AB67" s="102"/>
      <c r="AC67" s="169">
        <f t="shared" si="14"/>
        <v>1044</v>
      </c>
      <c r="AD67" s="37"/>
      <c r="AE67" s="141"/>
      <c r="AF67" s="141"/>
      <c r="AG67" s="141"/>
      <c r="AH67" s="141"/>
      <c r="AI67" s="141"/>
      <c r="AJ67" s="141"/>
      <c r="AK67" s="141"/>
      <c r="AL67" s="141"/>
      <c r="AM67" s="141"/>
      <c r="AN67" s="141"/>
      <c r="AO67" s="141"/>
      <c r="AP67" s="141"/>
      <c r="AQ67" s="141"/>
      <c r="AR67" s="141"/>
      <c r="AS67" s="141"/>
      <c r="AT67" s="141"/>
      <c r="AU67" s="141"/>
      <c r="AV67" s="142"/>
      <c r="AW67" s="142"/>
      <c r="AX67" s="142"/>
      <c r="AY67" s="142"/>
      <c r="AZ67" s="142"/>
      <c r="BA67" s="142"/>
      <c r="BB67" s="142"/>
      <c r="BC67" s="142"/>
      <c r="BD67" s="142"/>
      <c r="BE67" s="142"/>
      <c r="BF67" s="142"/>
      <c r="BG67" s="142"/>
      <c r="BH67" s="142"/>
      <c r="BI67" s="142"/>
      <c r="BJ67" s="142"/>
      <c r="BK67" s="142"/>
      <c r="BL67" s="142"/>
    </row>
    <row r="68" spans="1:64" ht="14" customHeight="1">
      <c r="A68" s="104"/>
      <c r="B68" s="80" t="s">
        <v>13</v>
      </c>
      <c r="C68" s="102">
        <v>70</v>
      </c>
      <c r="D68" s="102">
        <v>96</v>
      </c>
      <c r="E68" s="102">
        <v>96</v>
      </c>
      <c r="F68" s="102">
        <v>96</v>
      </c>
      <c r="G68" s="102">
        <v>79</v>
      </c>
      <c r="H68" s="102">
        <v>81</v>
      </c>
      <c r="I68" s="102">
        <v>80</v>
      </c>
      <c r="J68" s="102">
        <v>88</v>
      </c>
      <c r="K68" s="102">
        <v>79</v>
      </c>
      <c r="L68" s="102">
        <v>79</v>
      </c>
      <c r="M68" s="102">
        <v>80</v>
      </c>
      <c r="N68" s="102">
        <v>70</v>
      </c>
      <c r="O68" s="102">
        <v>98</v>
      </c>
      <c r="P68" s="102">
        <v>82</v>
      </c>
      <c r="Q68" s="102">
        <v>109</v>
      </c>
      <c r="R68" s="102">
        <v>113</v>
      </c>
      <c r="S68" s="102">
        <v>102</v>
      </c>
      <c r="T68" s="102">
        <v>110</v>
      </c>
      <c r="U68" s="102">
        <v>91</v>
      </c>
      <c r="V68" s="102">
        <v>81</v>
      </c>
      <c r="W68" s="102">
        <v>67</v>
      </c>
      <c r="X68" s="102">
        <v>90</v>
      </c>
      <c r="Y68" s="102">
        <v>71</v>
      </c>
      <c r="Z68" s="102">
        <v>51</v>
      </c>
      <c r="AA68" s="102">
        <v>63</v>
      </c>
      <c r="AB68" s="102"/>
      <c r="AC68" s="169">
        <f t="shared" si="14"/>
        <v>2122</v>
      </c>
      <c r="AD68" s="37"/>
      <c r="AE68" s="141"/>
      <c r="AF68" s="141"/>
      <c r="AG68" s="141"/>
      <c r="AH68" s="141"/>
      <c r="AI68" s="141"/>
      <c r="AJ68" s="141"/>
      <c r="AK68" s="141"/>
      <c r="AL68" s="141"/>
      <c r="AM68" s="141"/>
      <c r="AN68" s="141"/>
      <c r="AO68" s="141"/>
      <c r="AP68" s="141"/>
      <c r="AQ68" s="141"/>
      <c r="AR68" s="141"/>
      <c r="AS68" s="141"/>
      <c r="AT68" s="141"/>
      <c r="AU68" s="141"/>
      <c r="AV68" s="142"/>
      <c r="AW68" s="142"/>
      <c r="AX68" s="142"/>
      <c r="AY68" s="142"/>
      <c r="AZ68" s="142"/>
      <c r="BA68" s="142"/>
      <c r="BB68" s="142"/>
      <c r="BC68" s="142"/>
      <c r="BD68" s="142"/>
      <c r="BE68" s="142"/>
      <c r="BF68" s="142"/>
      <c r="BG68" s="142"/>
      <c r="BH68" s="142"/>
      <c r="BI68" s="142"/>
      <c r="BJ68" s="142"/>
      <c r="BK68" s="142"/>
      <c r="BL68" s="142"/>
    </row>
    <row r="69" spans="1:64" ht="14" customHeight="1">
      <c r="A69" s="104"/>
      <c r="B69" s="80" t="s">
        <v>105</v>
      </c>
      <c r="C69" s="102">
        <v>123</v>
      </c>
      <c r="D69" s="102">
        <v>189</v>
      </c>
      <c r="E69" s="102">
        <v>143</v>
      </c>
      <c r="F69" s="102">
        <v>114</v>
      </c>
      <c r="G69" s="102">
        <v>139</v>
      </c>
      <c r="H69" s="102">
        <v>130</v>
      </c>
      <c r="I69" s="102">
        <v>113</v>
      </c>
      <c r="J69" s="102">
        <v>119</v>
      </c>
      <c r="K69" s="102">
        <v>126</v>
      </c>
      <c r="L69" s="102">
        <v>154</v>
      </c>
      <c r="M69" s="102">
        <v>136</v>
      </c>
      <c r="N69" s="102">
        <v>117</v>
      </c>
      <c r="O69" s="102">
        <v>77</v>
      </c>
      <c r="P69" s="102">
        <v>234</v>
      </c>
      <c r="Q69" s="102">
        <v>257</v>
      </c>
      <c r="R69" s="102">
        <v>224</v>
      </c>
      <c r="S69" s="102">
        <v>271</v>
      </c>
      <c r="T69" s="102">
        <v>191</v>
      </c>
      <c r="U69" s="102">
        <v>162</v>
      </c>
      <c r="V69" s="102">
        <v>172</v>
      </c>
      <c r="W69" s="102">
        <v>151</v>
      </c>
      <c r="X69" s="102">
        <v>127</v>
      </c>
      <c r="Y69" s="102">
        <v>109</v>
      </c>
      <c r="Z69" s="102">
        <v>119</v>
      </c>
      <c r="AA69" s="102">
        <v>101</v>
      </c>
      <c r="AB69" s="102"/>
      <c r="AC69" s="169">
        <f t="shared" si="14"/>
        <v>3798</v>
      </c>
      <c r="AD69" s="37"/>
      <c r="AE69" s="141"/>
      <c r="AF69" s="141"/>
      <c r="AG69" s="141"/>
      <c r="AH69" s="141"/>
      <c r="AI69" s="141"/>
      <c r="AJ69" s="141"/>
      <c r="AK69" s="141"/>
      <c r="AL69" s="141"/>
      <c r="AM69" s="141"/>
      <c r="AN69" s="141"/>
      <c r="AO69" s="141"/>
      <c r="AP69" s="141"/>
      <c r="AQ69" s="141"/>
      <c r="AR69" s="141"/>
      <c r="AS69" s="141"/>
      <c r="AT69" s="141"/>
      <c r="AU69" s="141"/>
      <c r="AV69" s="142"/>
      <c r="AW69" s="142"/>
      <c r="AX69" s="142"/>
      <c r="AY69" s="142"/>
      <c r="AZ69" s="142"/>
      <c r="BA69" s="142"/>
      <c r="BB69" s="142"/>
      <c r="BC69" s="142"/>
      <c r="BD69" s="142"/>
      <c r="BE69" s="142"/>
      <c r="BF69" s="142"/>
      <c r="BG69" s="142"/>
      <c r="BH69" s="142"/>
      <c r="BI69" s="142"/>
      <c r="BJ69" s="142"/>
      <c r="BK69" s="142"/>
      <c r="BL69" s="142"/>
    </row>
    <row r="70" spans="1:64" ht="14" customHeight="1">
      <c r="A70" s="104"/>
      <c r="B70" s="80" t="s">
        <v>17</v>
      </c>
      <c r="C70" s="102">
        <v>59</v>
      </c>
      <c r="D70" s="102">
        <v>60</v>
      </c>
      <c r="E70" s="102">
        <v>64</v>
      </c>
      <c r="F70" s="102">
        <v>52</v>
      </c>
      <c r="G70" s="102">
        <v>59</v>
      </c>
      <c r="H70" s="102">
        <v>44</v>
      </c>
      <c r="I70" s="102">
        <v>42</v>
      </c>
      <c r="J70" s="102">
        <v>49</v>
      </c>
      <c r="K70" s="102">
        <v>63</v>
      </c>
      <c r="L70" s="102">
        <v>48</v>
      </c>
      <c r="M70" s="102">
        <v>55</v>
      </c>
      <c r="N70" s="102">
        <v>56</v>
      </c>
      <c r="O70" s="102">
        <v>41</v>
      </c>
      <c r="P70" s="102">
        <v>68</v>
      </c>
      <c r="Q70" s="102">
        <v>71</v>
      </c>
      <c r="R70" s="102">
        <v>66</v>
      </c>
      <c r="S70" s="102">
        <v>59</v>
      </c>
      <c r="T70" s="102">
        <v>47</v>
      </c>
      <c r="U70" s="102">
        <v>59</v>
      </c>
      <c r="V70" s="102">
        <v>57</v>
      </c>
      <c r="W70" s="102">
        <v>53</v>
      </c>
      <c r="X70" s="102">
        <v>54</v>
      </c>
      <c r="Y70" s="102">
        <v>52</v>
      </c>
      <c r="Z70" s="102">
        <v>48</v>
      </c>
      <c r="AA70" s="102">
        <v>44</v>
      </c>
      <c r="AB70" s="102"/>
      <c r="AC70" s="169">
        <f t="shared" si="14"/>
        <v>1370</v>
      </c>
      <c r="AD70" s="37"/>
      <c r="AE70" s="141"/>
      <c r="AF70" s="141"/>
      <c r="AG70" s="141"/>
      <c r="AH70" s="141"/>
      <c r="AI70" s="141"/>
      <c r="AJ70" s="141"/>
      <c r="AK70" s="141"/>
      <c r="AL70" s="141"/>
      <c r="AM70" s="141"/>
      <c r="AN70" s="141"/>
      <c r="AO70" s="141"/>
      <c r="AP70" s="141"/>
      <c r="AQ70" s="141"/>
      <c r="AR70" s="141"/>
      <c r="AS70" s="141"/>
      <c r="AT70" s="141"/>
      <c r="AU70" s="141"/>
      <c r="AV70" s="142"/>
      <c r="AW70" s="142"/>
      <c r="AX70" s="142"/>
      <c r="AY70" s="142"/>
      <c r="AZ70" s="142"/>
      <c r="BA70" s="142"/>
      <c r="BB70" s="142"/>
      <c r="BC70" s="142"/>
      <c r="BD70" s="142"/>
      <c r="BE70" s="142"/>
      <c r="BF70" s="142"/>
      <c r="BG70" s="142"/>
      <c r="BH70" s="142"/>
      <c r="BI70" s="142"/>
      <c r="BJ70" s="142"/>
      <c r="BK70" s="142"/>
      <c r="BL70" s="142"/>
    </row>
    <row r="71" spans="1:64" ht="14" customHeight="1">
      <c r="A71" s="104"/>
      <c r="B71" s="80" t="s">
        <v>106</v>
      </c>
      <c r="C71" s="102">
        <v>25</v>
      </c>
      <c r="D71" s="102">
        <v>24</v>
      </c>
      <c r="E71" s="102">
        <v>28</v>
      </c>
      <c r="F71" s="102">
        <v>18</v>
      </c>
      <c r="G71" s="102">
        <v>23</v>
      </c>
      <c r="H71" s="102">
        <v>23</v>
      </c>
      <c r="I71" s="102">
        <v>20</v>
      </c>
      <c r="J71" s="102">
        <v>20</v>
      </c>
      <c r="K71" s="102">
        <v>26</v>
      </c>
      <c r="L71" s="102">
        <v>21</v>
      </c>
      <c r="M71" s="102">
        <v>15</v>
      </c>
      <c r="N71" s="102">
        <v>23</v>
      </c>
      <c r="O71" s="102">
        <v>13</v>
      </c>
      <c r="P71" s="102">
        <v>63</v>
      </c>
      <c r="Q71" s="102">
        <v>64</v>
      </c>
      <c r="R71" s="102">
        <v>62</v>
      </c>
      <c r="S71" s="102">
        <v>43</v>
      </c>
      <c r="T71" s="102">
        <v>36</v>
      </c>
      <c r="U71" s="102">
        <v>27</v>
      </c>
      <c r="V71" s="102">
        <v>23</v>
      </c>
      <c r="W71" s="102">
        <v>26</v>
      </c>
      <c r="X71" s="102">
        <v>21</v>
      </c>
      <c r="Y71" s="102">
        <v>25</v>
      </c>
      <c r="Z71" s="102">
        <v>22</v>
      </c>
      <c r="AA71" s="102">
        <v>23</v>
      </c>
      <c r="AB71" s="102"/>
      <c r="AC71" s="169">
        <f t="shared" si="14"/>
        <v>714</v>
      </c>
      <c r="AD71" s="37"/>
      <c r="AE71" s="141"/>
      <c r="AF71" s="141"/>
      <c r="AG71" s="141"/>
      <c r="AH71" s="141"/>
      <c r="AI71" s="141"/>
      <c r="AJ71" s="141"/>
      <c r="AK71" s="141"/>
      <c r="AL71" s="141"/>
      <c r="AM71" s="141"/>
      <c r="AN71" s="141"/>
      <c r="AO71" s="141"/>
      <c r="AP71" s="141"/>
      <c r="AQ71" s="141"/>
      <c r="AR71" s="141"/>
      <c r="AS71" s="141"/>
      <c r="AT71" s="141"/>
      <c r="AU71" s="141"/>
      <c r="AV71" s="142"/>
      <c r="AW71" s="142"/>
      <c r="AX71" s="142"/>
      <c r="AY71" s="142"/>
      <c r="AZ71" s="142"/>
      <c r="BA71" s="142"/>
      <c r="BB71" s="142"/>
      <c r="BC71" s="142"/>
      <c r="BD71" s="142"/>
      <c r="BE71" s="142"/>
      <c r="BF71" s="142"/>
      <c r="BG71" s="142"/>
      <c r="BH71" s="142"/>
      <c r="BI71" s="142"/>
      <c r="BJ71" s="142"/>
      <c r="BK71" s="142"/>
      <c r="BL71" s="142"/>
    </row>
    <row r="72" spans="1:64" ht="14" customHeight="1">
      <c r="A72" s="104"/>
      <c r="B72" s="80" t="s">
        <v>107</v>
      </c>
      <c r="C72" s="102">
        <v>20</v>
      </c>
      <c r="D72" s="102">
        <v>20</v>
      </c>
      <c r="E72" s="102">
        <v>14</v>
      </c>
      <c r="F72" s="102">
        <v>19</v>
      </c>
      <c r="G72" s="102">
        <v>20</v>
      </c>
      <c r="H72" s="102">
        <v>17</v>
      </c>
      <c r="I72" s="102">
        <v>17</v>
      </c>
      <c r="J72" s="102">
        <v>17</v>
      </c>
      <c r="K72" s="102">
        <v>21</v>
      </c>
      <c r="L72" s="102">
        <v>13</v>
      </c>
      <c r="M72" s="102">
        <v>13</v>
      </c>
      <c r="N72" s="102">
        <v>19</v>
      </c>
      <c r="O72" s="102">
        <v>16</v>
      </c>
      <c r="P72" s="102">
        <v>33</v>
      </c>
      <c r="Q72" s="102">
        <v>33</v>
      </c>
      <c r="R72" s="102">
        <v>34</v>
      </c>
      <c r="S72" s="102">
        <v>29</v>
      </c>
      <c r="T72" s="102">
        <v>50</v>
      </c>
      <c r="U72" s="102">
        <v>28</v>
      </c>
      <c r="V72" s="102">
        <v>21</v>
      </c>
      <c r="W72" s="102">
        <v>20</v>
      </c>
      <c r="X72" s="102">
        <v>14</v>
      </c>
      <c r="Y72" s="102">
        <v>17</v>
      </c>
      <c r="Z72" s="102">
        <v>13</v>
      </c>
      <c r="AA72" s="102">
        <v>17</v>
      </c>
      <c r="AB72" s="102"/>
      <c r="AC72" s="169">
        <f t="shared" si="14"/>
        <v>535</v>
      </c>
      <c r="AD72" s="37"/>
      <c r="AE72" s="141"/>
      <c r="AF72" s="141"/>
      <c r="AG72" s="141"/>
      <c r="AH72" s="141"/>
      <c r="AI72" s="141"/>
      <c r="AJ72" s="141"/>
      <c r="AK72" s="141"/>
      <c r="AL72" s="141"/>
      <c r="AM72" s="141"/>
      <c r="AN72" s="141"/>
      <c r="AO72" s="141"/>
      <c r="AP72" s="141"/>
      <c r="AQ72" s="141"/>
      <c r="AR72" s="141"/>
      <c r="AS72" s="141"/>
      <c r="AT72" s="141"/>
      <c r="AU72" s="141"/>
      <c r="AV72" s="142"/>
      <c r="AW72" s="142"/>
      <c r="AX72" s="142"/>
      <c r="AY72" s="142"/>
      <c r="AZ72" s="142"/>
      <c r="BA72" s="142"/>
      <c r="BB72" s="142"/>
      <c r="BC72" s="142"/>
      <c r="BD72" s="142"/>
      <c r="BE72" s="142"/>
      <c r="BF72" s="142"/>
      <c r="BG72" s="142"/>
      <c r="BH72" s="142"/>
      <c r="BI72" s="142"/>
      <c r="BJ72" s="142"/>
      <c r="BK72" s="142"/>
      <c r="BL72" s="142"/>
    </row>
    <row r="73" spans="1:64" ht="14" customHeight="1">
      <c r="A73" s="104"/>
      <c r="B73" s="80" t="s">
        <v>108</v>
      </c>
      <c r="C73" s="102">
        <v>27</v>
      </c>
      <c r="D73" s="102">
        <v>23</v>
      </c>
      <c r="E73" s="102">
        <v>20</v>
      </c>
      <c r="F73" s="102">
        <v>23</v>
      </c>
      <c r="G73" s="102">
        <v>15</v>
      </c>
      <c r="H73" s="102">
        <v>30</v>
      </c>
      <c r="I73" s="102">
        <v>18</v>
      </c>
      <c r="J73" s="102">
        <v>19</v>
      </c>
      <c r="K73" s="102">
        <v>14</v>
      </c>
      <c r="L73" s="102">
        <v>20</v>
      </c>
      <c r="M73" s="102">
        <v>21</v>
      </c>
      <c r="N73" s="102">
        <v>27</v>
      </c>
      <c r="O73" s="102">
        <v>21</v>
      </c>
      <c r="P73" s="102">
        <v>25</v>
      </c>
      <c r="Q73" s="102">
        <v>17</v>
      </c>
      <c r="R73" s="102">
        <v>29</v>
      </c>
      <c r="S73" s="102">
        <v>18</v>
      </c>
      <c r="T73" s="102">
        <v>14</v>
      </c>
      <c r="U73" s="102">
        <v>28</v>
      </c>
      <c r="V73" s="102">
        <v>15</v>
      </c>
      <c r="W73" s="102">
        <v>17</v>
      </c>
      <c r="X73" s="102">
        <v>27</v>
      </c>
      <c r="Y73" s="102">
        <v>24</v>
      </c>
      <c r="Z73" s="102">
        <v>19</v>
      </c>
      <c r="AA73" s="102">
        <v>20</v>
      </c>
      <c r="AB73" s="102"/>
      <c r="AC73" s="169">
        <f t="shared" si="14"/>
        <v>531</v>
      </c>
      <c r="AD73" s="37"/>
      <c r="AE73" s="141"/>
      <c r="AF73" s="141"/>
      <c r="AG73" s="141"/>
      <c r="AH73" s="141"/>
      <c r="AI73" s="141"/>
      <c r="AJ73" s="141"/>
      <c r="AK73" s="141"/>
      <c r="AL73" s="141"/>
      <c r="AM73" s="141"/>
      <c r="AN73" s="141"/>
      <c r="AO73" s="141"/>
      <c r="AP73" s="141"/>
      <c r="AQ73" s="141"/>
      <c r="AR73" s="141"/>
      <c r="AS73" s="141"/>
      <c r="AT73" s="141"/>
      <c r="AU73" s="141"/>
      <c r="AV73" s="142"/>
      <c r="AW73" s="142"/>
      <c r="AX73" s="142"/>
      <c r="AY73" s="142"/>
      <c r="AZ73" s="142"/>
      <c r="BA73" s="142"/>
      <c r="BB73" s="142"/>
      <c r="BC73" s="142"/>
      <c r="BD73" s="142"/>
      <c r="BE73" s="142"/>
      <c r="BF73" s="142"/>
      <c r="BG73" s="142"/>
      <c r="BH73" s="142"/>
      <c r="BI73" s="142"/>
      <c r="BJ73" s="142"/>
      <c r="BK73" s="142"/>
      <c r="BL73" s="142"/>
    </row>
    <row r="74" spans="1:64" ht="14" customHeight="1">
      <c r="A74" s="104"/>
      <c r="B74" s="80" t="s">
        <v>109</v>
      </c>
      <c r="C74" s="102">
        <v>9</v>
      </c>
      <c r="D74" s="102">
        <v>8</v>
      </c>
      <c r="E74" s="102">
        <v>10</v>
      </c>
      <c r="F74" s="102">
        <v>10</v>
      </c>
      <c r="G74" s="102">
        <v>10</v>
      </c>
      <c r="H74" s="102">
        <v>11</v>
      </c>
      <c r="I74" s="102">
        <v>3</v>
      </c>
      <c r="J74" s="102">
        <v>8</v>
      </c>
      <c r="K74" s="102">
        <v>10</v>
      </c>
      <c r="L74" s="102">
        <v>6</v>
      </c>
      <c r="M74" s="102">
        <v>11</v>
      </c>
      <c r="N74" s="102">
        <v>5</v>
      </c>
      <c r="O74" s="102">
        <v>5</v>
      </c>
      <c r="P74" s="102">
        <v>6</v>
      </c>
      <c r="Q74" s="102">
        <v>8</v>
      </c>
      <c r="R74" s="102">
        <v>8</v>
      </c>
      <c r="S74" s="102">
        <v>10</v>
      </c>
      <c r="T74" s="102">
        <v>5</v>
      </c>
      <c r="U74" s="102">
        <v>2</v>
      </c>
      <c r="V74" s="102">
        <v>4</v>
      </c>
      <c r="W74" s="102">
        <v>5</v>
      </c>
      <c r="X74" s="102">
        <v>7</v>
      </c>
      <c r="Y74" s="102">
        <v>5</v>
      </c>
      <c r="Z74" s="102">
        <v>10</v>
      </c>
      <c r="AA74" s="102">
        <v>8</v>
      </c>
      <c r="AB74" s="102"/>
      <c r="AC74" s="169">
        <f t="shared" si="14"/>
        <v>184</v>
      </c>
      <c r="AD74" s="37"/>
      <c r="AE74" s="141"/>
      <c r="AF74" s="141"/>
      <c r="AG74" s="141"/>
      <c r="AH74" s="141"/>
      <c r="AI74" s="141"/>
      <c r="AJ74" s="141"/>
      <c r="AK74" s="141"/>
      <c r="AL74" s="141"/>
      <c r="AM74" s="141"/>
      <c r="AN74" s="141"/>
      <c r="AO74" s="141"/>
      <c r="AP74" s="141"/>
      <c r="AQ74" s="141"/>
      <c r="AR74" s="141"/>
      <c r="AS74" s="141"/>
      <c r="AT74" s="141"/>
      <c r="AU74" s="141"/>
      <c r="AV74" s="142"/>
      <c r="AW74" s="142"/>
      <c r="AX74" s="142"/>
      <c r="AY74" s="142"/>
      <c r="AZ74" s="142"/>
      <c r="BA74" s="142"/>
      <c r="BB74" s="142"/>
      <c r="BC74" s="142"/>
      <c r="BD74" s="142"/>
      <c r="BE74" s="142"/>
      <c r="BF74" s="142"/>
      <c r="BG74" s="142"/>
      <c r="BH74" s="142"/>
      <c r="BI74" s="142"/>
      <c r="BJ74" s="142"/>
      <c r="BK74" s="142"/>
      <c r="BL74" s="142"/>
    </row>
    <row r="75" spans="1:64" ht="14" customHeight="1">
      <c r="A75" s="104"/>
      <c r="B75" s="80" t="s">
        <v>110</v>
      </c>
      <c r="C75" s="102">
        <v>38</v>
      </c>
      <c r="D75" s="102">
        <v>43</v>
      </c>
      <c r="E75" s="102">
        <v>38</v>
      </c>
      <c r="F75" s="102">
        <v>37</v>
      </c>
      <c r="G75" s="102">
        <v>39</v>
      </c>
      <c r="H75" s="102">
        <v>24</v>
      </c>
      <c r="I75" s="102">
        <v>29</v>
      </c>
      <c r="J75" s="102">
        <v>46</v>
      </c>
      <c r="K75" s="102">
        <v>30</v>
      </c>
      <c r="L75" s="102">
        <v>40</v>
      </c>
      <c r="M75" s="102">
        <v>36</v>
      </c>
      <c r="N75" s="102">
        <v>36</v>
      </c>
      <c r="O75" s="102">
        <v>30</v>
      </c>
      <c r="P75" s="102">
        <v>52</v>
      </c>
      <c r="Q75" s="102">
        <v>46</v>
      </c>
      <c r="R75" s="102">
        <v>58</v>
      </c>
      <c r="S75" s="102">
        <v>58</v>
      </c>
      <c r="T75" s="102">
        <v>48</v>
      </c>
      <c r="U75" s="102">
        <v>40</v>
      </c>
      <c r="V75" s="102">
        <v>39</v>
      </c>
      <c r="W75" s="102">
        <v>44</v>
      </c>
      <c r="X75" s="102">
        <v>32</v>
      </c>
      <c r="Y75" s="102">
        <v>30</v>
      </c>
      <c r="Z75" s="102">
        <v>32</v>
      </c>
      <c r="AA75" s="102">
        <v>31</v>
      </c>
      <c r="AB75" s="102"/>
      <c r="AC75" s="169">
        <f t="shared" si="14"/>
        <v>976</v>
      </c>
      <c r="AD75" s="37"/>
      <c r="AE75" s="141"/>
      <c r="AF75" s="141"/>
      <c r="AG75" s="141"/>
      <c r="AH75" s="141"/>
      <c r="AI75" s="141"/>
      <c r="AJ75" s="141"/>
      <c r="AK75" s="141"/>
      <c r="AL75" s="141"/>
      <c r="AM75" s="141"/>
      <c r="AN75" s="141"/>
      <c r="AO75" s="141"/>
      <c r="AP75" s="141"/>
      <c r="AQ75" s="141"/>
      <c r="AR75" s="141"/>
      <c r="AS75" s="141"/>
      <c r="AT75" s="141"/>
      <c r="AU75" s="141"/>
      <c r="AV75" s="142"/>
      <c r="AW75" s="142"/>
      <c r="AX75" s="142"/>
      <c r="AY75" s="142"/>
      <c r="AZ75" s="142"/>
      <c r="BA75" s="142"/>
      <c r="BB75" s="142"/>
      <c r="BC75" s="142"/>
      <c r="BD75" s="142"/>
      <c r="BE75" s="142"/>
      <c r="BF75" s="142"/>
      <c r="BG75" s="142"/>
      <c r="BH75" s="142"/>
      <c r="BI75" s="142"/>
      <c r="BJ75" s="142"/>
      <c r="BK75" s="142"/>
      <c r="BL75" s="142"/>
    </row>
    <row r="76" spans="1:64" ht="14" customHeight="1">
      <c r="A76" s="104"/>
      <c r="B76" s="80" t="s">
        <v>111</v>
      </c>
      <c r="C76" s="102">
        <v>75</v>
      </c>
      <c r="D76" s="102">
        <v>103</v>
      </c>
      <c r="E76" s="102">
        <v>83</v>
      </c>
      <c r="F76" s="102">
        <v>86</v>
      </c>
      <c r="G76" s="102">
        <v>83</v>
      </c>
      <c r="H76" s="102">
        <v>82</v>
      </c>
      <c r="I76" s="102">
        <v>70</v>
      </c>
      <c r="J76" s="102">
        <v>66</v>
      </c>
      <c r="K76" s="102">
        <v>65</v>
      </c>
      <c r="L76" s="102">
        <v>81</v>
      </c>
      <c r="M76" s="102">
        <v>76</v>
      </c>
      <c r="N76" s="102">
        <v>71</v>
      </c>
      <c r="O76" s="102">
        <v>78</v>
      </c>
      <c r="P76" s="102">
        <v>117</v>
      </c>
      <c r="Q76" s="102">
        <v>133</v>
      </c>
      <c r="R76" s="102">
        <v>141</v>
      </c>
      <c r="S76" s="102">
        <v>115</v>
      </c>
      <c r="T76" s="102">
        <v>107</v>
      </c>
      <c r="U76" s="102">
        <v>103</v>
      </c>
      <c r="V76" s="102">
        <v>67</v>
      </c>
      <c r="W76" s="102">
        <v>65</v>
      </c>
      <c r="X76" s="102">
        <v>70</v>
      </c>
      <c r="Y76" s="102">
        <v>62</v>
      </c>
      <c r="Z76" s="102">
        <v>65</v>
      </c>
      <c r="AA76" s="102">
        <v>56</v>
      </c>
      <c r="AB76" s="102"/>
      <c r="AC76" s="169">
        <f t="shared" si="14"/>
        <v>2120</v>
      </c>
      <c r="AD76" s="37"/>
      <c r="AE76" s="141"/>
      <c r="AF76" s="141"/>
      <c r="AG76" s="141"/>
      <c r="AH76" s="141"/>
      <c r="AI76" s="141"/>
      <c r="AJ76" s="141"/>
      <c r="AK76" s="141"/>
      <c r="AL76" s="141"/>
      <c r="AM76" s="141"/>
      <c r="AN76" s="141"/>
      <c r="AO76" s="141"/>
      <c r="AP76" s="141"/>
      <c r="AQ76" s="141"/>
      <c r="AR76" s="141"/>
      <c r="AS76" s="141"/>
      <c r="AT76" s="141"/>
      <c r="AU76" s="141"/>
      <c r="AV76" s="142"/>
      <c r="AW76" s="142"/>
      <c r="AX76" s="142"/>
      <c r="AY76" s="142"/>
      <c r="AZ76" s="142"/>
      <c r="BA76" s="142"/>
      <c r="BB76" s="142"/>
      <c r="BC76" s="142"/>
      <c r="BD76" s="142"/>
      <c r="BE76" s="142"/>
      <c r="BF76" s="142"/>
      <c r="BG76" s="142"/>
      <c r="BH76" s="142"/>
      <c r="BI76" s="142"/>
      <c r="BJ76" s="142"/>
      <c r="BK76" s="142"/>
      <c r="BL76" s="142"/>
    </row>
    <row r="77" spans="1:64" ht="14" customHeight="1">
      <c r="A77" s="104"/>
      <c r="B77" s="80" t="s">
        <v>112</v>
      </c>
      <c r="C77" s="102">
        <v>1</v>
      </c>
      <c r="D77" s="102">
        <v>5</v>
      </c>
      <c r="E77" s="102">
        <v>2</v>
      </c>
      <c r="F77" s="102">
        <v>4</v>
      </c>
      <c r="G77" s="102">
        <v>2</v>
      </c>
      <c r="H77" s="102">
        <v>5</v>
      </c>
      <c r="I77" s="102">
        <v>3</v>
      </c>
      <c r="J77" s="102">
        <v>1</v>
      </c>
      <c r="K77" s="102">
        <v>4</v>
      </c>
      <c r="L77" s="102">
        <v>5</v>
      </c>
      <c r="M77" s="102">
        <v>6</v>
      </c>
      <c r="N77" s="102">
        <v>7</v>
      </c>
      <c r="O77" s="102">
        <v>8</v>
      </c>
      <c r="P77" s="102">
        <v>9</v>
      </c>
      <c r="Q77" s="102">
        <v>11</v>
      </c>
      <c r="R77" s="102">
        <v>4</v>
      </c>
      <c r="S77" s="102">
        <v>6</v>
      </c>
      <c r="T77" s="102">
        <v>3</v>
      </c>
      <c r="U77" s="102">
        <v>2</v>
      </c>
      <c r="V77" s="102">
        <v>5</v>
      </c>
      <c r="W77" s="102">
        <v>8</v>
      </c>
      <c r="X77" s="102">
        <v>5</v>
      </c>
      <c r="Y77" s="102">
        <v>8</v>
      </c>
      <c r="Z77" s="102">
        <v>2</v>
      </c>
      <c r="AA77" s="102">
        <v>5</v>
      </c>
      <c r="AB77" s="102"/>
      <c r="AC77" s="169">
        <f t="shared" si="14"/>
        <v>121</v>
      </c>
      <c r="AD77" s="37"/>
      <c r="AE77" s="141"/>
      <c r="AF77" s="141"/>
      <c r="AG77" s="141"/>
      <c r="AH77" s="141"/>
      <c r="AI77" s="141"/>
      <c r="AJ77" s="141"/>
      <c r="AK77" s="141"/>
      <c r="AL77" s="141"/>
      <c r="AM77" s="141"/>
      <c r="AN77" s="141"/>
      <c r="AO77" s="141"/>
      <c r="AP77" s="141"/>
      <c r="AQ77" s="141"/>
      <c r="AR77" s="141"/>
      <c r="AS77" s="141"/>
      <c r="AT77" s="141"/>
      <c r="AU77" s="141"/>
      <c r="AV77" s="142"/>
      <c r="AW77" s="142"/>
      <c r="AX77" s="142"/>
      <c r="AY77" s="142"/>
      <c r="AZ77" s="142"/>
      <c r="BA77" s="142"/>
      <c r="BB77" s="142"/>
      <c r="BC77" s="142"/>
      <c r="BD77" s="142"/>
      <c r="BE77" s="142"/>
      <c r="BF77" s="142"/>
      <c r="BG77" s="142"/>
      <c r="BH77" s="142"/>
      <c r="BI77" s="142"/>
      <c r="BJ77" s="142"/>
      <c r="BK77" s="142"/>
      <c r="BL77" s="142"/>
    </row>
    <row r="78" spans="1:64" ht="14" customHeight="1">
      <c r="A78" s="104"/>
      <c r="B78" s="80" t="s">
        <v>113</v>
      </c>
      <c r="C78" s="102">
        <v>35</v>
      </c>
      <c r="D78" s="102">
        <v>62</v>
      </c>
      <c r="E78" s="102">
        <v>39</v>
      </c>
      <c r="F78" s="102">
        <v>43</v>
      </c>
      <c r="G78" s="102">
        <v>34</v>
      </c>
      <c r="H78" s="102">
        <v>35</v>
      </c>
      <c r="I78" s="102">
        <v>41</v>
      </c>
      <c r="J78" s="102">
        <v>28</v>
      </c>
      <c r="K78" s="102">
        <v>35</v>
      </c>
      <c r="L78" s="102">
        <v>35</v>
      </c>
      <c r="M78" s="102">
        <v>39</v>
      </c>
      <c r="N78" s="102">
        <v>28</v>
      </c>
      <c r="O78" s="102">
        <v>44</v>
      </c>
      <c r="P78" s="102">
        <v>43</v>
      </c>
      <c r="Q78" s="102">
        <v>54</v>
      </c>
      <c r="R78" s="102">
        <v>47</v>
      </c>
      <c r="S78" s="102">
        <v>51</v>
      </c>
      <c r="T78" s="102">
        <v>43</v>
      </c>
      <c r="U78" s="102">
        <v>35</v>
      </c>
      <c r="V78" s="102">
        <v>45</v>
      </c>
      <c r="W78" s="102">
        <v>40</v>
      </c>
      <c r="X78" s="102">
        <v>34</v>
      </c>
      <c r="Y78" s="102">
        <v>28</v>
      </c>
      <c r="Z78" s="102">
        <v>23</v>
      </c>
      <c r="AA78" s="102">
        <v>30</v>
      </c>
      <c r="AB78" s="102"/>
      <c r="AC78" s="169">
        <f t="shared" si="14"/>
        <v>971</v>
      </c>
      <c r="AD78" s="37"/>
      <c r="AE78" s="141"/>
      <c r="AF78" s="141"/>
      <c r="AG78" s="141"/>
      <c r="AH78" s="141"/>
      <c r="AI78" s="141"/>
      <c r="AJ78" s="141"/>
      <c r="AK78" s="141"/>
      <c r="AL78" s="141"/>
      <c r="AM78" s="141"/>
      <c r="AN78" s="141"/>
      <c r="AO78" s="141"/>
      <c r="AP78" s="141"/>
      <c r="AQ78" s="141"/>
      <c r="AR78" s="141"/>
      <c r="AS78" s="141"/>
      <c r="AT78" s="141"/>
      <c r="AU78" s="141"/>
      <c r="AV78" s="142"/>
      <c r="AW78" s="142"/>
      <c r="AX78" s="142"/>
      <c r="AY78" s="142"/>
      <c r="AZ78" s="142"/>
      <c r="BA78" s="142"/>
      <c r="BB78" s="142"/>
      <c r="BC78" s="142"/>
      <c r="BD78" s="142"/>
      <c r="BE78" s="142"/>
      <c r="BF78" s="142"/>
      <c r="BG78" s="142"/>
      <c r="BH78" s="142"/>
      <c r="BI78" s="142"/>
      <c r="BJ78" s="142"/>
      <c r="BK78" s="142"/>
      <c r="BL78" s="142"/>
    </row>
    <row r="79" spans="1:64" ht="14" customHeight="1">
      <c r="A79" s="104"/>
      <c r="B79" s="80" t="s">
        <v>114</v>
      </c>
      <c r="C79" s="102">
        <v>43</v>
      </c>
      <c r="D79" s="102">
        <v>55</v>
      </c>
      <c r="E79" s="102">
        <v>46</v>
      </c>
      <c r="F79" s="102">
        <v>43</v>
      </c>
      <c r="G79" s="102">
        <v>33</v>
      </c>
      <c r="H79" s="102">
        <v>35</v>
      </c>
      <c r="I79" s="102">
        <v>39</v>
      </c>
      <c r="J79" s="102">
        <v>41</v>
      </c>
      <c r="K79" s="102">
        <v>37</v>
      </c>
      <c r="L79" s="102">
        <v>43</v>
      </c>
      <c r="M79" s="102">
        <v>40</v>
      </c>
      <c r="N79" s="102">
        <v>44</v>
      </c>
      <c r="O79" s="102">
        <v>26</v>
      </c>
      <c r="P79" s="102">
        <v>75</v>
      </c>
      <c r="Q79" s="102">
        <v>71</v>
      </c>
      <c r="R79" s="102">
        <v>81</v>
      </c>
      <c r="S79" s="102">
        <v>97</v>
      </c>
      <c r="T79" s="102">
        <v>75</v>
      </c>
      <c r="U79" s="102">
        <v>53</v>
      </c>
      <c r="V79" s="102">
        <v>61</v>
      </c>
      <c r="W79" s="102">
        <v>50</v>
      </c>
      <c r="X79" s="102">
        <v>42</v>
      </c>
      <c r="Y79" s="102">
        <v>39</v>
      </c>
      <c r="Z79" s="102">
        <v>31</v>
      </c>
      <c r="AA79" s="102">
        <v>36</v>
      </c>
      <c r="AB79" s="102"/>
      <c r="AC79" s="169">
        <f t="shared" si="14"/>
        <v>1236</v>
      </c>
      <c r="AD79" s="37"/>
      <c r="AE79" s="141"/>
      <c r="AF79" s="141"/>
      <c r="AG79" s="141"/>
      <c r="AH79" s="141"/>
      <c r="AI79" s="141"/>
      <c r="AJ79" s="141"/>
      <c r="AK79" s="141"/>
      <c r="AL79" s="141"/>
      <c r="AM79" s="141"/>
      <c r="AN79" s="141"/>
      <c r="AO79" s="141"/>
      <c r="AP79" s="141"/>
      <c r="AQ79" s="141"/>
      <c r="AR79" s="141"/>
      <c r="AS79" s="141"/>
      <c r="AT79" s="141"/>
      <c r="AU79" s="141"/>
      <c r="AV79" s="142"/>
      <c r="AW79" s="142"/>
      <c r="AX79" s="142"/>
      <c r="AY79" s="142"/>
      <c r="AZ79" s="142"/>
      <c r="BA79" s="142"/>
      <c r="BB79" s="142"/>
      <c r="BC79" s="142"/>
      <c r="BD79" s="142"/>
      <c r="BE79" s="142"/>
      <c r="BF79" s="142"/>
      <c r="BG79" s="142"/>
      <c r="BH79" s="142"/>
      <c r="BI79" s="142"/>
      <c r="BJ79" s="142"/>
      <c r="BK79" s="142"/>
      <c r="BL79" s="142"/>
    </row>
    <row r="80" spans="1:64" ht="14" customHeight="1">
      <c r="A80" s="104"/>
      <c r="B80" s="80" t="s">
        <v>115</v>
      </c>
      <c r="C80" s="102">
        <v>20</v>
      </c>
      <c r="D80" s="102">
        <v>41</v>
      </c>
      <c r="E80" s="102">
        <v>38</v>
      </c>
      <c r="F80" s="102">
        <v>29</v>
      </c>
      <c r="G80" s="102">
        <v>27</v>
      </c>
      <c r="H80" s="102">
        <v>24</v>
      </c>
      <c r="I80" s="102">
        <v>25</v>
      </c>
      <c r="J80" s="102">
        <v>23</v>
      </c>
      <c r="K80" s="102">
        <v>35</v>
      </c>
      <c r="L80" s="102">
        <v>32</v>
      </c>
      <c r="M80" s="102">
        <v>29</v>
      </c>
      <c r="N80" s="102">
        <v>36</v>
      </c>
      <c r="O80" s="102">
        <v>23</v>
      </c>
      <c r="P80" s="102">
        <v>42</v>
      </c>
      <c r="Q80" s="102">
        <v>37</v>
      </c>
      <c r="R80" s="102">
        <v>31</v>
      </c>
      <c r="S80" s="102">
        <v>30</v>
      </c>
      <c r="T80" s="102">
        <v>27</v>
      </c>
      <c r="U80" s="102">
        <v>24</v>
      </c>
      <c r="V80" s="102">
        <v>28</v>
      </c>
      <c r="W80" s="102">
        <v>32</v>
      </c>
      <c r="X80" s="102">
        <v>18</v>
      </c>
      <c r="Y80" s="102">
        <v>33</v>
      </c>
      <c r="Z80" s="102">
        <v>27</v>
      </c>
      <c r="AA80" s="102">
        <v>27</v>
      </c>
      <c r="AB80" s="102"/>
      <c r="AC80" s="169">
        <f t="shared" si="14"/>
        <v>738</v>
      </c>
      <c r="AD80" s="37"/>
      <c r="AE80" s="141"/>
      <c r="AF80" s="141"/>
      <c r="AG80" s="141"/>
      <c r="AH80" s="141"/>
      <c r="AI80" s="141"/>
      <c r="AJ80" s="141"/>
      <c r="AK80" s="141"/>
      <c r="AL80" s="141"/>
      <c r="AM80" s="141"/>
      <c r="AN80" s="141"/>
      <c r="AO80" s="141"/>
      <c r="AP80" s="141"/>
      <c r="AQ80" s="141"/>
      <c r="AR80" s="141"/>
      <c r="AS80" s="141"/>
      <c r="AT80" s="141"/>
      <c r="AU80" s="141"/>
      <c r="AV80" s="142"/>
      <c r="AW80" s="142"/>
      <c r="AX80" s="142"/>
      <c r="AY80" s="142"/>
      <c r="AZ80" s="142"/>
      <c r="BA80" s="142"/>
      <c r="BB80" s="142"/>
      <c r="BC80" s="142"/>
      <c r="BD80" s="142"/>
      <c r="BE80" s="142"/>
      <c r="BF80" s="142"/>
      <c r="BG80" s="142"/>
      <c r="BH80" s="142"/>
      <c r="BI80" s="142"/>
      <c r="BJ80" s="142"/>
      <c r="BK80" s="142"/>
      <c r="BL80" s="142"/>
    </row>
    <row r="81" spans="1:64" ht="14" customHeight="1">
      <c r="A81" s="104"/>
      <c r="B81" s="80" t="s">
        <v>116</v>
      </c>
      <c r="C81" s="102">
        <v>5</v>
      </c>
      <c r="D81" s="102">
        <v>4</v>
      </c>
      <c r="E81" s="102">
        <v>2</v>
      </c>
      <c r="F81" s="102">
        <v>2</v>
      </c>
      <c r="G81" s="102">
        <v>5</v>
      </c>
      <c r="H81" s="102">
        <v>6</v>
      </c>
      <c r="I81" s="102">
        <v>4</v>
      </c>
      <c r="J81" s="102">
        <v>4</v>
      </c>
      <c r="K81" s="102">
        <v>3</v>
      </c>
      <c r="L81" s="102">
        <v>4</v>
      </c>
      <c r="M81" s="102">
        <v>3</v>
      </c>
      <c r="N81" s="102">
        <v>3</v>
      </c>
      <c r="O81" s="102">
        <v>9</v>
      </c>
      <c r="P81" s="102">
        <v>8</v>
      </c>
      <c r="Q81" s="102">
        <v>8</v>
      </c>
      <c r="R81" s="102">
        <v>3</v>
      </c>
      <c r="S81" s="102">
        <v>2</v>
      </c>
      <c r="T81" s="102">
        <v>6</v>
      </c>
      <c r="U81" s="102">
        <v>6</v>
      </c>
      <c r="V81" s="102">
        <v>6</v>
      </c>
      <c r="W81" s="102">
        <v>2</v>
      </c>
      <c r="X81" s="102">
        <v>5</v>
      </c>
      <c r="Y81" s="102">
        <v>3</v>
      </c>
      <c r="Z81" s="102">
        <v>4</v>
      </c>
      <c r="AA81" s="102">
        <v>3</v>
      </c>
      <c r="AB81" s="102"/>
      <c r="AC81" s="169">
        <f t="shared" si="14"/>
        <v>110</v>
      </c>
      <c r="AD81" s="37"/>
      <c r="AE81" s="141"/>
      <c r="AF81" s="141"/>
      <c r="AG81" s="141"/>
      <c r="AH81" s="141"/>
      <c r="AI81" s="141"/>
      <c r="AJ81" s="141"/>
      <c r="AK81" s="141"/>
      <c r="AL81" s="141"/>
      <c r="AM81" s="141"/>
      <c r="AN81" s="141"/>
      <c r="AO81" s="141"/>
      <c r="AP81" s="141"/>
      <c r="AQ81" s="141"/>
      <c r="AR81" s="141"/>
      <c r="AS81" s="141"/>
      <c r="AT81" s="141"/>
      <c r="AU81" s="141"/>
      <c r="AV81" s="142"/>
      <c r="AW81" s="142"/>
      <c r="AX81" s="142"/>
      <c r="AY81" s="142"/>
      <c r="AZ81" s="142"/>
      <c r="BA81" s="142"/>
      <c r="BB81" s="142"/>
      <c r="BC81" s="142"/>
      <c r="BD81" s="142"/>
      <c r="BE81" s="142"/>
      <c r="BF81" s="142"/>
      <c r="BG81" s="142"/>
      <c r="BH81" s="142"/>
      <c r="BI81" s="142"/>
      <c r="BJ81" s="142"/>
      <c r="BK81" s="142"/>
      <c r="BL81" s="142"/>
    </row>
    <row r="82" spans="1:64" ht="14" customHeight="1">
      <c r="A82" s="104"/>
      <c r="B82" s="80" t="s">
        <v>117</v>
      </c>
      <c r="C82" s="102">
        <v>42</v>
      </c>
      <c r="D82" s="102">
        <v>41</v>
      </c>
      <c r="E82" s="102">
        <v>36</v>
      </c>
      <c r="F82" s="102">
        <v>40</v>
      </c>
      <c r="G82" s="102">
        <v>31</v>
      </c>
      <c r="H82" s="102">
        <v>34</v>
      </c>
      <c r="I82" s="102">
        <v>23</v>
      </c>
      <c r="J82" s="102">
        <v>35</v>
      </c>
      <c r="K82" s="102">
        <v>35</v>
      </c>
      <c r="L82" s="102">
        <v>30</v>
      </c>
      <c r="M82" s="102">
        <v>36</v>
      </c>
      <c r="N82" s="102">
        <v>26</v>
      </c>
      <c r="O82" s="102">
        <v>31</v>
      </c>
      <c r="P82" s="102">
        <v>43</v>
      </c>
      <c r="Q82" s="102">
        <v>47</v>
      </c>
      <c r="R82" s="102">
        <v>53</v>
      </c>
      <c r="S82" s="102">
        <v>39</v>
      </c>
      <c r="T82" s="102">
        <v>38</v>
      </c>
      <c r="U82" s="102">
        <v>27</v>
      </c>
      <c r="V82" s="102">
        <v>36</v>
      </c>
      <c r="W82" s="102">
        <v>29</v>
      </c>
      <c r="X82" s="102">
        <v>27</v>
      </c>
      <c r="Y82" s="102">
        <v>23</v>
      </c>
      <c r="Z82" s="102">
        <v>27</v>
      </c>
      <c r="AA82" s="102">
        <v>33</v>
      </c>
      <c r="AB82" s="102"/>
      <c r="AC82" s="169">
        <f t="shared" si="14"/>
        <v>862</v>
      </c>
      <c r="AD82" s="37"/>
      <c r="AE82" s="141"/>
      <c r="AF82" s="141"/>
      <c r="AG82" s="141"/>
      <c r="AH82" s="141"/>
      <c r="AI82" s="141"/>
      <c r="AJ82" s="141"/>
      <c r="AK82" s="141"/>
      <c r="AL82" s="141"/>
      <c r="AM82" s="141"/>
      <c r="AN82" s="141"/>
      <c r="AO82" s="141"/>
      <c r="AP82" s="141"/>
      <c r="AQ82" s="141"/>
      <c r="AR82" s="141"/>
      <c r="AS82" s="141"/>
      <c r="AT82" s="141"/>
      <c r="AU82" s="141"/>
      <c r="AV82" s="142"/>
      <c r="AW82" s="142"/>
      <c r="AX82" s="142"/>
      <c r="AY82" s="142"/>
      <c r="AZ82" s="142"/>
      <c r="BA82" s="142"/>
      <c r="BB82" s="142"/>
      <c r="BC82" s="142"/>
      <c r="BD82" s="142"/>
      <c r="BE82" s="142"/>
      <c r="BF82" s="142"/>
      <c r="BG82" s="142"/>
      <c r="BH82" s="142"/>
      <c r="BI82" s="142"/>
      <c r="BJ82" s="142"/>
      <c r="BK82" s="142"/>
      <c r="BL82" s="142"/>
    </row>
    <row r="83" spans="1:64" ht="14" customHeight="1">
      <c r="A83" s="104"/>
      <c r="B83" s="80" t="s">
        <v>118</v>
      </c>
      <c r="C83" s="102">
        <v>63</v>
      </c>
      <c r="D83" s="102">
        <v>91</v>
      </c>
      <c r="E83" s="102">
        <v>82</v>
      </c>
      <c r="F83" s="102">
        <v>75</v>
      </c>
      <c r="G83" s="102">
        <v>68</v>
      </c>
      <c r="H83" s="102">
        <v>87</v>
      </c>
      <c r="I83" s="102">
        <v>85</v>
      </c>
      <c r="J83" s="102">
        <v>78</v>
      </c>
      <c r="K83" s="102">
        <v>71</v>
      </c>
      <c r="L83" s="102">
        <v>70</v>
      </c>
      <c r="M83" s="102">
        <v>67</v>
      </c>
      <c r="N83" s="102">
        <v>67</v>
      </c>
      <c r="O83" s="102">
        <v>59</v>
      </c>
      <c r="P83" s="102">
        <v>114</v>
      </c>
      <c r="Q83" s="102">
        <v>141</v>
      </c>
      <c r="R83" s="102">
        <v>131</v>
      </c>
      <c r="S83" s="102">
        <v>123</v>
      </c>
      <c r="T83" s="102">
        <v>100</v>
      </c>
      <c r="U83" s="102">
        <v>104</v>
      </c>
      <c r="V83" s="102">
        <v>101</v>
      </c>
      <c r="W83" s="102">
        <v>86</v>
      </c>
      <c r="X83" s="102">
        <v>72</v>
      </c>
      <c r="Y83" s="102">
        <v>72</v>
      </c>
      <c r="Z83" s="102">
        <v>64</v>
      </c>
      <c r="AA83" s="102">
        <v>81</v>
      </c>
      <c r="AB83" s="102"/>
      <c r="AC83" s="169">
        <f t="shared" si="14"/>
        <v>2152</v>
      </c>
      <c r="AD83" s="37"/>
      <c r="AE83" s="141"/>
      <c r="AF83" s="141"/>
      <c r="AG83" s="141"/>
      <c r="AH83" s="141"/>
      <c r="AI83" s="141"/>
      <c r="AJ83" s="141"/>
      <c r="AK83" s="141"/>
      <c r="AL83" s="141"/>
      <c r="AM83" s="141"/>
      <c r="AN83" s="141"/>
      <c r="AO83" s="141"/>
      <c r="AP83" s="141"/>
      <c r="AQ83" s="141"/>
      <c r="AR83" s="141"/>
      <c r="AS83" s="141"/>
      <c r="AT83" s="141"/>
      <c r="AU83" s="141"/>
      <c r="AV83" s="142"/>
      <c r="AW83" s="142"/>
      <c r="AX83" s="142"/>
      <c r="AY83" s="142"/>
      <c r="AZ83" s="142"/>
      <c r="BA83" s="142"/>
      <c r="BB83" s="142"/>
      <c r="BC83" s="142"/>
      <c r="BD83" s="142"/>
      <c r="BE83" s="142"/>
      <c r="BF83" s="142"/>
      <c r="BG83" s="142"/>
      <c r="BH83" s="142"/>
      <c r="BI83" s="142"/>
      <c r="BJ83" s="142"/>
      <c r="BK83" s="142"/>
      <c r="BL83" s="142"/>
    </row>
    <row r="84" spans="1:64" ht="14" customHeight="1">
      <c r="A84" s="104"/>
      <c r="B84" s="80" t="s">
        <v>119</v>
      </c>
      <c r="C84" s="102">
        <v>20</v>
      </c>
      <c r="D84" s="102">
        <v>18</v>
      </c>
      <c r="E84" s="102">
        <v>14</v>
      </c>
      <c r="F84" s="102">
        <v>22</v>
      </c>
      <c r="G84" s="102">
        <v>21</v>
      </c>
      <c r="H84" s="102">
        <v>17</v>
      </c>
      <c r="I84" s="102">
        <v>21</v>
      </c>
      <c r="J84" s="102">
        <v>18</v>
      </c>
      <c r="K84" s="102">
        <v>17</v>
      </c>
      <c r="L84" s="102">
        <v>16</v>
      </c>
      <c r="M84" s="102">
        <v>17</v>
      </c>
      <c r="N84" s="102">
        <v>20</v>
      </c>
      <c r="O84" s="102">
        <v>12</v>
      </c>
      <c r="P84" s="102">
        <v>32</v>
      </c>
      <c r="Q84" s="102">
        <v>34</v>
      </c>
      <c r="R84" s="102">
        <v>27</v>
      </c>
      <c r="S84" s="102">
        <v>23</v>
      </c>
      <c r="T84" s="102">
        <v>23</v>
      </c>
      <c r="U84" s="102">
        <v>29</v>
      </c>
      <c r="V84" s="102">
        <v>24</v>
      </c>
      <c r="W84" s="102">
        <v>10</v>
      </c>
      <c r="X84" s="102">
        <v>10</v>
      </c>
      <c r="Y84" s="102">
        <v>17</v>
      </c>
      <c r="Z84" s="102">
        <v>18</v>
      </c>
      <c r="AA84" s="102">
        <v>16</v>
      </c>
      <c r="AB84" s="102"/>
      <c r="AC84" s="169">
        <f t="shared" si="14"/>
        <v>496</v>
      </c>
      <c r="AD84" s="37"/>
      <c r="AE84" s="141"/>
      <c r="AF84" s="141"/>
      <c r="AG84" s="141"/>
      <c r="AH84" s="141"/>
      <c r="AI84" s="141"/>
      <c r="AJ84" s="141"/>
      <c r="AK84" s="141"/>
      <c r="AL84" s="141"/>
      <c r="AM84" s="141"/>
      <c r="AN84" s="141"/>
      <c r="AO84" s="141"/>
      <c r="AP84" s="141"/>
      <c r="AQ84" s="141"/>
      <c r="AR84" s="141"/>
      <c r="AS84" s="141"/>
      <c r="AT84" s="141"/>
      <c r="AU84" s="141"/>
      <c r="AV84" s="142"/>
      <c r="AW84" s="142"/>
      <c r="AX84" s="142"/>
      <c r="AY84" s="142"/>
      <c r="AZ84" s="142"/>
      <c r="BA84" s="142"/>
      <c r="BB84" s="142"/>
      <c r="BC84" s="142"/>
      <c r="BD84" s="142"/>
      <c r="BE84" s="142"/>
      <c r="BF84" s="142"/>
      <c r="BG84" s="142"/>
      <c r="BH84" s="142"/>
      <c r="BI84" s="142"/>
      <c r="BJ84" s="142"/>
      <c r="BK84" s="142"/>
      <c r="BL84" s="142"/>
    </row>
    <row r="85" spans="1:64" ht="14" customHeight="1">
      <c r="A85" s="104"/>
      <c r="B85" s="80" t="s">
        <v>120</v>
      </c>
      <c r="C85" s="102">
        <v>25</v>
      </c>
      <c r="D85" s="102">
        <v>34</v>
      </c>
      <c r="E85" s="102">
        <v>25</v>
      </c>
      <c r="F85" s="102">
        <v>20</v>
      </c>
      <c r="G85" s="102">
        <v>22</v>
      </c>
      <c r="H85" s="102">
        <v>16</v>
      </c>
      <c r="I85" s="102">
        <v>16</v>
      </c>
      <c r="J85" s="102">
        <v>24</v>
      </c>
      <c r="K85" s="102">
        <v>21</v>
      </c>
      <c r="L85" s="102">
        <v>21</v>
      </c>
      <c r="M85" s="102">
        <v>23</v>
      </c>
      <c r="N85" s="102">
        <v>25</v>
      </c>
      <c r="O85" s="102">
        <v>21</v>
      </c>
      <c r="P85" s="102">
        <v>43</v>
      </c>
      <c r="Q85" s="102">
        <v>43</v>
      </c>
      <c r="R85" s="102">
        <v>41</v>
      </c>
      <c r="S85" s="102">
        <v>31</v>
      </c>
      <c r="T85" s="102">
        <v>42</v>
      </c>
      <c r="U85" s="102">
        <v>28</v>
      </c>
      <c r="V85" s="102">
        <v>29</v>
      </c>
      <c r="W85" s="102">
        <v>21</v>
      </c>
      <c r="X85" s="102">
        <v>22</v>
      </c>
      <c r="Y85" s="102">
        <v>20</v>
      </c>
      <c r="Z85" s="102">
        <v>28</v>
      </c>
      <c r="AA85" s="102">
        <v>20</v>
      </c>
      <c r="AB85" s="102"/>
      <c r="AC85" s="169">
        <f t="shared" si="14"/>
        <v>661</v>
      </c>
      <c r="AD85" s="37"/>
      <c r="AE85" s="141"/>
      <c r="AF85" s="141"/>
      <c r="AG85" s="141"/>
      <c r="AH85" s="141"/>
      <c r="AI85" s="141"/>
      <c r="AJ85" s="141"/>
      <c r="AK85" s="141"/>
      <c r="AL85" s="141"/>
      <c r="AM85" s="141"/>
      <c r="AN85" s="141"/>
      <c r="AO85" s="141"/>
      <c r="AP85" s="141"/>
      <c r="AQ85" s="141"/>
      <c r="AR85" s="141"/>
      <c r="AS85" s="141"/>
      <c r="AT85" s="141"/>
      <c r="AU85" s="141"/>
      <c r="AV85" s="142"/>
      <c r="AW85" s="142"/>
      <c r="AX85" s="142"/>
      <c r="AY85" s="142"/>
      <c r="AZ85" s="142"/>
      <c r="BA85" s="142"/>
      <c r="BB85" s="142"/>
      <c r="BC85" s="142"/>
      <c r="BD85" s="142"/>
      <c r="BE85" s="142"/>
      <c r="BF85" s="142"/>
      <c r="BG85" s="142"/>
      <c r="BH85" s="142"/>
      <c r="BI85" s="142"/>
      <c r="BJ85" s="142"/>
      <c r="BK85" s="142"/>
      <c r="BL85" s="142"/>
    </row>
    <row r="86" spans="1:64" ht="14" customHeight="1">
      <c r="A86" s="104"/>
      <c r="B86" s="80" t="s">
        <v>121</v>
      </c>
      <c r="C86" s="102">
        <v>36</v>
      </c>
      <c r="D86" s="102">
        <v>35</v>
      </c>
      <c r="E86" s="102">
        <v>29</v>
      </c>
      <c r="F86" s="102">
        <v>33</v>
      </c>
      <c r="G86" s="102">
        <v>40</v>
      </c>
      <c r="H86" s="102">
        <v>40</v>
      </c>
      <c r="I86" s="102">
        <v>44</v>
      </c>
      <c r="J86" s="102">
        <v>34</v>
      </c>
      <c r="K86" s="102">
        <v>36</v>
      </c>
      <c r="L86" s="102">
        <v>28</v>
      </c>
      <c r="M86" s="102">
        <v>40</v>
      </c>
      <c r="N86" s="102">
        <v>39</v>
      </c>
      <c r="O86" s="102">
        <v>30</v>
      </c>
      <c r="P86" s="102">
        <v>45</v>
      </c>
      <c r="Q86" s="102">
        <v>51</v>
      </c>
      <c r="R86" s="102">
        <v>43</v>
      </c>
      <c r="S86" s="102">
        <v>41</v>
      </c>
      <c r="T86" s="102">
        <v>51</v>
      </c>
      <c r="U86" s="102">
        <v>42</v>
      </c>
      <c r="V86" s="102">
        <v>44</v>
      </c>
      <c r="W86" s="102">
        <v>38</v>
      </c>
      <c r="X86" s="102">
        <v>41</v>
      </c>
      <c r="Y86" s="102">
        <v>29</v>
      </c>
      <c r="Z86" s="102">
        <v>38</v>
      </c>
      <c r="AA86" s="102">
        <v>41</v>
      </c>
      <c r="AB86" s="102"/>
      <c r="AC86" s="169">
        <f t="shared" si="14"/>
        <v>968</v>
      </c>
      <c r="AD86" s="37"/>
      <c r="AE86" s="141"/>
      <c r="AF86" s="141"/>
      <c r="AG86" s="141"/>
      <c r="AH86" s="141"/>
      <c r="AI86" s="141"/>
      <c r="AJ86" s="141"/>
      <c r="AK86" s="141"/>
      <c r="AL86" s="141"/>
      <c r="AM86" s="141"/>
      <c r="AN86" s="141"/>
      <c r="AO86" s="141"/>
      <c r="AP86" s="141"/>
      <c r="AQ86" s="141"/>
      <c r="AR86" s="141"/>
      <c r="AS86" s="141"/>
      <c r="AT86" s="141"/>
      <c r="AU86" s="141"/>
      <c r="AV86" s="142"/>
      <c r="AW86" s="142"/>
      <c r="AX86" s="142"/>
      <c r="AY86" s="142"/>
      <c r="AZ86" s="142"/>
      <c r="BA86" s="142"/>
      <c r="BB86" s="142"/>
      <c r="BC86" s="142"/>
      <c r="BD86" s="142"/>
      <c r="BE86" s="142"/>
      <c r="BF86" s="142"/>
      <c r="BG86" s="142"/>
      <c r="BH86" s="142"/>
      <c r="BI86" s="142"/>
      <c r="BJ86" s="142"/>
      <c r="BK86" s="142"/>
      <c r="BL86" s="142"/>
    </row>
    <row r="87" spans="1:64" ht="14" customHeight="1">
      <c r="A87" s="104"/>
      <c r="B87" s="117"/>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2"/>
      <c r="AB87" s="105"/>
      <c r="AC87" s="102"/>
      <c r="AD87" s="37"/>
    </row>
    <row r="88" spans="1:64" ht="14" customHeight="1">
      <c r="A88" s="41"/>
      <c r="B88" s="81" t="s">
        <v>89</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42"/>
      <c r="AC88" s="20"/>
      <c r="AD88" s="37"/>
    </row>
    <row r="89" spans="1:64" ht="14" customHeight="1">
      <c r="A89" s="41"/>
      <c r="B89" s="17" t="s">
        <v>80</v>
      </c>
      <c r="C89" s="16">
        <v>306</v>
      </c>
      <c r="D89" s="16">
        <v>356</v>
      </c>
      <c r="E89" s="16">
        <v>318</v>
      </c>
      <c r="F89" s="16">
        <v>292</v>
      </c>
      <c r="G89" s="16">
        <v>279</v>
      </c>
      <c r="H89" s="16">
        <v>285</v>
      </c>
      <c r="I89" s="16">
        <v>258</v>
      </c>
      <c r="J89" s="16">
        <v>266</v>
      </c>
      <c r="K89" s="16">
        <v>266</v>
      </c>
      <c r="L89" s="16">
        <v>288</v>
      </c>
      <c r="M89" s="16">
        <v>258</v>
      </c>
      <c r="N89" s="16">
        <v>274</v>
      </c>
      <c r="O89" s="16">
        <v>261</v>
      </c>
      <c r="P89" s="16">
        <v>443</v>
      </c>
      <c r="Q89" s="16">
        <v>600</v>
      </c>
      <c r="R89" s="16">
        <v>681</v>
      </c>
      <c r="S89" s="16">
        <v>689</v>
      </c>
      <c r="T89" s="16">
        <v>638</v>
      </c>
      <c r="U89" s="16">
        <v>489</v>
      </c>
      <c r="V89" s="16">
        <v>436</v>
      </c>
      <c r="W89" s="16">
        <v>350</v>
      </c>
      <c r="X89" s="16">
        <v>294</v>
      </c>
      <c r="Y89" s="16">
        <v>263</v>
      </c>
      <c r="Z89" s="16">
        <v>234</v>
      </c>
      <c r="AA89" s="16">
        <v>236</v>
      </c>
      <c r="AB89" s="42"/>
      <c r="AC89" s="20">
        <f>SUM(C89:AA89)</f>
        <v>9060</v>
      </c>
      <c r="AD89" s="37"/>
    </row>
    <row r="90" spans="1:64" ht="14" customHeight="1">
      <c r="A90" s="41"/>
      <c r="B90" s="17" t="s">
        <v>81</v>
      </c>
      <c r="C90" s="16">
        <v>305</v>
      </c>
      <c r="D90" s="16">
        <v>413</v>
      </c>
      <c r="E90" s="16">
        <v>366</v>
      </c>
      <c r="F90" s="16">
        <v>333</v>
      </c>
      <c r="G90" s="16">
        <v>313</v>
      </c>
      <c r="H90" s="16">
        <v>321</v>
      </c>
      <c r="I90" s="16">
        <v>350</v>
      </c>
      <c r="J90" s="16">
        <v>337</v>
      </c>
      <c r="K90" s="16">
        <v>362</v>
      </c>
      <c r="L90" s="16">
        <v>347</v>
      </c>
      <c r="M90" s="16">
        <v>364</v>
      </c>
      <c r="N90" s="16">
        <v>367</v>
      </c>
      <c r="O90" s="16">
        <v>354</v>
      </c>
      <c r="P90" s="16">
        <v>570</v>
      </c>
      <c r="Q90" s="16">
        <v>600</v>
      </c>
      <c r="R90" s="16">
        <v>530</v>
      </c>
      <c r="S90" s="16">
        <v>509</v>
      </c>
      <c r="T90" s="16">
        <v>506</v>
      </c>
      <c r="U90" s="16">
        <v>437</v>
      </c>
      <c r="V90" s="16">
        <v>471</v>
      </c>
      <c r="W90" s="16">
        <v>444</v>
      </c>
      <c r="X90" s="16">
        <v>402</v>
      </c>
      <c r="Y90" s="16">
        <v>389</v>
      </c>
      <c r="Z90" s="16">
        <v>409</v>
      </c>
      <c r="AA90" s="16">
        <v>389</v>
      </c>
      <c r="AB90" s="42"/>
      <c r="AC90" s="20">
        <f t="shared" ref="AC90:AC92" si="15">SUM(C90:AA90)</f>
        <v>10188</v>
      </c>
      <c r="AD90" s="37"/>
    </row>
    <row r="91" spans="1:64" ht="14" customHeight="1">
      <c r="A91" s="41"/>
      <c r="B91" s="17" t="s">
        <v>82</v>
      </c>
      <c r="C91" s="16">
        <v>548</v>
      </c>
      <c r="D91" s="16">
        <v>790</v>
      </c>
      <c r="E91" s="16">
        <v>632</v>
      </c>
      <c r="F91" s="16">
        <v>596</v>
      </c>
      <c r="G91" s="16">
        <v>590</v>
      </c>
      <c r="H91" s="16">
        <v>604</v>
      </c>
      <c r="I91" s="16">
        <v>552</v>
      </c>
      <c r="J91" s="16">
        <v>552</v>
      </c>
      <c r="K91" s="16">
        <v>539</v>
      </c>
      <c r="L91" s="16">
        <v>567</v>
      </c>
      <c r="M91" s="16">
        <v>571</v>
      </c>
      <c r="N91" s="16">
        <v>544</v>
      </c>
      <c r="O91" s="16">
        <v>463</v>
      </c>
      <c r="P91" s="16">
        <v>724</v>
      </c>
      <c r="Q91" s="16">
        <v>769</v>
      </c>
      <c r="R91" s="16">
        <v>701</v>
      </c>
      <c r="S91" s="16">
        <v>635</v>
      </c>
      <c r="T91" s="16">
        <v>529</v>
      </c>
      <c r="U91" s="16">
        <v>508</v>
      </c>
      <c r="V91" s="16">
        <v>510</v>
      </c>
      <c r="W91" s="16">
        <v>428</v>
      </c>
      <c r="X91" s="16">
        <v>432</v>
      </c>
      <c r="Y91" s="16">
        <v>440</v>
      </c>
      <c r="Z91" s="16">
        <v>389</v>
      </c>
      <c r="AA91" s="16">
        <v>431</v>
      </c>
      <c r="AB91" s="42"/>
      <c r="AC91" s="20">
        <f t="shared" si="15"/>
        <v>14044</v>
      </c>
      <c r="AD91" s="37"/>
    </row>
    <row r="92" spans="1:64" ht="14" customHeight="1">
      <c r="A92" s="41"/>
      <c r="B92" s="17" t="s">
        <v>83</v>
      </c>
      <c r="C92" s="16">
        <v>2</v>
      </c>
      <c r="D92" s="16">
        <v>8</v>
      </c>
      <c r="E92" s="16">
        <v>6</v>
      </c>
      <c r="F92" s="16">
        <v>5</v>
      </c>
      <c r="G92" s="16">
        <v>6</v>
      </c>
      <c r="H92" s="16">
        <v>6</v>
      </c>
      <c r="I92" s="16">
        <v>2</v>
      </c>
      <c r="J92" s="16">
        <v>7</v>
      </c>
      <c r="K92" s="16">
        <v>4</v>
      </c>
      <c r="L92" s="16">
        <v>6</v>
      </c>
      <c r="M92" s="16">
        <v>5</v>
      </c>
      <c r="N92" s="16">
        <v>11</v>
      </c>
      <c r="O92" s="16">
        <v>1</v>
      </c>
      <c r="P92" s="16">
        <v>7</v>
      </c>
      <c r="Q92" s="16">
        <v>9</v>
      </c>
      <c r="R92" s="16">
        <v>4</v>
      </c>
      <c r="S92" s="16">
        <v>3</v>
      </c>
      <c r="T92" s="16">
        <v>6</v>
      </c>
      <c r="U92" s="16">
        <v>1</v>
      </c>
      <c r="V92" s="16">
        <v>4</v>
      </c>
      <c r="W92" s="16">
        <v>4</v>
      </c>
      <c r="X92" s="16">
        <v>0</v>
      </c>
      <c r="Y92" s="16">
        <v>1</v>
      </c>
      <c r="Z92" s="16">
        <v>2</v>
      </c>
      <c r="AA92" s="16">
        <v>2</v>
      </c>
      <c r="AB92" s="42"/>
      <c r="AC92" s="20">
        <f t="shared" si="15"/>
        <v>112</v>
      </c>
      <c r="AD92" s="37"/>
    </row>
    <row r="93" spans="1:64" ht="14" customHeight="1">
      <c r="A93" s="43"/>
      <c r="B93" s="44"/>
      <c r="C93" s="26"/>
      <c r="D93" s="26"/>
      <c r="E93" s="26"/>
      <c r="F93" s="26"/>
      <c r="G93" s="26"/>
      <c r="H93" s="26"/>
      <c r="I93" s="26"/>
      <c r="J93" s="26"/>
      <c r="K93" s="26"/>
      <c r="L93" s="26"/>
      <c r="M93" s="26"/>
      <c r="N93" s="26"/>
      <c r="O93" s="26"/>
      <c r="P93" s="26"/>
      <c r="Q93" s="26"/>
      <c r="R93" s="26"/>
      <c r="S93" s="21"/>
      <c r="T93" s="21"/>
      <c r="U93" s="21"/>
      <c r="V93" s="21"/>
      <c r="W93" s="21"/>
      <c r="X93" s="21"/>
      <c r="Y93" s="21"/>
      <c r="Z93" s="21"/>
      <c r="AA93" s="21"/>
      <c r="AB93" s="45"/>
      <c r="AC93" s="51"/>
    </row>
    <row r="94" spans="1:64" ht="14" customHeight="1">
      <c r="A94" s="40"/>
      <c r="B94" s="17"/>
      <c r="C94" s="19"/>
      <c r="D94" s="19"/>
      <c r="E94" s="19"/>
      <c r="F94" s="19"/>
      <c r="G94" s="19"/>
      <c r="H94" s="19"/>
      <c r="I94" s="19"/>
      <c r="J94" s="19"/>
      <c r="K94" s="19"/>
      <c r="L94" s="19"/>
      <c r="M94" s="19"/>
      <c r="N94" s="19"/>
      <c r="O94" s="19"/>
      <c r="P94" s="19"/>
      <c r="Q94" s="19"/>
      <c r="R94" s="19"/>
      <c r="S94" s="16"/>
      <c r="T94" s="16"/>
      <c r="U94" s="16"/>
      <c r="V94" s="16"/>
      <c r="W94" s="16"/>
      <c r="X94" s="16"/>
      <c r="Y94" s="16"/>
      <c r="Z94" s="16"/>
      <c r="AA94" s="16"/>
      <c r="AC94" s="38"/>
    </row>
    <row r="95" spans="1:64" ht="14" customHeight="1">
      <c r="A95" s="77" t="s">
        <v>9</v>
      </c>
      <c r="B95" s="53"/>
      <c r="C95" s="54"/>
      <c r="D95" s="54"/>
      <c r="E95" s="54"/>
      <c r="F95" s="55"/>
      <c r="G95" s="54"/>
      <c r="H95" s="54"/>
      <c r="I95" s="56"/>
      <c r="J95" s="54"/>
      <c r="K95" s="54"/>
      <c r="L95" s="54"/>
      <c r="M95" s="54"/>
      <c r="N95" s="54"/>
      <c r="O95" s="13"/>
      <c r="P95" s="13"/>
      <c r="Q95" s="13"/>
      <c r="R95" s="13"/>
      <c r="S95" s="46"/>
      <c r="T95" s="46"/>
      <c r="U95" s="46"/>
      <c r="V95" s="46"/>
      <c r="W95" s="46"/>
      <c r="X95" s="46"/>
      <c r="Y95" s="46"/>
      <c r="Z95" s="46"/>
      <c r="AA95" s="46"/>
    </row>
    <row r="96" spans="1:64" s="47" customFormat="1" ht="14" customHeight="1">
      <c r="A96" s="309" t="s">
        <v>62</v>
      </c>
      <c r="B96" s="309"/>
      <c r="C96" s="309"/>
      <c r="D96" s="309"/>
      <c r="E96" s="309"/>
      <c r="F96" s="309"/>
      <c r="G96" s="309"/>
      <c r="H96" s="309"/>
      <c r="I96" s="309"/>
      <c r="J96" s="309"/>
      <c r="K96" s="309"/>
      <c r="L96" s="309"/>
      <c r="M96" s="309"/>
      <c r="N96" s="309"/>
      <c r="O96" s="46"/>
      <c r="P96" s="46"/>
      <c r="Q96" s="46"/>
      <c r="R96" s="46"/>
      <c r="S96" s="46"/>
      <c r="T96" s="46"/>
      <c r="U96" s="46"/>
      <c r="V96" s="46"/>
      <c r="W96" s="46"/>
      <c r="X96" s="46"/>
      <c r="Y96" s="46"/>
      <c r="Z96" s="46"/>
      <c r="AA96" s="46"/>
    </row>
    <row r="97" spans="1:27" s="47" customFormat="1" ht="14" customHeight="1">
      <c r="A97" s="324" t="s">
        <v>71</v>
      </c>
      <c r="B97" s="324"/>
      <c r="C97" s="324"/>
      <c r="D97" s="324"/>
      <c r="E97" s="324"/>
      <c r="F97" s="324"/>
      <c r="G97" s="324"/>
      <c r="H97" s="324"/>
      <c r="I97" s="324"/>
      <c r="J97" s="324"/>
      <c r="K97" s="324"/>
      <c r="L97" s="324"/>
      <c r="M97" s="324"/>
      <c r="N97" s="324"/>
      <c r="O97" s="46"/>
      <c r="P97" s="46"/>
      <c r="Q97" s="46"/>
      <c r="R97" s="46"/>
      <c r="S97" s="46"/>
      <c r="T97" s="46"/>
      <c r="U97" s="46"/>
      <c r="V97" s="46"/>
      <c r="W97" s="46"/>
      <c r="X97" s="46"/>
      <c r="Y97" s="46"/>
      <c r="Z97" s="46"/>
      <c r="AA97" s="46"/>
    </row>
    <row r="98" spans="1:27" s="47" customFormat="1" ht="14" customHeight="1">
      <c r="A98" s="324"/>
      <c r="B98" s="324"/>
      <c r="C98" s="324"/>
      <c r="D98" s="324"/>
      <c r="E98" s="324"/>
      <c r="F98" s="324"/>
      <c r="G98" s="324"/>
      <c r="H98" s="324"/>
      <c r="I98" s="324"/>
      <c r="J98" s="324"/>
      <c r="K98" s="324"/>
      <c r="L98" s="324"/>
      <c r="M98" s="324"/>
      <c r="N98" s="324"/>
      <c r="O98" s="46"/>
      <c r="P98" s="46"/>
      <c r="Q98" s="46"/>
      <c r="R98" s="46"/>
      <c r="S98" s="46"/>
      <c r="T98" s="46"/>
      <c r="U98" s="46"/>
      <c r="V98" s="46"/>
      <c r="W98" s="46"/>
      <c r="X98" s="46"/>
      <c r="Y98" s="46"/>
      <c r="Z98" s="46"/>
      <c r="AA98" s="46"/>
    </row>
    <row r="99" spans="1:27" s="47" customFormat="1" ht="14" customHeight="1">
      <c r="A99" s="312" t="s">
        <v>67</v>
      </c>
      <c r="B99" s="312"/>
      <c r="C99" s="312"/>
      <c r="D99" s="312"/>
      <c r="E99" s="312"/>
      <c r="F99" s="312"/>
      <c r="G99" s="312"/>
      <c r="H99" s="312"/>
      <c r="I99" s="312"/>
      <c r="J99" s="312"/>
      <c r="K99" s="312"/>
      <c r="L99" s="312"/>
      <c r="M99" s="312"/>
      <c r="N99" s="312"/>
      <c r="O99" s="46"/>
      <c r="P99" s="46"/>
      <c r="Q99" s="46"/>
      <c r="R99" s="46"/>
      <c r="S99" s="46"/>
      <c r="T99" s="46"/>
      <c r="U99" s="46"/>
      <c r="V99" s="46"/>
      <c r="W99" s="46"/>
      <c r="X99" s="46"/>
      <c r="Y99" s="46"/>
      <c r="Z99" s="46"/>
      <c r="AA99" s="46"/>
    </row>
    <row r="100" spans="1:27" s="47" customFormat="1" ht="14" customHeight="1">
      <c r="A100" s="312"/>
      <c r="B100" s="312"/>
      <c r="C100" s="312"/>
      <c r="D100" s="312"/>
      <c r="E100" s="312"/>
      <c r="F100" s="312"/>
      <c r="G100" s="312"/>
      <c r="H100" s="312"/>
      <c r="I100" s="312"/>
      <c r="J100" s="312"/>
      <c r="K100" s="312"/>
      <c r="L100" s="312"/>
      <c r="M100" s="312"/>
      <c r="N100" s="312"/>
      <c r="O100" s="46"/>
      <c r="P100" s="46"/>
      <c r="Q100" s="46"/>
      <c r="R100" s="46"/>
      <c r="S100" s="46"/>
      <c r="T100" s="46"/>
      <c r="U100" s="46"/>
      <c r="V100" s="46"/>
      <c r="W100" s="46"/>
      <c r="X100" s="46"/>
      <c r="Y100" s="46"/>
      <c r="Z100" s="46"/>
      <c r="AA100" s="46"/>
    </row>
    <row r="101" spans="1:27" s="47" customFormat="1" ht="14" customHeight="1">
      <c r="A101" s="312" t="s">
        <v>68</v>
      </c>
      <c r="B101" s="333"/>
      <c r="C101" s="333"/>
      <c r="D101" s="333"/>
      <c r="E101" s="333"/>
      <c r="F101" s="333"/>
      <c r="G101" s="333"/>
      <c r="H101" s="333"/>
      <c r="I101" s="333"/>
      <c r="J101" s="333"/>
      <c r="K101" s="333"/>
      <c r="L101" s="333"/>
      <c r="M101" s="333"/>
      <c r="N101" s="333"/>
      <c r="O101" s="46"/>
      <c r="P101" s="46"/>
      <c r="Q101" s="46"/>
      <c r="R101" s="46"/>
      <c r="S101" s="46"/>
      <c r="T101" s="46"/>
      <c r="U101" s="46"/>
      <c r="V101" s="46"/>
      <c r="W101" s="46"/>
      <c r="X101" s="46"/>
      <c r="Y101" s="46"/>
      <c r="Z101" s="46"/>
      <c r="AA101" s="46"/>
    </row>
    <row r="102" spans="1:27" s="47" customFormat="1" ht="14" customHeight="1">
      <c r="A102" s="333"/>
      <c r="B102" s="333"/>
      <c r="C102" s="333"/>
      <c r="D102" s="333"/>
      <c r="E102" s="333"/>
      <c r="F102" s="333"/>
      <c r="G102" s="333"/>
      <c r="H102" s="333"/>
      <c r="I102" s="333"/>
      <c r="J102" s="333"/>
      <c r="K102" s="333"/>
      <c r="L102" s="333"/>
      <c r="M102" s="333"/>
      <c r="N102" s="333"/>
      <c r="O102" s="46"/>
      <c r="P102" s="46"/>
      <c r="Q102" s="46"/>
      <c r="R102" s="46"/>
      <c r="S102" s="46"/>
      <c r="T102" s="46"/>
      <c r="U102" s="46"/>
      <c r="V102" s="46"/>
      <c r="W102" s="46"/>
      <c r="X102" s="46"/>
      <c r="Y102" s="46"/>
      <c r="Z102" s="46"/>
      <c r="AA102" s="46"/>
    </row>
    <row r="103" spans="1:27" s="47" customFormat="1" ht="14" customHeight="1">
      <c r="A103" s="312" t="s">
        <v>142</v>
      </c>
      <c r="B103" s="312"/>
      <c r="C103" s="312"/>
      <c r="D103" s="312"/>
      <c r="E103" s="312"/>
      <c r="F103" s="312"/>
      <c r="G103" s="312"/>
      <c r="H103" s="312"/>
      <c r="I103" s="312"/>
      <c r="J103" s="312"/>
      <c r="K103" s="312"/>
      <c r="L103" s="312"/>
      <c r="M103" s="312"/>
      <c r="N103" s="312"/>
      <c r="O103" s="46"/>
      <c r="P103" s="46"/>
      <c r="Q103" s="46"/>
      <c r="R103" s="46"/>
      <c r="S103" s="46"/>
      <c r="T103" s="46"/>
      <c r="U103" s="46"/>
      <c r="V103" s="46"/>
      <c r="W103" s="46"/>
      <c r="X103" s="46"/>
      <c r="Y103" s="46"/>
      <c r="Z103" s="46"/>
      <c r="AA103" s="46"/>
    </row>
    <row r="104" spans="1:27" s="47" customFormat="1" ht="14" customHeight="1">
      <c r="A104" s="309" t="s">
        <v>90</v>
      </c>
      <c r="B104" s="309"/>
      <c r="C104" s="309"/>
      <c r="D104" s="309"/>
      <c r="E104" s="309"/>
      <c r="F104" s="309"/>
      <c r="G104" s="309"/>
      <c r="H104" s="309"/>
      <c r="I104" s="309"/>
      <c r="J104" s="309"/>
      <c r="K104" s="309"/>
      <c r="L104" s="309"/>
      <c r="M104" s="309"/>
      <c r="N104" s="309"/>
      <c r="O104" s="46"/>
      <c r="P104" s="46"/>
      <c r="Q104" s="46"/>
      <c r="R104" s="46"/>
      <c r="S104" s="46"/>
      <c r="T104" s="46"/>
      <c r="U104" s="46"/>
      <c r="V104" s="46"/>
      <c r="W104" s="46"/>
      <c r="X104" s="46"/>
      <c r="Y104" s="46"/>
      <c r="Z104" s="46"/>
      <c r="AA104" s="46"/>
    </row>
    <row r="105" spans="1:27" ht="14" customHeight="1">
      <c r="A105" s="78"/>
      <c r="B105" s="57"/>
      <c r="C105" s="53"/>
      <c r="D105" s="53"/>
      <c r="E105" s="334"/>
      <c r="F105" s="334"/>
      <c r="G105" s="25"/>
      <c r="H105" s="25"/>
      <c r="I105" s="25"/>
      <c r="J105" s="53"/>
      <c r="K105" s="25"/>
      <c r="L105" s="25"/>
      <c r="M105" s="25"/>
      <c r="N105" s="25"/>
      <c r="O105" s="1"/>
      <c r="P105" s="95"/>
      <c r="Q105" s="101"/>
      <c r="R105" s="152"/>
      <c r="S105" s="2"/>
      <c r="T105" s="2"/>
      <c r="U105" s="2"/>
      <c r="V105" s="2"/>
      <c r="W105" s="2"/>
      <c r="X105" s="2"/>
      <c r="Y105" s="2"/>
      <c r="Z105" s="2"/>
      <c r="AA105" s="2"/>
    </row>
    <row r="106" spans="1:27" ht="14" customHeight="1">
      <c r="A106" s="322" t="s">
        <v>205</v>
      </c>
      <c r="B106" s="322"/>
      <c r="C106" s="79"/>
      <c r="D106" s="79"/>
      <c r="E106" s="79"/>
      <c r="F106" s="79"/>
      <c r="G106" s="79"/>
      <c r="H106" s="79"/>
      <c r="I106" s="79"/>
      <c r="J106" s="79"/>
      <c r="K106" s="79"/>
      <c r="L106" s="79"/>
      <c r="M106" s="79"/>
      <c r="N106" s="79"/>
    </row>
    <row r="108" spans="1:27">
      <c r="A108" s="322" t="s">
        <v>65</v>
      </c>
      <c r="B108" s="332"/>
    </row>
  </sheetData>
  <mergeCells count="57">
    <mergeCell ref="AF54:AF55"/>
    <mergeCell ref="AG54:AG55"/>
    <mergeCell ref="AH54:AH55"/>
    <mergeCell ref="AI54:AI55"/>
    <mergeCell ref="AT54:AT55"/>
    <mergeCell ref="AU54:AU55"/>
    <mergeCell ref="AT38:AT39"/>
    <mergeCell ref="AU38:AU39"/>
    <mergeCell ref="AN54:AN55"/>
    <mergeCell ref="AR38:AR39"/>
    <mergeCell ref="AS38:AS39"/>
    <mergeCell ref="AP54:AP55"/>
    <mergeCell ref="AQ54:AQ55"/>
    <mergeCell ref="AR54:AR55"/>
    <mergeCell ref="AS54:AS55"/>
    <mergeCell ref="AQ38:AQ39"/>
    <mergeCell ref="AO38:AO39"/>
    <mergeCell ref="AP38:AP39"/>
    <mergeCell ref="A106:B106"/>
    <mergeCell ref="A108:B108"/>
    <mergeCell ref="A101:N102"/>
    <mergeCell ref="E105:F105"/>
    <mergeCell ref="AO54:AO55"/>
    <mergeCell ref="A99:N100"/>
    <mergeCell ref="A97:N98"/>
    <mergeCell ref="AJ54:AJ55"/>
    <mergeCell ref="AK54:AK55"/>
    <mergeCell ref="AL54:AL55"/>
    <mergeCell ref="AM54:AM55"/>
    <mergeCell ref="A103:N103"/>
    <mergeCell ref="A104:N104"/>
    <mergeCell ref="A96:N96"/>
    <mergeCell ref="B54:D54"/>
    <mergeCell ref="AE54:AE55"/>
    <mergeCell ref="AE38:AE39"/>
    <mergeCell ref="AF38:AF39"/>
    <mergeCell ref="AG38:AG39"/>
    <mergeCell ref="AH38:AH39"/>
    <mergeCell ref="AI38:AI39"/>
    <mergeCell ref="AJ38:AJ39"/>
    <mergeCell ref="AK38:AK39"/>
    <mergeCell ref="AL38:AL39"/>
    <mergeCell ref="AM38:AM39"/>
    <mergeCell ref="AN38:AN39"/>
    <mergeCell ref="A3:B3"/>
    <mergeCell ref="A4:B4"/>
    <mergeCell ref="B38:D38"/>
    <mergeCell ref="I1:J1"/>
    <mergeCell ref="A2:K2"/>
    <mergeCell ref="A1:G1"/>
    <mergeCell ref="A7:B7"/>
    <mergeCell ref="A8:B8"/>
    <mergeCell ref="A9:B9"/>
    <mergeCell ref="A11:B11"/>
    <mergeCell ref="A23:A29"/>
    <mergeCell ref="A30:A36"/>
    <mergeCell ref="A10:B10"/>
  </mergeCells>
  <hyperlinks>
    <hyperlink ref="I1:J1" location="Contents!A1" display="back to contents" xr:uid="{00000000-0004-0000-0200-000000000000}"/>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200-000001000000}"/>
  </hyperlinks>
  <pageMargins left="0.7" right="0.7" top="0.75" bottom="0.75" header="0.3" footer="0.3"/>
  <ignoredErrors>
    <ignoredError sqref="C8:P9 Q8:R10 AB8:AB9 S8:X9 Y8:Y9 Z8:Z9 AA8:AA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2"/>
  <sheetViews>
    <sheetView tabSelected="1" workbookViewId="0">
      <selection sqref="A1:K1"/>
    </sheetView>
  </sheetViews>
  <sheetFormatPr baseColWidth="10" defaultColWidth="9.1640625" defaultRowHeight="14"/>
  <cols>
    <col min="1" max="1" width="24.6640625" style="127" customWidth="1"/>
    <col min="2" max="6" width="13.1640625" style="127" customWidth="1"/>
    <col min="7" max="7" width="5.83203125" style="127" customWidth="1"/>
    <col min="8" max="12" width="13.1640625" style="127" customWidth="1"/>
    <col min="13" max="16384" width="9.1640625" style="127"/>
  </cols>
  <sheetData>
    <row r="1" spans="1:14" ht="18" customHeight="1">
      <c r="A1" s="347" t="s">
        <v>236</v>
      </c>
      <c r="B1" s="347"/>
      <c r="C1" s="347"/>
      <c r="D1" s="347"/>
      <c r="E1" s="347"/>
      <c r="F1" s="347"/>
      <c r="G1" s="347"/>
      <c r="H1" s="347"/>
      <c r="I1" s="347"/>
      <c r="J1" s="347"/>
      <c r="K1" s="347"/>
      <c r="M1" s="343" t="s">
        <v>69</v>
      </c>
      <c r="N1" s="343"/>
    </row>
    <row r="2" spans="1:14" ht="15" customHeight="1">
      <c r="A2" s="128"/>
      <c r="B2" s="129"/>
      <c r="C2" s="130"/>
      <c r="D2" s="130"/>
      <c r="E2" s="130"/>
      <c r="F2" s="130"/>
      <c r="G2" s="131"/>
      <c r="H2" s="130"/>
      <c r="I2" s="130"/>
      <c r="J2" s="130"/>
      <c r="K2" s="130"/>
    </row>
    <row r="3" spans="1:14" s="134" customFormat="1" ht="13">
      <c r="A3" s="132"/>
      <c r="B3" s="346" t="s">
        <v>125</v>
      </c>
      <c r="C3" s="346"/>
      <c r="D3" s="346"/>
      <c r="E3" s="346"/>
      <c r="F3" s="346"/>
      <c r="G3" s="133"/>
      <c r="H3" s="346" t="s">
        <v>126</v>
      </c>
      <c r="I3" s="346"/>
      <c r="J3" s="346"/>
      <c r="K3" s="346"/>
      <c r="L3" s="346"/>
    </row>
    <row r="4" spans="1:14" s="134" customFormat="1" ht="15" customHeight="1">
      <c r="A4" s="132"/>
      <c r="B4" s="338" t="s">
        <v>123</v>
      </c>
      <c r="C4" s="338" t="s">
        <v>81</v>
      </c>
      <c r="D4" s="340" t="s">
        <v>82</v>
      </c>
      <c r="E4" s="338" t="s">
        <v>132</v>
      </c>
      <c r="F4" s="338" t="s">
        <v>148</v>
      </c>
      <c r="G4" s="133"/>
      <c r="H4" s="338" t="s">
        <v>123</v>
      </c>
      <c r="I4" s="338" t="s">
        <v>81</v>
      </c>
      <c r="J4" s="340" t="s">
        <v>82</v>
      </c>
      <c r="K4" s="338" t="s">
        <v>132</v>
      </c>
      <c r="L4" s="338" t="s">
        <v>148</v>
      </c>
    </row>
    <row r="5" spans="1:14" s="134" customFormat="1" ht="15" customHeight="1">
      <c r="A5" s="132"/>
      <c r="B5" s="338"/>
      <c r="C5" s="338"/>
      <c r="D5" s="340"/>
      <c r="E5" s="338"/>
      <c r="F5" s="338"/>
      <c r="G5" s="133"/>
      <c r="H5" s="338"/>
      <c r="I5" s="338"/>
      <c r="J5" s="340"/>
      <c r="K5" s="338"/>
      <c r="L5" s="338"/>
    </row>
    <row r="6" spans="1:14" s="134" customFormat="1" thickBot="1">
      <c r="A6" s="135"/>
      <c r="B6" s="339"/>
      <c r="C6" s="339"/>
      <c r="D6" s="341"/>
      <c r="E6" s="339"/>
      <c r="F6" s="339"/>
      <c r="G6" s="136"/>
      <c r="H6" s="339"/>
      <c r="I6" s="339"/>
      <c r="J6" s="341"/>
      <c r="K6" s="339"/>
      <c r="L6" s="339"/>
    </row>
    <row r="7" spans="1:14" s="134" customFormat="1" ht="13">
      <c r="A7" s="132"/>
      <c r="B7" s="133"/>
      <c r="C7" s="133"/>
      <c r="D7" s="133"/>
      <c r="E7" s="133"/>
      <c r="F7" s="133"/>
      <c r="G7" s="133"/>
      <c r="H7" s="133"/>
      <c r="I7" s="133"/>
      <c r="J7" s="133"/>
      <c r="K7" s="133"/>
    </row>
    <row r="8" spans="1:14" s="134" customFormat="1" ht="13">
      <c r="A8" s="137" t="s">
        <v>124</v>
      </c>
      <c r="B8" s="179">
        <v>1917</v>
      </c>
      <c r="C8" s="179">
        <v>286</v>
      </c>
      <c r="D8" s="179">
        <v>1909</v>
      </c>
      <c r="E8" s="179">
        <v>7</v>
      </c>
      <c r="F8" s="179">
        <f>SUM(B8:E8)</f>
        <v>4119</v>
      </c>
      <c r="G8" s="179"/>
      <c r="H8" s="179">
        <v>9060</v>
      </c>
      <c r="I8" s="179">
        <v>10188</v>
      </c>
      <c r="J8" s="179">
        <v>14044</v>
      </c>
      <c r="K8" s="179">
        <v>112</v>
      </c>
      <c r="L8" s="179">
        <f>SUM(H8:K8)</f>
        <v>33404</v>
      </c>
    </row>
    <row r="9" spans="1:14" s="134" customFormat="1" ht="13">
      <c r="A9" s="138"/>
      <c r="B9" s="179"/>
      <c r="C9" s="179"/>
      <c r="D9" s="179"/>
      <c r="E9" s="179"/>
      <c r="F9" s="179"/>
      <c r="G9" s="179"/>
      <c r="H9" s="179"/>
      <c r="I9" s="179"/>
      <c r="J9" s="179"/>
      <c r="K9" s="179"/>
      <c r="L9" s="180"/>
    </row>
    <row r="10" spans="1:14" s="134" customFormat="1" ht="13">
      <c r="A10" s="344" t="s">
        <v>127</v>
      </c>
      <c r="B10" s="344"/>
      <c r="C10" s="344"/>
      <c r="D10" s="180"/>
      <c r="E10" s="180"/>
      <c r="F10" s="180"/>
      <c r="G10" s="180"/>
      <c r="H10" s="180"/>
      <c r="I10" s="180"/>
      <c r="J10" s="180"/>
      <c r="K10" s="180"/>
      <c r="L10" s="180"/>
    </row>
    <row r="11" spans="1:14" s="134" customFormat="1" ht="13">
      <c r="A11" s="344"/>
      <c r="B11" s="344"/>
      <c r="C11" s="344"/>
      <c r="D11" s="180"/>
      <c r="E11" s="180"/>
      <c r="F11" s="180"/>
      <c r="G11" s="180"/>
      <c r="H11" s="180"/>
      <c r="I11" s="180"/>
      <c r="J11" s="180"/>
      <c r="K11" s="180"/>
      <c r="L11" s="180"/>
    </row>
    <row r="12" spans="1:14" s="134" customFormat="1" ht="13">
      <c r="A12" s="138" t="s">
        <v>10</v>
      </c>
      <c r="B12" s="181">
        <v>132</v>
      </c>
      <c r="C12" s="181">
        <v>20</v>
      </c>
      <c r="D12" s="181">
        <v>140</v>
      </c>
      <c r="E12" s="181">
        <v>0</v>
      </c>
      <c r="F12" s="179">
        <f>SUM(B12:E12)</f>
        <v>292</v>
      </c>
      <c r="G12" s="181"/>
      <c r="H12" s="181">
        <v>655</v>
      </c>
      <c r="I12" s="181">
        <v>788</v>
      </c>
      <c r="J12" s="181">
        <v>1213</v>
      </c>
      <c r="K12" s="181">
        <v>3</v>
      </c>
      <c r="L12" s="179">
        <f>SUM(H12:K12)</f>
        <v>2659</v>
      </c>
    </row>
    <row r="13" spans="1:14" s="134" customFormat="1" ht="13">
      <c r="A13" s="138" t="s">
        <v>11</v>
      </c>
      <c r="B13" s="179">
        <v>12</v>
      </c>
      <c r="C13" s="179">
        <v>7</v>
      </c>
      <c r="D13" s="179">
        <v>53</v>
      </c>
      <c r="E13" s="179">
        <v>0</v>
      </c>
      <c r="F13" s="179">
        <f t="shared" ref="F13:F25" si="0">SUM(B13:E13)</f>
        <v>72</v>
      </c>
      <c r="G13" s="179"/>
      <c r="H13" s="179">
        <v>128</v>
      </c>
      <c r="I13" s="179">
        <v>195</v>
      </c>
      <c r="J13" s="179">
        <v>366</v>
      </c>
      <c r="K13" s="179">
        <v>49</v>
      </c>
      <c r="L13" s="179">
        <f t="shared" ref="L13:L25" si="1">SUM(H13:K13)</f>
        <v>738</v>
      </c>
    </row>
    <row r="14" spans="1:14" s="134" customFormat="1" ht="13">
      <c r="A14" s="138" t="s">
        <v>12</v>
      </c>
      <c r="B14" s="179">
        <v>9</v>
      </c>
      <c r="C14" s="179">
        <v>1</v>
      </c>
      <c r="D14" s="179">
        <v>37</v>
      </c>
      <c r="E14" s="179">
        <v>0</v>
      </c>
      <c r="F14" s="179">
        <f t="shared" si="0"/>
        <v>47</v>
      </c>
      <c r="G14" s="179"/>
      <c r="H14" s="179">
        <v>203</v>
      </c>
      <c r="I14" s="179">
        <v>336</v>
      </c>
      <c r="J14" s="179">
        <v>495</v>
      </c>
      <c r="K14" s="179">
        <v>0</v>
      </c>
      <c r="L14" s="179">
        <f t="shared" si="1"/>
        <v>1034</v>
      </c>
    </row>
    <row r="15" spans="1:14" s="134" customFormat="1" ht="13">
      <c r="A15" s="138" t="s">
        <v>13</v>
      </c>
      <c r="B15" s="179">
        <v>73</v>
      </c>
      <c r="C15" s="179">
        <v>17</v>
      </c>
      <c r="D15" s="179">
        <v>107</v>
      </c>
      <c r="E15" s="179">
        <v>0</v>
      </c>
      <c r="F15" s="179">
        <f t="shared" si="0"/>
        <v>197</v>
      </c>
      <c r="G15" s="179"/>
      <c r="H15" s="179">
        <v>516</v>
      </c>
      <c r="I15" s="179">
        <v>654</v>
      </c>
      <c r="J15" s="179">
        <v>952</v>
      </c>
      <c r="K15" s="179">
        <v>0</v>
      </c>
      <c r="L15" s="179">
        <f t="shared" si="1"/>
        <v>2122</v>
      </c>
    </row>
    <row r="16" spans="1:14" s="134" customFormat="1" ht="13">
      <c r="A16" s="138" t="s">
        <v>14</v>
      </c>
      <c r="B16" s="179">
        <v>118</v>
      </c>
      <c r="C16" s="179">
        <v>24</v>
      </c>
      <c r="D16" s="179">
        <v>91</v>
      </c>
      <c r="E16" s="179">
        <v>0</v>
      </c>
      <c r="F16" s="179">
        <f t="shared" si="0"/>
        <v>233</v>
      </c>
      <c r="G16" s="179"/>
      <c r="H16" s="179">
        <v>554</v>
      </c>
      <c r="I16" s="179">
        <v>582</v>
      </c>
      <c r="J16" s="179">
        <v>738</v>
      </c>
      <c r="K16" s="179">
        <v>4</v>
      </c>
      <c r="L16" s="179">
        <f t="shared" si="1"/>
        <v>1878</v>
      </c>
    </row>
    <row r="17" spans="1:12" s="134" customFormat="1" ht="13">
      <c r="A17" s="138" t="s">
        <v>15</v>
      </c>
      <c r="B17" s="179">
        <v>118</v>
      </c>
      <c r="C17" s="179">
        <v>27</v>
      </c>
      <c r="D17" s="179">
        <v>110</v>
      </c>
      <c r="E17" s="179">
        <v>0</v>
      </c>
      <c r="F17" s="179">
        <f t="shared" si="0"/>
        <v>255</v>
      </c>
      <c r="G17" s="179"/>
      <c r="H17" s="179">
        <v>801</v>
      </c>
      <c r="I17" s="179">
        <v>939</v>
      </c>
      <c r="J17" s="179">
        <v>1337</v>
      </c>
      <c r="K17" s="179">
        <v>2</v>
      </c>
      <c r="L17" s="179">
        <f t="shared" si="1"/>
        <v>3079</v>
      </c>
    </row>
    <row r="18" spans="1:12" s="134" customFormat="1" ht="13">
      <c r="A18" s="138" t="s">
        <v>16</v>
      </c>
      <c r="B18" s="179">
        <v>611</v>
      </c>
      <c r="C18" s="179">
        <v>61</v>
      </c>
      <c r="D18" s="179">
        <v>639</v>
      </c>
      <c r="E18" s="179">
        <v>5</v>
      </c>
      <c r="F18" s="179">
        <f t="shared" si="0"/>
        <v>1316</v>
      </c>
      <c r="G18" s="179"/>
      <c r="H18" s="179">
        <v>2280</v>
      </c>
      <c r="I18" s="179">
        <v>2269</v>
      </c>
      <c r="J18" s="179">
        <v>3083</v>
      </c>
      <c r="K18" s="179">
        <v>18</v>
      </c>
      <c r="L18" s="179">
        <f t="shared" si="1"/>
        <v>7650</v>
      </c>
    </row>
    <row r="19" spans="1:12" s="134" customFormat="1" ht="13">
      <c r="A19" s="138" t="s">
        <v>17</v>
      </c>
      <c r="B19" s="179">
        <v>37</v>
      </c>
      <c r="C19" s="179">
        <v>15</v>
      </c>
      <c r="D19" s="179">
        <v>61</v>
      </c>
      <c r="E19" s="179">
        <v>0</v>
      </c>
      <c r="F19" s="179">
        <f t="shared" si="0"/>
        <v>113</v>
      </c>
      <c r="G19" s="179"/>
      <c r="H19" s="179">
        <v>484</v>
      </c>
      <c r="I19" s="179">
        <v>710</v>
      </c>
      <c r="J19" s="179">
        <v>800</v>
      </c>
      <c r="K19" s="179">
        <v>0</v>
      </c>
      <c r="L19" s="179">
        <f t="shared" si="1"/>
        <v>1994</v>
      </c>
    </row>
    <row r="20" spans="1:12" s="134" customFormat="1" ht="13">
      <c r="A20" s="138" t="s">
        <v>18</v>
      </c>
      <c r="B20" s="179">
        <v>231</v>
      </c>
      <c r="C20" s="179">
        <v>51</v>
      </c>
      <c r="D20" s="179">
        <v>284</v>
      </c>
      <c r="E20" s="179">
        <v>2</v>
      </c>
      <c r="F20" s="179">
        <f t="shared" si="0"/>
        <v>568</v>
      </c>
      <c r="G20" s="179"/>
      <c r="H20" s="179">
        <v>1068</v>
      </c>
      <c r="I20" s="179">
        <v>1391</v>
      </c>
      <c r="J20" s="179">
        <v>1796</v>
      </c>
      <c r="K20" s="179">
        <v>17</v>
      </c>
      <c r="L20" s="179">
        <f t="shared" si="1"/>
        <v>4272</v>
      </c>
    </row>
    <row r="21" spans="1:12" s="134" customFormat="1" ht="13">
      <c r="A21" s="138" t="s">
        <v>19</v>
      </c>
      <c r="B21" s="179">
        <v>417</v>
      </c>
      <c r="C21" s="179">
        <v>36</v>
      </c>
      <c r="D21" s="179">
        <v>255</v>
      </c>
      <c r="E21" s="179">
        <v>0</v>
      </c>
      <c r="F21" s="179">
        <f t="shared" si="0"/>
        <v>708</v>
      </c>
      <c r="G21" s="179"/>
      <c r="H21" s="179">
        <v>1489</v>
      </c>
      <c r="I21" s="179">
        <v>1319</v>
      </c>
      <c r="J21" s="179">
        <v>1955</v>
      </c>
      <c r="K21" s="179">
        <v>0</v>
      </c>
      <c r="L21" s="179">
        <f t="shared" si="1"/>
        <v>4763</v>
      </c>
    </row>
    <row r="22" spans="1:12" s="134" customFormat="1" ht="13">
      <c r="A22" s="138" t="s">
        <v>20</v>
      </c>
      <c r="B22" s="179">
        <v>0</v>
      </c>
      <c r="C22" s="179">
        <v>0</v>
      </c>
      <c r="D22" s="179">
        <v>2</v>
      </c>
      <c r="E22" s="179">
        <v>0</v>
      </c>
      <c r="F22" s="179">
        <f t="shared" si="0"/>
        <v>2</v>
      </c>
      <c r="G22" s="179"/>
      <c r="H22" s="179">
        <v>16</v>
      </c>
      <c r="I22" s="179">
        <v>76</v>
      </c>
      <c r="J22" s="179">
        <v>29</v>
      </c>
      <c r="K22" s="179">
        <v>0</v>
      </c>
      <c r="L22" s="179">
        <f t="shared" si="1"/>
        <v>121</v>
      </c>
    </row>
    <row r="23" spans="1:12" s="134" customFormat="1" ht="13">
      <c r="A23" s="138" t="s">
        <v>21</v>
      </c>
      <c r="B23" s="179">
        <v>5</v>
      </c>
      <c r="C23" s="179">
        <v>0</v>
      </c>
      <c r="D23" s="179">
        <v>2</v>
      </c>
      <c r="E23" s="179">
        <v>0</v>
      </c>
      <c r="F23" s="179">
        <f t="shared" si="0"/>
        <v>7</v>
      </c>
      <c r="G23" s="179"/>
      <c r="H23" s="179">
        <v>48</v>
      </c>
      <c r="I23" s="179">
        <v>30</v>
      </c>
      <c r="J23" s="179">
        <v>32</v>
      </c>
      <c r="K23" s="179">
        <v>0</v>
      </c>
      <c r="L23" s="179">
        <f t="shared" si="1"/>
        <v>110</v>
      </c>
    </row>
    <row r="24" spans="1:12" s="134" customFormat="1" ht="13">
      <c r="A24" s="138" t="s">
        <v>22</v>
      </c>
      <c r="B24" s="179">
        <v>154</v>
      </c>
      <c r="C24" s="179">
        <v>27</v>
      </c>
      <c r="D24" s="179">
        <v>128</v>
      </c>
      <c r="E24" s="179">
        <v>0</v>
      </c>
      <c r="F24" s="179">
        <f t="shared" si="0"/>
        <v>309</v>
      </c>
      <c r="G24" s="179"/>
      <c r="H24" s="179">
        <v>753</v>
      </c>
      <c r="I24" s="179">
        <v>845</v>
      </c>
      <c r="J24" s="179">
        <v>1183</v>
      </c>
      <c r="K24" s="179">
        <v>19</v>
      </c>
      <c r="L24" s="179">
        <f t="shared" si="1"/>
        <v>2800</v>
      </c>
    </row>
    <row r="25" spans="1:12" s="134" customFormat="1" ht="13">
      <c r="A25" s="138" t="s">
        <v>23</v>
      </c>
      <c r="B25" s="179">
        <v>0</v>
      </c>
      <c r="C25" s="179">
        <v>0</v>
      </c>
      <c r="D25" s="179">
        <v>0</v>
      </c>
      <c r="E25" s="179">
        <v>0</v>
      </c>
      <c r="F25" s="179">
        <f t="shared" si="0"/>
        <v>0</v>
      </c>
      <c r="G25" s="179"/>
      <c r="H25" s="179">
        <v>65</v>
      </c>
      <c r="I25" s="179">
        <v>54</v>
      </c>
      <c r="J25" s="179">
        <v>65</v>
      </c>
      <c r="K25" s="179">
        <v>0</v>
      </c>
      <c r="L25" s="179">
        <f t="shared" si="1"/>
        <v>184</v>
      </c>
    </row>
    <row r="26" spans="1:12" s="134" customFormat="1" ht="13">
      <c r="B26" s="180"/>
      <c r="C26" s="180"/>
      <c r="D26" s="180"/>
      <c r="E26" s="180"/>
      <c r="F26" s="180"/>
      <c r="G26" s="180"/>
      <c r="H26" s="180"/>
      <c r="I26" s="180"/>
      <c r="J26" s="180"/>
      <c r="K26" s="180"/>
      <c r="L26" s="180"/>
    </row>
    <row r="27" spans="1:12" s="134" customFormat="1" ht="13">
      <c r="A27" s="345" t="s">
        <v>128</v>
      </c>
      <c r="B27" s="345"/>
      <c r="C27" s="345"/>
      <c r="D27" s="182"/>
      <c r="E27" s="182"/>
      <c r="F27" s="182"/>
      <c r="G27" s="182"/>
      <c r="H27" s="182"/>
      <c r="I27" s="182"/>
      <c r="J27" s="182"/>
      <c r="K27" s="182"/>
      <c r="L27" s="180"/>
    </row>
    <row r="28" spans="1:12" s="134" customFormat="1" ht="13">
      <c r="A28" s="345"/>
      <c r="B28" s="345"/>
      <c r="C28" s="345"/>
      <c r="D28" s="182"/>
      <c r="E28" s="182"/>
      <c r="F28" s="182"/>
      <c r="G28" s="182"/>
      <c r="H28" s="182"/>
      <c r="I28" s="182"/>
      <c r="J28" s="182"/>
      <c r="K28" s="182"/>
      <c r="L28" s="180"/>
    </row>
    <row r="29" spans="1:12" s="134" customFormat="1" ht="13">
      <c r="A29" s="138" t="s">
        <v>93</v>
      </c>
      <c r="B29" s="181">
        <v>60</v>
      </c>
      <c r="C29" s="181">
        <v>6</v>
      </c>
      <c r="D29" s="181">
        <v>55</v>
      </c>
      <c r="E29" s="181">
        <v>0</v>
      </c>
      <c r="F29" s="179">
        <f t="shared" ref="F29:F59" si="2">SUM(B29:E29)</f>
        <v>121</v>
      </c>
      <c r="G29" s="181"/>
      <c r="H29" s="181">
        <v>301</v>
      </c>
      <c r="I29" s="181">
        <v>326</v>
      </c>
      <c r="J29" s="181">
        <v>545</v>
      </c>
      <c r="K29" s="181">
        <v>0</v>
      </c>
      <c r="L29" s="179">
        <f t="shared" ref="L29:L59" si="3">SUM(H29:K29)</f>
        <v>1172</v>
      </c>
    </row>
    <row r="30" spans="1:12" s="134" customFormat="1" ht="13">
      <c r="A30" s="138" t="s">
        <v>94</v>
      </c>
      <c r="B30" s="179">
        <v>56</v>
      </c>
      <c r="C30" s="179">
        <v>15</v>
      </c>
      <c r="D30" s="179">
        <v>43</v>
      </c>
      <c r="E30" s="179">
        <v>0</v>
      </c>
      <c r="F30" s="179">
        <f t="shared" si="2"/>
        <v>114</v>
      </c>
      <c r="G30" s="179"/>
      <c r="H30" s="179">
        <v>396</v>
      </c>
      <c r="I30" s="179">
        <v>412</v>
      </c>
      <c r="J30" s="179">
        <v>566</v>
      </c>
      <c r="K30" s="179">
        <v>2</v>
      </c>
      <c r="L30" s="179">
        <f t="shared" si="3"/>
        <v>1376</v>
      </c>
    </row>
    <row r="31" spans="1:12" s="134" customFormat="1" ht="13">
      <c r="A31" s="138" t="s">
        <v>95</v>
      </c>
      <c r="B31" s="179">
        <v>51</v>
      </c>
      <c r="C31" s="179">
        <v>6</v>
      </c>
      <c r="D31" s="179">
        <v>19</v>
      </c>
      <c r="E31" s="179">
        <v>0</v>
      </c>
      <c r="F31" s="179">
        <f t="shared" si="2"/>
        <v>76</v>
      </c>
      <c r="G31" s="179"/>
      <c r="H31" s="179">
        <v>213</v>
      </c>
      <c r="I31" s="179">
        <v>254</v>
      </c>
      <c r="J31" s="179">
        <v>303</v>
      </c>
      <c r="K31" s="179">
        <v>0</v>
      </c>
      <c r="L31" s="179">
        <f t="shared" si="3"/>
        <v>770</v>
      </c>
    </row>
    <row r="32" spans="1:12" s="134" customFormat="1" ht="13">
      <c r="A32" s="138" t="s">
        <v>96</v>
      </c>
      <c r="B32" s="179">
        <v>23</v>
      </c>
      <c r="C32" s="179">
        <v>8</v>
      </c>
      <c r="D32" s="179">
        <v>33</v>
      </c>
      <c r="E32" s="179">
        <v>0</v>
      </c>
      <c r="F32" s="179">
        <f t="shared" si="2"/>
        <v>64</v>
      </c>
      <c r="G32" s="179"/>
      <c r="H32" s="179">
        <v>128</v>
      </c>
      <c r="I32" s="179">
        <v>248</v>
      </c>
      <c r="J32" s="179">
        <v>248</v>
      </c>
      <c r="K32" s="179">
        <v>0</v>
      </c>
      <c r="L32" s="179">
        <f t="shared" si="3"/>
        <v>624</v>
      </c>
    </row>
    <row r="33" spans="1:12" s="134" customFormat="1" ht="13">
      <c r="A33" s="138" t="s">
        <v>97</v>
      </c>
      <c r="B33" s="179">
        <v>248</v>
      </c>
      <c r="C33" s="179">
        <v>17</v>
      </c>
      <c r="D33" s="179">
        <v>154</v>
      </c>
      <c r="E33" s="179">
        <v>0</v>
      </c>
      <c r="F33" s="179">
        <f t="shared" si="2"/>
        <v>419</v>
      </c>
      <c r="G33" s="179"/>
      <c r="H33" s="179">
        <v>908</v>
      </c>
      <c r="I33" s="179">
        <v>708</v>
      </c>
      <c r="J33" s="179">
        <v>1033</v>
      </c>
      <c r="K33" s="179">
        <v>0</v>
      </c>
      <c r="L33" s="179">
        <f t="shared" si="3"/>
        <v>2649</v>
      </c>
    </row>
    <row r="34" spans="1:12" s="134" customFormat="1" ht="13">
      <c r="A34" s="138" t="s">
        <v>98</v>
      </c>
      <c r="B34" s="179">
        <v>35</v>
      </c>
      <c r="C34" s="179">
        <v>1</v>
      </c>
      <c r="D34" s="179">
        <v>11</v>
      </c>
      <c r="E34" s="179">
        <v>0</v>
      </c>
      <c r="F34" s="179">
        <f t="shared" si="2"/>
        <v>47</v>
      </c>
      <c r="G34" s="179"/>
      <c r="H34" s="179">
        <v>120</v>
      </c>
      <c r="I34" s="179">
        <v>91</v>
      </c>
      <c r="J34" s="179">
        <v>125</v>
      </c>
      <c r="K34" s="179">
        <v>2</v>
      </c>
      <c r="L34" s="179">
        <f t="shared" si="3"/>
        <v>338</v>
      </c>
    </row>
    <row r="35" spans="1:12" s="134" customFormat="1" ht="13">
      <c r="A35" s="138" t="s">
        <v>12</v>
      </c>
      <c r="B35" s="179">
        <v>9</v>
      </c>
      <c r="C35" s="179">
        <v>1</v>
      </c>
      <c r="D35" s="179">
        <v>37</v>
      </c>
      <c r="E35" s="179">
        <v>0</v>
      </c>
      <c r="F35" s="179">
        <f t="shared" si="2"/>
        <v>47</v>
      </c>
      <c r="G35" s="179"/>
      <c r="H35" s="179">
        <v>203</v>
      </c>
      <c r="I35" s="179">
        <v>336</v>
      </c>
      <c r="J35" s="179">
        <v>495</v>
      </c>
      <c r="K35" s="179">
        <v>0</v>
      </c>
      <c r="L35" s="179">
        <f t="shared" si="3"/>
        <v>1034</v>
      </c>
    </row>
    <row r="36" spans="1:12" s="134" customFormat="1" ht="13">
      <c r="A36" s="138" t="s">
        <v>99</v>
      </c>
      <c r="B36" s="179">
        <v>83</v>
      </c>
      <c r="C36" s="179">
        <v>15</v>
      </c>
      <c r="D36" s="179">
        <v>67</v>
      </c>
      <c r="E36" s="179">
        <v>0</v>
      </c>
      <c r="F36" s="179">
        <f t="shared" si="2"/>
        <v>165</v>
      </c>
      <c r="G36" s="179"/>
      <c r="H36" s="179">
        <v>261</v>
      </c>
      <c r="I36" s="179">
        <v>320</v>
      </c>
      <c r="J36" s="179">
        <v>478</v>
      </c>
      <c r="K36" s="179">
        <v>0</v>
      </c>
      <c r="L36" s="179">
        <f t="shared" si="3"/>
        <v>1059</v>
      </c>
    </row>
    <row r="37" spans="1:12" s="134" customFormat="1" ht="13">
      <c r="A37" s="138" t="s">
        <v>100</v>
      </c>
      <c r="B37" s="179">
        <v>34</v>
      </c>
      <c r="C37" s="179">
        <v>5</v>
      </c>
      <c r="D37" s="179">
        <v>36</v>
      </c>
      <c r="E37" s="179">
        <v>0</v>
      </c>
      <c r="F37" s="179">
        <f t="shared" si="2"/>
        <v>75</v>
      </c>
      <c r="G37" s="179"/>
      <c r="H37" s="179">
        <v>170</v>
      </c>
      <c r="I37" s="179">
        <v>273</v>
      </c>
      <c r="J37" s="179">
        <v>376</v>
      </c>
      <c r="K37" s="179">
        <v>2</v>
      </c>
      <c r="L37" s="179">
        <f t="shared" si="3"/>
        <v>821</v>
      </c>
    </row>
    <row r="38" spans="1:12" s="134" customFormat="1" ht="13">
      <c r="A38" s="138" t="s">
        <v>101</v>
      </c>
      <c r="B38" s="179">
        <v>93</v>
      </c>
      <c r="C38" s="179">
        <v>4</v>
      </c>
      <c r="D38" s="179">
        <v>39</v>
      </c>
      <c r="E38" s="179">
        <v>0</v>
      </c>
      <c r="F38" s="179">
        <f t="shared" si="2"/>
        <v>136</v>
      </c>
      <c r="G38" s="179"/>
      <c r="H38" s="179">
        <v>262</v>
      </c>
      <c r="I38" s="179">
        <v>187</v>
      </c>
      <c r="J38" s="179">
        <v>256</v>
      </c>
      <c r="K38" s="179">
        <v>0</v>
      </c>
      <c r="L38" s="179">
        <f t="shared" si="3"/>
        <v>705</v>
      </c>
    </row>
    <row r="39" spans="1:12" s="134" customFormat="1" ht="13">
      <c r="A39" s="138" t="s">
        <v>102</v>
      </c>
      <c r="B39" s="179">
        <v>54</v>
      </c>
      <c r="C39" s="179">
        <v>4</v>
      </c>
      <c r="D39" s="179">
        <v>22</v>
      </c>
      <c r="E39" s="179">
        <v>0</v>
      </c>
      <c r="F39" s="179">
        <f t="shared" si="2"/>
        <v>80</v>
      </c>
      <c r="G39" s="179"/>
      <c r="H39" s="179">
        <v>184</v>
      </c>
      <c r="I39" s="179">
        <v>162</v>
      </c>
      <c r="J39" s="179">
        <v>265</v>
      </c>
      <c r="K39" s="179">
        <v>0</v>
      </c>
      <c r="L39" s="179">
        <f t="shared" si="3"/>
        <v>611</v>
      </c>
    </row>
    <row r="40" spans="1:12" s="134" customFormat="1" ht="13">
      <c r="A40" s="138" t="s">
        <v>103</v>
      </c>
      <c r="B40" s="179">
        <v>48</v>
      </c>
      <c r="C40" s="179">
        <v>4</v>
      </c>
      <c r="D40" s="179">
        <v>48</v>
      </c>
      <c r="E40" s="179">
        <v>0</v>
      </c>
      <c r="F40" s="179">
        <f t="shared" si="2"/>
        <v>100</v>
      </c>
      <c r="G40" s="179"/>
      <c r="H40" s="179">
        <v>176</v>
      </c>
      <c r="I40" s="179">
        <v>142</v>
      </c>
      <c r="J40" s="179">
        <v>217</v>
      </c>
      <c r="K40" s="179">
        <v>1</v>
      </c>
      <c r="L40" s="179">
        <f t="shared" si="3"/>
        <v>536</v>
      </c>
    </row>
    <row r="41" spans="1:12" s="134" customFormat="1" ht="13">
      <c r="A41" s="138" t="s">
        <v>104</v>
      </c>
      <c r="B41" s="179">
        <v>64</v>
      </c>
      <c r="C41" s="179">
        <v>15</v>
      </c>
      <c r="D41" s="179">
        <v>52</v>
      </c>
      <c r="E41" s="179">
        <v>0</v>
      </c>
      <c r="F41" s="179">
        <f t="shared" si="2"/>
        <v>131</v>
      </c>
      <c r="G41" s="179"/>
      <c r="H41" s="179">
        <v>292</v>
      </c>
      <c r="I41" s="179">
        <v>329</v>
      </c>
      <c r="J41" s="179">
        <v>423</v>
      </c>
      <c r="K41" s="179">
        <v>0</v>
      </c>
      <c r="L41" s="179">
        <f t="shared" si="3"/>
        <v>1044</v>
      </c>
    </row>
    <row r="42" spans="1:12" s="134" customFormat="1" ht="13">
      <c r="A42" s="138" t="s">
        <v>13</v>
      </c>
      <c r="B42" s="179">
        <v>73</v>
      </c>
      <c r="C42" s="179">
        <v>17</v>
      </c>
      <c r="D42" s="179">
        <v>107</v>
      </c>
      <c r="E42" s="179">
        <v>0</v>
      </c>
      <c r="F42" s="179">
        <f t="shared" si="2"/>
        <v>197</v>
      </c>
      <c r="G42" s="179"/>
      <c r="H42" s="179">
        <v>516</v>
      </c>
      <c r="I42" s="179">
        <v>654</v>
      </c>
      <c r="J42" s="179">
        <v>952</v>
      </c>
      <c r="K42" s="179">
        <v>0</v>
      </c>
      <c r="L42" s="179">
        <f t="shared" si="3"/>
        <v>2122</v>
      </c>
    </row>
    <row r="43" spans="1:12" s="134" customFormat="1" ht="13">
      <c r="A43" s="138" t="s">
        <v>105</v>
      </c>
      <c r="B43" s="179">
        <v>275</v>
      </c>
      <c r="C43" s="179">
        <v>27</v>
      </c>
      <c r="D43" s="179">
        <v>333</v>
      </c>
      <c r="E43" s="179">
        <v>5</v>
      </c>
      <c r="F43" s="179">
        <f t="shared" si="2"/>
        <v>640</v>
      </c>
      <c r="G43" s="179"/>
      <c r="H43" s="179">
        <v>1067</v>
      </c>
      <c r="I43" s="179">
        <v>1153</v>
      </c>
      <c r="J43" s="179">
        <v>1566</v>
      </c>
      <c r="K43" s="179">
        <v>12</v>
      </c>
      <c r="L43" s="179">
        <f t="shared" si="3"/>
        <v>3798</v>
      </c>
    </row>
    <row r="44" spans="1:12" s="134" customFormat="1" ht="13">
      <c r="A44" s="138" t="s">
        <v>17</v>
      </c>
      <c r="B44" s="179">
        <v>14</v>
      </c>
      <c r="C44" s="179">
        <v>7</v>
      </c>
      <c r="D44" s="179">
        <v>28</v>
      </c>
      <c r="E44" s="179">
        <v>0</v>
      </c>
      <c r="F44" s="179">
        <f t="shared" si="2"/>
        <v>49</v>
      </c>
      <c r="G44" s="179"/>
      <c r="H44" s="179">
        <v>356</v>
      </c>
      <c r="I44" s="179">
        <v>462</v>
      </c>
      <c r="J44" s="179">
        <v>552</v>
      </c>
      <c r="K44" s="179">
        <v>0</v>
      </c>
      <c r="L44" s="179">
        <f t="shared" si="3"/>
        <v>1370</v>
      </c>
    </row>
    <row r="45" spans="1:12" s="134" customFormat="1" ht="13">
      <c r="A45" s="138" t="s">
        <v>106</v>
      </c>
      <c r="B45" s="179">
        <v>39</v>
      </c>
      <c r="C45" s="179">
        <v>12</v>
      </c>
      <c r="D45" s="179">
        <v>63</v>
      </c>
      <c r="E45" s="179">
        <v>0</v>
      </c>
      <c r="F45" s="179">
        <f t="shared" si="2"/>
        <v>114</v>
      </c>
      <c r="G45" s="179"/>
      <c r="H45" s="179">
        <v>202</v>
      </c>
      <c r="I45" s="179">
        <v>211</v>
      </c>
      <c r="J45" s="179">
        <v>301</v>
      </c>
      <c r="K45" s="179">
        <v>0</v>
      </c>
      <c r="L45" s="179">
        <f t="shared" si="3"/>
        <v>714</v>
      </c>
    </row>
    <row r="46" spans="1:12" s="134" customFormat="1" ht="13">
      <c r="A46" s="138" t="s">
        <v>107</v>
      </c>
      <c r="B46" s="179">
        <v>75</v>
      </c>
      <c r="C46" s="179">
        <v>5</v>
      </c>
      <c r="D46" s="179">
        <v>37</v>
      </c>
      <c r="E46" s="179">
        <v>0</v>
      </c>
      <c r="F46" s="179">
        <f t="shared" si="2"/>
        <v>117</v>
      </c>
      <c r="G46" s="179"/>
      <c r="H46" s="179">
        <v>179</v>
      </c>
      <c r="I46" s="179">
        <v>134</v>
      </c>
      <c r="J46" s="179">
        <v>222</v>
      </c>
      <c r="K46" s="179">
        <v>0</v>
      </c>
      <c r="L46" s="179">
        <f t="shared" si="3"/>
        <v>535</v>
      </c>
    </row>
    <row r="47" spans="1:12" s="134" customFormat="1" ht="13">
      <c r="A47" s="138" t="s">
        <v>108</v>
      </c>
      <c r="B47" s="179">
        <v>2</v>
      </c>
      <c r="C47" s="179">
        <v>6</v>
      </c>
      <c r="D47" s="179">
        <v>12</v>
      </c>
      <c r="E47" s="179">
        <v>0</v>
      </c>
      <c r="F47" s="179">
        <f t="shared" si="2"/>
        <v>20</v>
      </c>
      <c r="G47" s="179"/>
      <c r="H47" s="179">
        <v>104</v>
      </c>
      <c r="I47" s="179">
        <v>201</v>
      </c>
      <c r="J47" s="179">
        <v>226</v>
      </c>
      <c r="K47" s="179">
        <v>0</v>
      </c>
      <c r="L47" s="179">
        <f t="shared" si="3"/>
        <v>531</v>
      </c>
    </row>
    <row r="48" spans="1:12" s="134" customFormat="1" ht="13">
      <c r="A48" s="138" t="s">
        <v>109</v>
      </c>
      <c r="B48" s="179">
        <v>0</v>
      </c>
      <c r="C48" s="179">
        <v>0</v>
      </c>
      <c r="D48" s="179">
        <v>0</v>
      </c>
      <c r="E48" s="179">
        <v>0</v>
      </c>
      <c r="F48" s="179">
        <f t="shared" si="2"/>
        <v>0</v>
      </c>
      <c r="G48" s="179"/>
      <c r="H48" s="179">
        <v>65</v>
      </c>
      <c r="I48" s="179">
        <v>54</v>
      </c>
      <c r="J48" s="179">
        <v>65</v>
      </c>
      <c r="K48" s="179">
        <v>0</v>
      </c>
      <c r="L48" s="179">
        <f t="shared" si="3"/>
        <v>184</v>
      </c>
    </row>
    <row r="49" spans="1:14" s="134" customFormat="1" ht="13">
      <c r="A49" s="138" t="s">
        <v>110</v>
      </c>
      <c r="B49" s="179">
        <v>47</v>
      </c>
      <c r="C49" s="179">
        <v>10</v>
      </c>
      <c r="D49" s="179">
        <v>48</v>
      </c>
      <c r="E49" s="179">
        <v>0</v>
      </c>
      <c r="F49" s="179">
        <f t="shared" si="2"/>
        <v>105</v>
      </c>
      <c r="G49" s="179"/>
      <c r="H49" s="179">
        <v>234</v>
      </c>
      <c r="I49" s="179">
        <v>292</v>
      </c>
      <c r="J49" s="179">
        <v>449</v>
      </c>
      <c r="K49" s="179">
        <v>1</v>
      </c>
      <c r="L49" s="179">
        <f t="shared" si="3"/>
        <v>976</v>
      </c>
    </row>
    <row r="50" spans="1:14" s="134" customFormat="1" ht="13">
      <c r="A50" s="138" t="s">
        <v>111</v>
      </c>
      <c r="B50" s="179">
        <v>92</v>
      </c>
      <c r="C50" s="179">
        <v>22</v>
      </c>
      <c r="D50" s="179">
        <v>148</v>
      </c>
      <c r="E50" s="179">
        <v>1</v>
      </c>
      <c r="F50" s="179">
        <f t="shared" si="2"/>
        <v>263</v>
      </c>
      <c r="G50" s="179"/>
      <c r="H50" s="179">
        <v>458</v>
      </c>
      <c r="I50" s="179">
        <v>720</v>
      </c>
      <c r="J50" s="179">
        <v>931</v>
      </c>
      <c r="K50" s="179">
        <v>11</v>
      </c>
      <c r="L50" s="179">
        <f t="shared" si="3"/>
        <v>2120</v>
      </c>
    </row>
    <row r="51" spans="1:14" s="134" customFormat="1" ht="13">
      <c r="A51" s="138" t="s">
        <v>112</v>
      </c>
      <c r="B51" s="179">
        <v>0</v>
      </c>
      <c r="C51" s="179">
        <v>0</v>
      </c>
      <c r="D51" s="179">
        <v>2</v>
      </c>
      <c r="E51" s="179">
        <v>0</v>
      </c>
      <c r="F51" s="179">
        <f t="shared" si="2"/>
        <v>2</v>
      </c>
      <c r="G51" s="179"/>
      <c r="H51" s="179">
        <v>16</v>
      </c>
      <c r="I51" s="179">
        <v>76</v>
      </c>
      <c r="J51" s="179">
        <v>29</v>
      </c>
      <c r="K51" s="179">
        <v>0</v>
      </c>
      <c r="L51" s="179">
        <f t="shared" si="3"/>
        <v>121</v>
      </c>
    </row>
    <row r="52" spans="1:14" s="134" customFormat="1" ht="13">
      <c r="A52" s="138" t="s">
        <v>113</v>
      </c>
      <c r="B52" s="179">
        <v>20</v>
      </c>
      <c r="C52" s="179">
        <v>6</v>
      </c>
      <c r="D52" s="179">
        <v>42</v>
      </c>
      <c r="E52" s="179">
        <v>0</v>
      </c>
      <c r="F52" s="179">
        <f t="shared" si="2"/>
        <v>68</v>
      </c>
      <c r="G52" s="179"/>
      <c r="H52" s="179">
        <v>279</v>
      </c>
      <c r="I52" s="179">
        <v>271</v>
      </c>
      <c r="J52" s="179">
        <v>402</v>
      </c>
      <c r="K52" s="179">
        <v>19</v>
      </c>
      <c r="L52" s="179">
        <f t="shared" si="3"/>
        <v>971</v>
      </c>
    </row>
    <row r="53" spans="1:14" s="134" customFormat="1" ht="13">
      <c r="A53" s="138" t="s">
        <v>114</v>
      </c>
      <c r="B53" s="179">
        <v>98</v>
      </c>
      <c r="C53" s="179">
        <v>9</v>
      </c>
      <c r="D53" s="179">
        <v>97</v>
      </c>
      <c r="E53" s="179">
        <v>0</v>
      </c>
      <c r="F53" s="179">
        <f t="shared" si="2"/>
        <v>204</v>
      </c>
      <c r="G53" s="179"/>
      <c r="H53" s="179">
        <v>398</v>
      </c>
      <c r="I53" s="179">
        <v>344</v>
      </c>
      <c r="J53" s="179">
        <v>489</v>
      </c>
      <c r="K53" s="179">
        <v>5</v>
      </c>
      <c r="L53" s="179">
        <f t="shared" si="3"/>
        <v>1236</v>
      </c>
    </row>
    <row r="54" spans="1:14" s="134" customFormat="1" ht="13">
      <c r="A54" s="138" t="s">
        <v>115</v>
      </c>
      <c r="B54" s="179">
        <v>12</v>
      </c>
      <c r="C54" s="179">
        <v>7</v>
      </c>
      <c r="D54" s="179">
        <v>53</v>
      </c>
      <c r="E54" s="179">
        <v>0</v>
      </c>
      <c r="F54" s="179">
        <f t="shared" si="2"/>
        <v>72</v>
      </c>
      <c r="G54" s="179"/>
      <c r="H54" s="179">
        <v>128</v>
      </c>
      <c r="I54" s="179">
        <v>195</v>
      </c>
      <c r="J54" s="179">
        <v>366</v>
      </c>
      <c r="K54" s="179">
        <v>49</v>
      </c>
      <c r="L54" s="179">
        <f t="shared" si="3"/>
        <v>738</v>
      </c>
    </row>
    <row r="55" spans="1:14" s="134" customFormat="1" ht="13">
      <c r="A55" s="138" t="s">
        <v>116</v>
      </c>
      <c r="B55" s="179">
        <v>5</v>
      </c>
      <c r="C55" s="179">
        <v>0</v>
      </c>
      <c r="D55" s="179">
        <v>2</v>
      </c>
      <c r="E55" s="179">
        <v>0</v>
      </c>
      <c r="F55" s="179">
        <f t="shared" si="2"/>
        <v>7</v>
      </c>
      <c r="G55" s="179"/>
      <c r="H55" s="179">
        <v>48</v>
      </c>
      <c r="I55" s="179">
        <v>30</v>
      </c>
      <c r="J55" s="179">
        <v>32</v>
      </c>
      <c r="K55" s="179">
        <v>0</v>
      </c>
      <c r="L55" s="179">
        <f t="shared" si="3"/>
        <v>110</v>
      </c>
    </row>
    <row r="56" spans="1:14" s="134" customFormat="1" ht="13">
      <c r="A56" s="138" t="s">
        <v>117</v>
      </c>
      <c r="B56" s="179">
        <v>51</v>
      </c>
      <c r="C56" s="179">
        <v>5</v>
      </c>
      <c r="D56" s="179">
        <v>56</v>
      </c>
      <c r="E56" s="179">
        <v>0</v>
      </c>
      <c r="F56" s="179">
        <f t="shared" si="2"/>
        <v>112</v>
      </c>
      <c r="G56" s="179"/>
      <c r="H56" s="179">
        <v>251</v>
      </c>
      <c r="I56" s="179">
        <v>223</v>
      </c>
      <c r="J56" s="179">
        <v>388</v>
      </c>
      <c r="K56" s="179">
        <v>0</v>
      </c>
      <c r="L56" s="179">
        <f t="shared" si="3"/>
        <v>862</v>
      </c>
    </row>
    <row r="57" spans="1:14" s="134" customFormat="1" ht="13">
      <c r="A57" s="138" t="s">
        <v>118</v>
      </c>
      <c r="B57" s="179">
        <v>139</v>
      </c>
      <c r="C57" s="179">
        <v>29</v>
      </c>
      <c r="D57" s="179">
        <v>136</v>
      </c>
      <c r="E57" s="179">
        <v>1</v>
      </c>
      <c r="F57" s="179">
        <f t="shared" si="2"/>
        <v>305</v>
      </c>
      <c r="G57" s="179"/>
      <c r="H57" s="179">
        <v>610</v>
      </c>
      <c r="I57" s="179">
        <v>671</v>
      </c>
      <c r="J57" s="179">
        <v>865</v>
      </c>
      <c r="K57" s="179">
        <v>6</v>
      </c>
      <c r="L57" s="179">
        <f t="shared" si="3"/>
        <v>2152</v>
      </c>
    </row>
    <row r="58" spans="1:14" s="134" customFormat="1" ht="13">
      <c r="A58" s="138" t="s">
        <v>119</v>
      </c>
      <c r="B58" s="179">
        <v>19</v>
      </c>
      <c r="C58" s="179">
        <v>8</v>
      </c>
      <c r="D58" s="179">
        <v>28</v>
      </c>
      <c r="E58" s="179">
        <v>0</v>
      </c>
      <c r="F58" s="179">
        <f t="shared" si="2"/>
        <v>55</v>
      </c>
      <c r="G58" s="179"/>
      <c r="H58" s="179">
        <v>142</v>
      </c>
      <c r="I58" s="179">
        <v>162</v>
      </c>
      <c r="J58" s="179">
        <v>190</v>
      </c>
      <c r="K58" s="179">
        <v>2</v>
      </c>
      <c r="L58" s="179">
        <f t="shared" si="3"/>
        <v>496</v>
      </c>
    </row>
    <row r="59" spans="1:14" s="134" customFormat="1" ht="13">
      <c r="A59" s="138" t="s">
        <v>120</v>
      </c>
      <c r="B59" s="179">
        <v>58</v>
      </c>
      <c r="C59" s="179">
        <v>5</v>
      </c>
      <c r="D59" s="179">
        <v>59</v>
      </c>
      <c r="E59" s="179">
        <v>0</v>
      </c>
      <c r="F59" s="179">
        <f t="shared" si="2"/>
        <v>122</v>
      </c>
      <c r="G59" s="179"/>
      <c r="H59" s="179">
        <v>175</v>
      </c>
      <c r="I59" s="179">
        <v>232</v>
      </c>
      <c r="J59" s="179">
        <v>254</v>
      </c>
      <c r="K59" s="179">
        <v>0</v>
      </c>
      <c r="L59" s="179">
        <f t="shared" si="3"/>
        <v>661</v>
      </c>
    </row>
    <row r="60" spans="1:14" s="134" customFormat="1" ht="13">
      <c r="A60" s="138" t="s">
        <v>121</v>
      </c>
      <c r="B60" s="179">
        <v>40</v>
      </c>
      <c r="C60" s="179">
        <v>10</v>
      </c>
      <c r="D60" s="179">
        <v>42</v>
      </c>
      <c r="E60" s="179">
        <v>0</v>
      </c>
      <c r="F60" s="179">
        <f>SUM(B60:E60)</f>
        <v>92</v>
      </c>
      <c r="G60" s="179"/>
      <c r="H60" s="179">
        <v>218</v>
      </c>
      <c r="I60" s="179">
        <v>315</v>
      </c>
      <c r="J60" s="179">
        <v>435</v>
      </c>
      <c r="K60" s="179">
        <v>0</v>
      </c>
      <c r="L60" s="179">
        <f>SUM(H60:K60)</f>
        <v>968</v>
      </c>
    </row>
    <row r="61" spans="1:14" s="134" customFormat="1" ht="13">
      <c r="A61" s="220"/>
      <c r="B61" s="220"/>
      <c r="C61" s="220"/>
      <c r="D61" s="220"/>
      <c r="E61" s="220"/>
      <c r="F61" s="220"/>
      <c r="G61" s="220"/>
      <c r="H61" s="220"/>
      <c r="I61" s="220"/>
      <c r="J61" s="220"/>
      <c r="K61" s="220"/>
      <c r="L61" s="220"/>
    </row>
    <row r="63" spans="1:14">
      <c r="A63" s="118" t="s">
        <v>9</v>
      </c>
      <c r="B63" s="119"/>
      <c r="C63" s="120"/>
      <c r="D63" s="120"/>
      <c r="E63" s="120"/>
      <c r="F63" s="121"/>
      <c r="G63" s="120"/>
      <c r="H63" s="120"/>
      <c r="I63" s="122"/>
      <c r="J63" s="120"/>
      <c r="K63" s="120"/>
      <c r="L63" s="120"/>
      <c r="M63" s="120"/>
      <c r="N63" s="120"/>
    </row>
    <row r="64" spans="1:14">
      <c r="A64" s="336" t="s">
        <v>62</v>
      </c>
      <c r="B64" s="336"/>
      <c r="C64" s="336"/>
      <c r="D64" s="336"/>
      <c r="E64" s="336"/>
      <c r="F64" s="336"/>
      <c r="G64" s="336"/>
      <c r="H64" s="336"/>
      <c r="I64" s="336"/>
      <c r="J64" s="336"/>
      <c r="K64" s="336"/>
      <c r="L64" s="336"/>
      <c r="M64" s="120"/>
      <c r="N64" s="120"/>
    </row>
    <row r="65" spans="1:14" ht="14.25" customHeight="1">
      <c r="A65" s="342" t="s">
        <v>204</v>
      </c>
      <c r="B65" s="342"/>
      <c r="C65" s="342"/>
      <c r="D65" s="342"/>
      <c r="E65" s="342"/>
      <c r="F65" s="342"/>
      <c r="G65" s="342"/>
      <c r="H65" s="342"/>
      <c r="I65" s="342"/>
      <c r="J65" s="342"/>
      <c r="K65" s="342"/>
      <c r="L65" s="342"/>
      <c r="M65" s="244"/>
      <c r="N65" s="244"/>
    </row>
    <row r="66" spans="1:14">
      <c r="A66" s="342"/>
      <c r="B66" s="342"/>
      <c r="C66" s="342"/>
      <c r="D66" s="342"/>
      <c r="E66" s="342"/>
      <c r="F66" s="342"/>
      <c r="G66" s="342"/>
      <c r="H66" s="342"/>
      <c r="I66" s="342"/>
      <c r="J66" s="342"/>
      <c r="K66" s="342"/>
      <c r="L66" s="342"/>
      <c r="M66" s="244"/>
      <c r="N66" s="244"/>
    </row>
    <row r="67" spans="1:14">
      <c r="A67" s="336" t="s">
        <v>129</v>
      </c>
      <c r="B67" s="336"/>
      <c r="C67" s="336"/>
      <c r="D67" s="336"/>
      <c r="E67" s="336"/>
      <c r="F67" s="336"/>
      <c r="G67" s="336"/>
      <c r="H67" s="336"/>
      <c r="I67" s="336"/>
      <c r="J67" s="336"/>
      <c r="K67" s="336"/>
      <c r="L67" s="336"/>
      <c r="M67" s="126"/>
      <c r="N67" s="126"/>
    </row>
    <row r="68" spans="1:14" ht="15" customHeight="1">
      <c r="A68" s="336" t="s">
        <v>141</v>
      </c>
      <c r="B68" s="336"/>
      <c r="C68" s="336"/>
      <c r="D68" s="336"/>
      <c r="E68" s="336"/>
      <c r="F68" s="336"/>
      <c r="G68" s="336"/>
      <c r="H68" s="336"/>
      <c r="I68" s="336"/>
      <c r="J68" s="336"/>
      <c r="K68" s="336"/>
      <c r="L68" s="336"/>
      <c r="M68" s="125"/>
      <c r="N68" s="125"/>
    </row>
    <row r="69" spans="1:14">
      <c r="A69" s="125"/>
      <c r="B69" s="123"/>
      <c r="C69" s="119"/>
      <c r="D69" s="119"/>
      <c r="E69" s="337"/>
      <c r="F69" s="337"/>
      <c r="G69" s="124"/>
      <c r="H69" s="124"/>
      <c r="I69" s="124"/>
      <c r="J69" s="119"/>
      <c r="K69" s="124"/>
      <c r="L69" s="124"/>
      <c r="M69" s="124"/>
      <c r="N69" s="124"/>
    </row>
    <row r="70" spans="1:14">
      <c r="A70" s="336" t="s">
        <v>205</v>
      </c>
      <c r="B70" s="336"/>
      <c r="C70" s="116"/>
      <c r="D70" s="116"/>
      <c r="E70" s="116"/>
      <c r="F70" s="116"/>
      <c r="G70" s="116"/>
      <c r="H70" s="116"/>
      <c r="I70" s="116"/>
      <c r="J70" s="116"/>
      <c r="K70" s="116"/>
      <c r="L70" s="116"/>
      <c r="M70" s="116"/>
      <c r="N70" s="116"/>
    </row>
    <row r="71" spans="1:14">
      <c r="A71" s="28"/>
      <c r="B71" s="28"/>
      <c r="C71" s="28"/>
      <c r="D71" s="28"/>
      <c r="E71" s="28"/>
      <c r="F71" s="28"/>
      <c r="G71" s="28"/>
      <c r="H71" s="28"/>
      <c r="I71" s="28"/>
      <c r="J71" s="28"/>
      <c r="K71" s="28"/>
      <c r="L71" s="28"/>
      <c r="M71" s="28"/>
      <c r="N71" s="28"/>
    </row>
    <row r="72" spans="1:14">
      <c r="A72" s="261" t="s">
        <v>65</v>
      </c>
      <c r="B72" s="262"/>
      <c r="C72" s="28"/>
      <c r="D72" s="28"/>
      <c r="E72" s="28"/>
      <c r="F72" s="28"/>
      <c r="G72" s="28"/>
      <c r="H72" s="28"/>
      <c r="I72" s="28"/>
      <c r="J72" s="28"/>
      <c r="K72" s="28"/>
      <c r="L72" s="28"/>
      <c r="M72" s="28"/>
      <c r="N72" s="28"/>
    </row>
  </sheetData>
  <mergeCells count="22">
    <mergeCell ref="M1:N1"/>
    <mergeCell ref="K4:K6"/>
    <mergeCell ref="L4:L6"/>
    <mergeCell ref="A10:C11"/>
    <mergeCell ref="A27:C28"/>
    <mergeCell ref="B3:F3"/>
    <mergeCell ref="H3:L3"/>
    <mergeCell ref="A1:K1"/>
    <mergeCell ref="H4:H6"/>
    <mergeCell ref="I4:I6"/>
    <mergeCell ref="J4:J6"/>
    <mergeCell ref="A70:B70"/>
    <mergeCell ref="E69:F69"/>
    <mergeCell ref="B4:B6"/>
    <mergeCell ref="C4:C6"/>
    <mergeCell ref="D4:D6"/>
    <mergeCell ref="E4:E6"/>
    <mergeCell ref="F4:F6"/>
    <mergeCell ref="A67:L67"/>
    <mergeCell ref="A68:L68"/>
    <mergeCell ref="A64:L64"/>
    <mergeCell ref="A65:L6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300-000000000000}"/>
    <hyperlink ref="M1" location="Contents!A1" display="back to contents"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157"/>
  <sheetViews>
    <sheetView workbookViewId="0">
      <selection sqref="A1:D1"/>
    </sheetView>
  </sheetViews>
  <sheetFormatPr baseColWidth="10" defaultColWidth="9.1640625" defaultRowHeight="13"/>
  <cols>
    <col min="1" max="1" width="26.83203125" style="267" customWidth="1"/>
    <col min="2" max="2" width="42" style="268" customWidth="1"/>
    <col min="3" max="3" width="9.1640625" style="268"/>
    <col min="4" max="16384" width="9.1640625" style="134"/>
  </cols>
  <sheetData>
    <row r="1" spans="1:29" ht="18" customHeight="1">
      <c r="A1" s="358" t="s">
        <v>216</v>
      </c>
      <c r="B1" s="358"/>
      <c r="C1" s="358"/>
      <c r="D1" s="358"/>
      <c r="E1" s="285"/>
      <c r="F1" s="354" t="s">
        <v>69</v>
      </c>
      <c r="G1" s="354"/>
    </row>
    <row r="2" spans="1:29" ht="15" customHeight="1">
      <c r="A2" s="134"/>
      <c r="B2" s="134"/>
      <c r="C2" s="134"/>
    </row>
    <row r="3" spans="1:29">
      <c r="A3" s="274"/>
      <c r="B3" s="275" t="s">
        <v>77</v>
      </c>
      <c r="C3" s="269">
        <v>1</v>
      </c>
      <c r="D3" s="234">
        <v>2</v>
      </c>
      <c r="E3" s="234">
        <v>3</v>
      </c>
      <c r="F3" s="234">
        <v>4</v>
      </c>
      <c r="G3" s="234">
        <v>5</v>
      </c>
      <c r="H3" s="234">
        <v>6</v>
      </c>
      <c r="I3" s="234">
        <v>7</v>
      </c>
      <c r="J3" s="234">
        <v>8</v>
      </c>
      <c r="K3" s="234">
        <v>9</v>
      </c>
      <c r="L3" s="234">
        <v>10</v>
      </c>
      <c r="M3" s="234">
        <v>11</v>
      </c>
      <c r="N3" s="234">
        <v>12</v>
      </c>
      <c r="O3" s="234">
        <v>13</v>
      </c>
      <c r="P3" s="234">
        <v>14</v>
      </c>
      <c r="Q3" s="234">
        <v>15</v>
      </c>
      <c r="R3" s="234">
        <v>16</v>
      </c>
      <c r="S3" s="272">
        <v>17</v>
      </c>
      <c r="T3" s="272">
        <v>18</v>
      </c>
      <c r="U3" s="272">
        <v>19</v>
      </c>
      <c r="V3" s="272">
        <v>20</v>
      </c>
      <c r="W3" s="272">
        <v>21</v>
      </c>
      <c r="X3" s="272">
        <v>22</v>
      </c>
      <c r="Y3" s="272">
        <v>23</v>
      </c>
      <c r="Z3" s="272">
        <v>24</v>
      </c>
      <c r="AA3" s="272">
        <v>25</v>
      </c>
      <c r="AB3" s="272"/>
      <c r="AC3" s="272" t="s">
        <v>237</v>
      </c>
    </row>
    <row r="4" spans="1:29">
      <c r="A4" s="348" t="s">
        <v>213</v>
      </c>
      <c r="B4" s="351" t="s">
        <v>145</v>
      </c>
      <c r="C4" s="276"/>
      <c r="D4" s="232"/>
      <c r="E4" s="232"/>
      <c r="F4" s="232"/>
      <c r="G4" s="232"/>
      <c r="H4" s="232"/>
      <c r="I4" s="232"/>
      <c r="J4" s="232"/>
      <c r="K4" s="232"/>
      <c r="L4" s="232"/>
      <c r="M4" s="232"/>
      <c r="N4" s="232"/>
      <c r="O4" s="232"/>
      <c r="P4" s="232"/>
      <c r="Q4" s="232"/>
      <c r="R4" s="232"/>
      <c r="S4" s="234"/>
      <c r="T4" s="234"/>
      <c r="U4" s="234"/>
      <c r="V4" s="234"/>
      <c r="W4" s="234"/>
      <c r="X4" s="234"/>
      <c r="Y4" s="234"/>
      <c r="Z4" s="234"/>
      <c r="AA4" s="234"/>
    </row>
    <row r="5" spans="1:29">
      <c r="A5" s="349"/>
      <c r="B5" s="352"/>
      <c r="C5" s="269"/>
      <c r="D5" s="234"/>
      <c r="E5" s="234"/>
      <c r="F5" s="234"/>
      <c r="G5" s="234"/>
      <c r="H5" s="234"/>
      <c r="I5" s="234"/>
      <c r="J5" s="234"/>
      <c r="K5" s="234"/>
      <c r="L5" s="234"/>
      <c r="M5" s="234"/>
      <c r="N5" s="234"/>
      <c r="O5" s="234"/>
      <c r="P5" s="234"/>
      <c r="Q5" s="234"/>
      <c r="R5" s="234"/>
      <c r="S5" s="234"/>
      <c r="T5" s="234"/>
      <c r="U5" s="234"/>
      <c r="V5" s="234"/>
      <c r="W5" s="234"/>
      <c r="X5" s="234"/>
      <c r="Y5" s="234"/>
      <c r="Z5" s="234"/>
      <c r="AA5" s="234"/>
    </row>
    <row r="6" spans="1:29">
      <c r="A6" s="349"/>
      <c r="B6" s="277" t="s">
        <v>134</v>
      </c>
      <c r="C6" s="269">
        <v>328</v>
      </c>
      <c r="D6" s="234">
        <v>359</v>
      </c>
      <c r="E6" s="234">
        <v>321</v>
      </c>
      <c r="F6" s="234">
        <v>326</v>
      </c>
      <c r="G6" s="234">
        <v>315</v>
      </c>
      <c r="H6" s="234">
        <v>322</v>
      </c>
      <c r="I6" s="234">
        <v>328</v>
      </c>
      <c r="J6" s="234">
        <v>319</v>
      </c>
      <c r="K6" s="234">
        <v>303</v>
      </c>
      <c r="L6" s="234">
        <v>324</v>
      </c>
      <c r="M6" s="234">
        <v>314</v>
      </c>
      <c r="N6" s="234">
        <v>295</v>
      </c>
      <c r="O6" s="234">
        <v>309</v>
      </c>
      <c r="P6" s="234">
        <v>292</v>
      </c>
      <c r="Q6" s="234">
        <v>301</v>
      </c>
      <c r="R6" s="234">
        <v>296</v>
      </c>
      <c r="S6" s="234">
        <v>305</v>
      </c>
      <c r="T6" s="234">
        <v>310</v>
      </c>
      <c r="U6" s="234">
        <v>301</v>
      </c>
      <c r="V6" s="234">
        <v>311</v>
      </c>
      <c r="W6" s="234">
        <v>298</v>
      </c>
      <c r="X6" s="234">
        <v>293</v>
      </c>
      <c r="Y6" s="234">
        <v>302</v>
      </c>
      <c r="Z6" s="234">
        <v>300</v>
      </c>
      <c r="AA6" s="234">
        <v>300</v>
      </c>
      <c r="AC6" s="180">
        <f>SUM(N6:AA6)</f>
        <v>4213</v>
      </c>
    </row>
    <row r="7" spans="1:29">
      <c r="A7" s="349"/>
      <c r="B7" s="277" t="s">
        <v>135</v>
      </c>
      <c r="C7" s="269">
        <v>148</v>
      </c>
      <c r="D7" s="234">
        <v>173</v>
      </c>
      <c r="E7" s="234">
        <v>161</v>
      </c>
      <c r="F7" s="234">
        <v>152</v>
      </c>
      <c r="G7" s="234">
        <v>156</v>
      </c>
      <c r="H7" s="234">
        <v>148</v>
      </c>
      <c r="I7" s="234">
        <v>137</v>
      </c>
      <c r="J7" s="234">
        <v>137</v>
      </c>
      <c r="K7" s="234">
        <v>134</v>
      </c>
      <c r="L7" s="234">
        <v>134</v>
      </c>
      <c r="M7" s="234">
        <v>126</v>
      </c>
      <c r="N7" s="234">
        <v>118</v>
      </c>
      <c r="O7" s="234">
        <v>120</v>
      </c>
      <c r="P7" s="234">
        <v>118</v>
      </c>
      <c r="Q7" s="234">
        <v>113</v>
      </c>
      <c r="R7" s="234">
        <v>113</v>
      </c>
      <c r="S7" s="234">
        <v>109</v>
      </c>
      <c r="T7" s="234">
        <v>119</v>
      </c>
      <c r="U7" s="234">
        <v>103</v>
      </c>
      <c r="V7" s="234">
        <v>102</v>
      </c>
      <c r="W7" s="234">
        <v>114</v>
      </c>
      <c r="X7" s="234">
        <v>104</v>
      </c>
      <c r="Y7" s="234">
        <v>103</v>
      </c>
      <c r="Z7" s="234">
        <v>95</v>
      </c>
      <c r="AA7" s="234">
        <v>98</v>
      </c>
      <c r="AC7" s="180">
        <f t="shared" ref="AC7:AC11" si="0">SUM(N7:AA7)</f>
        <v>1529</v>
      </c>
    </row>
    <row r="8" spans="1:29">
      <c r="A8" s="349"/>
      <c r="B8" s="277" t="s">
        <v>140</v>
      </c>
      <c r="C8" s="269">
        <v>324</v>
      </c>
      <c r="D8" s="234">
        <v>418</v>
      </c>
      <c r="E8" s="234">
        <v>369</v>
      </c>
      <c r="F8" s="234">
        <v>345</v>
      </c>
      <c r="G8" s="234">
        <v>326</v>
      </c>
      <c r="H8" s="234">
        <v>315</v>
      </c>
      <c r="I8" s="234">
        <v>327</v>
      </c>
      <c r="J8" s="234">
        <v>323</v>
      </c>
      <c r="K8" s="234">
        <v>304</v>
      </c>
      <c r="L8" s="234">
        <v>332</v>
      </c>
      <c r="M8" s="234">
        <v>306</v>
      </c>
      <c r="N8" s="234">
        <v>302</v>
      </c>
      <c r="O8" s="234">
        <v>301</v>
      </c>
      <c r="P8" s="234">
        <v>286</v>
      </c>
      <c r="Q8" s="234">
        <v>299</v>
      </c>
      <c r="R8" s="234">
        <v>283</v>
      </c>
      <c r="S8" s="234">
        <v>292</v>
      </c>
      <c r="T8" s="234">
        <v>276</v>
      </c>
      <c r="U8" s="234">
        <v>275</v>
      </c>
      <c r="V8" s="234">
        <v>275</v>
      </c>
      <c r="W8" s="234">
        <v>279</v>
      </c>
      <c r="X8" s="234">
        <v>275</v>
      </c>
      <c r="Y8" s="234">
        <v>279</v>
      </c>
      <c r="Z8" s="234">
        <v>263</v>
      </c>
      <c r="AA8" s="234">
        <v>269</v>
      </c>
      <c r="AC8" s="180">
        <f t="shared" si="0"/>
        <v>3954</v>
      </c>
    </row>
    <row r="9" spans="1:29">
      <c r="A9" s="349"/>
      <c r="B9" s="277" t="s">
        <v>136</v>
      </c>
      <c r="C9" s="269">
        <v>205</v>
      </c>
      <c r="D9" s="234">
        <v>268</v>
      </c>
      <c r="E9" s="234">
        <v>228</v>
      </c>
      <c r="F9" s="234">
        <v>203</v>
      </c>
      <c r="G9" s="234">
        <v>194</v>
      </c>
      <c r="H9" s="234">
        <v>185</v>
      </c>
      <c r="I9" s="234">
        <v>181</v>
      </c>
      <c r="J9" s="234">
        <v>191</v>
      </c>
      <c r="K9" s="234">
        <v>172</v>
      </c>
      <c r="L9" s="234">
        <v>158</v>
      </c>
      <c r="M9" s="234">
        <v>162</v>
      </c>
      <c r="N9" s="234">
        <v>157</v>
      </c>
      <c r="O9" s="234">
        <v>136</v>
      </c>
      <c r="P9" s="234">
        <v>143</v>
      </c>
      <c r="Q9" s="234">
        <v>139</v>
      </c>
      <c r="R9" s="234">
        <v>125</v>
      </c>
      <c r="S9" s="234">
        <v>128</v>
      </c>
      <c r="T9" s="234">
        <v>125</v>
      </c>
      <c r="U9" s="234">
        <v>116</v>
      </c>
      <c r="V9" s="234">
        <v>125</v>
      </c>
      <c r="W9" s="234">
        <v>121</v>
      </c>
      <c r="X9" s="234">
        <v>114</v>
      </c>
      <c r="Y9" s="234">
        <v>121</v>
      </c>
      <c r="Z9" s="234">
        <v>108</v>
      </c>
      <c r="AA9" s="234">
        <v>114</v>
      </c>
      <c r="AC9" s="180">
        <f t="shared" si="0"/>
        <v>1772</v>
      </c>
    </row>
    <row r="10" spans="1:29">
      <c r="A10" s="349"/>
      <c r="B10" s="277" t="s">
        <v>137</v>
      </c>
      <c r="C10" s="269">
        <v>271</v>
      </c>
      <c r="D10" s="234">
        <v>341</v>
      </c>
      <c r="E10" s="234">
        <v>304</v>
      </c>
      <c r="F10" s="234">
        <v>291</v>
      </c>
      <c r="G10" s="234">
        <v>289</v>
      </c>
      <c r="H10" s="234">
        <v>284</v>
      </c>
      <c r="I10" s="234">
        <v>286</v>
      </c>
      <c r="J10" s="234">
        <v>277</v>
      </c>
      <c r="K10" s="234">
        <v>252</v>
      </c>
      <c r="L10" s="234">
        <v>281</v>
      </c>
      <c r="M10" s="234">
        <v>261</v>
      </c>
      <c r="N10" s="234">
        <v>249</v>
      </c>
      <c r="O10" s="234">
        <v>252</v>
      </c>
      <c r="P10" s="234">
        <v>260</v>
      </c>
      <c r="Q10" s="234">
        <v>248</v>
      </c>
      <c r="R10" s="234">
        <v>250</v>
      </c>
      <c r="S10" s="234">
        <v>253</v>
      </c>
      <c r="T10" s="234">
        <v>250</v>
      </c>
      <c r="U10" s="234">
        <v>240</v>
      </c>
      <c r="V10" s="234">
        <v>251</v>
      </c>
      <c r="W10" s="234">
        <v>234</v>
      </c>
      <c r="X10" s="234">
        <v>231</v>
      </c>
      <c r="Y10" s="234">
        <v>250</v>
      </c>
      <c r="Z10" s="234">
        <v>234</v>
      </c>
      <c r="AA10" s="234">
        <v>238</v>
      </c>
      <c r="AC10" s="180">
        <f t="shared" si="0"/>
        <v>3440</v>
      </c>
    </row>
    <row r="11" spans="1:29">
      <c r="A11" s="349"/>
      <c r="B11" s="277" t="s">
        <v>122</v>
      </c>
      <c r="C11" s="269">
        <v>1276</v>
      </c>
      <c r="D11" s="234">
        <v>1560</v>
      </c>
      <c r="E11" s="234">
        <v>1382</v>
      </c>
      <c r="F11" s="234">
        <v>1317</v>
      </c>
      <c r="G11" s="234">
        <v>1280</v>
      </c>
      <c r="H11" s="234">
        <v>1254</v>
      </c>
      <c r="I11" s="234">
        <v>1259</v>
      </c>
      <c r="J11" s="234">
        <v>1247</v>
      </c>
      <c r="K11" s="234">
        <v>1165</v>
      </c>
      <c r="L11" s="234">
        <v>1229</v>
      </c>
      <c r="M11" s="234">
        <v>1169</v>
      </c>
      <c r="N11" s="234">
        <v>1120</v>
      </c>
      <c r="O11" s="234">
        <v>1118</v>
      </c>
      <c r="P11" s="234">
        <v>1098</v>
      </c>
      <c r="Q11" s="234">
        <v>1100</v>
      </c>
      <c r="R11" s="234">
        <v>1067</v>
      </c>
      <c r="S11" s="234">
        <v>1087</v>
      </c>
      <c r="T11" s="234">
        <v>1079</v>
      </c>
      <c r="U11" s="234">
        <v>1034</v>
      </c>
      <c r="V11" s="234">
        <v>1064</v>
      </c>
      <c r="W11" s="234">
        <v>1045</v>
      </c>
      <c r="X11" s="234">
        <v>1017</v>
      </c>
      <c r="Y11" s="234">
        <v>1056</v>
      </c>
      <c r="Z11" s="234">
        <v>1000</v>
      </c>
      <c r="AA11" s="234">
        <v>1019</v>
      </c>
      <c r="AC11" s="180">
        <f t="shared" si="0"/>
        <v>14904</v>
      </c>
    </row>
    <row r="12" spans="1:29">
      <c r="A12" s="349"/>
      <c r="B12" s="353" t="s">
        <v>146</v>
      </c>
      <c r="C12" s="269"/>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C12" s="180"/>
    </row>
    <row r="13" spans="1:29">
      <c r="A13" s="349"/>
      <c r="B13" s="353"/>
      <c r="C13" s="269"/>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C13" s="180"/>
    </row>
    <row r="14" spans="1:29">
      <c r="A14" s="349"/>
      <c r="B14" s="277" t="s">
        <v>134</v>
      </c>
      <c r="C14" s="269">
        <v>308</v>
      </c>
      <c r="D14" s="234">
        <v>378</v>
      </c>
      <c r="E14" s="234">
        <v>331</v>
      </c>
      <c r="F14" s="234">
        <v>310</v>
      </c>
      <c r="G14" s="234">
        <v>326</v>
      </c>
      <c r="H14" s="234">
        <v>337</v>
      </c>
      <c r="I14" s="234">
        <v>322</v>
      </c>
      <c r="J14" s="234">
        <v>318</v>
      </c>
      <c r="K14" s="234">
        <v>301</v>
      </c>
      <c r="L14" s="234">
        <v>296</v>
      </c>
      <c r="M14" s="234">
        <v>324</v>
      </c>
      <c r="N14" s="234">
        <v>337</v>
      </c>
      <c r="O14" s="234">
        <v>273</v>
      </c>
      <c r="P14" s="234">
        <v>375</v>
      </c>
      <c r="Q14" s="234">
        <v>341</v>
      </c>
      <c r="R14" s="234">
        <v>334</v>
      </c>
      <c r="S14" s="234">
        <v>301</v>
      </c>
      <c r="T14" s="234">
        <v>308</v>
      </c>
      <c r="U14" s="234">
        <v>292</v>
      </c>
      <c r="V14" s="234">
        <v>328</v>
      </c>
      <c r="W14" s="234">
        <v>305</v>
      </c>
      <c r="X14" s="234">
        <v>286</v>
      </c>
      <c r="Y14" s="234">
        <v>308</v>
      </c>
      <c r="Z14" s="234">
        <v>276</v>
      </c>
      <c r="AA14" s="234">
        <v>296</v>
      </c>
      <c r="AC14" s="180">
        <f>SUM(N14:AA14)</f>
        <v>4360</v>
      </c>
    </row>
    <row r="15" spans="1:29">
      <c r="A15" s="349"/>
      <c r="B15" s="277" t="s">
        <v>135</v>
      </c>
      <c r="C15" s="269">
        <v>147</v>
      </c>
      <c r="D15" s="234">
        <v>211</v>
      </c>
      <c r="E15" s="234">
        <v>155</v>
      </c>
      <c r="F15" s="234">
        <v>137</v>
      </c>
      <c r="G15" s="234">
        <v>155</v>
      </c>
      <c r="H15" s="234">
        <v>133</v>
      </c>
      <c r="I15" s="234">
        <v>120</v>
      </c>
      <c r="J15" s="234">
        <v>115</v>
      </c>
      <c r="K15" s="234">
        <v>117</v>
      </c>
      <c r="L15" s="234">
        <v>164</v>
      </c>
      <c r="M15" s="234">
        <v>135</v>
      </c>
      <c r="N15" s="234">
        <v>123</v>
      </c>
      <c r="O15" s="234">
        <v>135</v>
      </c>
      <c r="P15" s="234">
        <v>203</v>
      </c>
      <c r="Q15" s="234">
        <v>215</v>
      </c>
      <c r="R15" s="234">
        <v>195</v>
      </c>
      <c r="S15" s="234">
        <v>179</v>
      </c>
      <c r="T15" s="234">
        <v>161</v>
      </c>
      <c r="U15" s="234">
        <v>129</v>
      </c>
      <c r="V15" s="234">
        <v>118</v>
      </c>
      <c r="W15" s="234">
        <v>103</v>
      </c>
      <c r="X15" s="234">
        <v>107</v>
      </c>
      <c r="Y15" s="234">
        <v>84</v>
      </c>
      <c r="Z15" s="234">
        <v>102</v>
      </c>
      <c r="AA15" s="234">
        <v>91</v>
      </c>
      <c r="AC15" s="180">
        <f t="shared" ref="AC15:AC20" si="1">SUM(N15:AA15)</f>
        <v>1945</v>
      </c>
    </row>
    <row r="16" spans="1:29">
      <c r="A16" s="349"/>
      <c r="B16" s="277" t="s">
        <v>140</v>
      </c>
      <c r="C16" s="269">
        <v>312</v>
      </c>
      <c r="D16" s="234">
        <v>383</v>
      </c>
      <c r="E16" s="234">
        <v>330</v>
      </c>
      <c r="F16" s="234">
        <v>298</v>
      </c>
      <c r="G16" s="234">
        <v>282</v>
      </c>
      <c r="H16" s="234">
        <v>338</v>
      </c>
      <c r="I16" s="234">
        <v>281</v>
      </c>
      <c r="J16" s="234">
        <v>306</v>
      </c>
      <c r="K16" s="234">
        <v>322</v>
      </c>
      <c r="L16" s="234">
        <v>314</v>
      </c>
      <c r="M16" s="234">
        <v>331</v>
      </c>
      <c r="N16" s="234">
        <v>289</v>
      </c>
      <c r="O16" s="234">
        <v>271</v>
      </c>
      <c r="P16" s="234">
        <v>390</v>
      </c>
      <c r="Q16" s="234">
        <v>353</v>
      </c>
      <c r="R16" s="234">
        <v>294</v>
      </c>
      <c r="S16" s="234">
        <v>320</v>
      </c>
      <c r="T16" s="234">
        <v>325</v>
      </c>
      <c r="U16" s="234">
        <v>283</v>
      </c>
      <c r="V16" s="234">
        <v>279</v>
      </c>
      <c r="W16" s="234">
        <v>250</v>
      </c>
      <c r="X16" s="234">
        <v>283</v>
      </c>
      <c r="Y16" s="234">
        <v>280</v>
      </c>
      <c r="Z16" s="234">
        <v>261</v>
      </c>
      <c r="AA16" s="234">
        <v>273</v>
      </c>
      <c r="AC16" s="180">
        <f t="shared" si="1"/>
        <v>4151</v>
      </c>
    </row>
    <row r="17" spans="1:30">
      <c r="A17" s="349"/>
      <c r="B17" s="277" t="s">
        <v>136</v>
      </c>
      <c r="C17" s="269">
        <v>162</v>
      </c>
      <c r="D17" s="234">
        <v>229</v>
      </c>
      <c r="E17" s="234">
        <v>192</v>
      </c>
      <c r="F17" s="234">
        <v>154</v>
      </c>
      <c r="G17" s="234">
        <v>139</v>
      </c>
      <c r="H17" s="234">
        <v>120</v>
      </c>
      <c r="I17" s="234">
        <v>137</v>
      </c>
      <c r="J17" s="234">
        <v>132</v>
      </c>
      <c r="K17" s="234">
        <v>131</v>
      </c>
      <c r="L17" s="234">
        <v>128</v>
      </c>
      <c r="M17" s="234">
        <v>122</v>
      </c>
      <c r="N17" s="234">
        <v>143</v>
      </c>
      <c r="O17" s="234">
        <v>113</v>
      </c>
      <c r="P17" s="234">
        <v>160</v>
      </c>
      <c r="Q17" s="234">
        <v>142</v>
      </c>
      <c r="R17" s="234">
        <v>101</v>
      </c>
      <c r="S17" s="234">
        <v>105</v>
      </c>
      <c r="T17" s="234">
        <v>105</v>
      </c>
      <c r="U17" s="234">
        <v>89</v>
      </c>
      <c r="V17" s="234">
        <v>87</v>
      </c>
      <c r="W17" s="234">
        <v>82</v>
      </c>
      <c r="X17" s="234">
        <v>74</v>
      </c>
      <c r="Y17" s="234">
        <v>88</v>
      </c>
      <c r="Z17" s="234">
        <v>76</v>
      </c>
      <c r="AA17" s="234">
        <v>99</v>
      </c>
      <c r="AC17" s="180">
        <f t="shared" si="1"/>
        <v>1464</v>
      </c>
    </row>
    <row r="18" spans="1:30">
      <c r="A18" s="349"/>
      <c r="B18" s="277" t="s">
        <v>138</v>
      </c>
      <c r="C18" s="269">
        <v>0</v>
      </c>
      <c r="D18" s="234">
        <v>0</v>
      </c>
      <c r="E18" s="234">
        <v>0</v>
      </c>
      <c r="F18" s="234">
        <v>0</v>
      </c>
      <c r="G18" s="234">
        <v>0</v>
      </c>
      <c r="H18" s="234">
        <v>0</v>
      </c>
      <c r="I18" s="234">
        <v>0</v>
      </c>
      <c r="J18" s="234">
        <v>0</v>
      </c>
      <c r="K18" s="234">
        <v>0</v>
      </c>
      <c r="L18" s="234">
        <v>0</v>
      </c>
      <c r="M18" s="234">
        <v>0</v>
      </c>
      <c r="N18" s="234">
        <v>10</v>
      </c>
      <c r="O18" s="234">
        <v>53</v>
      </c>
      <c r="P18" s="234">
        <v>256</v>
      </c>
      <c r="Q18" s="234">
        <v>588</v>
      </c>
      <c r="R18" s="234">
        <v>637</v>
      </c>
      <c r="S18" s="234">
        <v>634</v>
      </c>
      <c r="T18" s="234">
        <v>498</v>
      </c>
      <c r="U18" s="234">
        <v>387</v>
      </c>
      <c r="V18" s="234">
        <v>302</v>
      </c>
      <c r="W18" s="234">
        <v>212</v>
      </c>
      <c r="X18" s="234">
        <v>110</v>
      </c>
      <c r="Y18" s="234">
        <v>73</v>
      </c>
      <c r="Z18" s="234">
        <v>50</v>
      </c>
      <c r="AA18" s="234">
        <v>41</v>
      </c>
      <c r="AC18" s="180">
        <f t="shared" si="1"/>
        <v>3851</v>
      </c>
      <c r="AD18" s="300"/>
    </row>
    <row r="19" spans="1:30">
      <c r="A19" s="349"/>
      <c r="B19" s="277" t="s">
        <v>137</v>
      </c>
      <c r="C19" s="269">
        <v>232</v>
      </c>
      <c r="D19" s="234">
        <v>366</v>
      </c>
      <c r="E19" s="234">
        <v>314</v>
      </c>
      <c r="F19" s="234">
        <v>327</v>
      </c>
      <c r="G19" s="234">
        <v>286</v>
      </c>
      <c r="H19" s="234">
        <v>288</v>
      </c>
      <c r="I19" s="234">
        <v>302</v>
      </c>
      <c r="J19" s="234">
        <v>291</v>
      </c>
      <c r="K19" s="234">
        <v>300</v>
      </c>
      <c r="L19" s="234">
        <v>306</v>
      </c>
      <c r="M19" s="234">
        <v>286</v>
      </c>
      <c r="N19" s="234">
        <v>294</v>
      </c>
      <c r="O19" s="234">
        <v>234</v>
      </c>
      <c r="P19" s="234">
        <v>360</v>
      </c>
      <c r="Q19" s="234">
        <v>339</v>
      </c>
      <c r="R19" s="234">
        <v>355</v>
      </c>
      <c r="S19" s="234">
        <v>297</v>
      </c>
      <c r="T19" s="234">
        <v>282</v>
      </c>
      <c r="U19" s="234">
        <v>255</v>
      </c>
      <c r="V19" s="234">
        <v>307</v>
      </c>
      <c r="W19" s="234">
        <v>274</v>
      </c>
      <c r="X19" s="234">
        <v>268</v>
      </c>
      <c r="Y19" s="234">
        <v>260</v>
      </c>
      <c r="Z19" s="270">
        <v>269</v>
      </c>
      <c r="AA19" s="270">
        <v>258</v>
      </c>
      <c r="AC19" s="180">
        <f t="shared" si="1"/>
        <v>4052</v>
      </c>
    </row>
    <row r="20" spans="1:30">
      <c r="A20" s="349"/>
      <c r="B20" s="277" t="s">
        <v>122</v>
      </c>
      <c r="C20" s="269">
        <v>1161</v>
      </c>
      <c r="D20" s="234">
        <v>1567</v>
      </c>
      <c r="E20" s="234">
        <v>1322</v>
      </c>
      <c r="F20" s="234">
        <v>1226</v>
      </c>
      <c r="G20" s="234">
        <v>1188</v>
      </c>
      <c r="H20" s="234">
        <v>1216</v>
      </c>
      <c r="I20" s="234">
        <v>1162</v>
      </c>
      <c r="J20" s="234">
        <v>1162</v>
      </c>
      <c r="K20" s="234">
        <v>1171</v>
      </c>
      <c r="L20" s="234">
        <v>1208</v>
      </c>
      <c r="M20" s="234">
        <v>1198</v>
      </c>
      <c r="N20" s="234">
        <v>1196</v>
      </c>
      <c r="O20" s="234">
        <v>1079</v>
      </c>
      <c r="P20" s="234">
        <v>1744</v>
      </c>
      <c r="Q20" s="234">
        <v>1978</v>
      </c>
      <c r="R20" s="234">
        <v>1916</v>
      </c>
      <c r="S20" s="234">
        <v>1836</v>
      </c>
      <c r="T20" s="234">
        <v>1679</v>
      </c>
      <c r="U20" s="234">
        <v>1435</v>
      </c>
      <c r="V20" s="270">
        <v>1421</v>
      </c>
      <c r="W20" s="234">
        <v>1226</v>
      </c>
      <c r="X20" s="234">
        <v>1128</v>
      </c>
      <c r="Y20" s="234">
        <v>1093</v>
      </c>
      <c r="Z20" s="234">
        <v>1034</v>
      </c>
      <c r="AA20" s="234">
        <v>1058</v>
      </c>
      <c r="AC20" s="180">
        <f t="shared" si="1"/>
        <v>19823</v>
      </c>
    </row>
    <row r="21" spans="1:30">
      <c r="A21" s="349"/>
      <c r="B21" s="352" t="s">
        <v>139</v>
      </c>
      <c r="C21" s="269"/>
      <c r="D21" s="234"/>
      <c r="E21" s="234"/>
      <c r="F21" s="234"/>
      <c r="G21" s="234"/>
      <c r="H21" s="234"/>
      <c r="I21" s="234"/>
      <c r="J21" s="234"/>
      <c r="K21" s="234"/>
      <c r="L21" s="234"/>
      <c r="M21" s="234"/>
      <c r="N21" s="234"/>
      <c r="O21" s="234"/>
      <c r="P21" s="270"/>
      <c r="Q21" s="270"/>
      <c r="R21" s="270"/>
      <c r="S21" s="270"/>
      <c r="T21" s="270"/>
      <c r="U21" s="270"/>
      <c r="V21" s="234"/>
      <c r="W21" s="234"/>
      <c r="X21" s="234"/>
      <c r="Y21" s="234"/>
      <c r="Z21" s="234"/>
      <c r="AA21" s="234"/>
      <c r="AC21" s="180"/>
    </row>
    <row r="22" spans="1:30">
      <c r="A22" s="349"/>
      <c r="B22" s="352"/>
      <c r="C22" s="269"/>
      <c r="D22" s="234"/>
      <c r="E22" s="234"/>
      <c r="F22" s="234"/>
      <c r="G22" s="234"/>
      <c r="H22" s="234"/>
      <c r="I22" s="234"/>
      <c r="J22" s="234"/>
      <c r="K22" s="234"/>
      <c r="L22" s="234"/>
      <c r="M22" s="234"/>
      <c r="N22" s="234"/>
      <c r="O22" s="234"/>
      <c r="P22" s="270"/>
      <c r="Q22" s="270"/>
      <c r="R22" s="270"/>
      <c r="S22" s="270"/>
      <c r="T22" s="270"/>
      <c r="U22" s="270"/>
      <c r="V22" s="234"/>
      <c r="W22" s="234"/>
      <c r="X22" s="234"/>
      <c r="Y22" s="234"/>
      <c r="Z22" s="234"/>
      <c r="AA22" s="234"/>
      <c r="AC22" s="180"/>
    </row>
    <row r="23" spans="1:30">
      <c r="A23" s="349"/>
      <c r="B23" s="277" t="s">
        <v>134</v>
      </c>
      <c r="C23" s="269">
        <f>C14-C6</f>
        <v>-20</v>
      </c>
      <c r="D23" s="234">
        <f>D14-D6</f>
        <v>19</v>
      </c>
      <c r="E23" s="234">
        <f t="shared" ref="E23:Y23" si="2">E14-E6</f>
        <v>10</v>
      </c>
      <c r="F23" s="234">
        <f t="shared" si="2"/>
        <v>-16</v>
      </c>
      <c r="G23" s="234">
        <f t="shared" si="2"/>
        <v>11</v>
      </c>
      <c r="H23" s="234">
        <f t="shared" si="2"/>
        <v>15</v>
      </c>
      <c r="I23" s="234">
        <f t="shared" si="2"/>
        <v>-6</v>
      </c>
      <c r="J23" s="234">
        <f t="shared" si="2"/>
        <v>-1</v>
      </c>
      <c r="K23" s="234">
        <f t="shared" si="2"/>
        <v>-2</v>
      </c>
      <c r="L23" s="234">
        <f t="shared" si="2"/>
        <v>-28</v>
      </c>
      <c r="M23" s="234">
        <f t="shared" si="2"/>
        <v>10</v>
      </c>
      <c r="N23" s="234">
        <f t="shared" si="2"/>
        <v>42</v>
      </c>
      <c r="O23" s="234">
        <f t="shared" si="2"/>
        <v>-36</v>
      </c>
      <c r="P23" s="234">
        <f t="shared" si="2"/>
        <v>83</v>
      </c>
      <c r="Q23" s="234">
        <f t="shared" si="2"/>
        <v>40</v>
      </c>
      <c r="R23" s="234">
        <f t="shared" si="2"/>
        <v>38</v>
      </c>
      <c r="S23" s="234">
        <f t="shared" si="2"/>
        <v>-4</v>
      </c>
      <c r="T23" s="234">
        <f t="shared" si="2"/>
        <v>-2</v>
      </c>
      <c r="U23" s="234">
        <f t="shared" si="2"/>
        <v>-9</v>
      </c>
      <c r="V23" s="234">
        <f t="shared" si="2"/>
        <v>17</v>
      </c>
      <c r="W23" s="234">
        <f t="shared" si="2"/>
        <v>7</v>
      </c>
      <c r="X23" s="234">
        <f t="shared" si="2"/>
        <v>-7</v>
      </c>
      <c r="Y23" s="234">
        <f t="shared" si="2"/>
        <v>6</v>
      </c>
      <c r="Z23" s="234">
        <f>Z14-Z6</f>
        <v>-24</v>
      </c>
      <c r="AA23" s="234">
        <f>AA14-AA6</f>
        <v>-4</v>
      </c>
      <c r="AC23" s="180">
        <f>SUM(N23:AA23)</f>
        <v>147</v>
      </c>
    </row>
    <row r="24" spans="1:30">
      <c r="A24" s="349"/>
      <c r="B24" s="277" t="s">
        <v>135</v>
      </c>
      <c r="C24" s="269">
        <f t="shared" ref="C24:D26" si="3">C15-C7</f>
        <v>-1</v>
      </c>
      <c r="D24" s="234">
        <f t="shared" si="3"/>
        <v>38</v>
      </c>
      <c r="E24" s="234">
        <f t="shared" ref="E24:Z24" si="4">E15-E7</f>
        <v>-6</v>
      </c>
      <c r="F24" s="234">
        <f t="shared" si="4"/>
        <v>-15</v>
      </c>
      <c r="G24" s="234">
        <f t="shared" si="4"/>
        <v>-1</v>
      </c>
      <c r="H24" s="234">
        <f t="shared" si="4"/>
        <v>-15</v>
      </c>
      <c r="I24" s="234">
        <f t="shared" si="4"/>
        <v>-17</v>
      </c>
      <c r="J24" s="234">
        <f t="shared" si="4"/>
        <v>-22</v>
      </c>
      <c r="K24" s="234">
        <f t="shared" si="4"/>
        <v>-17</v>
      </c>
      <c r="L24" s="234">
        <f t="shared" si="4"/>
        <v>30</v>
      </c>
      <c r="M24" s="234">
        <f t="shared" si="4"/>
        <v>9</v>
      </c>
      <c r="N24" s="234">
        <f t="shared" si="4"/>
        <v>5</v>
      </c>
      <c r="O24" s="234">
        <f t="shared" si="4"/>
        <v>15</v>
      </c>
      <c r="P24" s="234">
        <f t="shared" si="4"/>
        <v>85</v>
      </c>
      <c r="Q24" s="234">
        <f t="shared" si="4"/>
        <v>102</v>
      </c>
      <c r="R24" s="234">
        <f t="shared" si="4"/>
        <v>82</v>
      </c>
      <c r="S24" s="234">
        <f t="shared" si="4"/>
        <v>70</v>
      </c>
      <c r="T24" s="234">
        <f t="shared" si="4"/>
        <v>42</v>
      </c>
      <c r="U24" s="234">
        <f t="shared" si="4"/>
        <v>26</v>
      </c>
      <c r="V24" s="234">
        <f t="shared" si="4"/>
        <v>16</v>
      </c>
      <c r="W24" s="234">
        <f t="shared" si="4"/>
        <v>-11</v>
      </c>
      <c r="X24" s="234">
        <f t="shared" si="4"/>
        <v>3</v>
      </c>
      <c r="Y24" s="234">
        <f t="shared" si="4"/>
        <v>-19</v>
      </c>
      <c r="Z24" s="234">
        <f t="shared" si="4"/>
        <v>7</v>
      </c>
      <c r="AA24" s="234">
        <f t="shared" ref="AA24" si="5">AA15-AA7</f>
        <v>-7</v>
      </c>
      <c r="AC24" s="180">
        <f t="shared" ref="AC24:AC29" si="6">SUM(N24:AA24)</f>
        <v>416</v>
      </c>
    </row>
    <row r="25" spans="1:30">
      <c r="A25" s="349"/>
      <c r="B25" s="277" t="s">
        <v>140</v>
      </c>
      <c r="C25" s="269">
        <f t="shared" si="3"/>
        <v>-12</v>
      </c>
      <c r="D25" s="234">
        <f t="shared" si="3"/>
        <v>-35</v>
      </c>
      <c r="E25" s="234">
        <f t="shared" ref="E25:Z25" si="7">E16-E8</f>
        <v>-39</v>
      </c>
      <c r="F25" s="234">
        <f t="shared" si="7"/>
        <v>-47</v>
      </c>
      <c r="G25" s="234">
        <f t="shared" si="7"/>
        <v>-44</v>
      </c>
      <c r="H25" s="234">
        <f t="shared" si="7"/>
        <v>23</v>
      </c>
      <c r="I25" s="234">
        <f t="shared" si="7"/>
        <v>-46</v>
      </c>
      <c r="J25" s="234">
        <f t="shared" si="7"/>
        <v>-17</v>
      </c>
      <c r="K25" s="234">
        <f t="shared" si="7"/>
        <v>18</v>
      </c>
      <c r="L25" s="234">
        <f t="shared" si="7"/>
        <v>-18</v>
      </c>
      <c r="M25" s="234">
        <f t="shared" si="7"/>
        <v>25</v>
      </c>
      <c r="N25" s="234">
        <f t="shared" si="7"/>
        <v>-13</v>
      </c>
      <c r="O25" s="234">
        <f t="shared" si="7"/>
        <v>-30</v>
      </c>
      <c r="P25" s="234">
        <f t="shared" si="7"/>
        <v>104</v>
      </c>
      <c r="Q25" s="234">
        <f t="shared" si="7"/>
        <v>54</v>
      </c>
      <c r="R25" s="234">
        <f t="shared" si="7"/>
        <v>11</v>
      </c>
      <c r="S25" s="234">
        <f t="shared" si="7"/>
        <v>28</v>
      </c>
      <c r="T25" s="234">
        <f t="shared" si="7"/>
        <v>49</v>
      </c>
      <c r="U25" s="234">
        <f t="shared" si="7"/>
        <v>8</v>
      </c>
      <c r="V25" s="234">
        <f t="shared" si="7"/>
        <v>4</v>
      </c>
      <c r="W25" s="234">
        <f t="shared" si="7"/>
        <v>-29</v>
      </c>
      <c r="X25" s="234">
        <f t="shared" si="7"/>
        <v>8</v>
      </c>
      <c r="Y25" s="234">
        <f t="shared" si="7"/>
        <v>1</v>
      </c>
      <c r="Z25" s="234">
        <f t="shared" si="7"/>
        <v>-2</v>
      </c>
      <c r="AA25" s="234">
        <f t="shared" ref="AA25" si="8">AA16-AA8</f>
        <v>4</v>
      </c>
      <c r="AC25" s="180">
        <f t="shared" si="6"/>
        <v>197</v>
      </c>
    </row>
    <row r="26" spans="1:30">
      <c r="A26" s="349"/>
      <c r="B26" s="277" t="s">
        <v>136</v>
      </c>
      <c r="C26" s="269">
        <f t="shared" si="3"/>
        <v>-43</v>
      </c>
      <c r="D26" s="234">
        <f t="shared" si="3"/>
        <v>-39</v>
      </c>
      <c r="E26" s="234">
        <f t="shared" ref="E26:Z26" si="9">E17-E9</f>
        <v>-36</v>
      </c>
      <c r="F26" s="234">
        <f t="shared" si="9"/>
        <v>-49</v>
      </c>
      <c r="G26" s="234">
        <f t="shared" si="9"/>
        <v>-55</v>
      </c>
      <c r="H26" s="234">
        <f t="shared" si="9"/>
        <v>-65</v>
      </c>
      <c r="I26" s="234">
        <f t="shared" si="9"/>
        <v>-44</v>
      </c>
      <c r="J26" s="234">
        <f t="shared" si="9"/>
        <v>-59</v>
      </c>
      <c r="K26" s="234">
        <f t="shared" si="9"/>
        <v>-41</v>
      </c>
      <c r="L26" s="234">
        <f t="shared" si="9"/>
        <v>-30</v>
      </c>
      <c r="M26" s="234">
        <f t="shared" si="9"/>
        <v>-40</v>
      </c>
      <c r="N26" s="234">
        <f t="shared" si="9"/>
        <v>-14</v>
      </c>
      <c r="O26" s="234">
        <f t="shared" si="9"/>
        <v>-23</v>
      </c>
      <c r="P26" s="234">
        <f t="shared" si="9"/>
        <v>17</v>
      </c>
      <c r="Q26" s="234">
        <f t="shared" si="9"/>
        <v>3</v>
      </c>
      <c r="R26" s="234">
        <f t="shared" si="9"/>
        <v>-24</v>
      </c>
      <c r="S26" s="234">
        <f t="shared" si="9"/>
        <v>-23</v>
      </c>
      <c r="T26" s="234">
        <f t="shared" si="9"/>
        <v>-20</v>
      </c>
      <c r="U26" s="234">
        <f t="shared" si="9"/>
        <v>-27</v>
      </c>
      <c r="V26" s="234">
        <f t="shared" si="9"/>
        <v>-38</v>
      </c>
      <c r="W26" s="234">
        <f t="shared" si="9"/>
        <v>-39</v>
      </c>
      <c r="X26" s="234">
        <f t="shared" si="9"/>
        <v>-40</v>
      </c>
      <c r="Y26" s="234">
        <f t="shared" si="9"/>
        <v>-33</v>
      </c>
      <c r="Z26" s="234">
        <f t="shared" si="9"/>
        <v>-32</v>
      </c>
      <c r="AA26" s="234">
        <f t="shared" ref="AA26" si="10">AA17-AA9</f>
        <v>-15</v>
      </c>
      <c r="AC26" s="180">
        <f t="shared" si="6"/>
        <v>-308</v>
      </c>
    </row>
    <row r="27" spans="1:30">
      <c r="A27" s="349"/>
      <c r="B27" s="277" t="s">
        <v>138</v>
      </c>
      <c r="C27" s="269">
        <f>C18</f>
        <v>0</v>
      </c>
      <c r="D27" s="234">
        <f>D18</f>
        <v>0</v>
      </c>
      <c r="E27" s="234">
        <f t="shared" ref="E27:Z27" si="11">E18</f>
        <v>0</v>
      </c>
      <c r="F27" s="234">
        <f t="shared" si="11"/>
        <v>0</v>
      </c>
      <c r="G27" s="234">
        <f t="shared" si="11"/>
        <v>0</v>
      </c>
      <c r="H27" s="234">
        <f t="shared" si="11"/>
        <v>0</v>
      </c>
      <c r="I27" s="234">
        <f t="shared" si="11"/>
        <v>0</v>
      </c>
      <c r="J27" s="234">
        <f t="shared" si="11"/>
        <v>0</v>
      </c>
      <c r="K27" s="234">
        <f t="shared" si="11"/>
        <v>0</v>
      </c>
      <c r="L27" s="234">
        <f t="shared" si="11"/>
        <v>0</v>
      </c>
      <c r="M27" s="234">
        <f t="shared" si="11"/>
        <v>0</v>
      </c>
      <c r="N27" s="234">
        <f t="shared" si="11"/>
        <v>10</v>
      </c>
      <c r="O27" s="234">
        <f t="shared" si="11"/>
        <v>53</v>
      </c>
      <c r="P27" s="234">
        <f t="shared" si="11"/>
        <v>256</v>
      </c>
      <c r="Q27" s="234">
        <f t="shared" si="11"/>
        <v>588</v>
      </c>
      <c r="R27" s="234">
        <f t="shared" si="11"/>
        <v>637</v>
      </c>
      <c r="S27" s="234">
        <f t="shared" si="11"/>
        <v>634</v>
      </c>
      <c r="T27" s="234">
        <f t="shared" si="11"/>
        <v>498</v>
      </c>
      <c r="U27" s="234">
        <f t="shared" si="11"/>
        <v>387</v>
      </c>
      <c r="V27" s="234">
        <f t="shared" si="11"/>
        <v>302</v>
      </c>
      <c r="W27" s="234">
        <f t="shared" si="11"/>
        <v>212</v>
      </c>
      <c r="X27" s="234">
        <f t="shared" si="11"/>
        <v>110</v>
      </c>
      <c r="Y27" s="234">
        <f t="shared" si="11"/>
        <v>73</v>
      </c>
      <c r="Z27" s="234">
        <f t="shared" si="11"/>
        <v>50</v>
      </c>
      <c r="AA27" s="234">
        <f t="shared" ref="AA27" si="12">AA18</f>
        <v>41</v>
      </c>
      <c r="AC27" s="180">
        <f t="shared" si="6"/>
        <v>3851</v>
      </c>
    </row>
    <row r="28" spans="1:30">
      <c r="A28" s="349"/>
      <c r="B28" s="277" t="s">
        <v>137</v>
      </c>
      <c r="C28" s="269">
        <f>C19-C10</f>
        <v>-39</v>
      </c>
      <c r="D28" s="234">
        <f>D19-D10</f>
        <v>25</v>
      </c>
      <c r="E28" s="234">
        <f t="shared" ref="E28:Z28" si="13">E19-E10</f>
        <v>10</v>
      </c>
      <c r="F28" s="234">
        <f t="shared" si="13"/>
        <v>36</v>
      </c>
      <c r="G28" s="234">
        <f t="shared" si="13"/>
        <v>-3</v>
      </c>
      <c r="H28" s="234">
        <f t="shared" si="13"/>
        <v>4</v>
      </c>
      <c r="I28" s="234">
        <f t="shared" si="13"/>
        <v>16</v>
      </c>
      <c r="J28" s="234">
        <f t="shared" si="13"/>
        <v>14</v>
      </c>
      <c r="K28" s="234">
        <f t="shared" si="13"/>
        <v>48</v>
      </c>
      <c r="L28" s="234">
        <f t="shared" si="13"/>
        <v>25</v>
      </c>
      <c r="M28" s="234">
        <f t="shared" si="13"/>
        <v>25</v>
      </c>
      <c r="N28" s="234">
        <f t="shared" si="13"/>
        <v>45</v>
      </c>
      <c r="O28" s="234">
        <f t="shared" si="13"/>
        <v>-18</v>
      </c>
      <c r="P28" s="234">
        <f t="shared" si="13"/>
        <v>100</v>
      </c>
      <c r="Q28" s="234">
        <f t="shared" si="13"/>
        <v>91</v>
      </c>
      <c r="R28" s="234">
        <f t="shared" si="13"/>
        <v>105</v>
      </c>
      <c r="S28" s="234">
        <f t="shared" si="13"/>
        <v>44</v>
      </c>
      <c r="T28" s="234">
        <f t="shared" si="13"/>
        <v>32</v>
      </c>
      <c r="U28" s="234">
        <f t="shared" si="13"/>
        <v>15</v>
      </c>
      <c r="V28" s="234">
        <f t="shared" si="13"/>
        <v>56</v>
      </c>
      <c r="W28" s="234">
        <f t="shared" si="13"/>
        <v>40</v>
      </c>
      <c r="X28" s="234">
        <f t="shared" si="13"/>
        <v>37</v>
      </c>
      <c r="Y28" s="234">
        <f t="shared" si="13"/>
        <v>10</v>
      </c>
      <c r="Z28" s="234">
        <f t="shared" si="13"/>
        <v>35</v>
      </c>
      <c r="AA28" s="234">
        <f t="shared" ref="AA28" si="14">AA19-AA10</f>
        <v>20</v>
      </c>
      <c r="AC28" s="180">
        <f t="shared" si="6"/>
        <v>612</v>
      </c>
    </row>
    <row r="29" spans="1:30">
      <c r="A29" s="350"/>
      <c r="B29" s="277" t="s">
        <v>122</v>
      </c>
      <c r="C29" s="271">
        <f>C20-C11</f>
        <v>-115</v>
      </c>
      <c r="D29" s="272">
        <f>D20-D11</f>
        <v>7</v>
      </c>
      <c r="E29" s="272">
        <f t="shared" ref="E29:Z29" si="15">E20-E11</f>
        <v>-60</v>
      </c>
      <c r="F29" s="272">
        <f t="shared" si="15"/>
        <v>-91</v>
      </c>
      <c r="G29" s="272">
        <f t="shared" si="15"/>
        <v>-92</v>
      </c>
      <c r="H29" s="272">
        <f t="shared" si="15"/>
        <v>-38</v>
      </c>
      <c r="I29" s="272">
        <f t="shared" si="15"/>
        <v>-97</v>
      </c>
      <c r="J29" s="272">
        <f t="shared" si="15"/>
        <v>-85</v>
      </c>
      <c r="K29" s="272">
        <f t="shared" si="15"/>
        <v>6</v>
      </c>
      <c r="L29" s="272">
        <f t="shared" si="15"/>
        <v>-21</v>
      </c>
      <c r="M29" s="272">
        <f t="shared" si="15"/>
        <v>29</v>
      </c>
      <c r="N29" s="272">
        <f t="shared" si="15"/>
        <v>76</v>
      </c>
      <c r="O29" s="272">
        <f t="shared" si="15"/>
        <v>-39</v>
      </c>
      <c r="P29" s="272">
        <f t="shared" si="15"/>
        <v>646</v>
      </c>
      <c r="Q29" s="272">
        <f t="shared" si="15"/>
        <v>878</v>
      </c>
      <c r="R29" s="272">
        <f t="shared" si="15"/>
        <v>849</v>
      </c>
      <c r="S29" s="272">
        <f t="shared" si="15"/>
        <v>749</v>
      </c>
      <c r="T29" s="272">
        <f t="shared" si="15"/>
        <v>600</v>
      </c>
      <c r="U29" s="272">
        <f t="shared" si="15"/>
        <v>401</v>
      </c>
      <c r="V29" s="272">
        <f t="shared" si="15"/>
        <v>357</v>
      </c>
      <c r="W29" s="272">
        <f t="shared" si="15"/>
        <v>181</v>
      </c>
      <c r="X29" s="272">
        <f t="shared" si="15"/>
        <v>111</v>
      </c>
      <c r="Y29" s="272">
        <f t="shared" si="15"/>
        <v>37</v>
      </c>
      <c r="Z29" s="272">
        <f t="shared" si="15"/>
        <v>34</v>
      </c>
      <c r="AA29" s="272">
        <f t="shared" ref="AA29" si="16">AA20-AA11</f>
        <v>39</v>
      </c>
      <c r="AB29" s="220"/>
      <c r="AC29" s="290">
        <f t="shared" si="6"/>
        <v>4919</v>
      </c>
    </row>
    <row r="30" spans="1:30">
      <c r="A30" s="348" t="s">
        <v>214</v>
      </c>
      <c r="B30" s="351" t="s">
        <v>145</v>
      </c>
      <c r="C30" s="269"/>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C30" s="180"/>
    </row>
    <row r="31" spans="1:30">
      <c r="A31" s="349"/>
      <c r="B31" s="352"/>
      <c r="C31" s="269"/>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C31" s="180"/>
    </row>
    <row r="32" spans="1:30">
      <c r="A32" s="349"/>
      <c r="B32" s="277" t="s">
        <v>134</v>
      </c>
      <c r="C32" s="269">
        <v>71</v>
      </c>
      <c r="D32" s="234">
        <v>79</v>
      </c>
      <c r="E32" s="234">
        <v>72</v>
      </c>
      <c r="F32" s="234">
        <v>70</v>
      </c>
      <c r="G32" s="234">
        <v>75</v>
      </c>
      <c r="H32" s="234">
        <v>70</v>
      </c>
      <c r="I32" s="234">
        <v>67</v>
      </c>
      <c r="J32" s="234">
        <v>72</v>
      </c>
      <c r="K32" s="234">
        <v>64</v>
      </c>
      <c r="L32" s="234">
        <v>69</v>
      </c>
      <c r="M32" s="234">
        <v>70</v>
      </c>
      <c r="N32" s="234">
        <v>69</v>
      </c>
      <c r="O32" s="234">
        <v>66</v>
      </c>
      <c r="P32" s="234">
        <v>63</v>
      </c>
      <c r="Q32" s="234">
        <v>65</v>
      </c>
      <c r="R32" s="234">
        <v>62</v>
      </c>
      <c r="S32" s="234">
        <v>64</v>
      </c>
      <c r="T32" s="234">
        <v>70</v>
      </c>
      <c r="U32" s="234">
        <v>68</v>
      </c>
      <c r="V32" s="234">
        <v>66</v>
      </c>
      <c r="W32" s="234">
        <v>67</v>
      </c>
      <c r="X32" s="234">
        <v>68</v>
      </c>
      <c r="Y32" s="234">
        <v>66</v>
      </c>
      <c r="Z32" s="234">
        <v>63</v>
      </c>
      <c r="AA32" s="234">
        <v>63</v>
      </c>
      <c r="AC32" s="180">
        <f>SUM(N32:AA32)</f>
        <v>920</v>
      </c>
    </row>
    <row r="33" spans="1:29">
      <c r="A33" s="349"/>
      <c r="B33" s="277" t="s">
        <v>135</v>
      </c>
      <c r="C33" s="269">
        <v>102</v>
      </c>
      <c r="D33" s="234">
        <v>119</v>
      </c>
      <c r="E33" s="234">
        <v>116</v>
      </c>
      <c r="F33" s="234">
        <v>104</v>
      </c>
      <c r="G33" s="234">
        <v>108</v>
      </c>
      <c r="H33" s="234">
        <v>101</v>
      </c>
      <c r="I33" s="234">
        <v>95</v>
      </c>
      <c r="J33" s="234">
        <v>92</v>
      </c>
      <c r="K33" s="234">
        <v>93</v>
      </c>
      <c r="L33" s="234">
        <v>89</v>
      </c>
      <c r="M33" s="234">
        <v>85</v>
      </c>
      <c r="N33" s="234">
        <v>83</v>
      </c>
      <c r="O33" s="234">
        <v>83</v>
      </c>
      <c r="P33" s="234">
        <v>82</v>
      </c>
      <c r="Q33" s="234">
        <v>77</v>
      </c>
      <c r="R33" s="234">
        <v>79</v>
      </c>
      <c r="S33" s="234">
        <v>77</v>
      </c>
      <c r="T33" s="234">
        <v>80</v>
      </c>
      <c r="U33" s="234">
        <v>69</v>
      </c>
      <c r="V33" s="234">
        <v>72</v>
      </c>
      <c r="W33" s="234">
        <v>80</v>
      </c>
      <c r="X33" s="234">
        <v>71</v>
      </c>
      <c r="Y33" s="234">
        <v>73</v>
      </c>
      <c r="Z33" s="234">
        <v>65</v>
      </c>
      <c r="AA33" s="234">
        <v>65</v>
      </c>
      <c r="AC33" s="180">
        <f t="shared" ref="AC33:AC37" si="17">SUM(N33:AA33)</f>
        <v>1056</v>
      </c>
    </row>
    <row r="34" spans="1:29">
      <c r="A34" s="349"/>
      <c r="B34" s="277" t="s">
        <v>140</v>
      </c>
      <c r="C34" s="269">
        <v>63</v>
      </c>
      <c r="D34" s="234">
        <v>72</v>
      </c>
      <c r="E34" s="234">
        <v>70</v>
      </c>
      <c r="F34" s="234">
        <v>63</v>
      </c>
      <c r="G34" s="234">
        <v>58</v>
      </c>
      <c r="H34" s="234">
        <v>51</v>
      </c>
      <c r="I34" s="234">
        <v>55</v>
      </c>
      <c r="J34" s="234">
        <v>62</v>
      </c>
      <c r="K34" s="234">
        <v>48</v>
      </c>
      <c r="L34" s="234">
        <v>63</v>
      </c>
      <c r="M34" s="234">
        <v>61</v>
      </c>
      <c r="N34" s="234">
        <v>53</v>
      </c>
      <c r="O34" s="234">
        <v>48</v>
      </c>
      <c r="P34" s="234">
        <v>45</v>
      </c>
      <c r="Q34" s="234">
        <v>54</v>
      </c>
      <c r="R34" s="234">
        <v>48</v>
      </c>
      <c r="S34" s="234">
        <v>55</v>
      </c>
      <c r="T34" s="234">
        <v>52</v>
      </c>
      <c r="U34" s="234">
        <v>45</v>
      </c>
      <c r="V34" s="234">
        <v>47</v>
      </c>
      <c r="W34" s="234">
        <v>45</v>
      </c>
      <c r="X34" s="234">
        <v>44</v>
      </c>
      <c r="Y34" s="234">
        <v>46</v>
      </c>
      <c r="Z34" s="234">
        <v>47</v>
      </c>
      <c r="AA34" s="234">
        <v>46</v>
      </c>
      <c r="AC34" s="180">
        <f t="shared" si="17"/>
        <v>675</v>
      </c>
    </row>
    <row r="35" spans="1:29">
      <c r="A35" s="349"/>
      <c r="B35" s="277" t="s">
        <v>136</v>
      </c>
      <c r="C35" s="269">
        <v>35</v>
      </c>
      <c r="D35" s="234">
        <v>49</v>
      </c>
      <c r="E35" s="234">
        <v>44</v>
      </c>
      <c r="F35" s="234">
        <v>41</v>
      </c>
      <c r="G35" s="234">
        <v>36</v>
      </c>
      <c r="H35" s="234">
        <v>36</v>
      </c>
      <c r="I35" s="234">
        <v>32</v>
      </c>
      <c r="J35" s="234">
        <v>34</v>
      </c>
      <c r="K35" s="234">
        <v>30</v>
      </c>
      <c r="L35" s="234">
        <v>28</v>
      </c>
      <c r="M35" s="234">
        <v>26</v>
      </c>
      <c r="N35" s="234">
        <v>25</v>
      </c>
      <c r="O35" s="234">
        <v>21</v>
      </c>
      <c r="P35" s="234">
        <v>24</v>
      </c>
      <c r="Q35" s="234">
        <v>21</v>
      </c>
      <c r="R35" s="234">
        <v>20</v>
      </c>
      <c r="S35" s="234">
        <v>21</v>
      </c>
      <c r="T35" s="234">
        <v>24</v>
      </c>
      <c r="U35" s="234">
        <v>20</v>
      </c>
      <c r="V35" s="234">
        <v>19</v>
      </c>
      <c r="W35" s="234">
        <v>20</v>
      </c>
      <c r="X35" s="234">
        <v>19</v>
      </c>
      <c r="Y35" s="234">
        <v>24</v>
      </c>
      <c r="Z35" s="234">
        <v>19</v>
      </c>
      <c r="AA35" s="234">
        <v>19</v>
      </c>
      <c r="AC35" s="180">
        <f t="shared" si="17"/>
        <v>296</v>
      </c>
    </row>
    <row r="36" spans="1:29">
      <c r="A36" s="349"/>
      <c r="B36" s="277" t="s">
        <v>137</v>
      </c>
      <c r="C36" s="269">
        <v>43</v>
      </c>
      <c r="D36" s="234">
        <v>47</v>
      </c>
      <c r="E36" s="234">
        <v>48</v>
      </c>
      <c r="F36" s="234">
        <v>45</v>
      </c>
      <c r="G36" s="234">
        <v>42</v>
      </c>
      <c r="H36" s="234">
        <v>37</v>
      </c>
      <c r="I36" s="234">
        <v>41</v>
      </c>
      <c r="J36" s="234">
        <v>42</v>
      </c>
      <c r="K36" s="234">
        <v>38</v>
      </c>
      <c r="L36" s="234">
        <v>45</v>
      </c>
      <c r="M36" s="234">
        <v>39</v>
      </c>
      <c r="N36" s="234">
        <v>35</v>
      </c>
      <c r="O36" s="234">
        <v>39</v>
      </c>
      <c r="P36" s="234">
        <v>37</v>
      </c>
      <c r="Q36" s="234">
        <v>34</v>
      </c>
      <c r="R36" s="234">
        <v>38</v>
      </c>
      <c r="S36" s="234">
        <v>31</v>
      </c>
      <c r="T36" s="234">
        <v>33</v>
      </c>
      <c r="U36" s="234">
        <v>37</v>
      </c>
      <c r="V36" s="234">
        <v>34</v>
      </c>
      <c r="W36" s="234">
        <v>34</v>
      </c>
      <c r="X36" s="234">
        <v>33</v>
      </c>
      <c r="Y36" s="234">
        <v>31</v>
      </c>
      <c r="Z36" s="234">
        <v>31</v>
      </c>
      <c r="AA36" s="234">
        <v>31</v>
      </c>
      <c r="AC36" s="180">
        <f t="shared" si="17"/>
        <v>478</v>
      </c>
    </row>
    <row r="37" spans="1:29">
      <c r="A37" s="349"/>
      <c r="B37" s="277" t="s">
        <v>122</v>
      </c>
      <c r="C37" s="269">
        <v>314</v>
      </c>
      <c r="D37" s="234">
        <v>366</v>
      </c>
      <c r="E37" s="234">
        <v>350</v>
      </c>
      <c r="F37" s="234">
        <v>323</v>
      </c>
      <c r="G37" s="234">
        <v>319</v>
      </c>
      <c r="H37" s="234">
        <v>294</v>
      </c>
      <c r="I37" s="234">
        <v>291</v>
      </c>
      <c r="J37" s="234">
        <v>302</v>
      </c>
      <c r="K37" s="234">
        <v>273</v>
      </c>
      <c r="L37" s="234">
        <v>295</v>
      </c>
      <c r="M37" s="234">
        <v>281</v>
      </c>
      <c r="N37" s="234">
        <v>265</v>
      </c>
      <c r="O37" s="234">
        <v>257</v>
      </c>
      <c r="P37" s="234">
        <v>252</v>
      </c>
      <c r="Q37" s="234">
        <v>251</v>
      </c>
      <c r="R37" s="234">
        <v>248</v>
      </c>
      <c r="S37" s="234">
        <v>248</v>
      </c>
      <c r="T37" s="234">
        <v>258</v>
      </c>
      <c r="U37" s="234">
        <v>238</v>
      </c>
      <c r="V37" s="234">
        <v>238</v>
      </c>
      <c r="W37" s="234">
        <v>245</v>
      </c>
      <c r="X37" s="234">
        <v>235</v>
      </c>
      <c r="Y37" s="234">
        <v>240</v>
      </c>
      <c r="Z37" s="234">
        <v>226</v>
      </c>
      <c r="AA37" s="234">
        <v>224</v>
      </c>
      <c r="AC37" s="180">
        <f t="shared" si="17"/>
        <v>3425</v>
      </c>
    </row>
    <row r="38" spans="1:29">
      <c r="A38" s="349"/>
      <c r="B38" s="353" t="s">
        <v>146</v>
      </c>
      <c r="C38" s="269"/>
      <c r="D38" s="234"/>
      <c r="E38" s="234"/>
      <c r="F38" s="234"/>
      <c r="G38" s="234"/>
      <c r="H38" s="234"/>
      <c r="I38" s="234"/>
      <c r="J38" s="234"/>
      <c r="K38" s="234"/>
      <c r="L38" s="234"/>
      <c r="M38" s="234"/>
      <c r="N38" s="234"/>
      <c r="O38" s="234"/>
      <c r="P38" s="234"/>
      <c r="Q38" s="234"/>
      <c r="R38" s="234"/>
      <c r="S38" s="234"/>
      <c r="T38" s="234"/>
      <c r="U38" s="234"/>
      <c r="V38" s="234"/>
      <c r="W38" s="234"/>
      <c r="X38" s="234"/>
      <c r="Y38" s="234"/>
      <c r="Z38" s="234"/>
      <c r="AA38" s="234"/>
      <c r="AC38" s="180"/>
    </row>
    <row r="39" spans="1:29">
      <c r="A39" s="349"/>
      <c r="B39" s="353"/>
      <c r="C39" s="269"/>
      <c r="D39" s="234"/>
      <c r="E39" s="234"/>
      <c r="F39" s="234"/>
      <c r="G39" s="234"/>
      <c r="H39" s="234"/>
      <c r="I39" s="234"/>
      <c r="J39" s="234"/>
      <c r="K39" s="234"/>
      <c r="L39" s="234"/>
      <c r="M39" s="234"/>
      <c r="N39" s="234"/>
      <c r="O39" s="234"/>
      <c r="P39" s="234"/>
      <c r="Q39" s="234"/>
      <c r="R39" s="234"/>
      <c r="S39" s="234"/>
      <c r="T39" s="234"/>
      <c r="U39" s="234"/>
      <c r="V39" s="234"/>
      <c r="W39" s="234"/>
      <c r="X39" s="234"/>
      <c r="Y39" s="234"/>
      <c r="Z39" s="234"/>
      <c r="AA39" s="234"/>
      <c r="AC39" s="180"/>
    </row>
    <row r="40" spans="1:29">
      <c r="A40" s="349"/>
      <c r="B40" s="277" t="s">
        <v>134</v>
      </c>
      <c r="C40" s="269">
        <v>75</v>
      </c>
      <c r="D40" s="234">
        <v>81</v>
      </c>
      <c r="E40" s="234">
        <v>74</v>
      </c>
      <c r="F40" s="234">
        <v>66</v>
      </c>
      <c r="G40" s="234">
        <v>92</v>
      </c>
      <c r="H40" s="234">
        <v>71</v>
      </c>
      <c r="I40" s="234">
        <v>72</v>
      </c>
      <c r="J40" s="234">
        <v>64</v>
      </c>
      <c r="K40" s="234">
        <v>79</v>
      </c>
      <c r="L40" s="234">
        <v>66</v>
      </c>
      <c r="M40" s="234">
        <v>65</v>
      </c>
      <c r="N40" s="234">
        <v>81</v>
      </c>
      <c r="O40" s="234">
        <v>56</v>
      </c>
      <c r="P40" s="234">
        <v>70</v>
      </c>
      <c r="Q40" s="234">
        <v>59</v>
      </c>
      <c r="R40" s="234">
        <v>67</v>
      </c>
      <c r="S40" s="234">
        <v>57</v>
      </c>
      <c r="T40" s="234">
        <v>60</v>
      </c>
      <c r="U40" s="234">
        <v>50</v>
      </c>
      <c r="V40" s="234">
        <v>43</v>
      </c>
      <c r="W40" s="234">
        <v>47</v>
      </c>
      <c r="X40" s="234">
        <v>61</v>
      </c>
      <c r="Y40" s="234">
        <v>53</v>
      </c>
      <c r="Z40" s="234">
        <v>52</v>
      </c>
      <c r="AA40" s="234">
        <v>41</v>
      </c>
      <c r="AC40" s="180">
        <f>SUM(N40:AA40)</f>
        <v>797</v>
      </c>
    </row>
    <row r="41" spans="1:29">
      <c r="A41" s="349"/>
      <c r="B41" s="277" t="s">
        <v>135</v>
      </c>
      <c r="C41" s="269">
        <v>105</v>
      </c>
      <c r="D41" s="234">
        <v>131</v>
      </c>
      <c r="E41" s="234">
        <v>104</v>
      </c>
      <c r="F41" s="234">
        <v>99</v>
      </c>
      <c r="G41" s="234">
        <v>100</v>
      </c>
      <c r="H41" s="234">
        <v>99</v>
      </c>
      <c r="I41" s="234">
        <v>83</v>
      </c>
      <c r="J41" s="234">
        <v>77</v>
      </c>
      <c r="K41" s="234">
        <v>85</v>
      </c>
      <c r="L41" s="234">
        <v>98</v>
      </c>
      <c r="M41" s="234">
        <v>83</v>
      </c>
      <c r="N41" s="234">
        <v>86</v>
      </c>
      <c r="O41" s="234">
        <v>100</v>
      </c>
      <c r="P41" s="234">
        <v>149</v>
      </c>
      <c r="Q41" s="234">
        <v>166</v>
      </c>
      <c r="R41" s="234">
        <v>143</v>
      </c>
      <c r="S41" s="234">
        <v>142</v>
      </c>
      <c r="T41" s="234">
        <v>126</v>
      </c>
      <c r="U41" s="234">
        <v>100</v>
      </c>
      <c r="V41" s="234">
        <v>82</v>
      </c>
      <c r="W41" s="234">
        <v>77</v>
      </c>
      <c r="X41" s="234">
        <v>77</v>
      </c>
      <c r="Y41" s="234">
        <v>60</v>
      </c>
      <c r="Z41" s="234">
        <v>76</v>
      </c>
      <c r="AA41" s="234">
        <v>60</v>
      </c>
      <c r="AC41" s="180">
        <f>SUM(N41:AA41)</f>
        <v>1444</v>
      </c>
    </row>
    <row r="42" spans="1:29">
      <c r="A42" s="349"/>
      <c r="B42" s="277" t="s">
        <v>140</v>
      </c>
      <c r="C42" s="269">
        <v>55</v>
      </c>
      <c r="D42" s="234">
        <v>60</v>
      </c>
      <c r="E42" s="234">
        <v>57</v>
      </c>
      <c r="F42" s="234">
        <v>46</v>
      </c>
      <c r="G42" s="234">
        <v>43</v>
      </c>
      <c r="H42" s="234">
        <v>56</v>
      </c>
      <c r="I42" s="234">
        <v>41</v>
      </c>
      <c r="J42" s="234">
        <v>51</v>
      </c>
      <c r="K42" s="234">
        <v>44</v>
      </c>
      <c r="L42" s="234">
        <v>59</v>
      </c>
      <c r="M42" s="234">
        <v>52</v>
      </c>
      <c r="N42" s="234">
        <v>41</v>
      </c>
      <c r="O42" s="234">
        <v>42</v>
      </c>
      <c r="P42" s="234">
        <v>86</v>
      </c>
      <c r="Q42" s="234">
        <v>73</v>
      </c>
      <c r="R42" s="234">
        <v>59</v>
      </c>
      <c r="S42" s="234">
        <v>74</v>
      </c>
      <c r="T42" s="234">
        <v>67</v>
      </c>
      <c r="U42" s="234">
        <v>54</v>
      </c>
      <c r="V42" s="234">
        <v>52</v>
      </c>
      <c r="W42" s="234">
        <v>44</v>
      </c>
      <c r="X42" s="234">
        <v>49</v>
      </c>
      <c r="Y42" s="234">
        <v>51</v>
      </c>
      <c r="Z42" s="234">
        <v>33</v>
      </c>
      <c r="AA42" s="234">
        <v>54</v>
      </c>
      <c r="AC42" s="180">
        <f t="shared" ref="AC42:AC46" si="18">SUM(N42:AA42)</f>
        <v>779</v>
      </c>
    </row>
    <row r="43" spans="1:29">
      <c r="A43" s="349"/>
      <c r="B43" s="277" t="s">
        <v>136</v>
      </c>
      <c r="C43" s="269">
        <v>31</v>
      </c>
      <c r="D43" s="234">
        <v>35</v>
      </c>
      <c r="E43" s="234">
        <v>38</v>
      </c>
      <c r="F43" s="234">
        <v>36</v>
      </c>
      <c r="G43" s="234">
        <v>15</v>
      </c>
      <c r="H43" s="234">
        <v>17</v>
      </c>
      <c r="I43" s="234">
        <v>26</v>
      </c>
      <c r="J43" s="234">
        <v>22</v>
      </c>
      <c r="K43" s="234">
        <v>18</v>
      </c>
      <c r="L43" s="234">
        <v>19</v>
      </c>
      <c r="M43" s="234">
        <v>20</v>
      </c>
      <c r="N43" s="234">
        <v>29</v>
      </c>
      <c r="O43" s="234">
        <v>25</v>
      </c>
      <c r="P43" s="234">
        <v>33</v>
      </c>
      <c r="Q43" s="234">
        <v>37</v>
      </c>
      <c r="R43" s="234">
        <v>24</v>
      </c>
      <c r="S43" s="234">
        <v>25</v>
      </c>
      <c r="T43" s="234">
        <v>16</v>
      </c>
      <c r="U43" s="234">
        <v>20</v>
      </c>
      <c r="V43" s="234">
        <v>25</v>
      </c>
      <c r="W43" s="234">
        <v>18</v>
      </c>
      <c r="X43" s="234">
        <v>8</v>
      </c>
      <c r="Y43" s="234">
        <v>21</v>
      </c>
      <c r="Z43" s="234">
        <v>10</v>
      </c>
      <c r="AA43" s="234">
        <v>15</v>
      </c>
      <c r="AC43" s="180">
        <f t="shared" si="18"/>
        <v>306</v>
      </c>
    </row>
    <row r="44" spans="1:29">
      <c r="A44" s="349"/>
      <c r="B44" s="277" t="s">
        <v>138</v>
      </c>
      <c r="C44" s="269">
        <v>0</v>
      </c>
      <c r="D44" s="234">
        <v>0</v>
      </c>
      <c r="E44" s="234">
        <v>0</v>
      </c>
      <c r="F44" s="234">
        <v>0</v>
      </c>
      <c r="G44" s="234">
        <v>0</v>
      </c>
      <c r="H44" s="234">
        <v>0</v>
      </c>
      <c r="I44" s="234">
        <v>0</v>
      </c>
      <c r="J44" s="234">
        <v>0</v>
      </c>
      <c r="K44" s="234">
        <v>0</v>
      </c>
      <c r="L44" s="234">
        <v>0</v>
      </c>
      <c r="M44" s="234">
        <v>0</v>
      </c>
      <c r="N44" s="234">
        <v>0</v>
      </c>
      <c r="O44" s="234">
        <v>4</v>
      </c>
      <c r="P44" s="234">
        <v>43</v>
      </c>
      <c r="Q44" s="234">
        <v>186</v>
      </c>
      <c r="R44" s="234">
        <v>300</v>
      </c>
      <c r="S44" s="234">
        <v>334</v>
      </c>
      <c r="T44" s="234">
        <v>305</v>
      </c>
      <c r="U44" s="234">
        <v>234</v>
      </c>
      <c r="V44" s="234">
        <v>178</v>
      </c>
      <c r="W44" s="234">
        <v>120</v>
      </c>
      <c r="X44" s="234">
        <v>62</v>
      </c>
      <c r="Y44" s="234">
        <v>38</v>
      </c>
      <c r="Z44" s="234">
        <v>28</v>
      </c>
      <c r="AA44" s="234">
        <v>19</v>
      </c>
      <c r="AC44" s="180">
        <f t="shared" si="18"/>
        <v>1851</v>
      </c>
    </row>
    <row r="45" spans="1:29">
      <c r="A45" s="349"/>
      <c r="B45" s="277" t="s">
        <v>137</v>
      </c>
      <c r="C45" s="269">
        <v>40</v>
      </c>
      <c r="D45" s="234">
        <v>49</v>
      </c>
      <c r="E45" s="234">
        <v>45</v>
      </c>
      <c r="F45" s="234">
        <v>45</v>
      </c>
      <c r="G45" s="234">
        <v>29</v>
      </c>
      <c r="H45" s="234">
        <v>42</v>
      </c>
      <c r="I45" s="234">
        <v>36</v>
      </c>
      <c r="J45" s="234">
        <v>52</v>
      </c>
      <c r="K45" s="234">
        <v>40</v>
      </c>
      <c r="L45" s="234">
        <v>46</v>
      </c>
      <c r="M45" s="234">
        <v>38</v>
      </c>
      <c r="N45" s="234">
        <v>37</v>
      </c>
      <c r="O45" s="234">
        <v>34</v>
      </c>
      <c r="P45" s="234">
        <v>62</v>
      </c>
      <c r="Q45" s="234">
        <v>79</v>
      </c>
      <c r="R45" s="234">
        <v>88</v>
      </c>
      <c r="S45" s="234">
        <v>57</v>
      </c>
      <c r="T45" s="234">
        <v>64</v>
      </c>
      <c r="U45" s="234">
        <v>31</v>
      </c>
      <c r="V45" s="234">
        <v>56</v>
      </c>
      <c r="W45" s="234">
        <v>44</v>
      </c>
      <c r="X45" s="234">
        <v>37</v>
      </c>
      <c r="Y45" s="234">
        <v>40</v>
      </c>
      <c r="Z45" s="270">
        <v>35</v>
      </c>
      <c r="AA45" s="270">
        <v>47</v>
      </c>
      <c r="AC45" s="180">
        <f t="shared" si="18"/>
        <v>711</v>
      </c>
    </row>
    <row r="46" spans="1:29">
      <c r="A46" s="349"/>
      <c r="B46" s="277" t="s">
        <v>122</v>
      </c>
      <c r="C46" s="269">
        <v>306</v>
      </c>
      <c r="D46" s="234">
        <v>356</v>
      </c>
      <c r="E46" s="234">
        <v>318</v>
      </c>
      <c r="F46" s="234">
        <v>292</v>
      </c>
      <c r="G46" s="234">
        <v>279</v>
      </c>
      <c r="H46" s="234">
        <v>285</v>
      </c>
      <c r="I46" s="234">
        <v>258</v>
      </c>
      <c r="J46" s="234">
        <v>266</v>
      </c>
      <c r="K46" s="234">
        <v>266</v>
      </c>
      <c r="L46" s="234">
        <v>288</v>
      </c>
      <c r="M46" s="234">
        <v>258</v>
      </c>
      <c r="N46" s="234">
        <v>274</v>
      </c>
      <c r="O46" s="234">
        <v>261</v>
      </c>
      <c r="P46" s="234">
        <v>443</v>
      </c>
      <c r="Q46" s="234">
        <v>600</v>
      </c>
      <c r="R46" s="234">
        <v>681</v>
      </c>
      <c r="S46" s="234">
        <v>689</v>
      </c>
      <c r="T46" s="234">
        <v>638</v>
      </c>
      <c r="U46" s="234">
        <v>489</v>
      </c>
      <c r="V46" s="270">
        <v>436</v>
      </c>
      <c r="W46" s="234">
        <v>350</v>
      </c>
      <c r="X46" s="234">
        <v>294</v>
      </c>
      <c r="Y46" s="234">
        <v>263</v>
      </c>
      <c r="Z46" s="234">
        <v>234</v>
      </c>
      <c r="AA46" s="234">
        <v>236</v>
      </c>
      <c r="AC46" s="180">
        <f t="shared" si="18"/>
        <v>5888</v>
      </c>
    </row>
    <row r="47" spans="1:29">
      <c r="A47" s="349"/>
      <c r="B47" s="352" t="s">
        <v>139</v>
      </c>
      <c r="C47" s="269"/>
      <c r="D47" s="234"/>
      <c r="E47" s="234"/>
      <c r="F47" s="234"/>
      <c r="G47" s="234"/>
      <c r="H47" s="234"/>
      <c r="I47" s="234"/>
      <c r="J47" s="234"/>
      <c r="K47" s="234"/>
      <c r="L47" s="234"/>
      <c r="M47" s="234"/>
      <c r="N47" s="234"/>
      <c r="O47" s="234"/>
      <c r="P47" s="270"/>
      <c r="Q47" s="270"/>
      <c r="R47" s="270"/>
      <c r="S47" s="270"/>
      <c r="T47" s="270"/>
      <c r="U47" s="270"/>
      <c r="V47" s="234"/>
      <c r="W47" s="234"/>
      <c r="X47" s="234"/>
      <c r="Y47" s="234"/>
      <c r="Z47" s="234"/>
      <c r="AA47" s="234"/>
      <c r="AC47" s="180"/>
    </row>
    <row r="48" spans="1:29">
      <c r="A48" s="349"/>
      <c r="B48" s="352"/>
      <c r="C48" s="269"/>
      <c r="D48" s="234"/>
      <c r="E48" s="234"/>
      <c r="F48" s="234"/>
      <c r="G48" s="234"/>
      <c r="H48" s="234"/>
      <c r="I48" s="234"/>
      <c r="J48" s="234"/>
      <c r="K48" s="234"/>
      <c r="L48" s="234"/>
      <c r="M48" s="234"/>
      <c r="N48" s="234"/>
      <c r="O48" s="234"/>
      <c r="P48" s="270"/>
      <c r="Q48" s="270"/>
      <c r="R48" s="270"/>
      <c r="S48" s="270"/>
      <c r="T48" s="270"/>
      <c r="U48" s="270"/>
      <c r="V48" s="234"/>
      <c r="W48" s="234"/>
      <c r="X48" s="234"/>
      <c r="Y48" s="234"/>
      <c r="Z48" s="234"/>
      <c r="AA48" s="234"/>
      <c r="AC48" s="180"/>
    </row>
    <row r="49" spans="1:29">
      <c r="A49" s="349"/>
      <c r="B49" s="277" t="s">
        <v>134</v>
      </c>
      <c r="C49" s="269">
        <f>C40-C32</f>
        <v>4</v>
      </c>
      <c r="D49" s="234">
        <f>D40-D32</f>
        <v>2</v>
      </c>
      <c r="E49" s="234">
        <f t="shared" ref="E49:Z49" si="19">E40-E32</f>
        <v>2</v>
      </c>
      <c r="F49" s="234">
        <f t="shared" si="19"/>
        <v>-4</v>
      </c>
      <c r="G49" s="234">
        <f t="shared" si="19"/>
        <v>17</v>
      </c>
      <c r="H49" s="234">
        <f t="shared" si="19"/>
        <v>1</v>
      </c>
      <c r="I49" s="234">
        <f t="shared" si="19"/>
        <v>5</v>
      </c>
      <c r="J49" s="234">
        <f t="shared" si="19"/>
        <v>-8</v>
      </c>
      <c r="K49" s="234">
        <f t="shared" si="19"/>
        <v>15</v>
      </c>
      <c r="L49" s="234">
        <f t="shared" si="19"/>
        <v>-3</v>
      </c>
      <c r="M49" s="234">
        <f t="shared" si="19"/>
        <v>-5</v>
      </c>
      <c r="N49" s="234">
        <f t="shared" si="19"/>
        <v>12</v>
      </c>
      <c r="O49" s="234">
        <f t="shared" si="19"/>
        <v>-10</v>
      </c>
      <c r="P49" s="234">
        <f t="shared" si="19"/>
        <v>7</v>
      </c>
      <c r="Q49" s="234">
        <f t="shared" si="19"/>
        <v>-6</v>
      </c>
      <c r="R49" s="234">
        <f t="shared" si="19"/>
        <v>5</v>
      </c>
      <c r="S49" s="234">
        <f t="shared" si="19"/>
        <v>-7</v>
      </c>
      <c r="T49" s="234">
        <f t="shared" si="19"/>
        <v>-10</v>
      </c>
      <c r="U49" s="234">
        <f t="shared" si="19"/>
        <v>-18</v>
      </c>
      <c r="V49" s="234">
        <f t="shared" si="19"/>
        <v>-23</v>
      </c>
      <c r="W49" s="234">
        <f t="shared" si="19"/>
        <v>-20</v>
      </c>
      <c r="X49" s="234">
        <f t="shared" si="19"/>
        <v>-7</v>
      </c>
      <c r="Y49" s="234">
        <f t="shared" si="19"/>
        <v>-13</v>
      </c>
      <c r="Z49" s="234">
        <f t="shared" si="19"/>
        <v>-11</v>
      </c>
      <c r="AA49" s="234">
        <f t="shared" ref="AA49" si="20">AA40-AA32</f>
        <v>-22</v>
      </c>
      <c r="AC49" s="180">
        <f>SUM(N49:AA49)</f>
        <v>-123</v>
      </c>
    </row>
    <row r="50" spans="1:29">
      <c r="A50" s="349"/>
      <c r="B50" s="277" t="s">
        <v>135</v>
      </c>
      <c r="C50" s="269">
        <f t="shared" ref="C50:Z50" si="21">C41-C33</f>
        <v>3</v>
      </c>
      <c r="D50" s="234">
        <f t="shared" si="21"/>
        <v>12</v>
      </c>
      <c r="E50" s="234">
        <f t="shared" si="21"/>
        <v>-12</v>
      </c>
      <c r="F50" s="234">
        <f t="shared" si="21"/>
        <v>-5</v>
      </c>
      <c r="G50" s="234">
        <f t="shared" si="21"/>
        <v>-8</v>
      </c>
      <c r="H50" s="234">
        <f t="shared" si="21"/>
        <v>-2</v>
      </c>
      <c r="I50" s="234">
        <f t="shared" si="21"/>
        <v>-12</v>
      </c>
      <c r="J50" s="234">
        <f t="shared" si="21"/>
        <v>-15</v>
      </c>
      <c r="K50" s="234">
        <f t="shared" si="21"/>
        <v>-8</v>
      </c>
      <c r="L50" s="234">
        <f t="shared" si="21"/>
        <v>9</v>
      </c>
      <c r="M50" s="234">
        <f t="shared" si="21"/>
        <v>-2</v>
      </c>
      <c r="N50" s="234">
        <f t="shared" si="21"/>
        <v>3</v>
      </c>
      <c r="O50" s="234">
        <f t="shared" si="21"/>
        <v>17</v>
      </c>
      <c r="P50" s="234">
        <f t="shared" si="21"/>
        <v>67</v>
      </c>
      <c r="Q50" s="234">
        <f t="shared" si="21"/>
        <v>89</v>
      </c>
      <c r="R50" s="234">
        <f t="shared" si="21"/>
        <v>64</v>
      </c>
      <c r="S50" s="234">
        <f t="shared" si="21"/>
        <v>65</v>
      </c>
      <c r="T50" s="234">
        <f t="shared" si="21"/>
        <v>46</v>
      </c>
      <c r="U50" s="234">
        <f t="shared" si="21"/>
        <v>31</v>
      </c>
      <c r="V50" s="234">
        <f t="shared" si="21"/>
        <v>10</v>
      </c>
      <c r="W50" s="234">
        <f t="shared" si="21"/>
        <v>-3</v>
      </c>
      <c r="X50" s="234">
        <f t="shared" si="21"/>
        <v>6</v>
      </c>
      <c r="Y50" s="234">
        <f t="shared" si="21"/>
        <v>-13</v>
      </c>
      <c r="Z50" s="234">
        <f t="shared" si="21"/>
        <v>11</v>
      </c>
      <c r="AA50" s="234">
        <f t="shared" ref="AA50" si="22">AA41-AA33</f>
        <v>-5</v>
      </c>
      <c r="AC50" s="180">
        <f t="shared" ref="AC50:AC55" si="23">SUM(N50:AA50)</f>
        <v>388</v>
      </c>
    </row>
    <row r="51" spans="1:29">
      <c r="A51" s="349"/>
      <c r="B51" s="277" t="s">
        <v>140</v>
      </c>
      <c r="C51" s="269">
        <f t="shared" ref="C51:Z51" si="24">C42-C34</f>
        <v>-8</v>
      </c>
      <c r="D51" s="234">
        <f t="shared" si="24"/>
        <v>-12</v>
      </c>
      <c r="E51" s="234">
        <f t="shared" si="24"/>
        <v>-13</v>
      </c>
      <c r="F51" s="234">
        <f t="shared" si="24"/>
        <v>-17</v>
      </c>
      <c r="G51" s="234">
        <f t="shared" si="24"/>
        <v>-15</v>
      </c>
      <c r="H51" s="234">
        <f t="shared" si="24"/>
        <v>5</v>
      </c>
      <c r="I51" s="234">
        <f t="shared" si="24"/>
        <v>-14</v>
      </c>
      <c r="J51" s="234">
        <f t="shared" si="24"/>
        <v>-11</v>
      </c>
      <c r="K51" s="234">
        <f t="shared" si="24"/>
        <v>-4</v>
      </c>
      <c r="L51" s="234">
        <f t="shared" si="24"/>
        <v>-4</v>
      </c>
      <c r="M51" s="234">
        <f t="shared" si="24"/>
        <v>-9</v>
      </c>
      <c r="N51" s="234">
        <f t="shared" si="24"/>
        <v>-12</v>
      </c>
      <c r="O51" s="234">
        <f t="shared" si="24"/>
        <v>-6</v>
      </c>
      <c r="P51" s="234">
        <f t="shared" si="24"/>
        <v>41</v>
      </c>
      <c r="Q51" s="234">
        <f t="shared" si="24"/>
        <v>19</v>
      </c>
      <c r="R51" s="234">
        <f t="shared" si="24"/>
        <v>11</v>
      </c>
      <c r="S51" s="234">
        <f t="shared" si="24"/>
        <v>19</v>
      </c>
      <c r="T51" s="234">
        <f t="shared" si="24"/>
        <v>15</v>
      </c>
      <c r="U51" s="234">
        <f t="shared" si="24"/>
        <v>9</v>
      </c>
      <c r="V51" s="234">
        <f t="shared" si="24"/>
        <v>5</v>
      </c>
      <c r="W51" s="234">
        <f t="shared" si="24"/>
        <v>-1</v>
      </c>
      <c r="X51" s="234">
        <f t="shared" si="24"/>
        <v>5</v>
      </c>
      <c r="Y51" s="234">
        <f t="shared" si="24"/>
        <v>5</v>
      </c>
      <c r="Z51" s="234">
        <f t="shared" si="24"/>
        <v>-14</v>
      </c>
      <c r="AA51" s="234">
        <f t="shared" ref="AA51" si="25">AA42-AA34</f>
        <v>8</v>
      </c>
      <c r="AC51" s="180">
        <f t="shared" si="23"/>
        <v>104</v>
      </c>
    </row>
    <row r="52" spans="1:29">
      <c r="A52" s="349"/>
      <c r="B52" s="277" t="s">
        <v>136</v>
      </c>
      <c r="C52" s="269">
        <f t="shared" ref="C52:Z52" si="26">C43-C35</f>
        <v>-4</v>
      </c>
      <c r="D52" s="234">
        <f t="shared" si="26"/>
        <v>-14</v>
      </c>
      <c r="E52" s="234">
        <f t="shared" si="26"/>
        <v>-6</v>
      </c>
      <c r="F52" s="234">
        <f t="shared" si="26"/>
        <v>-5</v>
      </c>
      <c r="G52" s="234">
        <f t="shared" si="26"/>
        <v>-21</v>
      </c>
      <c r="H52" s="234">
        <f t="shared" si="26"/>
        <v>-19</v>
      </c>
      <c r="I52" s="234">
        <f t="shared" si="26"/>
        <v>-6</v>
      </c>
      <c r="J52" s="234">
        <f t="shared" si="26"/>
        <v>-12</v>
      </c>
      <c r="K52" s="234">
        <f t="shared" si="26"/>
        <v>-12</v>
      </c>
      <c r="L52" s="234">
        <f t="shared" si="26"/>
        <v>-9</v>
      </c>
      <c r="M52" s="234">
        <f t="shared" si="26"/>
        <v>-6</v>
      </c>
      <c r="N52" s="234">
        <f t="shared" si="26"/>
        <v>4</v>
      </c>
      <c r="O52" s="234">
        <f t="shared" si="26"/>
        <v>4</v>
      </c>
      <c r="P52" s="234">
        <f t="shared" si="26"/>
        <v>9</v>
      </c>
      <c r="Q52" s="234">
        <f t="shared" si="26"/>
        <v>16</v>
      </c>
      <c r="R52" s="234">
        <f t="shared" si="26"/>
        <v>4</v>
      </c>
      <c r="S52" s="234">
        <f t="shared" si="26"/>
        <v>4</v>
      </c>
      <c r="T52" s="234">
        <f t="shared" si="26"/>
        <v>-8</v>
      </c>
      <c r="U52" s="234">
        <f t="shared" si="26"/>
        <v>0</v>
      </c>
      <c r="V52" s="234">
        <f t="shared" si="26"/>
        <v>6</v>
      </c>
      <c r="W52" s="234">
        <f t="shared" si="26"/>
        <v>-2</v>
      </c>
      <c r="X52" s="234">
        <f t="shared" si="26"/>
        <v>-11</v>
      </c>
      <c r="Y52" s="234">
        <f t="shared" si="26"/>
        <v>-3</v>
      </c>
      <c r="Z52" s="234">
        <f t="shared" si="26"/>
        <v>-9</v>
      </c>
      <c r="AA52" s="234">
        <f t="shared" ref="AA52" si="27">AA43-AA35</f>
        <v>-4</v>
      </c>
      <c r="AC52" s="180">
        <f t="shared" si="23"/>
        <v>10</v>
      </c>
    </row>
    <row r="53" spans="1:29">
      <c r="A53" s="349"/>
      <c r="B53" s="277" t="s">
        <v>138</v>
      </c>
      <c r="C53" s="269">
        <f>C44</f>
        <v>0</v>
      </c>
      <c r="D53" s="234">
        <f>D44</f>
        <v>0</v>
      </c>
      <c r="E53" s="234">
        <f t="shared" ref="E53:Z53" si="28">E44</f>
        <v>0</v>
      </c>
      <c r="F53" s="234">
        <f t="shared" si="28"/>
        <v>0</v>
      </c>
      <c r="G53" s="234">
        <f t="shared" si="28"/>
        <v>0</v>
      </c>
      <c r="H53" s="234">
        <f t="shared" si="28"/>
        <v>0</v>
      </c>
      <c r="I53" s="234">
        <f t="shared" si="28"/>
        <v>0</v>
      </c>
      <c r="J53" s="234">
        <f t="shared" si="28"/>
        <v>0</v>
      </c>
      <c r="K53" s="234">
        <f t="shared" si="28"/>
        <v>0</v>
      </c>
      <c r="L53" s="234">
        <f t="shared" si="28"/>
        <v>0</v>
      </c>
      <c r="M53" s="234">
        <f t="shared" si="28"/>
        <v>0</v>
      </c>
      <c r="N53" s="234">
        <f t="shared" si="28"/>
        <v>0</v>
      </c>
      <c r="O53" s="234">
        <f t="shared" si="28"/>
        <v>4</v>
      </c>
      <c r="P53" s="234">
        <f t="shared" si="28"/>
        <v>43</v>
      </c>
      <c r="Q53" s="234">
        <f t="shared" si="28"/>
        <v>186</v>
      </c>
      <c r="R53" s="234">
        <f t="shared" si="28"/>
        <v>300</v>
      </c>
      <c r="S53" s="234">
        <f t="shared" si="28"/>
        <v>334</v>
      </c>
      <c r="T53" s="234">
        <f t="shared" si="28"/>
        <v>305</v>
      </c>
      <c r="U53" s="234">
        <f t="shared" si="28"/>
        <v>234</v>
      </c>
      <c r="V53" s="234">
        <f t="shared" si="28"/>
        <v>178</v>
      </c>
      <c r="W53" s="234">
        <f t="shared" si="28"/>
        <v>120</v>
      </c>
      <c r="X53" s="234">
        <f t="shared" si="28"/>
        <v>62</v>
      </c>
      <c r="Y53" s="234">
        <f t="shared" si="28"/>
        <v>38</v>
      </c>
      <c r="Z53" s="234">
        <f t="shared" si="28"/>
        <v>28</v>
      </c>
      <c r="AA53" s="234">
        <f t="shared" ref="AA53" si="29">AA44</f>
        <v>19</v>
      </c>
      <c r="AC53" s="180">
        <f t="shared" si="23"/>
        <v>1851</v>
      </c>
    </row>
    <row r="54" spans="1:29">
      <c r="A54" s="349"/>
      <c r="B54" s="277" t="s">
        <v>137</v>
      </c>
      <c r="C54" s="269">
        <f>C45-C36</f>
        <v>-3</v>
      </c>
      <c r="D54" s="234">
        <f>D45-D36</f>
        <v>2</v>
      </c>
      <c r="E54" s="234">
        <f t="shared" ref="E54:Z54" si="30">E45-E36</f>
        <v>-3</v>
      </c>
      <c r="F54" s="234">
        <f t="shared" si="30"/>
        <v>0</v>
      </c>
      <c r="G54" s="234">
        <f t="shared" si="30"/>
        <v>-13</v>
      </c>
      <c r="H54" s="234">
        <f t="shared" si="30"/>
        <v>5</v>
      </c>
      <c r="I54" s="234">
        <f t="shared" si="30"/>
        <v>-5</v>
      </c>
      <c r="J54" s="234">
        <f t="shared" si="30"/>
        <v>10</v>
      </c>
      <c r="K54" s="234">
        <f t="shared" si="30"/>
        <v>2</v>
      </c>
      <c r="L54" s="234">
        <f t="shared" si="30"/>
        <v>1</v>
      </c>
      <c r="M54" s="234">
        <f t="shared" si="30"/>
        <v>-1</v>
      </c>
      <c r="N54" s="234">
        <f t="shared" si="30"/>
        <v>2</v>
      </c>
      <c r="O54" s="234">
        <f t="shared" si="30"/>
        <v>-5</v>
      </c>
      <c r="P54" s="234">
        <f t="shared" si="30"/>
        <v>25</v>
      </c>
      <c r="Q54" s="234">
        <f t="shared" si="30"/>
        <v>45</v>
      </c>
      <c r="R54" s="234">
        <f t="shared" si="30"/>
        <v>50</v>
      </c>
      <c r="S54" s="234">
        <f t="shared" si="30"/>
        <v>26</v>
      </c>
      <c r="T54" s="234">
        <f t="shared" si="30"/>
        <v>31</v>
      </c>
      <c r="U54" s="234">
        <f t="shared" si="30"/>
        <v>-6</v>
      </c>
      <c r="V54" s="234">
        <f t="shared" si="30"/>
        <v>22</v>
      </c>
      <c r="W54" s="234">
        <f t="shared" si="30"/>
        <v>10</v>
      </c>
      <c r="X54" s="234">
        <f t="shared" si="30"/>
        <v>4</v>
      </c>
      <c r="Y54" s="234">
        <f t="shared" si="30"/>
        <v>9</v>
      </c>
      <c r="Z54" s="234">
        <f t="shared" si="30"/>
        <v>4</v>
      </c>
      <c r="AA54" s="234">
        <f t="shared" ref="AA54" si="31">AA45-AA36</f>
        <v>16</v>
      </c>
      <c r="AC54" s="180">
        <f t="shared" si="23"/>
        <v>233</v>
      </c>
    </row>
    <row r="55" spans="1:29">
      <c r="A55" s="350"/>
      <c r="B55" s="277" t="s">
        <v>122</v>
      </c>
      <c r="C55" s="271">
        <f>C46-C37</f>
        <v>-8</v>
      </c>
      <c r="D55" s="272">
        <f>D46-D37</f>
        <v>-10</v>
      </c>
      <c r="E55" s="272">
        <f t="shared" ref="E55:Z55" si="32">E46-E37</f>
        <v>-32</v>
      </c>
      <c r="F55" s="272">
        <f t="shared" si="32"/>
        <v>-31</v>
      </c>
      <c r="G55" s="272">
        <f t="shared" si="32"/>
        <v>-40</v>
      </c>
      <c r="H55" s="272">
        <f t="shared" si="32"/>
        <v>-9</v>
      </c>
      <c r="I55" s="272">
        <f t="shared" si="32"/>
        <v>-33</v>
      </c>
      <c r="J55" s="272">
        <f t="shared" si="32"/>
        <v>-36</v>
      </c>
      <c r="K55" s="272">
        <f t="shared" si="32"/>
        <v>-7</v>
      </c>
      <c r="L55" s="272">
        <f t="shared" si="32"/>
        <v>-7</v>
      </c>
      <c r="M55" s="272">
        <f t="shared" si="32"/>
        <v>-23</v>
      </c>
      <c r="N55" s="272">
        <f t="shared" si="32"/>
        <v>9</v>
      </c>
      <c r="O55" s="272">
        <f t="shared" si="32"/>
        <v>4</v>
      </c>
      <c r="P55" s="272">
        <f t="shared" si="32"/>
        <v>191</v>
      </c>
      <c r="Q55" s="272">
        <f t="shared" si="32"/>
        <v>349</v>
      </c>
      <c r="R55" s="272">
        <f t="shared" si="32"/>
        <v>433</v>
      </c>
      <c r="S55" s="272">
        <f t="shared" si="32"/>
        <v>441</v>
      </c>
      <c r="T55" s="272">
        <f t="shared" si="32"/>
        <v>380</v>
      </c>
      <c r="U55" s="272">
        <f t="shared" si="32"/>
        <v>251</v>
      </c>
      <c r="V55" s="272">
        <f t="shared" si="32"/>
        <v>198</v>
      </c>
      <c r="W55" s="272">
        <f t="shared" si="32"/>
        <v>105</v>
      </c>
      <c r="X55" s="272">
        <f t="shared" si="32"/>
        <v>59</v>
      </c>
      <c r="Y55" s="272">
        <f t="shared" si="32"/>
        <v>23</v>
      </c>
      <c r="Z55" s="272">
        <f t="shared" si="32"/>
        <v>8</v>
      </c>
      <c r="AA55" s="272">
        <f t="shared" ref="AA55" si="33">AA46-AA37</f>
        <v>12</v>
      </c>
      <c r="AB55" s="220"/>
      <c r="AC55" s="290">
        <f t="shared" si="23"/>
        <v>2463</v>
      </c>
    </row>
    <row r="56" spans="1:29">
      <c r="A56" s="348" t="s">
        <v>223</v>
      </c>
      <c r="B56" s="351" t="s">
        <v>145</v>
      </c>
      <c r="C56" s="269"/>
      <c r="D56" s="234"/>
      <c r="E56" s="234"/>
      <c r="F56" s="234"/>
      <c r="G56" s="234"/>
      <c r="H56" s="234"/>
      <c r="I56" s="234"/>
      <c r="J56" s="234"/>
      <c r="K56" s="234"/>
      <c r="L56" s="234"/>
      <c r="M56" s="234"/>
      <c r="N56" s="234"/>
      <c r="O56" s="234"/>
      <c r="P56" s="234"/>
      <c r="Q56" s="234"/>
      <c r="R56" s="234"/>
      <c r="S56" s="234"/>
      <c r="T56" s="234"/>
      <c r="U56" s="234"/>
      <c r="V56" s="234"/>
      <c r="W56" s="234"/>
      <c r="X56" s="234"/>
      <c r="Y56" s="234"/>
      <c r="Z56" s="234"/>
      <c r="AA56" s="234"/>
      <c r="AC56" s="180"/>
    </row>
    <row r="57" spans="1:29">
      <c r="A57" s="349"/>
      <c r="B57" s="352"/>
      <c r="C57" s="269"/>
      <c r="D57" s="234"/>
      <c r="E57" s="234"/>
      <c r="F57" s="234"/>
      <c r="G57" s="234"/>
      <c r="H57" s="234"/>
      <c r="I57" s="234"/>
      <c r="J57" s="234"/>
      <c r="K57" s="234"/>
      <c r="L57" s="234"/>
      <c r="M57" s="234"/>
      <c r="N57" s="234"/>
      <c r="O57" s="234"/>
      <c r="P57" s="234"/>
      <c r="Q57" s="234"/>
      <c r="R57" s="234"/>
      <c r="S57" s="234"/>
      <c r="T57" s="234"/>
      <c r="U57" s="234"/>
      <c r="V57" s="234"/>
      <c r="W57" s="234"/>
      <c r="X57" s="234"/>
      <c r="Y57" s="234"/>
      <c r="Z57" s="234"/>
      <c r="AA57" s="234"/>
      <c r="AC57" s="180"/>
    </row>
    <row r="58" spans="1:29">
      <c r="A58" s="349"/>
      <c r="B58" s="277" t="s">
        <v>134</v>
      </c>
      <c r="C58" s="269">
        <v>156</v>
      </c>
      <c r="D58" s="234">
        <v>177</v>
      </c>
      <c r="E58" s="234">
        <v>155</v>
      </c>
      <c r="F58" s="234">
        <v>157</v>
      </c>
      <c r="G58" s="234">
        <v>155</v>
      </c>
      <c r="H58" s="234">
        <v>152</v>
      </c>
      <c r="I58" s="234">
        <v>153</v>
      </c>
      <c r="J58" s="234">
        <v>144</v>
      </c>
      <c r="K58" s="234">
        <v>142</v>
      </c>
      <c r="L58" s="234">
        <v>151</v>
      </c>
      <c r="M58" s="234">
        <v>153</v>
      </c>
      <c r="N58" s="234">
        <v>135</v>
      </c>
      <c r="O58" s="234">
        <v>143</v>
      </c>
      <c r="P58" s="234">
        <v>139</v>
      </c>
      <c r="Q58" s="234">
        <v>146</v>
      </c>
      <c r="R58" s="234">
        <v>143</v>
      </c>
      <c r="S58" s="234">
        <v>141</v>
      </c>
      <c r="T58" s="234">
        <v>148</v>
      </c>
      <c r="U58" s="234">
        <v>135</v>
      </c>
      <c r="V58" s="234">
        <v>146</v>
      </c>
      <c r="W58" s="234">
        <v>137</v>
      </c>
      <c r="X58" s="234">
        <v>127</v>
      </c>
      <c r="Y58" s="234">
        <v>139</v>
      </c>
      <c r="Z58" s="234">
        <v>139</v>
      </c>
      <c r="AA58" s="234">
        <v>139</v>
      </c>
      <c r="AC58" s="180">
        <f>SUM(N58:AA58)</f>
        <v>1957</v>
      </c>
    </row>
    <row r="59" spans="1:29">
      <c r="A59" s="349"/>
      <c r="B59" s="277" t="s">
        <v>135</v>
      </c>
      <c r="C59" s="269">
        <v>34</v>
      </c>
      <c r="D59" s="234">
        <v>38</v>
      </c>
      <c r="E59" s="234">
        <v>32</v>
      </c>
      <c r="F59" s="234">
        <v>36</v>
      </c>
      <c r="G59" s="234">
        <v>37</v>
      </c>
      <c r="H59" s="234">
        <v>34</v>
      </c>
      <c r="I59" s="234">
        <v>28</v>
      </c>
      <c r="J59" s="234">
        <v>32</v>
      </c>
      <c r="K59" s="234">
        <v>28</v>
      </c>
      <c r="L59" s="234">
        <v>33</v>
      </c>
      <c r="M59" s="234">
        <v>30</v>
      </c>
      <c r="N59" s="234">
        <v>21</v>
      </c>
      <c r="O59" s="234">
        <v>23</v>
      </c>
      <c r="P59" s="234">
        <v>25</v>
      </c>
      <c r="Q59" s="234">
        <v>26</v>
      </c>
      <c r="R59" s="234">
        <v>23</v>
      </c>
      <c r="S59" s="234">
        <v>23</v>
      </c>
      <c r="T59" s="234">
        <v>27</v>
      </c>
      <c r="U59" s="234">
        <v>23</v>
      </c>
      <c r="V59" s="234">
        <v>21</v>
      </c>
      <c r="W59" s="234">
        <v>23</v>
      </c>
      <c r="X59" s="234">
        <v>24</v>
      </c>
      <c r="Y59" s="234">
        <v>20</v>
      </c>
      <c r="Z59" s="234">
        <v>21</v>
      </c>
      <c r="AA59" s="234">
        <v>23</v>
      </c>
      <c r="AC59" s="180">
        <f t="shared" ref="AC59:AC63" si="34">SUM(N59:AA59)</f>
        <v>323</v>
      </c>
    </row>
    <row r="60" spans="1:29">
      <c r="A60" s="349"/>
      <c r="B60" s="277" t="s">
        <v>140</v>
      </c>
      <c r="C60" s="269">
        <v>162</v>
      </c>
      <c r="D60" s="234">
        <v>198</v>
      </c>
      <c r="E60" s="234">
        <v>185</v>
      </c>
      <c r="F60" s="234">
        <v>172</v>
      </c>
      <c r="G60" s="234">
        <v>173</v>
      </c>
      <c r="H60" s="234">
        <v>165</v>
      </c>
      <c r="I60" s="234">
        <v>169</v>
      </c>
      <c r="J60" s="234">
        <v>166</v>
      </c>
      <c r="K60" s="234">
        <v>154</v>
      </c>
      <c r="L60" s="234">
        <v>166</v>
      </c>
      <c r="M60" s="234">
        <v>155</v>
      </c>
      <c r="N60" s="234">
        <v>156</v>
      </c>
      <c r="O60" s="234">
        <v>158</v>
      </c>
      <c r="P60" s="234">
        <v>153</v>
      </c>
      <c r="Q60" s="234">
        <v>154</v>
      </c>
      <c r="R60" s="234">
        <v>150</v>
      </c>
      <c r="S60" s="234">
        <v>150</v>
      </c>
      <c r="T60" s="234">
        <v>141</v>
      </c>
      <c r="U60" s="234">
        <v>148</v>
      </c>
      <c r="V60" s="234">
        <v>143</v>
      </c>
      <c r="W60" s="234">
        <v>149</v>
      </c>
      <c r="X60" s="234">
        <v>146</v>
      </c>
      <c r="Y60" s="234">
        <v>138</v>
      </c>
      <c r="Z60" s="234">
        <v>130</v>
      </c>
      <c r="AA60" s="234">
        <v>141</v>
      </c>
      <c r="AC60" s="180">
        <f t="shared" si="34"/>
        <v>2057</v>
      </c>
    </row>
    <row r="61" spans="1:29">
      <c r="A61" s="349"/>
      <c r="B61" s="277" t="s">
        <v>136</v>
      </c>
      <c r="C61" s="269">
        <v>135</v>
      </c>
      <c r="D61" s="234">
        <v>177</v>
      </c>
      <c r="E61" s="234">
        <v>148</v>
      </c>
      <c r="F61" s="234">
        <v>127</v>
      </c>
      <c r="G61" s="234">
        <v>123</v>
      </c>
      <c r="H61" s="234">
        <v>118</v>
      </c>
      <c r="I61" s="234">
        <v>120</v>
      </c>
      <c r="J61" s="234">
        <v>121</v>
      </c>
      <c r="K61" s="234">
        <v>112</v>
      </c>
      <c r="L61" s="234">
        <v>100</v>
      </c>
      <c r="M61" s="234">
        <v>107</v>
      </c>
      <c r="N61" s="234">
        <v>102</v>
      </c>
      <c r="O61" s="234">
        <v>87</v>
      </c>
      <c r="P61" s="234">
        <v>94</v>
      </c>
      <c r="Q61" s="234">
        <v>90</v>
      </c>
      <c r="R61" s="234">
        <v>82</v>
      </c>
      <c r="S61" s="234">
        <v>83</v>
      </c>
      <c r="T61" s="234">
        <v>75</v>
      </c>
      <c r="U61" s="234">
        <v>76</v>
      </c>
      <c r="V61" s="234">
        <v>83</v>
      </c>
      <c r="W61" s="234">
        <v>78</v>
      </c>
      <c r="X61" s="234">
        <v>71</v>
      </c>
      <c r="Y61" s="234">
        <v>73</v>
      </c>
      <c r="Z61" s="234">
        <v>68</v>
      </c>
      <c r="AA61" s="234">
        <v>75</v>
      </c>
      <c r="AC61" s="180">
        <f t="shared" si="34"/>
        <v>1137</v>
      </c>
    </row>
    <row r="62" spans="1:29">
      <c r="A62" s="349"/>
      <c r="B62" s="277" t="s">
        <v>137</v>
      </c>
      <c r="C62" s="269">
        <v>154</v>
      </c>
      <c r="D62" s="234">
        <v>195</v>
      </c>
      <c r="E62" s="234">
        <v>174</v>
      </c>
      <c r="F62" s="234">
        <v>160</v>
      </c>
      <c r="G62" s="234">
        <v>160</v>
      </c>
      <c r="H62" s="234">
        <v>165</v>
      </c>
      <c r="I62" s="234">
        <v>172</v>
      </c>
      <c r="J62" s="234">
        <v>154</v>
      </c>
      <c r="K62" s="234">
        <v>142</v>
      </c>
      <c r="L62" s="234">
        <v>153</v>
      </c>
      <c r="M62" s="234">
        <v>143</v>
      </c>
      <c r="N62" s="234">
        <v>136</v>
      </c>
      <c r="O62" s="234">
        <v>137</v>
      </c>
      <c r="P62" s="234">
        <v>148</v>
      </c>
      <c r="Q62" s="234">
        <v>138</v>
      </c>
      <c r="R62" s="234">
        <v>137</v>
      </c>
      <c r="S62" s="234">
        <v>142</v>
      </c>
      <c r="T62" s="234">
        <v>137</v>
      </c>
      <c r="U62" s="234">
        <v>128</v>
      </c>
      <c r="V62" s="234">
        <v>139</v>
      </c>
      <c r="W62" s="234">
        <v>129</v>
      </c>
      <c r="X62" s="234">
        <v>131</v>
      </c>
      <c r="Y62" s="234">
        <v>135</v>
      </c>
      <c r="Z62" s="234">
        <v>124</v>
      </c>
      <c r="AA62" s="234">
        <v>137</v>
      </c>
      <c r="AC62" s="180">
        <f t="shared" si="34"/>
        <v>1898</v>
      </c>
    </row>
    <row r="63" spans="1:29">
      <c r="A63" s="349"/>
      <c r="B63" s="277" t="s">
        <v>122</v>
      </c>
      <c r="C63" s="269">
        <v>642</v>
      </c>
      <c r="D63" s="234">
        <v>785</v>
      </c>
      <c r="E63" s="234">
        <v>694</v>
      </c>
      <c r="F63" s="234">
        <v>651</v>
      </c>
      <c r="G63" s="234">
        <v>649</v>
      </c>
      <c r="H63" s="234">
        <v>634</v>
      </c>
      <c r="I63" s="234">
        <v>643</v>
      </c>
      <c r="J63" s="234">
        <v>616</v>
      </c>
      <c r="K63" s="234">
        <v>577</v>
      </c>
      <c r="L63" s="234">
        <v>604</v>
      </c>
      <c r="M63" s="234">
        <v>587</v>
      </c>
      <c r="N63" s="234">
        <v>551</v>
      </c>
      <c r="O63" s="234">
        <v>548</v>
      </c>
      <c r="P63" s="234">
        <v>558</v>
      </c>
      <c r="Q63" s="234">
        <v>554</v>
      </c>
      <c r="R63" s="234">
        <v>535</v>
      </c>
      <c r="S63" s="234">
        <v>539</v>
      </c>
      <c r="T63" s="234">
        <v>528</v>
      </c>
      <c r="U63" s="234">
        <v>510</v>
      </c>
      <c r="V63" s="234">
        <v>532</v>
      </c>
      <c r="W63" s="234">
        <v>516</v>
      </c>
      <c r="X63" s="234">
        <v>499</v>
      </c>
      <c r="Y63" s="234">
        <v>505</v>
      </c>
      <c r="Z63" s="234">
        <v>481</v>
      </c>
      <c r="AA63" s="234">
        <v>514</v>
      </c>
      <c r="AC63" s="180">
        <f t="shared" si="34"/>
        <v>7370</v>
      </c>
    </row>
    <row r="64" spans="1:29">
      <c r="A64" s="349"/>
      <c r="B64" s="353" t="s">
        <v>146</v>
      </c>
      <c r="C64" s="269"/>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C64" s="180"/>
    </row>
    <row r="65" spans="1:29">
      <c r="A65" s="349"/>
      <c r="B65" s="353"/>
      <c r="C65" s="269"/>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C65" s="180"/>
    </row>
    <row r="66" spans="1:29">
      <c r="A66" s="349"/>
      <c r="B66" s="277" t="s">
        <v>134</v>
      </c>
      <c r="C66" s="269">
        <v>138</v>
      </c>
      <c r="D66" s="234">
        <v>184</v>
      </c>
      <c r="E66" s="234">
        <v>145</v>
      </c>
      <c r="F66" s="234">
        <v>144</v>
      </c>
      <c r="G66" s="234">
        <v>151</v>
      </c>
      <c r="H66" s="234">
        <v>169</v>
      </c>
      <c r="I66" s="234">
        <v>136</v>
      </c>
      <c r="J66" s="234">
        <v>152</v>
      </c>
      <c r="K66" s="234">
        <v>128</v>
      </c>
      <c r="L66" s="234">
        <v>135</v>
      </c>
      <c r="M66" s="234">
        <v>131</v>
      </c>
      <c r="N66" s="234">
        <v>138</v>
      </c>
      <c r="O66" s="234">
        <v>105</v>
      </c>
      <c r="P66" s="234">
        <v>126</v>
      </c>
      <c r="Q66" s="234">
        <v>114</v>
      </c>
      <c r="R66" s="234">
        <v>91</v>
      </c>
      <c r="S66" s="234">
        <v>94</v>
      </c>
      <c r="T66" s="234">
        <v>91</v>
      </c>
      <c r="U66" s="234">
        <v>89</v>
      </c>
      <c r="V66" s="234">
        <v>105</v>
      </c>
      <c r="W66" s="234">
        <v>95</v>
      </c>
      <c r="X66" s="234">
        <v>97</v>
      </c>
      <c r="Y66" s="234">
        <v>110</v>
      </c>
      <c r="Z66" s="234">
        <v>97</v>
      </c>
      <c r="AA66" s="234">
        <v>105</v>
      </c>
      <c r="AC66" s="180">
        <f>SUM(N66:AA66)</f>
        <v>1457</v>
      </c>
    </row>
    <row r="67" spans="1:29">
      <c r="A67" s="349"/>
      <c r="B67" s="277" t="s">
        <v>135</v>
      </c>
      <c r="C67" s="269">
        <v>28</v>
      </c>
      <c r="D67" s="234">
        <v>61</v>
      </c>
      <c r="E67" s="234">
        <v>35</v>
      </c>
      <c r="F67" s="234">
        <v>21</v>
      </c>
      <c r="G67" s="234">
        <v>40</v>
      </c>
      <c r="H67" s="234">
        <v>23</v>
      </c>
      <c r="I67" s="234">
        <v>31</v>
      </c>
      <c r="J67" s="234">
        <v>22</v>
      </c>
      <c r="K67" s="234">
        <v>22</v>
      </c>
      <c r="L67" s="234">
        <v>41</v>
      </c>
      <c r="M67" s="234">
        <v>36</v>
      </c>
      <c r="N67" s="234">
        <v>17</v>
      </c>
      <c r="O67" s="234">
        <v>18</v>
      </c>
      <c r="P67" s="234">
        <v>26</v>
      </c>
      <c r="Q67" s="234">
        <v>12</v>
      </c>
      <c r="R67" s="234">
        <v>18</v>
      </c>
      <c r="S67" s="234">
        <v>7</v>
      </c>
      <c r="T67" s="234">
        <v>11</v>
      </c>
      <c r="U67" s="234">
        <v>9</v>
      </c>
      <c r="V67" s="234">
        <v>20</v>
      </c>
      <c r="W67" s="234">
        <v>13</v>
      </c>
      <c r="X67" s="234">
        <v>10</v>
      </c>
      <c r="Y67" s="234">
        <v>14</v>
      </c>
      <c r="Z67" s="234">
        <v>12</v>
      </c>
      <c r="AA67" s="234">
        <v>17</v>
      </c>
      <c r="AC67" s="180">
        <f t="shared" ref="AC67:AC72" si="35">SUM(N67:AA67)</f>
        <v>204</v>
      </c>
    </row>
    <row r="68" spans="1:29">
      <c r="A68" s="349"/>
      <c r="B68" s="277" t="s">
        <v>140</v>
      </c>
      <c r="C68" s="269">
        <v>150</v>
      </c>
      <c r="D68" s="234">
        <v>196</v>
      </c>
      <c r="E68" s="234">
        <v>164</v>
      </c>
      <c r="F68" s="234">
        <v>150</v>
      </c>
      <c r="G68" s="234">
        <v>141</v>
      </c>
      <c r="H68" s="234">
        <v>174</v>
      </c>
      <c r="I68" s="234">
        <v>132</v>
      </c>
      <c r="J68" s="234">
        <v>142</v>
      </c>
      <c r="K68" s="234">
        <v>155</v>
      </c>
      <c r="L68" s="234">
        <v>152</v>
      </c>
      <c r="M68" s="234">
        <v>170</v>
      </c>
      <c r="N68" s="234">
        <v>146</v>
      </c>
      <c r="O68" s="234">
        <v>121</v>
      </c>
      <c r="P68" s="234">
        <v>155</v>
      </c>
      <c r="Q68" s="234">
        <v>121</v>
      </c>
      <c r="R68" s="234">
        <v>108</v>
      </c>
      <c r="S68" s="234">
        <v>106</v>
      </c>
      <c r="T68" s="234">
        <v>101</v>
      </c>
      <c r="U68" s="234">
        <v>99</v>
      </c>
      <c r="V68" s="234">
        <v>105</v>
      </c>
      <c r="W68" s="234">
        <v>97</v>
      </c>
      <c r="X68" s="234">
        <v>124</v>
      </c>
      <c r="Y68" s="234">
        <v>124</v>
      </c>
      <c r="Z68" s="234">
        <v>103</v>
      </c>
      <c r="AA68" s="234">
        <v>121</v>
      </c>
      <c r="AC68" s="180">
        <f t="shared" si="35"/>
        <v>1631</v>
      </c>
    </row>
    <row r="69" spans="1:29">
      <c r="A69" s="349"/>
      <c r="B69" s="277" t="s">
        <v>136</v>
      </c>
      <c r="C69" s="269">
        <v>102</v>
      </c>
      <c r="D69" s="234">
        <v>143</v>
      </c>
      <c r="E69" s="234">
        <v>119</v>
      </c>
      <c r="F69" s="234">
        <v>94</v>
      </c>
      <c r="G69" s="234">
        <v>92</v>
      </c>
      <c r="H69" s="234">
        <v>80</v>
      </c>
      <c r="I69" s="234">
        <v>88</v>
      </c>
      <c r="J69" s="234">
        <v>81</v>
      </c>
      <c r="K69" s="234">
        <v>82</v>
      </c>
      <c r="L69" s="234">
        <v>77</v>
      </c>
      <c r="M69" s="234">
        <v>77</v>
      </c>
      <c r="N69" s="234">
        <v>85</v>
      </c>
      <c r="O69" s="234">
        <v>69</v>
      </c>
      <c r="P69" s="234">
        <v>82</v>
      </c>
      <c r="Q69" s="234">
        <v>60</v>
      </c>
      <c r="R69" s="234">
        <v>44</v>
      </c>
      <c r="S69" s="234">
        <v>49</v>
      </c>
      <c r="T69" s="234">
        <v>48</v>
      </c>
      <c r="U69" s="234">
        <v>36</v>
      </c>
      <c r="V69" s="234">
        <v>36</v>
      </c>
      <c r="W69" s="234">
        <v>30</v>
      </c>
      <c r="X69" s="234">
        <v>40</v>
      </c>
      <c r="Y69" s="234">
        <v>42</v>
      </c>
      <c r="Z69" s="234">
        <v>43</v>
      </c>
      <c r="AA69" s="234">
        <v>58</v>
      </c>
      <c r="AC69" s="180">
        <f t="shared" si="35"/>
        <v>722</v>
      </c>
    </row>
    <row r="70" spans="1:29">
      <c r="A70" s="349"/>
      <c r="B70" s="277" t="s">
        <v>138</v>
      </c>
      <c r="C70" s="269">
        <v>0</v>
      </c>
      <c r="D70" s="234">
        <v>0</v>
      </c>
      <c r="E70" s="234">
        <v>0</v>
      </c>
      <c r="F70" s="234">
        <v>0</v>
      </c>
      <c r="G70" s="234">
        <v>0</v>
      </c>
      <c r="H70" s="234">
        <v>0</v>
      </c>
      <c r="I70" s="234">
        <v>0</v>
      </c>
      <c r="J70" s="234">
        <v>0</v>
      </c>
      <c r="K70" s="234">
        <v>0</v>
      </c>
      <c r="L70" s="234">
        <v>0</v>
      </c>
      <c r="M70" s="234">
        <v>0</v>
      </c>
      <c r="N70" s="234">
        <v>8</v>
      </c>
      <c r="O70" s="234">
        <v>40</v>
      </c>
      <c r="P70" s="234">
        <v>179</v>
      </c>
      <c r="Q70" s="234">
        <v>346</v>
      </c>
      <c r="R70" s="234">
        <v>301</v>
      </c>
      <c r="S70" s="234">
        <v>263</v>
      </c>
      <c r="T70" s="234">
        <v>178</v>
      </c>
      <c r="U70" s="234">
        <v>137</v>
      </c>
      <c r="V70" s="234">
        <v>108</v>
      </c>
      <c r="W70" s="234">
        <v>83</v>
      </c>
      <c r="X70" s="234">
        <v>42</v>
      </c>
      <c r="Y70" s="234">
        <v>31</v>
      </c>
      <c r="Z70" s="234">
        <v>19</v>
      </c>
      <c r="AA70" s="234">
        <v>21</v>
      </c>
      <c r="AC70" s="180">
        <f t="shared" si="35"/>
        <v>1756</v>
      </c>
    </row>
    <row r="71" spans="1:29">
      <c r="A71" s="349"/>
      <c r="B71" s="277" t="s">
        <v>137</v>
      </c>
      <c r="C71" s="269">
        <v>130</v>
      </c>
      <c r="D71" s="234">
        <v>206</v>
      </c>
      <c r="E71" s="234">
        <v>169</v>
      </c>
      <c r="F71" s="234">
        <v>187</v>
      </c>
      <c r="G71" s="234">
        <v>166</v>
      </c>
      <c r="H71" s="234">
        <v>158</v>
      </c>
      <c r="I71" s="234">
        <v>165</v>
      </c>
      <c r="J71" s="234">
        <v>155</v>
      </c>
      <c r="K71" s="234">
        <v>152</v>
      </c>
      <c r="L71" s="234">
        <v>162</v>
      </c>
      <c r="M71" s="234">
        <v>157</v>
      </c>
      <c r="N71" s="234">
        <v>150</v>
      </c>
      <c r="O71" s="234">
        <v>110</v>
      </c>
      <c r="P71" s="234">
        <v>156</v>
      </c>
      <c r="Q71" s="234">
        <v>116</v>
      </c>
      <c r="R71" s="234">
        <v>139</v>
      </c>
      <c r="S71" s="234">
        <v>116</v>
      </c>
      <c r="T71" s="234">
        <v>100</v>
      </c>
      <c r="U71" s="234">
        <v>138</v>
      </c>
      <c r="V71" s="234">
        <v>136</v>
      </c>
      <c r="W71" s="234">
        <v>110</v>
      </c>
      <c r="X71" s="234">
        <v>119</v>
      </c>
      <c r="Y71" s="234">
        <v>119</v>
      </c>
      <c r="Z71" s="270">
        <v>115</v>
      </c>
      <c r="AA71" s="270">
        <v>109</v>
      </c>
      <c r="AC71" s="180">
        <f t="shared" si="35"/>
        <v>1733</v>
      </c>
    </row>
    <row r="72" spans="1:29">
      <c r="A72" s="349"/>
      <c r="B72" s="277" t="s">
        <v>122</v>
      </c>
      <c r="C72" s="269">
        <v>548</v>
      </c>
      <c r="D72" s="234">
        <v>790</v>
      </c>
      <c r="E72" s="234">
        <v>632</v>
      </c>
      <c r="F72" s="234">
        <v>596</v>
      </c>
      <c r="G72" s="234">
        <v>590</v>
      </c>
      <c r="H72" s="234">
        <v>604</v>
      </c>
      <c r="I72" s="234">
        <v>552</v>
      </c>
      <c r="J72" s="234">
        <v>552</v>
      </c>
      <c r="K72" s="234">
        <v>539</v>
      </c>
      <c r="L72" s="234">
        <v>567</v>
      </c>
      <c r="M72" s="234">
        <v>571</v>
      </c>
      <c r="N72" s="234">
        <v>544</v>
      </c>
      <c r="O72" s="234">
        <v>463</v>
      </c>
      <c r="P72" s="234">
        <v>724</v>
      </c>
      <c r="Q72" s="234">
        <v>769</v>
      </c>
      <c r="R72" s="234">
        <v>701</v>
      </c>
      <c r="S72" s="234">
        <v>635</v>
      </c>
      <c r="T72" s="234">
        <v>529</v>
      </c>
      <c r="U72" s="234">
        <v>508</v>
      </c>
      <c r="V72" s="270">
        <v>510</v>
      </c>
      <c r="W72" s="234">
        <v>428</v>
      </c>
      <c r="X72" s="234">
        <v>432</v>
      </c>
      <c r="Y72" s="234">
        <v>440</v>
      </c>
      <c r="Z72" s="234">
        <v>389</v>
      </c>
      <c r="AA72" s="234">
        <v>431</v>
      </c>
      <c r="AC72" s="180">
        <f t="shared" si="35"/>
        <v>7503</v>
      </c>
    </row>
    <row r="73" spans="1:29">
      <c r="A73" s="349"/>
      <c r="B73" s="352" t="s">
        <v>139</v>
      </c>
      <c r="C73" s="269"/>
      <c r="D73" s="234"/>
      <c r="E73" s="234"/>
      <c r="F73" s="234"/>
      <c r="G73" s="234"/>
      <c r="H73" s="234"/>
      <c r="I73" s="234"/>
      <c r="J73" s="234"/>
      <c r="K73" s="234"/>
      <c r="L73" s="234"/>
      <c r="M73" s="234"/>
      <c r="N73" s="234"/>
      <c r="O73" s="234"/>
      <c r="P73" s="270"/>
      <c r="Q73" s="270"/>
      <c r="R73" s="270"/>
      <c r="S73" s="270"/>
      <c r="T73" s="270"/>
      <c r="U73" s="270"/>
      <c r="V73" s="234"/>
      <c r="W73" s="234"/>
      <c r="X73" s="234"/>
      <c r="Y73" s="234"/>
      <c r="Z73" s="234"/>
      <c r="AA73" s="234"/>
      <c r="AC73" s="180"/>
    </row>
    <row r="74" spans="1:29">
      <c r="A74" s="349"/>
      <c r="B74" s="352"/>
      <c r="C74" s="269"/>
      <c r="D74" s="234"/>
      <c r="E74" s="234"/>
      <c r="F74" s="234"/>
      <c r="G74" s="234"/>
      <c r="H74" s="234"/>
      <c r="I74" s="234"/>
      <c r="J74" s="234"/>
      <c r="K74" s="234"/>
      <c r="L74" s="234"/>
      <c r="M74" s="234"/>
      <c r="N74" s="234"/>
      <c r="O74" s="234"/>
      <c r="P74" s="270"/>
      <c r="Q74" s="270"/>
      <c r="R74" s="270"/>
      <c r="S74" s="270"/>
      <c r="T74" s="270"/>
      <c r="U74" s="270"/>
      <c r="V74" s="234"/>
      <c r="W74" s="234"/>
      <c r="X74" s="234"/>
      <c r="Y74" s="234"/>
      <c r="Z74" s="234"/>
      <c r="AA74" s="234"/>
      <c r="AC74" s="180"/>
    </row>
    <row r="75" spans="1:29">
      <c r="A75" s="349"/>
      <c r="B75" s="277" t="s">
        <v>134</v>
      </c>
      <c r="C75" s="269">
        <f>C66-C58</f>
        <v>-18</v>
      </c>
      <c r="D75" s="234">
        <f>D66-D58</f>
        <v>7</v>
      </c>
      <c r="E75" s="234">
        <f t="shared" ref="E75:Z75" si="36">E66-E58</f>
        <v>-10</v>
      </c>
      <c r="F75" s="234">
        <f t="shared" si="36"/>
        <v>-13</v>
      </c>
      <c r="G75" s="234">
        <f t="shared" si="36"/>
        <v>-4</v>
      </c>
      <c r="H75" s="234">
        <f t="shared" si="36"/>
        <v>17</v>
      </c>
      <c r="I75" s="234">
        <f t="shared" si="36"/>
        <v>-17</v>
      </c>
      <c r="J75" s="234">
        <f t="shared" si="36"/>
        <v>8</v>
      </c>
      <c r="K75" s="234">
        <f t="shared" si="36"/>
        <v>-14</v>
      </c>
      <c r="L75" s="234">
        <f t="shared" si="36"/>
        <v>-16</v>
      </c>
      <c r="M75" s="234">
        <f t="shared" si="36"/>
        <v>-22</v>
      </c>
      <c r="N75" s="234">
        <f t="shared" si="36"/>
        <v>3</v>
      </c>
      <c r="O75" s="234">
        <f t="shared" si="36"/>
        <v>-38</v>
      </c>
      <c r="P75" s="234">
        <f t="shared" si="36"/>
        <v>-13</v>
      </c>
      <c r="Q75" s="234">
        <f t="shared" si="36"/>
        <v>-32</v>
      </c>
      <c r="R75" s="234">
        <f t="shared" si="36"/>
        <v>-52</v>
      </c>
      <c r="S75" s="234">
        <f t="shared" si="36"/>
        <v>-47</v>
      </c>
      <c r="T75" s="234">
        <f t="shared" si="36"/>
        <v>-57</v>
      </c>
      <c r="U75" s="234">
        <f t="shared" si="36"/>
        <v>-46</v>
      </c>
      <c r="V75" s="234">
        <f t="shared" si="36"/>
        <v>-41</v>
      </c>
      <c r="W75" s="234">
        <f t="shared" si="36"/>
        <v>-42</v>
      </c>
      <c r="X75" s="234">
        <f t="shared" si="36"/>
        <v>-30</v>
      </c>
      <c r="Y75" s="234">
        <f t="shared" si="36"/>
        <v>-29</v>
      </c>
      <c r="Z75" s="234">
        <f t="shared" si="36"/>
        <v>-42</v>
      </c>
      <c r="AA75" s="234">
        <f t="shared" ref="AA75" si="37">AA66-AA58</f>
        <v>-34</v>
      </c>
      <c r="AC75" s="180">
        <f>SUM(N75:AA75)</f>
        <v>-500</v>
      </c>
    </row>
    <row r="76" spans="1:29">
      <c r="A76" s="349"/>
      <c r="B76" s="277" t="s">
        <v>135</v>
      </c>
      <c r="C76" s="269">
        <f t="shared" ref="C76:Z76" si="38">C67-C59</f>
        <v>-6</v>
      </c>
      <c r="D76" s="234">
        <f t="shared" si="38"/>
        <v>23</v>
      </c>
      <c r="E76" s="234">
        <f t="shared" si="38"/>
        <v>3</v>
      </c>
      <c r="F76" s="234">
        <f t="shared" si="38"/>
        <v>-15</v>
      </c>
      <c r="G76" s="234">
        <f t="shared" si="38"/>
        <v>3</v>
      </c>
      <c r="H76" s="234">
        <f t="shared" si="38"/>
        <v>-11</v>
      </c>
      <c r="I76" s="234">
        <f t="shared" si="38"/>
        <v>3</v>
      </c>
      <c r="J76" s="234">
        <f t="shared" si="38"/>
        <v>-10</v>
      </c>
      <c r="K76" s="234">
        <f t="shared" si="38"/>
        <v>-6</v>
      </c>
      <c r="L76" s="234">
        <f t="shared" si="38"/>
        <v>8</v>
      </c>
      <c r="M76" s="234">
        <f t="shared" si="38"/>
        <v>6</v>
      </c>
      <c r="N76" s="234">
        <f t="shared" si="38"/>
        <v>-4</v>
      </c>
      <c r="O76" s="234">
        <f t="shared" si="38"/>
        <v>-5</v>
      </c>
      <c r="P76" s="234">
        <f t="shared" si="38"/>
        <v>1</v>
      </c>
      <c r="Q76" s="234">
        <f t="shared" si="38"/>
        <v>-14</v>
      </c>
      <c r="R76" s="234">
        <f t="shared" si="38"/>
        <v>-5</v>
      </c>
      <c r="S76" s="234">
        <f t="shared" si="38"/>
        <v>-16</v>
      </c>
      <c r="T76" s="234">
        <f t="shared" si="38"/>
        <v>-16</v>
      </c>
      <c r="U76" s="234">
        <f t="shared" si="38"/>
        <v>-14</v>
      </c>
      <c r="V76" s="234">
        <f t="shared" si="38"/>
        <v>-1</v>
      </c>
      <c r="W76" s="234">
        <f t="shared" si="38"/>
        <v>-10</v>
      </c>
      <c r="X76" s="234">
        <f t="shared" si="38"/>
        <v>-14</v>
      </c>
      <c r="Y76" s="234">
        <f t="shared" si="38"/>
        <v>-6</v>
      </c>
      <c r="Z76" s="234">
        <f t="shared" si="38"/>
        <v>-9</v>
      </c>
      <c r="AA76" s="234">
        <f t="shared" ref="AA76" si="39">AA67-AA59</f>
        <v>-6</v>
      </c>
      <c r="AC76" s="180">
        <f t="shared" ref="AC76:AC81" si="40">SUM(N76:AA76)</f>
        <v>-119</v>
      </c>
    </row>
    <row r="77" spans="1:29">
      <c r="A77" s="349"/>
      <c r="B77" s="277" t="s">
        <v>140</v>
      </c>
      <c r="C77" s="269">
        <f t="shared" ref="C77:Z77" si="41">C68-C60</f>
        <v>-12</v>
      </c>
      <c r="D77" s="234">
        <f t="shared" si="41"/>
        <v>-2</v>
      </c>
      <c r="E77" s="234">
        <f t="shared" si="41"/>
        <v>-21</v>
      </c>
      <c r="F77" s="234">
        <f t="shared" si="41"/>
        <v>-22</v>
      </c>
      <c r="G77" s="234">
        <f t="shared" si="41"/>
        <v>-32</v>
      </c>
      <c r="H77" s="234">
        <f t="shared" si="41"/>
        <v>9</v>
      </c>
      <c r="I77" s="234">
        <f t="shared" si="41"/>
        <v>-37</v>
      </c>
      <c r="J77" s="234">
        <f t="shared" si="41"/>
        <v>-24</v>
      </c>
      <c r="K77" s="234">
        <f t="shared" si="41"/>
        <v>1</v>
      </c>
      <c r="L77" s="234">
        <f t="shared" si="41"/>
        <v>-14</v>
      </c>
      <c r="M77" s="234">
        <f t="shared" si="41"/>
        <v>15</v>
      </c>
      <c r="N77" s="234">
        <f t="shared" si="41"/>
        <v>-10</v>
      </c>
      <c r="O77" s="234">
        <f t="shared" si="41"/>
        <v>-37</v>
      </c>
      <c r="P77" s="234">
        <f t="shared" si="41"/>
        <v>2</v>
      </c>
      <c r="Q77" s="234">
        <f t="shared" si="41"/>
        <v>-33</v>
      </c>
      <c r="R77" s="234">
        <f t="shared" si="41"/>
        <v>-42</v>
      </c>
      <c r="S77" s="234">
        <f t="shared" si="41"/>
        <v>-44</v>
      </c>
      <c r="T77" s="234">
        <f t="shared" si="41"/>
        <v>-40</v>
      </c>
      <c r="U77" s="234">
        <f t="shared" si="41"/>
        <v>-49</v>
      </c>
      <c r="V77" s="234">
        <f t="shared" si="41"/>
        <v>-38</v>
      </c>
      <c r="W77" s="234">
        <f t="shared" si="41"/>
        <v>-52</v>
      </c>
      <c r="X77" s="234">
        <f t="shared" si="41"/>
        <v>-22</v>
      </c>
      <c r="Y77" s="234">
        <f t="shared" si="41"/>
        <v>-14</v>
      </c>
      <c r="Z77" s="234">
        <f t="shared" si="41"/>
        <v>-27</v>
      </c>
      <c r="AA77" s="234">
        <f t="shared" ref="AA77" si="42">AA68-AA60</f>
        <v>-20</v>
      </c>
      <c r="AC77" s="180">
        <f t="shared" si="40"/>
        <v>-426</v>
      </c>
    </row>
    <row r="78" spans="1:29">
      <c r="A78" s="349"/>
      <c r="B78" s="277" t="s">
        <v>136</v>
      </c>
      <c r="C78" s="269">
        <f t="shared" ref="C78:Z78" si="43">C69-C61</f>
        <v>-33</v>
      </c>
      <c r="D78" s="234">
        <f t="shared" si="43"/>
        <v>-34</v>
      </c>
      <c r="E78" s="234">
        <f t="shared" si="43"/>
        <v>-29</v>
      </c>
      <c r="F78" s="234">
        <f t="shared" si="43"/>
        <v>-33</v>
      </c>
      <c r="G78" s="234">
        <f t="shared" si="43"/>
        <v>-31</v>
      </c>
      <c r="H78" s="234">
        <f t="shared" si="43"/>
        <v>-38</v>
      </c>
      <c r="I78" s="234">
        <f t="shared" si="43"/>
        <v>-32</v>
      </c>
      <c r="J78" s="234">
        <f t="shared" si="43"/>
        <v>-40</v>
      </c>
      <c r="K78" s="234">
        <f t="shared" si="43"/>
        <v>-30</v>
      </c>
      <c r="L78" s="234">
        <f t="shared" si="43"/>
        <v>-23</v>
      </c>
      <c r="M78" s="234">
        <f t="shared" si="43"/>
        <v>-30</v>
      </c>
      <c r="N78" s="234">
        <f t="shared" si="43"/>
        <v>-17</v>
      </c>
      <c r="O78" s="234">
        <f t="shared" si="43"/>
        <v>-18</v>
      </c>
      <c r="P78" s="234">
        <f t="shared" si="43"/>
        <v>-12</v>
      </c>
      <c r="Q78" s="234">
        <f t="shared" si="43"/>
        <v>-30</v>
      </c>
      <c r="R78" s="234">
        <f t="shared" si="43"/>
        <v>-38</v>
      </c>
      <c r="S78" s="234">
        <f t="shared" si="43"/>
        <v>-34</v>
      </c>
      <c r="T78" s="234">
        <f t="shared" si="43"/>
        <v>-27</v>
      </c>
      <c r="U78" s="234">
        <f t="shared" si="43"/>
        <v>-40</v>
      </c>
      <c r="V78" s="234">
        <f t="shared" si="43"/>
        <v>-47</v>
      </c>
      <c r="W78" s="234">
        <f t="shared" si="43"/>
        <v>-48</v>
      </c>
      <c r="X78" s="234">
        <f t="shared" si="43"/>
        <v>-31</v>
      </c>
      <c r="Y78" s="234">
        <f t="shared" si="43"/>
        <v>-31</v>
      </c>
      <c r="Z78" s="234">
        <f t="shared" si="43"/>
        <v>-25</v>
      </c>
      <c r="AA78" s="234">
        <f t="shared" ref="AA78" si="44">AA69-AA61</f>
        <v>-17</v>
      </c>
      <c r="AC78" s="180">
        <f t="shared" si="40"/>
        <v>-415</v>
      </c>
    </row>
    <row r="79" spans="1:29">
      <c r="A79" s="349"/>
      <c r="B79" s="277" t="s">
        <v>138</v>
      </c>
      <c r="C79" s="269">
        <f>C70</f>
        <v>0</v>
      </c>
      <c r="D79" s="234">
        <f>D70</f>
        <v>0</v>
      </c>
      <c r="E79" s="234">
        <f t="shared" ref="E79:Z79" si="45">E70</f>
        <v>0</v>
      </c>
      <c r="F79" s="234">
        <f t="shared" si="45"/>
        <v>0</v>
      </c>
      <c r="G79" s="234">
        <f t="shared" si="45"/>
        <v>0</v>
      </c>
      <c r="H79" s="234">
        <f t="shared" si="45"/>
        <v>0</v>
      </c>
      <c r="I79" s="234">
        <f t="shared" si="45"/>
        <v>0</v>
      </c>
      <c r="J79" s="234">
        <f t="shared" si="45"/>
        <v>0</v>
      </c>
      <c r="K79" s="234">
        <f t="shared" si="45"/>
        <v>0</v>
      </c>
      <c r="L79" s="234">
        <f t="shared" si="45"/>
        <v>0</v>
      </c>
      <c r="M79" s="234">
        <f t="shared" si="45"/>
        <v>0</v>
      </c>
      <c r="N79" s="234">
        <f t="shared" si="45"/>
        <v>8</v>
      </c>
      <c r="O79" s="234">
        <f t="shared" si="45"/>
        <v>40</v>
      </c>
      <c r="P79" s="234">
        <f t="shared" si="45"/>
        <v>179</v>
      </c>
      <c r="Q79" s="234">
        <f t="shared" si="45"/>
        <v>346</v>
      </c>
      <c r="R79" s="234">
        <f t="shared" si="45"/>
        <v>301</v>
      </c>
      <c r="S79" s="234">
        <f t="shared" si="45"/>
        <v>263</v>
      </c>
      <c r="T79" s="234">
        <f t="shared" si="45"/>
        <v>178</v>
      </c>
      <c r="U79" s="234">
        <f t="shared" si="45"/>
        <v>137</v>
      </c>
      <c r="V79" s="234">
        <f t="shared" si="45"/>
        <v>108</v>
      </c>
      <c r="W79" s="234">
        <f t="shared" si="45"/>
        <v>83</v>
      </c>
      <c r="X79" s="234">
        <f t="shared" si="45"/>
        <v>42</v>
      </c>
      <c r="Y79" s="234">
        <f t="shared" si="45"/>
        <v>31</v>
      </c>
      <c r="Z79" s="234">
        <f t="shared" si="45"/>
        <v>19</v>
      </c>
      <c r="AA79" s="234">
        <f t="shared" ref="AA79" si="46">AA70</f>
        <v>21</v>
      </c>
      <c r="AC79" s="180">
        <f t="shared" si="40"/>
        <v>1756</v>
      </c>
    </row>
    <row r="80" spans="1:29">
      <c r="A80" s="349"/>
      <c r="B80" s="277" t="s">
        <v>137</v>
      </c>
      <c r="C80" s="269">
        <f>C71-C62</f>
        <v>-24</v>
      </c>
      <c r="D80" s="234">
        <f>D71-D62</f>
        <v>11</v>
      </c>
      <c r="E80" s="234">
        <f t="shared" ref="E80:Z80" si="47">E71-E62</f>
        <v>-5</v>
      </c>
      <c r="F80" s="234">
        <f t="shared" si="47"/>
        <v>27</v>
      </c>
      <c r="G80" s="234">
        <f t="shared" si="47"/>
        <v>6</v>
      </c>
      <c r="H80" s="234">
        <f t="shared" si="47"/>
        <v>-7</v>
      </c>
      <c r="I80" s="234">
        <f t="shared" si="47"/>
        <v>-7</v>
      </c>
      <c r="J80" s="234">
        <f t="shared" si="47"/>
        <v>1</v>
      </c>
      <c r="K80" s="234">
        <f t="shared" si="47"/>
        <v>10</v>
      </c>
      <c r="L80" s="234">
        <f t="shared" si="47"/>
        <v>9</v>
      </c>
      <c r="M80" s="234">
        <f t="shared" si="47"/>
        <v>14</v>
      </c>
      <c r="N80" s="234">
        <f t="shared" si="47"/>
        <v>14</v>
      </c>
      <c r="O80" s="234">
        <f t="shared" si="47"/>
        <v>-27</v>
      </c>
      <c r="P80" s="234">
        <f t="shared" si="47"/>
        <v>8</v>
      </c>
      <c r="Q80" s="234">
        <f t="shared" si="47"/>
        <v>-22</v>
      </c>
      <c r="R80" s="234">
        <f t="shared" si="47"/>
        <v>2</v>
      </c>
      <c r="S80" s="234">
        <f t="shared" si="47"/>
        <v>-26</v>
      </c>
      <c r="T80" s="234">
        <f t="shared" si="47"/>
        <v>-37</v>
      </c>
      <c r="U80" s="234">
        <f t="shared" si="47"/>
        <v>10</v>
      </c>
      <c r="V80" s="234">
        <f t="shared" si="47"/>
        <v>-3</v>
      </c>
      <c r="W80" s="234">
        <f t="shared" si="47"/>
        <v>-19</v>
      </c>
      <c r="X80" s="234">
        <f t="shared" si="47"/>
        <v>-12</v>
      </c>
      <c r="Y80" s="234">
        <f t="shared" si="47"/>
        <v>-16</v>
      </c>
      <c r="Z80" s="234">
        <f t="shared" si="47"/>
        <v>-9</v>
      </c>
      <c r="AA80" s="234">
        <f t="shared" ref="AA80" si="48">AA71-AA62</f>
        <v>-28</v>
      </c>
      <c r="AC80" s="180">
        <f t="shared" si="40"/>
        <v>-165</v>
      </c>
    </row>
    <row r="81" spans="1:29">
      <c r="A81" s="350"/>
      <c r="B81" s="277" t="s">
        <v>122</v>
      </c>
      <c r="C81" s="271">
        <f>C72-C63</f>
        <v>-94</v>
      </c>
      <c r="D81" s="272">
        <f>D72-D63</f>
        <v>5</v>
      </c>
      <c r="E81" s="272">
        <f t="shared" ref="E81:Z81" si="49">E72-E63</f>
        <v>-62</v>
      </c>
      <c r="F81" s="272">
        <f t="shared" si="49"/>
        <v>-55</v>
      </c>
      <c r="G81" s="272">
        <f t="shared" si="49"/>
        <v>-59</v>
      </c>
      <c r="H81" s="272">
        <f t="shared" si="49"/>
        <v>-30</v>
      </c>
      <c r="I81" s="272">
        <f t="shared" si="49"/>
        <v>-91</v>
      </c>
      <c r="J81" s="272">
        <f t="shared" si="49"/>
        <v>-64</v>
      </c>
      <c r="K81" s="272">
        <f t="shared" si="49"/>
        <v>-38</v>
      </c>
      <c r="L81" s="272">
        <f t="shared" si="49"/>
        <v>-37</v>
      </c>
      <c r="M81" s="272">
        <f t="shared" si="49"/>
        <v>-16</v>
      </c>
      <c r="N81" s="272">
        <f t="shared" si="49"/>
        <v>-7</v>
      </c>
      <c r="O81" s="272">
        <f t="shared" si="49"/>
        <v>-85</v>
      </c>
      <c r="P81" s="272">
        <f t="shared" si="49"/>
        <v>166</v>
      </c>
      <c r="Q81" s="272">
        <f t="shared" si="49"/>
        <v>215</v>
      </c>
      <c r="R81" s="272">
        <f t="shared" si="49"/>
        <v>166</v>
      </c>
      <c r="S81" s="272">
        <f t="shared" si="49"/>
        <v>96</v>
      </c>
      <c r="T81" s="272">
        <f t="shared" si="49"/>
        <v>1</v>
      </c>
      <c r="U81" s="272">
        <f t="shared" si="49"/>
        <v>-2</v>
      </c>
      <c r="V81" s="272">
        <f t="shared" si="49"/>
        <v>-22</v>
      </c>
      <c r="W81" s="272">
        <f t="shared" si="49"/>
        <v>-88</v>
      </c>
      <c r="X81" s="272">
        <f t="shared" si="49"/>
        <v>-67</v>
      </c>
      <c r="Y81" s="272">
        <f t="shared" si="49"/>
        <v>-65</v>
      </c>
      <c r="Z81" s="272">
        <f t="shared" si="49"/>
        <v>-92</v>
      </c>
      <c r="AA81" s="272">
        <f t="shared" ref="AA81" si="50">AA72-AA63</f>
        <v>-83</v>
      </c>
      <c r="AB81" s="220"/>
      <c r="AC81" s="290">
        <f t="shared" si="40"/>
        <v>133</v>
      </c>
    </row>
    <row r="82" spans="1:29">
      <c r="A82" s="348" t="s">
        <v>215</v>
      </c>
      <c r="B82" s="351" t="s">
        <v>145</v>
      </c>
      <c r="C82" s="269"/>
      <c r="D82" s="234"/>
      <c r="E82" s="234"/>
      <c r="F82" s="234"/>
      <c r="G82" s="234"/>
      <c r="H82" s="234"/>
      <c r="I82" s="234"/>
      <c r="J82" s="234"/>
      <c r="K82" s="234"/>
      <c r="L82" s="234"/>
      <c r="M82" s="234"/>
      <c r="N82" s="234"/>
      <c r="O82" s="234"/>
      <c r="P82" s="234"/>
      <c r="Q82" s="234"/>
      <c r="R82" s="234"/>
      <c r="S82" s="234"/>
      <c r="T82" s="234"/>
      <c r="U82" s="234"/>
      <c r="V82" s="234"/>
      <c r="W82" s="234"/>
      <c r="X82" s="234"/>
      <c r="Y82" s="234"/>
      <c r="Z82" s="234"/>
      <c r="AA82" s="234"/>
      <c r="AC82" s="180"/>
    </row>
    <row r="83" spans="1:29">
      <c r="A83" s="349"/>
      <c r="B83" s="352"/>
      <c r="C83" s="269"/>
      <c r="D83" s="234"/>
      <c r="E83" s="234"/>
      <c r="F83" s="234"/>
      <c r="G83" s="234"/>
      <c r="H83" s="234"/>
      <c r="I83" s="234"/>
      <c r="J83" s="234"/>
      <c r="K83" s="234"/>
      <c r="L83" s="234"/>
      <c r="M83" s="234"/>
      <c r="N83" s="234"/>
      <c r="O83" s="234"/>
      <c r="P83" s="234"/>
      <c r="Q83" s="234"/>
      <c r="R83" s="234"/>
      <c r="S83" s="234"/>
      <c r="T83" s="234"/>
      <c r="U83" s="234"/>
      <c r="V83" s="234"/>
      <c r="W83" s="234"/>
      <c r="X83" s="234"/>
      <c r="Y83" s="234"/>
      <c r="Z83" s="234"/>
      <c r="AA83" s="234"/>
      <c r="AC83" s="180"/>
    </row>
    <row r="84" spans="1:29">
      <c r="A84" s="349"/>
      <c r="B84" s="277" t="s">
        <v>134</v>
      </c>
      <c r="C84" s="269">
        <v>99</v>
      </c>
      <c r="D84" s="234">
        <v>101</v>
      </c>
      <c r="E84" s="234">
        <v>93</v>
      </c>
      <c r="F84" s="234">
        <v>97</v>
      </c>
      <c r="G84" s="234">
        <v>83</v>
      </c>
      <c r="H84" s="234">
        <v>99</v>
      </c>
      <c r="I84" s="234">
        <v>106</v>
      </c>
      <c r="J84" s="234">
        <v>101</v>
      </c>
      <c r="K84" s="234">
        <v>95</v>
      </c>
      <c r="L84" s="234">
        <v>103</v>
      </c>
      <c r="M84" s="234">
        <v>90</v>
      </c>
      <c r="N84" s="234">
        <v>89</v>
      </c>
      <c r="O84" s="234">
        <v>98</v>
      </c>
      <c r="P84" s="234">
        <v>89</v>
      </c>
      <c r="Q84" s="234">
        <v>89</v>
      </c>
      <c r="R84" s="234">
        <v>89</v>
      </c>
      <c r="S84" s="234">
        <v>98</v>
      </c>
      <c r="T84" s="234">
        <v>90</v>
      </c>
      <c r="U84" s="234">
        <v>96</v>
      </c>
      <c r="V84" s="234">
        <v>98</v>
      </c>
      <c r="W84" s="234">
        <v>92</v>
      </c>
      <c r="X84" s="234">
        <v>96</v>
      </c>
      <c r="Y84" s="234">
        <v>96</v>
      </c>
      <c r="Z84" s="234">
        <v>96</v>
      </c>
      <c r="AA84" s="234">
        <v>96</v>
      </c>
      <c r="AC84" s="180">
        <f>SUM(N84:AA84)</f>
        <v>1312</v>
      </c>
    </row>
    <row r="85" spans="1:29">
      <c r="A85" s="349"/>
      <c r="B85" s="277" t="s">
        <v>135</v>
      </c>
      <c r="C85" s="269">
        <v>11</v>
      </c>
      <c r="D85" s="234">
        <v>16</v>
      </c>
      <c r="E85" s="234">
        <v>12</v>
      </c>
      <c r="F85" s="234">
        <v>11</v>
      </c>
      <c r="G85" s="234">
        <v>9</v>
      </c>
      <c r="H85" s="234">
        <v>11</v>
      </c>
      <c r="I85" s="234">
        <v>12</v>
      </c>
      <c r="J85" s="234">
        <v>12</v>
      </c>
      <c r="K85" s="234">
        <v>12</v>
      </c>
      <c r="L85" s="234">
        <v>10</v>
      </c>
      <c r="M85" s="234">
        <v>10</v>
      </c>
      <c r="N85" s="234">
        <v>12</v>
      </c>
      <c r="O85" s="234">
        <v>13</v>
      </c>
      <c r="P85" s="234">
        <v>9</v>
      </c>
      <c r="Q85" s="234">
        <v>9</v>
      </c>
      <c r="R85" s="234">
        <v>9</v>
      </c>
      <c r="S85" s="234">
        <v>8</v>
      </c>
      <c r="T85" s="234">
        <v>11</v>
      </c>
      <c r="U85" s="234">
        <v>9</v>
      </c>
      <c r="V85" s="234">
        <v>8</v>
      </c>
      <c r="W85" s="234">
        <v>11</v>
      </c>
      <c r="X85" s="234">
        <v>9</v>
      </c>
      <c r="Y85" s="234">
        <v>10</v>
      </c>
      <c r="Z85" s="234">
        <v>9</v>
      </c>
      <c r="AA85" s="234">
        <v>9</v>
      </c>
      <c r="AC85" s="180">
        <f t="shared" ref="AC85:AC89" si="51">SUM(N85:AA85)</f>
        <v>136</v>
      </c>
    </row>
    <row r="86" spans="1:29">
      <c r="A86" s="349"/>
      <c r="B86" s="277" t="s">
        <v>140</v>
      </c>
      <c r="C86" s="269">
        <v>97</v>
      </c>
      <c r="D86" s="234">
        <v>147</v>
      </c>
      <c r="E86" s="234">
        <v>113</v>
      </c>
      <c r="F86" s="234">
        <v>109</v>
      </c>
      <c r="G86" s="234">
        <v>95</v>
      </c>
      <c r="H86" s="234">
        <v>99</v>
      </c>
      <c r="I86" s="234">
        <v>101</v>
      </c>
      <c r="J86" s="234">
        <v>94</v>
      </c>
      <c r="K86" s="234">
        <v>101</v>
      </c>
      <c r="L86" s="234">
        <v>102</v>
      </c>
      <c r="M86" s="234">
        <v>90</v>
      </c>
      <c r="N86" s="234">
        <v>91</v>
      </c>
      <c r="O86" s="234">
        <v>94</v>
      </c>
      <c r="P86" s="234">
        <v>88</v>
      </c>
      <c r="Q86" s="234">
        <v>91</v>
      </c>
      <c r="R86" s="234">
        <v>85</v>
      </c>
      <c r="S86" s="234">
        <v>86</v>
      </c>
      <c r="T86" s="234">
        <v>82</v>
      </c>
      <c r="U86" s="234">
        <v>82</v>
      </c>
      <c r="V86" s="234">
        <v>84</v>
      </c>
      <c r="W86" s="234">
        <v>85</v>
      </c>
      <c r="X86" s="234">
        <v>85</v>
      </c>
      <c r="Y86" s="234">
        <v>94</v>
      </c>
      <c r="Z86" s="234">
        <v>86</v>
      </c>
      <c r="AA86" s="234">
        <v>82</v>
      </c>
      <c r="AC86" s="180">
        <f t="shared" si="51"/>
        <v>1215</v>
      </c>
    </row>
    <row r="87" spans="1:29">
      <c r="A87" s="349"/>
      <c r="B87" s="277" t="s">
        <v>136</v>
      </c>
      <c r="C87" s="269">
        <v>33</v>
      </c>
      <c r="D87" s="234">
        <v>41</v>
      </c>
      <c r="E87" s="234">
        <v>35</v>
      </c>
      <c r="F87" s="234">
        <v>35</v>
      </c>
      <c r="G87" s="234">
        <v>34</v>
      </c>
      <c r="H87" s="234">
        <v>30</v>
      </c>
      <c r="I87" s="234">
        <v>28</v>
      </c>
      <c r="J87" s="234">
        <v>36</v>
      </c>
      <c r="K87" s="234">
        <v>30</v>
      </c>
      <c r="L87" s="234">
        <v>29</v>
      </c>
      <c r="M87" s="234">
        <v>28</v>
      </c>
      <c r="N87" s="234">
        <v>30</v>
      </c>
      <c r="O87" s="234">
        <v>28</v>
      </c>
      <c r="P87" s="234">
        <v>25</v>
      </c>
      <c r="Q87" s="234">
        <v>27</v>
      </c>
      <c r="R87" s="234">
        <v>23</v>
      </c>
      <c r="S87" s="234">
        <v>25</v>
      </c>
      <c r="T87" s="234">
        <v>26</v>
      </c>
      <c r="U87" s="234">
        <v>20</v>
      </c>
      <c r="V87" s="234">
        <v>22</v>
      </c>
      <c r="W87" s="234">
        <v>23</v>
      </c>
      <c r="X87" s="234">
        <v>23</v>
      </c>
      <c r="Y87" s="234">
        <v>24</v>
      </c>
      <c r="Z87" s="234">
        <v>20</v>
      </c>
      <c r="AA87" s="234">
        <v>20</v>
      </c>
      <c r="AC87" s="180">
        <f t="shared" si="51"/>
        <v>336</v>
      </c>
    </row>
    <row r="88" spans="1:29">
      <c r="A88" s="349"/>
      <c r="B88" s="277" t="s">
        <v>137</v>
      </c>
      <c r="C88" s="269">
        <v>73</v>
      </c>
      <c r="D88" s="234">
        <v>97</v>
      </c>
      <c r="E88" s="234">
        <v>81</v>
      </c>
      <c r="F88" s="234">
        <v>85</v>
      </c>
      <c r="G88" s="234">
        <v>86</v>
      </c>
      <c r="H88" s="234">
        <v>82</v>
      </c>
      <c r="I88" s="234">
        <v>73</v>
      </c>
      <c r="J88" s="234">
        <v>81</v>
      </c>
      <c r="K88" s="234">
        <v>72</v>
      </c>
      <c r="L88" s="234">
        <v>83</v>
      </c>
      <c r="M88" s="234">
        <v>79</v>
      </c>
      <c r="N88" s="234">
        <v>76</v>
      </c>
      <c r="O88" s="234">
        <v>75</v>
      </c>
      <c r="P88" s="234">
        <v>73</v>
      </c>
      <c r="Q88" s="234">
        <v>74</v>
      </c>
      <c r="R88" s="234">
        <v>74</v>
      </c>
      <c r="S88" s="234">
        <v>79</v>
      </c>
      <c r="T88" s="234">
        <v>80</v>
      </c>
      <c r="U88" s="234">
        <v>75</v>
      </c>
      <c r="V88" s="234">
        <v>78</v>
      </c>
      <c r="W88" s="234">
        <v>69</v>
      </c>
      <c r="X88" s="234">
        <v>66</v>
      </c>
      <c r="Y88" s="234">
        <v>83</v>
      </c>
      <c r="Z88" s="234">
        <v>78</v>
      </c>
      <c r="AA88" s="234">
        <v>70</v>
      </c>
      <c r="AC88" s="180">
        <f t="shared" si="51"/>
        <v>1050</v>
      </c>
    </row>
    <row r="89" spans="1:29">
      <c r="A89" s="349"/>
      <c r="B89" s="277" t="s">
        <v>122</v>
      </c>
      <c r="C89" s="269">
        <v>314</v>
      </c>
      <c r="D89" s="234">
        <v>403</v>
      </c>
      <c r="E89" s="234">
        <v>333</v>
      </c>
      <c r="F89" s="234">
        <v>338</v>
      </c>
      <c r="G89" s="234">
        <v>307</v>
      </c>
      <c r="H89" s="234">
        <v>321</v>
      </c>
      <c r="I89" s="234">
        <v>321</v>
      </c>
      <c r="J89" s="234">
        <v>324</v>
      </c>
      <c r="K89" s="234">
        <v>310</v>
      </c>
      <c r="L89" s="234">
        <v>326</v>
      </c>
      <c r="M89" s="234">
        <v>297</v>
      </c>
      <c r="N89" s="234">
        <v>298</v>
      </c>
      <c r="O89" s="234">
        <v>308</v>
      </c>
      <c r="P89" s="234">
        <v>284</v>
      </c>
      <c r="Q89" s="234">
        <v>291</v>
      </c>
      <c r="R89" s="234">
        <v>280</v>
      </c>
      <c r="S89" s="234">
        <v>296</v>
      </c>
      <c r="T89" s="234">
        <v>289</v>
      </c>
      <c r="U89" s="234">
        <v>281</v>
      </c>
      <c r="V89" s="234">
        <v>291</v>
      </c>
      <c r="W89" s="234">
        <v>280</v>
      </c>
      <c r="X89" s="234">
        <v>278</v>
      </c>
      <c r="Y89" s="234">
        <v>306</v>
      </c>
      <c r="Z89" s="234">
        <v>289</v>
      </c>
      <c r="AA89" s="234">
        <v>277</v>
      </c>
      <c r="AC89" s="180">
        <f t="shared" si="51"/>
        <v>4048</v>
      </c>
    </row>
    <row r="90" spans="1:29">
      <c r="A90" s="349"/>
      <c r="B90" s="353" t="s">
        <v>146</v>
      </c>
      <c r="C90" s="269"/>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C90" s="180"/>
    </row>
    <row r="91" spans="1:29">
      <c r="A91" s="349"/>
      <c r="B91" s="353"/>
      <c r="C91" s="269"/>
      <c r="D91" s="234"/>
      <c r="E91" s="234"/>
      <c r="F91" s="234"/>
      <c r="G91" s="234"/>
      <c r="H91" s="234"/>
      <c r="I91" s="234"/>
      <c r="J91" s="234"/>
      <c r="K91" s="234"/>
      <c r="L91" s="234"/>
      <c r="M91" s="234"/>
      <c r="N91" s="234"/>
      <c r="O91" s="234"/>
      <c r="P91" s="234"/>
      <c r="Q91" s="234"/>
      <c r="R91" s="234"/>
      <c r="S91" s="234"/>
      <c r="T91" s="234"/>
      <c r="U91" s="234"/>
      <c r="V91" s="234"/>
      <c r="W91" s="234"/>
      <c r="X91" s="234"/>
      <c r="Y91" s="234"/>
      <c r="Z91" s="234"/>
      <c r="AA91" s="234"/>
      <c r="AC91" s="180"/>
    </row>
    <row r="92" spans="1:29">
      <c r="A92" s="349"/>
      <c r="B92" s="277" t="s">
        <v>134</v>
      </c>
      <c r="C92" s="269">
        <v>94</v>
      </c>
      <c r="D92" s="234">
        <v>112</v>
      </c>
      <c r="E92" s="234">
        <v>108</v>
      </c>
      <c r="F92" s="234">
        <v>96</v>
      </c>
      <c r="G92" s="234">
        <v>80</v>
      </c>
      <c r="H92" s="234">
        <v>94</v>
      </c>
      <c r="I92" s="234">
        <v>112</v>
      </c>
      <c r="J92" s="234">
        <v>101</v>
      </c>
      <c r="K92" s="234">
        <v>92</v>
      </c>
      <c r="L92" s="234">
        <v>90</v>
      </c>
      <c r="M92" s="234">
        <v>125</v>
      </c>
      <c r="N92" s="234">
        <v>113</v>
      </c>
      <c r="O92" s="234">
        <v>112</v>
      </c>
      <c r="P92" s="234">
        <v>178</v>
      </c>
      <c r="Q92" s="234">
        <v>165</v>
      </c>
      <c r="R92" s="234">
        <v>176</v>
      </c>
      <c r="S92" s="234">
        <v>150</v>
      </c>
      <c r="T92" s="234">
        <v>157</v>
      </c>
      <c r="U92" s="234">
        <v>153</v>
      </c>
      <c r="V92" s="234">
        <v>180</v>
      </c>
      <c r="W92" s="234">
        <v>163</v>
      </c>
      <c r="X92" s="234">
        <v>128</v>
      </c>
      <c r="Y92" s="234">
        <v>145</v>
      </c>
      <c r="Z92" s="234">
        <v>126</v>
      </c>
      <c r="AA92" s="234">
        <v>150</v>
      </c>
      <c r="AC92" s="180">
        <f>SUM(N92:AA92)</f>
        <v>2096</v>
      </c>
    </row>
    <row r="93" spans="1:29">
      <c r="A93" s="349"/>
      <c r="B93" s="277" t="s">
        <v>135</v>
      </c>
      <c r="C93" s="269">
        <v>14</v>
      </c>
      <c r="D93" s="234">
        <v>16</v>
      </c>
      <c r="E93" s="234">
        <v>15</v>
      </c>
      <c r="F93" s="234">
        <v>17</v>
      </c>
      <c r="G93" s="234">
        <v>13</v>
      </c>
      <c r="H93" s="234">
        <v>11</v>
      </c>
      <c r="I93" s="234">
        <v>6</v>
      </c>
      <c r="J93" s="234">
        <v>16</v>
      </c>
      <c r="K93" s="234">
        <v>10</v>
      </c>
      <c r="L93" s="234">
        <v>25</v>
      </c>
      <c r="M93" s="234">
        <v>14</v>
      </c>
      <c r="N93" s="234">
        <v>18</v>
      </c>
      <c r="O93" s="234">
        <v>17</v>
      </c>
      <c r="P93" s="234">
        <v>26</v>
      </c>
      <c r="Q93" s="234">
        <v>34</v>
      </c>
      <c r="R93" s="234">
        <v>33</v>
      </c>
      <c r="S93" s="234">
        <v>28</v>
      </c>
      <c r="T93" s="234">
        <v>22</v>
      </c>
      <c r="U93" s="234">
        <v>20</v>
      </c>
      <c r="V93" s="234">
        <v>14</v>
      </c>
      <c r="W93" s="234">
        <v>12</v>
      </c>
      <c r="X93" s="234">
        <v>20</v>
      </c>
      <c r="Y93" s="234">
        <v>10</v>
      </c>
      <c r="Z93" s="234">
        <v>13</v>
      </c>
      <c r="AA93" s="234">
        <v>14</v>
      </c>
      <c r="AC93" s="180">
        <f t="shared" ref="AC93:AC98" si="52">SUM(N93:AA93)</f>
        <v>281</v>
      </c>
    </row>
    <row r="94" spans="1:29">
      <c r="A94" s="349"/>
      <c r="B94" s="277" t="s">
        <v>140</v>
      </c>
      <c r="C94" s="269">
        <v>106</v>
      </c>
      <c r="D94" s="234">
        <v>125</v>
      </c>
      <c r="E94" s="234">
        <v>109</v>
      </c>
      <c r="F94" s="234">
        <v>102</v>
      </c>
      <c r="G94" s="234">
        <v>97</v>
      </c>
      <c r="H94" s="234">
        <v>105</v>
      </c>
      <c r="I94" s="234">
        <v>108</v>
      </c>
      <c r="J94" s="234">
        <v>111</v>
      </c>
      <c r="K94" s="234">
        <v>121</v>
      </c>
      <c r="L94" s="234">
        <v>102</v>
      </c>
      <c r="M94" s="234">
        <v>109</v>
      </c>
      <c r="N94" s="234">
        <v>102</v>
      </c>
      <c r="O94" s="234">
        <v>108</v>
      </c>
      <c r="P94" s="234">
        <v>148</v>
      </c>
      <c r="Q94" s="234">
        <v>156</v>
      </c>
      <c r="R94" s="234">
        <v>127</v>
      </c>
      <c r="S94" s="234">
        <v>140</v>
      </c>
      <c r="T94" s="234">
        <v>155</v>
      </c>
      <c r="U94" s="234">
        <v>130</v>
      </c>
      <c r="V94" s="234">
        <v>122</v>
      </c>
      <c r="W94" s="234">
        <v>108</v>
      </c>
      <c r="X94" s="234">
        <v>110</v>
      </c>
      <c r="Y94" s="234">
        <v>105</v>
      </c>
      <c r="Z94" s="234">
        <v>125</v>
      </c>
      <c r="AA94" s="234">
        <v>96</v>
      </c>
      <c r="AC94" s="180">
        <f t="shared" si="52"/>
        <v>1732</v>
      </c>
    </row>
    <row r="95" spans="1:29">
      <c r="A95" s="349"/>
      <c r="B95" s="277" t="s">
        <v>136</v>
      </c>
      <c r="C95" s="269">
        <v>29</v>
      </c>
      <c r="D95" s="234">
        <v>51</v>
      </c>
      <c r="E95" s="234">
        <v>35</v>
      </c>
      <c r="F95" s="234">
        <v>24</v>
      </c>
      <c r="G95" s="234">
        <v>32</v>
      </c>
      <c r="H95" s="234">
        <v>23</v>
      </c>
      <c r="I95" s="234">
        <v>23</v>
      </c>
      <c r="J95" s="234">
        <v>27</v>
      </c>
      <c r="K95" s="234">
        <v>31</v>
      </c>
      <c r="L95" s="234">
        <v>32</v>
      </c>
      <c r="M95" s="234">
        <v>25</v>
      </c>
      <c r="N95" s="234">
        <v>28</v>
      </c>
      <c r="O95" s="234">
        <v>19</v>
      </c>
      <c r="P95" s="234">
        <v>45</v>
      </c>
      <c r="Q95" s="234">
        <v>45</v>
      </c>
      <c r="R95" s="234">
        <v>32</v>
      </c>
      <c r="S95" s="234">
        <v>30</v>
      </c>
      <c r="T95" s="234">
        <v>41</v>
      </c>
      <c r="U95" s="234">
        <v>33</v>
      </c>
      <c r="V95" s="234">
        <v>26</v>
      </c>
      <c r="W95" s="234">
        <v>34</v>
      </c>
      <c r="X95" s="234">
        <v>26</v>
      </c>
      <c r="Y95" s="234">
        <v>25</v>
      </c>
      <c r="Z95" s="234">
        <v>23</v>
      </c>
      <c r="AA95" s="234">
        <v>26</v>
      </c>
      <c r="AC95" s="180">
        <f t="shared" si="52"/>
        <v>433</v>
      </c>
    </row>
    <row r="96" spans="1:29">
      <c r="A96" s="349"/>
      <c r="B96" s="277" t="s">
        <v>138</v>
      </c>
      <c r="C96" s="269">
        <v>0</v>
      </c>
      <c r="D96" s="234">
        <v>0</v>
      </c>
      <c r="E96" s="234">
        <v>0</v>
      </c>
      <c r="F96" s="234">
        <v>0</v>
      </c>
      <c r="G96" s="234">
        <v>0</v>
      </c>
      <c r="H96" s="234">
        <v>0</v>
      </c>
      <c r="I96" s="234">
        <v>0</v>
      </c>
      <c r="J96" s="234">
        <v>0</v>
      </c>
      <c r="K96" s="234">
        <v>0</v>
      </c>
      <c r="L96" s="234">
        <v>0</v>
      </c>
      <c r="M96" s="234">
        <v>0</v>
      </c>
      <c r="N96" s="234">
        <v>2</v>
      </c>
      <c r="O96" s="234">
        <v>9</v>
      </c>
      <c r="P96" s="234">
        <v>33</v>
      </c>
      <c r="Q96" s="234">
        <v>56</v>
      </c>
      <c r="R96" s="234">
        <v>36</v>
      </c>
      <c r="S96" s="234">
        <v>37</v>
      </c>
      <c r="T96" s="234">
        <v>15</v>
      </c>
      <c r="U96" s="234">
        <v>15</v>
      </c>
      <c r="V96" s="234">
        <v>14</v>
      </c>
      <c r="W96" s="234">
        <v>7</v>
      </c>
      <c r="X96" s="234">
        <v>6</v>
      </c>
      <c r="Y96" s="234">
        <v>3</v>
      </c>
      <c r="Z96" s="234">
        <v>3</v>
      </c>
      <c r="AA96" s="234">
        <v>1</v>
      </c>
      <c r="AC96" s="180">
        <f t="shared" si="52"/>
        <v>237</v>
      </c>
    </row>
    <row r="97" spans="1:29">
      <c r="A97" s="349"/>
      <c r="B97" s="277" t="s">
        <v>137</v>
      </c>
      <c r="C97" s="269">
        <v>62</v>
      </c>
      <c r="D97" s="234">
        <v>109</v>
      </c>
      <c r="E97" s="234">
        <v>99</v>
      </c>
      <c r="F97" s="234">
        <v>94</v>
      </c>
      <c r="G97" s="234">
        <v>91</v>
      </c>
      <c r="H97" s="234">
        <v>88</v>
      </c>
      <c r="I97" s="234">
        <v>101</v>
      </c>
      <c r="J97" s="234">
        <v>82</v>
      </c>
      <c r="K97" s="234">
        <v>108</v>
      </c>
      <c r="L97" s="234">
        <v>98</v>
      </c>
      <c r="M97" s="234">
        <v>91</v>
      </c>
      <c r="N97" s="234">
        <v>104</v>
      </c>
      <c r="O97" s="234">
        <v>89</v>
      </c>
      <c r="P97" s="234">
        <v>140</v>
      </c>
      <c r="Q97" s="234">
        <v>144</v>
      </c>
      <c r="R97" s="234">
        <v>126</v>
      </c>
      <c r="S97" s="234">
        <v>124</v>
      </c>
      <c r="T97" s="234">
        <v>116</v>
      </c>
      <c r="U97" s="234">
        <v>86</v>
      </c>
      <c r="V97" s="234">
        <v>115</v>
      </c>
      <c r="W97" s="234">
        <v>120</v>
      </c>
      <c r="X97" s="234">
        <v>112</v>
      </c>
      <c r="Y97" s="234">
        <v>101</v>
      </c>
      <c r="Z97" s="270">
        <v>119</v>
      </c>
      <c r="AA97" s="270">
        <v>102</v>
      </c>
      <c r="AC97" s="180">
        <f t="shared" si="52"/>
        <v>1598</v>
      </c>
    </row>
    <row r="98" spans="1:29">
      <c r="A98" s="349"/>
      <c r="B98" s="277" t="s">
        <v>122</v>
      </c>
      <c r="C98" s="269">
        <v>305</v>
      </c>
      <c r="D98" s="234">
        <v>413</v>
      </c>
      <c r="E98" s="234">
        <v>366</v>
      </c>
      <c r="F98" s="234">
        <v>333</v>
      </c>
      <c r="G98" s="234">
        <v>313</v>
      </c>
      <c r="H98" s="234">
        <v>321</v>
      </c>
      <c r="I98" s="234">
        <v>350</v>
      </c>
      <c r="J98" s="234">
        <v>337</v>
      </c>
      <c r="K98" s="234">
        <v>362</v>
      </c>
      <c r="L98" s="234">
        <v>347</v>
      </c>
      <c r="M98" s="234">
        <v>364</v>
      </c>
      <c r="N98" s="234">
        <v>367</v>
      </c>
      <c r="O98" s="234">
        <v>354</v>
      </c>
      <c r="P98" s="234">
        <v>570</v>
      </c>
      <c r="Q98" s="234">
        <v>600</v>
      </c>
      <c r="R98" s="234">
        <v>530</v>
      </c>
      <c r="S98" s="234">
        <v>509</v>
      </c>
      <c r="T98" s="234">
        <v>506</v>
      </c>
      <c r="U98" s="234">
        <v>437</v>
      </c>
      <c r="V98" s="270">
        <v>471</v>
      </c>
      <c r="W98" s="234">
        <v>444</v>
      </c>
      <c r="X98" s="234">
        <v>402</v>
      </c>
      <c r="Y98" s="234">
        <v>389</v>
      </c>
      <c r="Z98" s="234">
        <v>409</v>
      </c>
      <c r="AA98" s="234">
        <v>389</v>
      </c>
      <c r="AC98" s="180">
        <f t="shared" si="52"/>
        <v>6377</v>
      </c>
    </row>
    <row r="99" spans="1:29">
      <c r="A99" s="349"/>
      <c r="B99" s="352" t="s">
        <v>139</v>
      </c>
      <c r="C99" s="269"/>
      <c r="D99" s="234"/>
      <c r="E99" s="234"/>
      <c r="F99" s="234"/>
      <c r="G99" s="234"/>
      <c r="H99" s="234"/>
      <c r="I99" s="234"/>
      <c r="J99" s="234"/>
      <c r="K99" s="234"/>
      <c r="L99" s="234"/>
      <c r="M99" s="234"/>
      <c r="N99" s="234"/>
      <c r="O99" s="234"/>
      <c r="P99" s="270"/>
      <c r="Q99" s="270"/>
      <c r="R99" s="270"/>
      <c r="S99" s="270"/>
      <c r="T99" s="270"/>
      <c r="U99" s="270"/>
      <c r="V99" s="234"/>
      <c r="W99" s="234"/>
      <c r="X99" s="234"/>
      <c r="Y99" s="234"/>
      <c r="Z99" s="234"/>
      <c r="AA99" s="234"/>
      <c r="AC99" s="180"/>
    </row>
    <row r="100" spans="1:29">
      <c r="A100" s="349"/>
      <c r="B100" s="352"/>
      <c r="C100" s="269"/>
      <c r="D100" s="234"/>
      <c r="E100" s="234"/>
      <c r="F100" s="234"/>
      <c r="G100" s="234"/>
      <c r="H100" s="234"/>
      <c r="I100" s="234"/>
      <c r="J100" s="234"/>
      <c r="K100" s="234"/>
      <c r="L100" s="234"/>
      <c r="M100" s="234"/>
      <c r="N100" s="234"/>
      <c r="O100" s="234"/>
      <c r="P100" s="270"/>
      <c r="Q100" s="270"/>
      <c r="R100" s="270"/>
      <c r="S100" s="270"/>
      <c r="T100" s="270"/>
      <c r="U100" s="270"/>
      <c r="V100" s="234"/>
      <c r="W100" s="234"/>
      <c r="X100" s="234"/>
      <c r="Y100" s="234"/>
      <c r="Z100" s="234"/>
      <c r="AA100" s="234"/>
      <c r="AC100" s="180"/>
    </row>
    <row r="101" spans="1:29">
      <c r="A101" s="349"/>
      <c r="B101" s="277" t="s">
        <v>134</v>
      </c>
      <c r="C101" s="269">
        <f>C92-C84</f>
        <v>-5</v>
      </c>
      <c r="D101" s="234">
        <f>D92-D84</f>
        <v>11</v>
      </c>
      <c r="E101" s="234">
        <f t="shared" ref="E101:Z101" si="53">E92-E84</f>
        <v>15</v>
      </c>
      <c r="F101" s="234">
        <f t="shared" si="53"/>
        <v>-1</v>
      </c>
      <c r="G101" s="234">
        <f t="shared" si="53"/>
        <v>-3</v>
      </c>
      <c r="H101" s="234">
        <f t="shared" si="53"/>
        <v>-5</v>
      </c>
      <c r="I101" s="234">
        <f t="shared" si="53"/>
        <v>6</v>
      </c>
      <c r="J101" s="234">
        <f t="shared" si="53"/>
        <v>0</v>
      </c>
      <c r="K101" s="234">
        <f t="shared" si="53"/>
        <v>-3</v>
      </c>
      <c r="L101" s="234">
        <f t="shared" si="53"/>
        <v>-13</v>
      </c>
      <c r="M101" s="234">
        <f t="shared" si="53"/>
        <v>35</v>
      </c>
      <c r="N101" s="234">
        <f t="shared" si="53"/>
        <v>24</v>
      </c>
      <c r="O101" s="234">
        <f t="shared" si="53"/>
        <v>14</v>
      </c>
      <c r="P101" s="234">
        <f t="shared" si="53"/>
        <v>89</v>
      </c>
      <c r="Q101" s="234">
        <f t="shared" si="53"/>
        <v>76</v>
      </c>
      <c r="R101" s="234">
        <f t="shared" si="53"/>
        <v>87</v>
      </c>
      <c r="S101" s="234">
        <f t="shared" si="53"/>
        <v>52</v>
      </c>
      <c r="T101" s="234">
        <f t="shared" si="53"/>
        <v>67</v>
      </c>
      <c r="U101" s="234">
        <f t="shared" si="53"/>
        <v>57</v>
      </c>
      <c r="V101" s="234">
        <f t="shared" si="53"/>
        <v>82</v>
      </c>
      <c r="W101" s="234">
        <f t="shared" si="53"/>
        <v>71</v>
      </c>
      <c r="X101" s="234">
        <f t="shared" si="53"/>
        <v>32</v>
      </c>
      <c r="Y101" s="234">
        <f t="shared" si="53"/>
        <v>49</v>
      </c>
      <c r="Z101" s="234">
        <f t="shared" si="53"/>
        <v>30</v>
      </c>
      <c r="AA101" s="234">
        <f t="shared" ref="AA101" si="54">AA92-AA84</f>
        <v>54</v>
      </c>
      <c r="AC101" s="180">
        <f>SUM(N101:AA101)</f>
        <v>784</v>
      </c>
    </row>
    <row r="102" spans="1:29">
      <c r="A102" s="349"/>
      <c r="B102" s="277" t="s">
        <v>135</v>
      </c>
      <c r="C102" s="269">
        <f t="shared" ref="C102:Z102" si="55">C93-C85</f>
        <v>3</v>
      </c>
      <c r="D102" s="234">
        <f t="shared" si="55"/>
        <v>0</v>
      </c>
      <c r="E102" s="234">
        <f t="shared" si="55"/>
        <v>3</v>
      </c>
      <c r="F102" s="234">
        <f t="shared" si="55"/>
        <v>6</v>
      </c>
      <c r="G102" s="234">
        <f t="shared" si="55"/>
        <v>4</v>
      </c>
      <c r="H102" s="234">
        <f t="shared" si="55"/>
        <v>0</v>
      </c>
      <c r="I102" s="234">
        <f t="shared" si="55"/>
        <v>-6</v>
      </c>
      <c r="J102" s="234">
        <f t="shared" si="55"/>
        <v>4</v>
      </c>
      <c r="K102" s="234">
        <f t="shared" si="55"/>
        <v>-2</v>
      </c>
      <c r="L102" s="234">
        <f t="shared" si="55"/>
        <v>15</v>
      </c>
      <c r="M102" s="234">
        <f t="shared" si="55"/>
        <v>4</v>
      </c>
      <c r="N102" s="234">
        <f t="shared" si="55"/>
        <v>6</v>
      </c>
      <c r="O102" s="234">
        <f t="shared" si="55"/>
        <v>4</v>
      </c>
      <c r="P102" s="234">
        <f t="shared" si="55"/>
        <v>17</v>
      </c>
      <c r="Q102" s="234">
        <f t="shared" si="55"/>
        <v>25</v>
      </c>
      <c r="R102" s="234">
        <f t="shared" si="55"/>
        <v>24</v>
      </c>
      <c r="S102" s="234">
        <f t="shared" si="55"/>
        <v>20</v>
      </c>
      <c r="T102" s="234">
        <f t="shared" si="55"/>
        <v>11</v>
      </c>
      <c r="U102" s="234">
        <f t="shared" si="55"/>
        <v>11</v>
      </c>
      <c r="V102" s="234">
        <f t="shared" si="55"/>
        <v>6</v>
      </c>
      <c r="W102" s="234">
        <f t="shared" si="55"/>
        <v>1</v>
      </c>
      <c r="X102" s="234">
        <f t="shared" si="55"/>
        <v>11</v>
      </c>
      <c r="Y102" s="234">
        <f t="shared" si="55"/>
        <v>0</v>
      </c>
      <c r="Z102" s="234">
        <f t="shared" si="55"/>
        <v>4</v>
      </c>
      <c r="AA102" s="234">
        <f t="shared" ref="AA102" si="56">AA93-AA85</f>
        <v>5</v>
      </c>
      <c r="AC102" s="180">
        <f t="shared" ref="AC102:AC107" si="57">SUM(N102:AA102)</f>
        <v>145</v>
      </c>
    </row>
    <row r="103" spans="1:29">
      <c r="A103" s="349"/>
      <c r="B103" s="277" t="s">
        <v>140</v>
      </c>
      <c r="C103" s="269">
        <f t="shared" ref="C103:Z103" si="58">C94-C86</f>
        <v>9</v>
      </c>
      <c r="D103" s="234">
        <f t="shared" si="58"/>
        <v>-22</v>
      </c>
      <c r="E103" s="234">
        <f t="shared" si="58"/>
        <v>-4</v>
      </c>
      <c r="F103" s="234">
        <f t="shared" si="58"/>
        <v>-7</v>
      </c>
      <c r="G103" s="234">
        <f>G94-G86</f>
        <v>2</v>
      </c>
      <c r="H103" s="234">
        <f t="shared" si="58"/>
        <v>6</v>
      </c>
      <c r="I103" s="234">
        <f t="shared" si="58"/>
        <v>7</v>
      </c>
      <c r="J103" s="234">
        <f t="shared" si="58"/>
        <v>17</v>
      </c>
      <c r="K103" s="234">
        <f t="shared" si="58"/>
        <v>20</v>
      </c>
      <c r="L103" s="234">
        <f t="shared" si="58"/>
        <v>0</v>
      </c>
      <c r="M103" s="234">
        <f t="shared" si="58"/>
        <v>19</v>
      </c>
      <c r="N103" s="234">
        <f t="shared" si="58"/>
        <v>11</v>
      </c>
      <c r="O103" s="234">
        <f t="shared" si="58"/>
        <v>14</v>
      </c>
      <c r="P103" s="234">
        <f t="shared" si="58"/>
        <v>60</v>
      </c>
      <c r="Q103" s="234">
        <f t="shared" si="58"/>
        <v>65</v>
      </c>
      <c r="R103" s="234">
        <f t="shared" si="58"/>
        <v>42</v>
      </c>
      <c r="S103" s="234">
        <f t="shared" si="58"/>
        <v>54</v>
      </c>
      <c r="T103" s="234">
        <f t="shared" si="58"/>
        <v>73</v>
      </c>
      <c r="U103" s="234">
        <f t="shared" si="58"/>
        <v>48</v>
      </c>
      <c r="V103" s="234">
        <f t="shared" si="58"/>
        <v>38</v>
      </c>
      <c r="W103" s="234">
        <f t="shared" si="58"/>
        <v>23</v>
      </c>
      <c r="X103" s="234">
        <f t="shared" si="58"/>
        <v>25</v>
      </c>
      <c r="Y103" s="234">
        <f t="shared" si="58"/>
        <v>11</v>
      </c>
      <c r="Z103" s="234">
        <f t="shared" si="58"/>
        <v>39</v>
      </c>
      <c r="AA103" s="234">
        <f t="shared" ref="AA103" si="59">AA94-AA86</f>
        <v>14</v>
      </c>
      <c r="AC103" s="180">
        <f t="shared" si="57"/>
        <v>517</v>
      </c>
    </row>
    <row r="104" spans="1:29">
      <c r="A104" s="349"/>
      <c r="B104" s="277" t="s">
        <v>136</v>
      </c>
      <c r="C104" s="269">
        <f t="shared" ref="C104:Z104" si="60">C95-C87</f>
        <v>-4</v>
      </c>
      <c r="D104" s="234">
        <f t="shared" si="60"/>
        <v>10</v>
      </c>
      <c r="E104" s="234">
        <f t="shared" si="60"/>
        <v>0</v>
      </c>
      <c r="F104" s="234">
        <f t="shared" si="60"/>
        <v>-11</v>
      </c>
      <c r="G104" s="234">
        <f t="shared" si="60"/>
        <v>-2</v>
      </c>
      <c r="H104" s="234">
        <f t="shared" si="60"/>
        <v>-7</v>
      </c>
      <c r="I104" s="234">
        <f t="shared" si="60"/>
        <v>-5</v>
      </c>
      <c r="J104" s="234">
        <f t="shared" si="60"/>
        <v>-9</v>
      </c>
      <c r="K104" s="234">
        <f t="shared" si="60"/>
        <v>1</v>
      </c>
      <c r="L104" s="234">
        <f t="shared" si="60"/>
        <v>3</v>
      </c>
      <c r="M104" s="234">
        <f t="shared" si="60"/>
        <v>-3</v>
      </c>
      <c r="N104" s="234">
        <f t="shared" si="60"/>
        <v>-2</v>
      </c>
      <c r="O104" s="234">
        <f t="shared" si="60"/>
        <v>-9</v>
      </c>
      <c r="P104" s="234">
        <f t="shared" si="60"/>
        <v>20</v>
      </c>
      <c r="Q104" s="234">
        <f t="shared" si="60"/>
        <v>18</v>
      </c>
      <c r="R104" s="234">
        <f t="shared" si="60"/>
        <v>9</v>
      </c>
      <c r="S104" s="234">
        <f t="shared" si="60"/>
        <v>5</v>
      </c>
      <c r="T104" s="234">
        <f t="shared" si="60"/>
        <v>15</v>
      </c>
      <c r="U104" s="234">
        <f t="shared" si="60"/>
        <v>13</v>
      </c>
      <c r="V104" s="234">
        <f t="shared" si="60"/>
        <v>4</v>
      </c>
      <c r="W104" s="234">
        <f t="shared" si="60"/>
        <v>11</v>
      </c>
      <c r="X104" s="234">
        <f t="shared" si="60"/>
        <v>3</v>
      </c>
      <c r="Y104" s="234">
        <f t="shared" si="60"/>
        <v>1</v>
      </c>
      <c r="Z104" s="234">
        <f t="shared" si="60"/>
        <v>3</v>
      </c>
      <c r="AA104" s="234">
        <f t="shared" ref="AA104" si="61">AA95-AA87</f>
        <v>6</v>
      </c>
      <c r="AC104" s="180">
        <f t="shared" si="57"/>
        <v>97</v>
      </c>
    </row>
    <row r="105" spans="1:29">
      <c r="A105" s="349"/>
      <c r="B105" s="277" t="s">
        <v>138</v>
      </c>
      <c r="C105" s="269">
        <f>C96</f>
        <v>0</v>
      </c>
      <c r="D105" s="234">
        <f>D96</f>
        <v>0</v>
      </c>
      <c r="E105" s="234">
        <f t="shared" ref="E105:Z105" si="62">E96</f>
        <v>0</v>
      </c>
      <c r="F105" s="234">
        <f t="shared" si="62"/>
        <v>0</v>
      </c>
      <c r="G105" s="234">
        <f t="shared" si="62"/>
        <v>0</v>
      </c>
      <c r="H105" s="234">
        <f t="shared" si="62"/>
        <v>0</v>
      </c>
      <c r="I105" s="234">
        <f t="shared" si="62"/>
        <v>0</v>
      </c>
      <c r="J105" s="234">
        <f t="shared" si="62"/>
        <v>0</v>
      </c>
      <c r="K105" s="234">
        <f t="shared" si="62"/>
        <v>0</v>
      </c>
      <c r="L105" s="234">
        <f t="shared" si="62"/>
        <v>0</v>
      </c>
      <c r="M105" s="234">
        <f t="shared" si="62"/>
        <v>0</v>
      </c>
      <c r="N105" s="234">
        <f t="shared" si="62"/>
        <v>2</v>
      </c>
      <c r="O105" s="234">
        <f t="shared" si="62"/>
        <v>9</v>
      </c>
      <c r="P105" s="234">
        <f t="shared" si="62"/>
        <v>33</v>
      </c>
      <c r="Q105" s="234">
        <f t="shared" si="62"/>
        <v>56</v>
      </c>
      <c r="R105" s="234">
        <f t="shared" si="62"/>
        <v>36</v>
      </c>
      <c r="S105" s="234">
        <f t="shared" si="62"/>
        <v>37</v>
      </c>
      <c r="T105" s="234">
        <f t="shared" si="62"/>
        <v>15</v>
      </c>
      <c r="U105" s="234">
        <f t="shared" si="62"/>
        <v>15</v>
      </c>
      <c r="V105" s="234">
        <f t="shared" si="62"/>
        <v>14</v>
      </c>
      <c r="W105" s="234">
        <f t="shared" si="62"/>
        <v>7</v>
      </c>
      <c r="X105" s="234">
        <f t="shared" si="62"/>
        <v>6</v>
      </c>
      <c r="Y105" s="234">
        <f t="shared" si="62"/>
        <v>3</v>
      </c>
      <c r="Z105" s="234">
        <f t="shared" si="62"/>
        <v>3</v>
      </c>
      <c r="AA105" s="234">
        <f t="shared" ref="AA105" si="63">AA96</f>
        <v>1</v>
      </c>
      <c r="AC105" s="180">
        <f t="shared" si="57"/>
        <v>237</v>
      </c>
    </row>
    <row r="106" spans="1:29">
      <c r="A106" s="349"/>
      <c r="B106" s="277" t="s">
        <v>137</v>
      </c>
      <c r="C106" s="269">
        <f>C97-C88</f>
        <v>-11</v>
      </c>
      <c r="D106" s="234">
        <f>D97-D88</f>
        <v>12</v>
      </c>
      <c r="E106" s="234">
        <f t="shared" ref="E106:Z106" si="64">E97-E88</f>
        <v>18</v>
      </c>
      <c r="F106" s="234">
        <f t="shared" si="64"/>
        <v>9</v>
      </c>
      <c r="G106" s="234">
        <f t="shared" si="64"/>
        <v>5</v>
      </c>
      <c r="H106" s="234">
        <f t="shared" si="64"/>
        <v>6</v>
      </c>
      <c r="I106" s="234">
        <f t="shared" si="64"/>
        <v>28</v>
      </c>
      <c r="J106" s="234">
        <f t="shared" si="64"/>
        <v>1</v>
      </c>
      <c r="K106" s="234">
        <f t="shared" si="64"/>
        <v>36</v>
      </c>
      <c r="L106" s="234">
        <f t="shared" si="64"/>
        <v>15</v>
      </c>
      <c r="M106" s="234">
        <f t="shared" si="64"/>
        <v>12</v>
      </c>
      <c r="N106" s="234">
        <f t="shared" si="64"/>
        <v>28</v>
      </c>
      <c r="O106" s="234">
        <f t="shared" si="64"/>
        <v>14</v>
      </c>
      <c r="P106" s="234">
        <f t="shared" si="64"/>
        <v>67</v>
      </c>
      <c r="Q106" s="234">
        <f t="shared" si="64"/>
        <v>70</v>
      </c>
      <c r="R106" s="234">
        <f t="shared" si="64"/>
        <v>52</v>
      </c>
      <c r="S106" s="234">
        <f t="shared" si="64"/>
        <v>45</v>
      </c>
      <c r="T106" s="234">
        <f t="shared" si="64"/>
        <v>36</v>
      </c>
      <c r="U106" s="234">
        <f t="shared" si="64"/>
        <v>11</v>
      </c>
      <c r="V106" s="234">
        <f t="shared" si="64"/>
        <v>37</v>
      </c>
      <c r="W106" s="234">
        <f t="shared" si="64"/>
        <v>51</v>
      </c>
      <c r="X106" s="234">
        <f t="shared" si="64"/>
        <v>46</v>
      </c>
      <c r="Y106" s="234">
        <f t="shared" si="64"/>
        <v>18</v>
      </c>
      <c r="Z106" s="234">
        <f t="shared" si="64"/>
        <v>41</v>
      </c>
      <c r="AA106" s="234">
        <f t="shared" ref="AA106" si="65">AA97-AA88</f>
        <v>32</v>
      </c>
      <c r="AC106" s="180">
        <f t="shared" si="57"/>
        <v>548</v>
      </c>
    </row>
    <row r="107" spans="1:29">
      <c r="A107" s="350"/>
      <c r="B107" s="277" t="s">
        <v>122</v>
      </c>
      <c r="C107" s="271">
        <f>C98-C89</f>
        <v>-9</v>
      </c>
      <c r="D107" s="272">
        <f>D98-D89</f>
        <v>10</v>
      </c>
      <c r="E107" s="272">
        <f t="shared" ref="E107:Z107" si="66">E98-E89</f>
        <v>33</v>
      </c>
      <c r="F107" s="272">
        <f t="shared" si="66"/>
        <v>-5</v>
      </c>
      <c r="G107" s="272">
        <f t="shared" si="66"/>
        <v>6</v>
      </c>
      <c r="H107" s="272">
        <f t="shared" si="66"/>
        <v>0</v>
      </c>
      <c r="I107" s="272">
        <f t="shared" si="66"/>
        <v>29</v>
      </c>
      <c r="J107" s="272">
        <f t="shared" si="66"/>
        <v>13</v>
      </c>
      <c r="K107" s="272">
        <f t="shared" si="66"/>
        <v>52</v>
      </c>
      <c r="L107" s="272">
        <f t="shared" si="66"/>
        <v>21</v>
      </c>
      <c r="M107" s="272">
        <f t="shared" si="66"/>
        <v>67</v>
      </c>
      <c r="N107" s="272">
        <f t="shared" si="66"/>
        <v>69</v>
      </c>
      <c r="O107" s="272">
        <f t="shared" si="66"/>
        <v>46</v>
      </c>
      <c r="P107" s="272">
        <f t="shared" si="66"/>
        <v>286</v>
      </c>
      <c r="Q107" s="272">
        <f t="shared" si="66"/>
        <v>309</v>
      </c>
      <c r="R107" s="272">
        <f t="shared" si="66"/>
        <v>250</v>
      </c>
      <c r="S107" s="272">
        <f t="shared" si="66"/>
        <v>213</v>
      </c>
      <c r="T107" s="272">
        <f t="shared" si="66"/>
        <v>217</v>
      </c>
      <c r="U107" s="272">
        <f t="shared" si="66"/>
        <v>156</v>
      </c>
      <c r="V107" s="272">
        <f t="shared" si="66"/>
        <v>180</v>
      </c>
      <c r="W107" s="272">
        <f t="shared" si="66"/>
        <v>164</v>
      </c>
      <c r="X107" s="272">
        <f t="shared" si="66"/>
        <v>124</v>
      </c>
      <c r="Y107" s="272">
        <f t="shared" si="66"/>
        <v>83</v>
      </c>
      <c r="Z107" s="272">
        <f t="shared" si="66"/>
        <v>120</v>
      </c>
      <c r="AA107" s="272">
        <f t="shared" ref="AA107" si="67">AA98-AA89</f>
        <v>112</v>
      </c>
      <c r="AB107" s="220"/>
      <c r="AC107" s="290">
        <f t="shared" si="57"/>
        <v>2329</v>
      </c>
    </row>
    <row r="108" spans="1:29">
      <c r="A108" s="348" t="s">
        <v>218</v>
      </c>
      <c r="B108" s="351" t="s">
        <v>145</v>
      </c>
      <c r="C108" s="276"/>
      <c r="D108" s="232"/>
      <c r="E108" s="232"/>
      <c r="F108" s="232"/>
      <c r="G108" s="232"/>
      <c r="H108" s="232"/>
      <c r="I108" s="232"/>
      <c r="J108" s="232"/>
      <c r="K108" s="232"/>
      <c r="L108" s="232"/>
      <c r="M108" s="232"/>
      <c r="N108" s="232"/>
      <c r="O108" s="232"/>
      <c r="P108" s="232"/>
      <c r="Q108" s="234"/>
      <c r="R108" s="234"/>
      <c r="S108" s="234"/>
      <c r="T108" s="234"/>
      <c r="U108" s="234"/>
      <c r="V108" s="234"/>
      <c r="W108" s="234"/>
      <c r="X108" s="234"/>
      <c r="Y108" s="234"/>
      <c r="Z108" s="234"/>
      <c r="AA108" s="234"/>
      <c r="AB108" s="190"/>
      <c r="AC108" s="200"/>
    </row>
    <row r="109" spans="1:29">
      <c r="A109" s="349"/>
      <c r="B109" s="352"/>
      <c r="C109" s="269"/>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c r="AA109" s="234"/>
      <c r="AB109" s="190"/>
      <c r="AC109" s="200"/>
    </row>
    <row r="110" spans="1:29">
      <c r="A110" s="349"/>
      <c r="B110" s="277" t="s">
        <v>134</v>
      </c>
      <c r="C110" s="269">
        <v>2</v>
      </c>
      <c r="D110" s="234">
        <v>2</v>
      </c>
      <c r="E110" s="234">
        <v>1</v>
      </c>
      <c r="F110" s="234">
        <v>1</v>
      </c>
      <c r="G110" s="234">
        <v>2</v>
      </c>
      <c r="H110" s="234">
        <v>1</v>
      </c>
      <c r="I110" s="234">
        <v>2</v>
      </c>
      <c r="J110" s="234">
        <v>2</v>
      </c>
      <c r="K110" s="234">
        <v>3</v>
      </c>
      <c r="L110" s="234">
        <v>1</v>
      </c>
      <c r="M110" s="234">
        <v>2</v>
      </c>
      <c r="N110" s="234">
        <v>2</v>
      </c>
      <c r="O110" s="234">
        <v>2</v>
      </c>
      <c r="P110" s="234">
        <v>2</v>
      </c>
      <c r="Q110" s="234">
        <v>1</v>
      </c>
      <c r="R110" s="234">
        <v>2</v>
      </c>
      <c r="S110" s="234">
        <v>2</v>
      </c>
      <c r="T110" s="234">
        <v>2</v>
      </c>
      <c r="U110" s="234">
        <v>3</v>
      </c>
      <c r="V110" s="234">
        <v>1</v>
      </c>
      <c r="W110" s="234">
        <v>3</v>
      </c>
      <c r="X110" s="234">
        <v>2</v>
      </c>
      <c r="Y110" s="234">
        <v>2</v>
      </c>
      <c r="Z110" s="234">
        <v>2</v>
      </c>
      <c r="AA110" s="234">
        <v>2</v>
      </c>
      <c r="AB110" s="190"/>
      <c r="AC110" s="200">
        <f>SUM(N110:AA110)</f>
        <v>28</v>
      </c>
    </row>
    <row r="111" spans="1:29">
      <c r="A111" s="349"/>
      <c r="B111" s="277" t="s">
        <v>135</v>
      </c>
      <c r="C111" s="269">
        <v>0</v>
      </c>
      <c r="D111" s="234">
        <v>1</v>
      </c>
      <c r="E111" s="234">
        <v>1</v>
      </c>
      <c r="F111" s="234">
        <v>1</v>
      </c>
      <c r="G111" s="234">
        <v>1</v>
      </c>
      <c r="H111" s="234">
        <v>1</v>
      </c>
      <c r="I111" s="234">
        <v>1</v>
      </c>
      <c r="J111" s="234">
        <v>1</v>
      </c>
      <c r="K111" s="234">
        <v>1</v>
      </c>
      <c r="L111" s="234">
        <v>1</v>
      </c>
      <c r="M111" s="234">
        <v>1</v>
      </c>
      <c r="N111" s="234">
        <v>1</v>
      </c>
      <c r="O111" s="234">
        <v>1</v>
      </c>
      <c r="P111" s="234">
        <v>1</v>
      </c>
      <c r="Q111" s="234">
        <v>2</v>
      </c>
      <c r="R111" s="234">
        <v>1</v>
      </c>
      <c r="S111" s="234">
        <v>1</v>
      </c>
      <c r="T111" s="234">
        <v>1</v>
      </c>
      <c r="U111" s="234">
        <v>1</v>
      </c>
      <c r="V111" s="234">
        <v>1</v>
      </c>
      <c r="W111" s="234">
        <v>0</v>
      </c>
      <c r="X111" s="234">
        <v>1</v>
      </c>
      <c r="Y111" s="234">
        <v>1</v>
      </c>
      <c r="Z111" s="234">
        <v>0</v>
      </c>
      <c r="AA111" s="234">
        <v>0</v>
      </c>
      <c r="AB111" s="190"/>
      <c r="AC111" s="200">
        <f t="shared" ref="AC111:AC115" si="68">SUM(N111:AA111)</f>
        <v>12</v>
      </c>
    </row>
    <row r="112" spans="1:29">
      <c r="A112" s="349"/>
      <c r="B112" s="277" t="s">
        <v>140</v>
      </c>
      <c r="C112" s="269">
        <v>2</v>
      </c>
      <c r="D112" s="234">
        <v>1</v>
      </c>
      <c r="E112" s="234">
        <v>1</v>
      </c>
      <c r="F112" s="234">
        <v>2</v>
      </c>
      <c r="G112" s="234">
        <v>0</v>
      </c>
      <c r="H112" s="234">
        <v>1</v>
      </c>
      <c r="I112" s="234">
        <v>1</v>
      </c>
      <c r="J112" s="234">
        <v>1</v>
      </c>
      <c r="K112" s="234">
        <v>0</v>
      </c>
      <c r="L112" s="234">
        <v>1</v>
      </c>
      <c r="M112" s="234">
        <v>1</v>
      </c>
      <c r="N112" s="234">
        <v>2</v>
      </c>
      <c r="O112" s="234">
        <v>1</v>
      </c>
      <c r="P112" s="234">
        <v>0</v>
      </c>
      <c r="Q112" s="234">
        <v>0</v>
      </c>
      <c r="R112" s="234">
        <v>0</v>
      </c>
      <c r="S112" s="234">
        <v>1</v>
      </c>
      <c r="T112" s="234">
        <v>0</v>
      </c>
      <c r="U112" s="234">
        <v>0</v>
      </c>
      <c r="V112" s="234">
        <v>0</v>
      </c>
      <c r="W112" s="234">
        <v>0</v>
      </c>
      <c r="X112" s="234">
        <v>1</v>
      </c>
      <c r="Y112" s="234">
        <v>1</v>
      </c>
      <c r="Z112" s="234">
        <v>0</v>
      </c>
      <c r="AA112" s="234">
        <v>1</v>
      </c>
      <c r="AB112" s="190"/>
      <c r="AC112" s="200">
        <f t="shared" si="68"/>
        <v>7</v>
      </c>
    </row>
    <row r="113" spans="1:29">
      <c r="A113" s="349"/>
      <c r="B113" s="277" t="s">
        <v>136</v>
      </c>
      <c r="C113" s="269">
        <v>1</v>
      </c>
      <c r="D113" s="234">
        <v>1</v>
      </c>
      <c r="E113" s="234">
        <v>1</v>
      </c>
      <c r="F113" s="234">
        <v>0</v>
      </c>
      <c r="G113" s="234">
        <v>0</v>
      </c>
      <c r="H113" s="234">
        <v>0</v>
      </c>
      <c r="I113" s="234">
        <v>0</v>
      </c>
      <c r="J113" s="234">
        <v>0</v>
      </c>
      <c r="K113" s="234">
        <v>0</v>
      </c>
      <c r="L113" s="234">
        <v>1</v>
      </c>
      <c r="M113" s="234">
        <v>0</v>
      </c>
      <c r="N113" s="234">
        <v>1</v>
      </c>
      <c r="O113" s="234">
        <v>0</v>
      </c>
      <c r="P113" s="234">
        <v>0</v>
      </c>
      <c r="Q113" s="234">
        <v>0</v>
      </c>
      <c r="R113" s="234">
        <v>0</v>
      </c>
      <c r="S113" s="234">
        <v>0</v>
      </c>
      <c r="T113" s="234">
        <v>0</v>
      </c>
      <c r="U113" s="234">
        <v>0</v>
      </c>
      <c r="V113" s="234">
        <v>0</v>
      </c>
      <c r="W113" s="234">
        <v>0</v>
      </c>
      <c r="X113" s="234">
        <v>1</v>
      </c>
      <c r="Y113" s="234">
        <v>0</v>
      </c>
      <c r="Z113" s="234">
        <v>1</v>
      </c>
      <c r="AA113" s="234">
        <v>0</v>
      </c>
      <c r="AB113" s="190"/>
      <c r="AC113" s="200">
        <f t="shared" si="68"/>
        <v>3</v>
      </c>
    </row>
    <row r="114" spans="1:29">
      <c r="A114" s="349"/>
      <c r="B114" s="277" t="s">
        <v>137</v>
      </c>
      <c r="C114" s="269">
        <v>1</v>
      </c>
      <c r="D114" s="234">
        <v>1</v>
      </c>
      <c r="E114" s="234">
        <v>1</v>
      </c>
      <c r="F114" s="234">
        <v>1</v>
      </c>
      <c r="G114" s="234">
        <v>1</v>
      </c>
      <c r="H114" s="234">
        <v>2</v>
      </c>
      <c r="I114" s="234">
        <v>1</v>
      </c>
      <c r="J114" s="234">
        <v>1</v>
      </c>
      <c r="K114" s="234">
        <v>1</v>
      </c>
      <c r="L114" s="234">
        <v>1</v>
      </c>
      <c r="M114" s="234">
        <v>0</v>
      </c>
      <c r="N114" s="234">
        <v>1</v>
      </c>
      <c r="O114" s="234">
        <v>1</v>
      </c>
      <c r="P114" s="234">
        <v>1</v>
      </c>
      <c r="Q114" s="234">
        <v>1</v>
      </c>
      <c r="R114" s="234">
        <v>0</v>
      </c>
      <c r="S114" s="234">
        <v>1</v>
      </c>
      <c r="T114" s="234">
        <v>1</v>
      </c>
      <c r="U114" s="234">
        <v>0</v>
      </c>
      <c r="V114" s="234">
        <v>1</v>
      </c>
      <c r="W114" s="234">
        <v>1</v>
      </c>
      <c r="X114" s="234">
        <v>1</v>
      </c>
      <c r="Y114" s="234">
        <v>1</v>
      </c>
      <c r="Z114" s="234">
        <v>1</v>
      </c>
      <c r="AA114" s="234">
        <v>1</v>
      </c>
      <c r="AB114" s="190"/>
      <c r="AC114" s="200">
        <f t="shared" si="68"/>
        <v>12</v>
      </c>
    </row>
    <row r="115" spans="1:29">
      <c r="A115" s="349"/>
      <c r="B115" s="277" t="s">
        <v>122</v>
      </c>
      <c r="C115" s="269">
        <v>6</v>
      </c>
      <c r="D115" s="234">
        <v>6</v>
      </c>
      <c r="E115" s="234">
        <v>5</v>
      </c>
      <c r="F115" s="234">
        <v>5</v>
      </c>
      <c r="G115" s="234">
        <v>5</v>
      </c>
      <c r="H115" s="234">
        <v>5</v>
      </c>
      <c r="I115" s="234">
        <v>5</v>
      </c>
      <c r="J115" s="234">
        <v>4</v>
      </c>
      <c r="K115" s="234">
        <v>5</v>
      </c>
      <c r="L115" s="234">
        <v>4</v>
      </c>
      <c r="M115" s="234">
        <v>5</v>
      </c>
      <c r="N115" s="234">
        <v>6</v>
      </c>
      <c r="O115" s="234">
        <v>5</v>
      </c>
      <c r="P115" s="234">
        <v>4</v>
      </c>
      <c r="Q115" s="234">
        <v>4</v>
      </c>
      <c r="R115" s="234">
        <v>4</v>
      </c>
      <c r="S115" s="234">
        <v>4</v>
      </c>
      <c r="T115" s="234">
        <v>4</v>
      </c>
      <c r="U115" s="234">
        <v>5</v>
      </c>
      <c r="V115" s="234">
        <v>3</v>
      </c>
      <c r="W115" s="234">
        <v>5</v>
      </c>
      <c r="X115" s="234">
        <v>5</v>
      </c>
      <c r="Y115" s="234">
        <v>6</v>
      </c>
      <c r="Z115" s="234">
        <v>4</v>
      </c>
      <c r="AA115" s="234">
        <v>4</v>
      </c>
      <c r="AB115" s="190"/>
      <c r="AC115" s="200">
        <f t="shared" si="68"/>
        <v>63</v>
      </c>
    </row>
    <row r="116" spans="1:29">
      <c r="A116" s="349"/>
      <c r="B116" s="353" t="s">
        <v>146</v>
      </c>
      <c r="C116" s="269"/>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c r="AA116" s="234"/>
      <c r="AB116" s="190"/>
      <c r="AC116" s="200"/>
    </row>
    <row r="117" spans="1:29">
      <c r="A117" s="349"/>
      <c r="B117" s="353"/>
      <c r="C117" s="269"/>
      <c r="D117" s="234"/>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c r="AA117" s="234"/>
      <c r="AB117" s="190"/>
      <c r="AC117" s="200"/>
    </row>
    <row r="118" spans="1:29">
      <c r="A118" s="349"/>
      <c r="B118" s="277" t="s">
        <v>134</v>
      </c>
      <c r="C118" s="269">
        <v>1</v>
      </c>
      <c r="D118" s="234">
        <v>1</v>
      </c>
      <c r="E118" s="234">
        <v>4</v>
      </c>
      <c r="F118" s="234">
        <v>4</v>
      </c>
      <c r="G118" s="234">
        <v>3</v>
      </c>
      <c r="H118" s="234">
        <v>3</v>
      </c>
      <c r="I118" s="234">
        <v>2</v>
      </c>
      <c r="J118" s="234">
        <v>1</v>
      </c>
      <c r="K118" s="234">
        <v>2</v>
      </c>
      <c r="L118" s="234">
        <v>5</v>
      </c>
      <c r="M118" s="234">
        <v>3</v>
      </c>
      <c r="N118" s="234">
        <v>5</v>
      </c>
      <c r="O118" s="234">
        <v>0</v>
      </c>
      <c r="P118" s="234">
        <v>1</v>
      </c>
      <c r="Q118" s="234">
        <v>3</v>
      </c>
      <c r="R118" s="234">
        <v>0</v>
      </c>
      <c r="S118" s="234">
        <v>0</v>
      </c>
      <c r="T118" s="234">
        <v>0</v>
      </c>
      <c r="U118" s="234">
        <v>0</v>
      </c>
      <c r="V118" s="234">
        <v>0</v>
      </c>
      <c r="W118" s="234">
        <v>0</v>
      </c>
      <c r="X118" s="234">
        <v>0</v>
      </c>
      <c r="Y118" s="234">
        <v>0</v>
      </c>
      <c r="Z118" s="234">
        <v>1</v>
      </c>
      <c r="AA118" s="234">
        <v>0</v>
      </c>
      <c r="AB118" s="190"/>
      <c r="AC118" s="200">
        <f>SUM(N118:AA118)</f>
        <v>10</v>
      </c>
    </row>
    <row r="119" spans="1:29">
      <c r="A119" s="349"/>
      <c r="B119" s="277" t="s">
        <v>135</v>
      </c>
      <c r="C119" s="269">
        <v>0</v>
      </c>
      <c r="D119" s="234">
        <v>3</v>
      </c>
      <c r="E119" s="234">
        <v>1</v>
      </c>
      <c r="F119" s="234">
        <v>0</v>
      </c>
      <c r="G119" s="234">
        <v>2</v>
      </c>
      <c r="H119" s="234">
        <v>0</v>
      </c>
      <c r="I119" s="234">
        <v>0</v>
      </c>
      <c r="J119" s="234">
        <v>0</v>
      </c>
      <c r="K119" s="234">
        <v>0</v>
      </c>
      <c r="L119" s="234">
        <v>0</v>
      </c>
      <c r="M119" s="234">
        <v>2</v>
      </c>
      <c r="N119" s="234">
        <v>2</v>
      </c>
      <c r="O119" s="234">
        <v>0</v>
      </c>
      <c r="P119" s="234">
        <v>2</v>
      </c>
      <c r="Q119" s="234">
        <v>3</v>
      </c>
      <c r="R119" s="234">
        <v>1</v>
      </c>
      <c r="S119" s="234">
        <v>2</v>
      </c>
      <c r="T119" s="234">
        <v>2</v>
      </c>
      <c r="U119" s="234">
        <v>0</v>
      </c>
      <c r="V119" s="234">
        <v>2</v>
      </c>
      <c r="W119" s="234">
        <v>1</v>
      </c>
      <c r="X119" s="234">
        <v>0</v>
      </c>
      <c r="Y119" s="234">
        <v>0</v>
      </c>
      <c r="Z119" s="234">
        <v>1</v>
      </c>
      <c r="AA119" s="234">
        <v>0</v>
      </c>
      <c r="AB119" s="190"/>
      <c r="AC119" s="200">
        <f t="shared" ref="AC119:AC124" si="69">SUM(N119:AA119)</f>
        <v>16</v>
      </c>
    </row>
    <row r="120" spans="1:29">
      <c r="A120" s="349"/>
      <c r="B120" s="277" t="s">
        <v>140</v>
      </c>
      <c r="C120" s="269">
        <v>1</v>
      </c>
      <c r="D120" s="234">
        <v>2</v>
      </c>
      <c r="E120" s="234">
        <v>0</v>
      </c>
      <c r="F120" s="234">
        <v>0</v>
      </c>
      <c r="G120" s="234">
        <v>1</v>
      </c>
      <c r="H120" s="234">
        <v>3</v>
      </c>
      <c r="I120" s="234">
        <v>0</v>
      </c>
      <c r="J120" s="234">
        <v>2</v>
      </c>
      <c r="K120" s="234">
        <v>2</v>
      </c>
      <c r="L120" s="234">
        <v>1</v>
      </c>
      <c r="M120" s="234">
        <v>0</v>
      </c>
      <c r="N120" s="234">
        <v>0</v>
      </c>
      <c r="O120" s="234">
        <v>0</v>
      </c>
      <c r="P120" s="234">
        <v>1</v>
      </c>
      <c r="Q120" s="234">
        <v>3</v>
      </c>
      <c r="R120" s="234">
        <v>0</v>
      </c>
      <c r="S120" s="234">
        <v>0</v>
      </c>
      <c r="T120" s="234">
        <v>2</v>
      </c>
      <c r="U120" s="234">
        <v>0</v>
      </c>
      <c r="V120" s="234">
        <v>0</v>
      </c>
      <c r="W120" s="234">
        <v>1</v>
      </c>
      <c r="X120" s="234">
        <v>0</v>
      </c>
      <c r="Y120" s="234">
        <v>0</v>
      </c>
      <c r="Z120" s="234">
        <v>0</v>
      </c>
      <c r="AA120" s="234">
        <v>2</v>
      </c>
      <c r="AB120" s="190"/>
      <c r="AC120" s="200">
        <f t="shared" si="69"/>
        <v>9</v>
      </c>
    </row>
    <row r="121" spans="1:29">
      <c r="A121" s="349"/>
      <c r="B121" s="277" t="s">
        <v>136</v>
      </c>
      <c r="C121" s="269">
        <v>0</v>
      </c>
      <c r="D121" s="234">
        <v>0</v>
      </c>
      <c r="E121" s="234">
        <v>0</v>
      </c>
      <c r="F121" s="234">
        <v>0</v>
      </c>
      <c r="G121" s="234">
        <v>0</v>
      </c>
      <c r="H121" s="234">
        <v>0</v>
      </c>
      <c r="I121" s="234">
        <v>0</v>
      </c>
      <c r="J121" s="234">
        <v>2</v>
      </c>
      <c r="K121" s="234">
        <v>0</v>
      </c>
      <c r="L121" s="234">
        <v>0</v>
      </c>
      <c r="M121" s="234">
        <v>0</v>
      </c>
      <c r="N121" s="234">
        <v>1</v>
      </c>
      <c r="O121" s="234">
        <v>0</v>
      </c>
      <c r="P121" s="234">
        <v>0</v>
      </c>
      <c r="Q121" s="234">
        <v>0</v>
      </c>
      <c r="R121" s="234">
        <v>1</v>
      </c>
      <c r="S121" s="234">
        <v>1</v>
      </c>
      <c r="T121" s="234">
        <v>0</v>
      </c>
      <c r="U121" s="234">
        <v>0</v>
      </c>
      <c r="V121" s="234">
        <v>0</v>
      </c>
      <c r="W121" s="234">
        <v>0</v>
      </c>
      <c r="X121" s="234">
        <v>0</v>
      </c>
      <c r="Y121" s="234">
        <v>0</v>
      </c>
      <c r="Z121" s="234">
        <v>0</v>
      </c>
      <c r="AA121" s="234">
        <v>0</v>
      </c>
      <c r="AB121" s="190"/>
      <c r="AC121" s="200">
        <f t="shared" si="69"/>
        <v>3</v>
      </c>
    </row>
    <row r="122" spans="1:29">
      <c r="A122" s="349"/>
      <c r="B122" s="277" t="s">
        <v>138</v>
      </c>
      <c r="C122" s="269">
        <v>0</v>
      </c>
      <c r="D122" s="234">
        <v>0</v>
      </c>
      <c r="E122" s="234">
        <v>0</v>
      </c>
      <c r="F122" s="234">
        <v>0</v>
      </c>
      <c r="G122" s="234">
        <v>0</v>
      </c>
      <c r="H122" s="234">
        <v>0</v>
      </c>
      <c r="I122" s="234">
        <v>0</v>
      </c>
      <c r="J122" s="234">
        <v>0</v>
      </c>
      <c r="K122" s="234">
        <v>0</v>
      </c>
      <c r="L122" s="234">
        <v>0</v>
      </c>
      <c r="M122" s="234">
        <v>0</v>
      </c>
      <c r="N122" s="234">
        <v>0</v>
      </c>
      <c r="O122" s="234">
        <v>0</v>
      </c>
      <c r="P122" s="234">
        <v>1</v>
      </c>
      <c r="Q122" s="234">
        <v>0</v>
      </c>
      <c r="R122" s="234">
        <v>0</v>
      </c>
      <c r="S122" s="234">
        <v>0</v>
      </c>
      <c r="T122" s="234">
        <v>0</v>
      </c>
      <c r="U122" s="234">
        <v>1</v>
      </c>
      <c r="V122" s="234">
        <v>2</v>
      </c>
      <c r="W122" s="234">
        <v>2</v>
      </c>
      <c r="X122" s="234">
        <v>0</v>
      </c>
      <c r="Y122" s="234">
        <v>1</v>
      </c>
      <c r="Z122" s="234">
        <v>0</v>
      </c>
      <c r="AA122" s="234">
        <v>0</v>
      </c>
      <c r="AB122" s="190"/>
      <c r="AC122" s="200">
        <f t="shared" si="69"/>
        <v>7</v>
      </c>
    </row>
    <row r="123" spans="1:29">
      <c r="A123" s="349"/>
      <c r="B123" s="277" t="s">
        <v>137</v>
      </c>
      <c r="C123" s="269">
        <v>0</v>
      </c>
      <c r="D123" s="234">
        <v>2</v>
      </c>
      <c r="E123" s="234">
        <v>1</v>
      </c>
      <c r="F123" s="234">
        <v>1</v>
      </c>
      <c r="G123" s="234">
        <v>0</v>
      </c>
      <c r="H123" s="234">
        <v>0</v>
      </c>
      <c r="I123" s="234">
        <v>0</v>
      </c>
      <c r="J123" s="234">
        <v>2</v>
      </c>
      <c r="K123" s="234">
        <v>0</v>
      </c>
      <c r="L123" s="234">
        <v>0</v>
      </c>
      <c r="M123" s="234">
        <v>0</v>
      </c>
      <c r="N123" s="234">
        <v>3</v>
      </c>
      <c r="O123" s="234">
        <v>1</v>
      </c>
      <c r="P123" s="234">
        <v>2</v>
      </c>
      <c r="Q123" s="234">
        <v>0</v>
      </c>
      <c r="R123" s="234">
        <v>2</v>
      </c>
      <c r="S123" s="234">
        <v>0</v>
      </c>
      <c r="T123" s="234">
        <v>2</v>
      </c>
      <c r="U123" s="234">
        <v>0</v>
      </c>
      <c r="V123" s="234">
        <v>0</v>
      </c>
      <c r="W123" s="234">
        <v>0</v>
      </c>
      <c r="X123" s="234">
        <v>0</v>
      </c>
      <c r="Y123" s="234">
        <v>0</v>
      </c>
      <c r="Z123" s="270">
        <v>0</v>
      </c>
      <c r="AA123" s="270">
        <v>0</v>
      </c>
      <c r="AB123" s="190"/>
      <c r="AC123" s="200">
        <f t="shared" si="69"/>
        <v>10</v>
      </c>
    </row>
    <row r="124" spans="1:29">
      <c r="A124" s="349"/>
      <c r="B124" s="277" t="s">
        <v>122</v>
      </c>
      <c r="C124" s="269">
        <v>2</v>
      </c>
      <c r="D124" s="234">
        <v>8</v>
      </c>
      <c r="E124" s="234">
        <v>6</v>
      </c>
      <c r="F124" s="234">
        <v>5</v>
      </c>
      <c r="G124" s="234">
        <v>6</v>
      </c>
      <c r="H124" s="234">
        <v>6</v>
      </c>
      <c r="I124" s="234">
        <v>2</v>
      </c>
      <c r="J124" s="234">
        <v>7</v>
      </c>
      <c r="K124" s="234">
        <v>4</v>
      </c>
      <c r="L124" s="234">
        <v>6</v>
      </c>
      <c r="M124" s="234">
        <v>5</v>
      </c>
      <c r="N124" s="234">
        <v>11</v>
      </c>
      <c r="O124" s="234">
        <v>1</v>
      </c>
      <c r="P124" s="234">
        <v>7</v>
      </c>
      <c r="Q124" s="234">
        <v>9</v>
      </c>
      <c r="R124" s="234">
        <v>4</v>
      </c>
      <c r="S124" s="234">
        <v>3</v>
      </c>
      <c r="T124" s="234">
        <v>6</v>
      </c>
      <c r="U124" s="234">
        <v>1</v>
      </c>
      <c r="V124" s="270">
        <v>4</v>
      </c>
      <c r="W124" s="234">
        <v>4</v>
      </c>
      <c r="X124" s="234">
        <v>0</v>
      </c>
      <c r="Y124" s="234">
        <v>1</v>
      </c>
      <c r="Z124" s="234">
        <v>2</v>
      </c>
      <c r="AA124" s="234">
        <v>2</v>
      </c>
      <c r="AB124" s="190"/>
      <c r="AC124" s="200">
        <f t="shared" si="69"/>
        <v>55</v>
      </c>
    </row>
    <row r="125" spans="1:29">
      <c r="A125" s="349"/>
      <c r="B125" s="352" t="s">
        <v>139</v>
      </c>
      <c r="C125" s="269"/>
      <c r="D125" s="234"/>
      <c r="E125" s="234"/>
      <c r="F125" s="234"/>
      <c r="G125" s="234"/>
      <c r="H125" s="234"/>
      <c r="I125" s="234"/>
      <c r="J125" s="234"/>
      <c r="K125" s="234"/>
      <c r="L125" s="234"/>
      <c r="M125" s="234"/>
      <c r="N125" s="234"/>
      <c r="O125" s="234"/>
      <c r="P125" s="270"/>
      <c r="Q125" s="270"/>
      <c r="R125" s="270"/>
      <c r="S125" s="270"/>
      <c r="T125" s="270"/>
      <c r="U125" s="270"/>
      <c r="V125" s="234"/>
      <c r="W125" s="234"/>
      <c r="X125" s="234"/>
      <c r="Y125" s="234"/>
      <c r="Z125" s="234"/>
      <c r="AA125" s="234"/>
      <c r="AB125" s="190"/>
      <c r="AC125" s="200"/>
    </row>
    <row r="126" spans="1:29">
      <c r="A126" s="349"/>
      <c r="B126" s="352"/>
      <c r="C126" s="269"/>
      <c r="D126" s="234"/>
      <c r="E126" s="234"/>
      <c r="F126" s="234"/>
      <c r="G126" s="234"/>
      <c r="H126" s="234"/>
      <c r="I126" s="234"/>
      <c r="J126" s="234"/>
      <c r="K126" s="234"/>
      <c r="L126" s="234"/>
      <c r="M126" s="234"/>
      <c r="N126" s="234"/>
      <c r="O126" s="234"/>
      <c r="P126" s="270"/>
      <c r="Q126" s="270"/>
      <c r="R126" s="270"/>
      <c r="S126" s="270"/>
      <c r="T126" s="270"/>
      <c r="U126" s="270"/>
      <c r="V126" s="234"/>
      <c r="W126" s="234"/>
      <c r="X126" s="234"/>
      <c r="Y126" s="234"/>
      <c r="Z126" s="234"/>
      <c r="AA126" s="234"/>
      <c r="AB126" s="190"/>
      <c r="AC126" s="200"/>
    </row>
    <row r="127" spans="1:29">
      <c r="A127" s="349"/>
      <c r="B127" s="277" t="s">
        <v>134</v>
      </c>
      <c r="C127" s="269">
        <f>C118-C110</f>
        <v>-1</v>
      </c>
      <c r="D127" s="234">
        <f>D118-D110</f>
        <v>-1</v>
      </c>
      <c r="E127" s="234">
        <f t="shared" ref="E127:Z127" si="70">E118-E110</f>
        <v>3</v>
      </c>
      <c r="F127" s="234">
        <f t="shared" si="70"/>
        <v>3</v>
      </c>
      <c r="G127" s="234">
        <f t="shared" si="70"/>
        <v>1</v>
      </c>
      <c r="H127" s="234">
        <f t="shared" si="70"/>
        <v>2</v>
      </c>
      <c r="I127" s="234">
        <f t="shared" si="70"/>
        <v>0</v>
      </c>
      <c r="J127" s="234">
        <f t="shared" si="70"/>
        <v>-1</v>
      </c>
      <c r="K127" s="234">
        <f t="shared" si="70"/>
        <v>-1</v>
      </c>
      <c r="L127" s="234">
        <f t="shared" si="70"/>
        <v>4</v>
      </c>
      <c r="M127" s="234">
        <f t="shared" si="70"/>
        <v>1</v>
      </c>
      <c r="N127" s="234">
        <f t="shared" si="70"/>
        <v>3</v>
      </c>
      <c r="O127" s="234">
        <f t="shared" si="70"/>
        <v>-2</v>
      </c>
      <c r="P127" s="234">
        <f t="shared" si="70"/>
        <v>-1</v>
      </c>
      <c r="Q127" s="234">
        <f t="shared" si="70"/>
        <v>2</v>
      </c>
      <c r="R127" s="234">
        <f t="shared" si="70"/>
        <v>-2</v>
      </c>
      <c r="S127" s="234">
        <f t="shared" si="70"/>
        <v>-2</v>
      </c>
      <c r="T127" s="234">
        <f t="shared" si="70"/>
        <v>-2</v>
      </c>
      <c r="U127" s="234">
        <f t="shared" si="70"/>
        <v>-3</v>
      </c>
      <c r="V127" s="234">
        <f t="shared" si="70"/>
        <v>-1</v>
      </c>
      <c r="W127" s="234">
        <f t="shared" si="70"/>
        <v>-3</v>
      </c>
      <c r="X127" s="234">
        <f t="shared" si="70"/>
        <v>-2</v>
      </c>
      <c r="Y127" s="234">
        <f t="shared" si="70"/>
        <v>-2</v>
      </c>
      <c r="Z127" s="234">
        <f t="shared" si="70"/>
        <v>-1</v>
      </c>
      <c r="AA127" s="234">
        <f t="shared" ref="AA127" si="71">AA118-AA110</f>
        <v>-2</v>
      </c>
      <c r="AB127" s="190"/>
      <c r="AC127" s="200">
        <f>SUM(N127:AA127)</f>
        <v>-18</v>
      </c>
    </row>
    <row r="128" spans="1:29">
      <c r="A128" s="349"/>
      <c r="B128" s="277" t="s">
        <v>135</v>
      </c>
      <c r="C128" s="269">
        <f t="shared" ref="C128:Z128" si="72">C119-C111</f>
        <v>0</v>
      </c>
      <c r="D128" s="234">
        <f t="shared" si="72"/>
        <v>2</v>
      </c>
      <c r="E128" s="234">
        <f t="shared" si="72"/>
        <v>0</v>
      </c>
      <c r="F128" s="234">
        <f t="shared" si="72"/>
        <v>-1</v>
      </c>
      <c r="G128" s="234">
        <f t="shared" si="72"/>
        <v>1</v>
      </c>
      <c r="H128" s="234">
        <f t="shared" si="72"/>
        <v>-1</v>
      </c>
      <c r="I128" s="234">
        <f t="shared" si="72"/>
        <v>-1</v>
      </c>
      <c r="J128" s="234">
        <f t="shared" si="72"/>
        <v>-1</v>
      </c>
      <c r="K128" s="234">
        <f t="shared" si="72"/>
        <v>-1</v>
      </c>
      <c r="L128" s="234">
        <f t="shared" si="72"/>
        <v>-1</v>
      </c>
      <c r="M128" s="234">
        <f t="shared" si="72"/>
        <v>1</v>
      </c>
      <c r="N128" s="234">
        <f t="shared" si="72"/>
        <v>1</v>
      </c>
      <c r="O128" s="234">
        <f t="shared" si="72"/>
        <v>-1</v>
      </c>
      <c r="P128" s="234">
        <f t="shared" si="72"/>
        <v>1</v>
      </c>
      <c r="Q128" s="234">
        <f t="shared" si="72"/>
        <v>1</v>
      </c>
      <c r="R128" s="234">
        <f t="shared" si="72"/>
        <v>0</v>
      </c>
      <c r="S128" s="234">
        <f t="shared" si="72"/>
        <v>1</v>
      </c>
      <c r="T128" s="234">
        <f t="shared" si="72"/>
        <v>1</v>
      </c>
      <c r="U128" s="234">
        <f t="shared" si="72"/>
        <v>-1</v>
      </c>
      <c r="V128" s="234">
        <f t="shared" si="72"/>
        <v>1</v>
      </c>
      <c r="W128" s="234">
        <f t="shared" si="72"/>
        <v>1</v>
      </c>
      <c r="X128" s="234">
        <f t="shared" si="72"/>
        <v>-1</v>
      </c>
      <c r="Y128" s="234">
        <f t="shared" si="72"/>
        <v>-1</v>
      </c>
      <c r="Z128" s="234">
        <f t="shared" si="72"/>
        <v>1</v>
      </c>
      <c r="AA128" s="234">
        <f t="shared" ref="AA128" si="73">AA119-AA111</f>
        <v>0</v>
      </c>
      <c r="AB128" s="190"/>
      <c r="AC128" s="200">
        <f t="shared" ref="AC128:AC133" si="74">SUM(N128:AA128)</f>
        <v>4</v>
      </c>
    </row>
    <row r="129" spans="1:83">
      <c r="A129" s="349"/>
      <c r="B129" s="277" t="s">
        <v>140</v>
      </c>
      <c r="C129" s="269">
        <f t="shared" ref="C129:Z129" si="75">C120-C112</f>
        <v>-1</v>
      </c>
      <c r="D129" s="234">
        <f t="shared" si="75"/>
        <v>1</v>
      </c>
      <c r="E129" s="234">
        <f t="shared" si="75"/>
        <v>-1</v>
      </c>
      <c r="F129" s="234">
        <f t="shared" si="75"/>
        <v>-2</v>
      </c>
      <c r="G129" s="234">
        <f t="shared" si="75"/>
        <v>1</v>
      </c>
      <c r="H129" s="234">
        <f t="shared" si="75"/>
        <v>2</v>
      </c>
      <c r="I129" s="234">
        <f t="shared" si="75"/>
        <v>-1</v>
      </c>
      <c r="J129" s="234">
        <f t="shared" si="75"/>
        <v>1</v>
      </c>
      <c r="K129" s="234">
        <f t="shared" si="75"/>
        <v>2</v>
      </c>
      <c r="L129" s="234">
        <f t="shared" si="75"/>
        <v>0</v>
      </c>
      <c r="M129" s="234">
        <f t="shared" si="75"/>
        <v>-1</v>
      </c>
      <c r="N129" s="234">
        <f t="shared" si="75"/>
        <v>-2</v>
      </c>
      <c r="O129" s="234">
        <f t="shared" si="75"/>
        <v>-1</v>
      </c>
      <c r="P129" s="234">
        <f t="shared" si="75"/>
        <v>1</v>
      </c>
      <c r="Q129" s="234">
        <f t="shared" si="75"/>
        <v>3</v>
      </c>
      <c r="R129" s="234">
        <f t="shared" si="75"/>
        <v>0</v>
      </c>
      <c r="S129" s="234">
        <f t="shared" si="75"/>
        <v>-1</v>
      </c>
      <c r="T129" s="234">
        <f t="shared" si="75"/>
        <v>2</v>
      </c>
      <c r="U129" s="234">
        <f t="shared" si="75"/>
        <v>0</v>
      </c>
      <c r="V129" s="234">
        <f t="shared" si="75"/>
        <v>0</v>
      </c>
      <c r="W129" s="234">
        <f t="shared" si="75"/>
        <v>1</v>
      </c>
      <c r="X129" s="234">
        <f t="shared" si="75"/>
        <v>-1</v>
      </c>
      <c r="Y129" s="234">
        <f t="shared" si="75"/>
        <v>-1</v>
      </c>
      <c r="Z129" s="234">
        <f t="shared" si="75"/>
        <v>0</v>
      </c>
      <c r="AA129" s="234">
        <f t="shared" ref="AA129" si="76">AA120-AA112</f>
        <v>1</v>
      </c>
      <c r="AB129" s="190"/>
      <c r="AC129" s="200">
        <f t="shared" si="74"/>
        <v>2</v>
      </c>
    </row>
    <row r="130" spans="1:83">
      <c r="A130" s="349"/>
      <c r="B130" s="277" t="s">
        <v>136</v>
      </c>
      <c r="C130" s="269">
        <f t="shared" ref="C130:Z130" si="77">C121-C113</f>
        <v>-1</v>
      </c>
      <c r="D130" s="234">
        <f t="shared" si="77"/>
        <v>-1</v>
      </c>
      <c r="E130" s="234">
        <f t="shared" si="77"/>
        <v>-1</v>
      </c>
      <c r="F130" s="234">
        <f t="shared" si="77"/>
        <v>0</v>
      </c>
      <c r="G130" s="234">
        <f t="shared" si="77"/>
        <v>0</v>
      </c>
      <c r="H130" s="234">
        <f t="shared" si="77"/>
        <v>0</v>
      </c>
      <c r="I130" s="234">
        <f t="shared" si="77"/>
        <v>0</v>
      </c>
      <c r="J130" s="234">
        <f t="shared" si="77"/>
        <v>2</v>
      </c>
      <c r="K130" s="234">
        <f t="shared" si="77"/>
        <v>0</v>
      </c>
      <c r="L130" s="234">
        <f t="shared" si="77"/>
        <v>-1</v>
      </c>
      <c r="M130" s="234">
        <f t="shared" si="77"/>
        <v>0</v>
      </c>
      <c r="N130" s="234">
        <f t="shared" si="77"/>
        <v>0</v>
      </c>
      <c r="O130" s="234">
        <f t="shared" si="77"/>
        <v>0</v>
      </c>
      <c r="P130" s="234">
        <f t="shared" si="77"/>
        <v>0</v>
      </c>
      <c r="Q130" s="234">
        <f t="shared" si="77"/>
        <v>0</v>
      </c>
      <c r="R130" s="234">
        <f t="shared" si="77"/>
        <v>1</v>
      </c>
      <c r="S130" s="234">
        <f t="shared" si="77"/>
        <v>1</v>
      </c>
      <c r="T130" s="234">
        <f t="shared" si="77"/>
        <v>0</v>
      </c>
      <c r="U130" s="234">
        <f t="shared" si="77"/>
        <v>0</v>
      </c>
      <c r="V130" s="234">
        <f t="shared" si="77"/>
        <v>0</v>
      </c>
      <c r="W130" s="234">
        <f t="shared" si="77"/>
        <v>0</v>
      </c>
      <c r="X130" s="234">
        <f t="shared" si="77"/>
        <v>-1</v>
      </c>
      <c r="Y130" s="234">
        <f t="shared" si="77"/>
        <v>0</v>
      </c>
      <c r="Z130" s="234">
        <f t="shared" si="77"/>
        <v>-1</v>
      </c>
      <c r="AA130" s="234">
        <f t="shared" ref="AA130" si="78">AA121-AA113</f>
        <v>0</v>
      </c>
      <c r="AB130" s="190"/>
      <c r="AC130" s="200">
        <f t="shared" si="74"/>
        <v>0</v>
      </c>
    </row>
    <row r="131" spans="1:83">
      <c r="A131" s="349"/>
      <c r="B131" s="277" t="s">
        <v>138</v>
      </c>
      <c r="C131" s="269">
        <f>C122</f>
        <v>0</v>
      </c>
      <c r="D131" s="234">
        <f>D122</f>
        <v>0</v>
      </c>
      <c r="E131" s="234">
        <f t="shared" ref="E131:Z131" si="79">E122</f>
        <v>0</v>
      </c>
      <c r="F131" s="234">
        <f t="shared" si="79"/>
        <v>0</v>
      </c>
      <c r="G131" s="234">
        <f t="shared" si="79"/>
        <v>0</v>
      </c>
      <c r="H131" s="234">
        <f t="shared" si="79"/>
        <v>0</v>
      </c>
      <c r="I131" s="234">
        <f t="shared" si="79"/>
        <v>0</v>
      </c>
      <c r="J131" s="234">
        <f t="shared" si="79"/>
        <v>0</v>
      </c>
      <c r="K131" s="234">
        <f t="shared" si="79"/>
        <v>0</v>
      </c>
      <c r="L131" s="234">
        <f t="shared" si="79"/>
        <v>0</v>
      </c>
      <c r="M131" s="234">
        <f t="shared" si="79"/>
        <v>0</v>
      </c>
      <c r="N131" s="234">
        <f t="shared" si="79"/>
        <v>0</v>
      </c>
      <c r="O131" s="234">
        <f t="shared" si="79"/>
        <v>0</v>
      </c>
      <c r="P131" s="234">
        <f t="shared" si="79"/>
        <v>1</v>
      </c>
      <c r="Q131" s="234">
        <f t="shared" si="79"/>
        <v>0</v>
      </c>
      <c r="R131" s="234">
        <f t="shared" si="79"/>
        <v>0</v>
      </c>
      <c r="S131" s="234">
        <f t="shared" si="79"/>
        <v>0</v>
      </c>
      <c r="T131" s="234">
        <f t="shared" si="79"/>
        <v>0</v>
      </c>
      <c r="U131" s="234">
        <f t="shared" si="79"/>
        <v>1</v>
      </c>
      <c r="V131" s="234">
        <f t="shared" si="79"/>
        <v>2</v>
      </c>
      <c r="W131" s="234">
        <f t="shared" si="79"/>
        <v>2</v>
      </c>
      <c r="X131" s="234">
        <f t="shared" si="79"/>
        <v>0</v>
      </c>
      <c r="Y131" s="234">
        <f t="shared" si="79"/>
        <v>1</v>
      </c>
      <c r="Z131" s="234">
        <f t="shared" si="79"/>
        <v>0</v>
      </c>
      <c r="AA131" s="234">
        <f t="shared" ref="AA131" si="80">AA122</f>
        <v>0</v>
      </c>
      <c r="AB131" s="190"/>
      <c r="AC131" s="200">
        <f t="shared" si="74"/>
        <v>7</v>
      </c>
    </row>
    <row r="132" spans="1:83">
      <c r="A132" s="349"/>
      <c r="B132" s="277" t="s">
        <v>137</v>
      </c>
      <c r="C132" s="269">
        <f>C123-C114</f>
        <v>-1</v>
      </c>
      <c r="D132" s="234">
        <f>D123-D114</f>
        <v>1</v>
      </c>
      <c r="E132" s="234">
        <f t="shared" ref="E132:Z132" si="81">E123-E114</f>
        <v>0</v>
      </c>
      <c r="F132" s="234">
        <f t="shared" si="81"/>
        <v>0</v>
      </c>
      <c r="G132" s="234">
        <f t="shared" si="81"/>
        <v>-1</v>
      </c>
      <c r="H132" s="234">
        <f t="shared" si="81"/>
        <v>-2</v>
      </c>
      <c r="I132" s="234">
        <f t="shared" si="81"/>
        <v>-1</v>
      </c>
      <c r="J132" s="234">
        <f t="shared" si="81"/>
        <v>1</v>
      </c>
      <c r="K132" s="234">
        <f t="shared" si="81"/>
        <v>-1</v>
      </c>
      <c r="L132" s="234">
        <f t="shared" si="81"/>
        <v>-1</v>
      </c>
      <c r="M132" s="234">
        <f t="shared" si="81"/>
        <v>0</v>
      </c>
      <c r="N132" s="234">
        <f t="shared" si="81"/>
        <v>2</v>
      </c>
      <c r="O132" s="234">
        <f t="shared" si="81"/>
        <v>0</v>
      </c>
      <c r="P132" s="234">
        <f t="shared" si="81"/>
        <v>1</v>
      </c>
      <c r="Q132" s="234">
        <f t="shared" si="81"/>
        <v>-1</v>
      </c>
      <c r="R132" s="234">
        <f t="shared" si="81"/>
        <v>2</v>
      </c>
      <c r="S132" s="234">
        <f t="shared" si="81"/>
        <v>-1</v>
      </c>
      <c r="T132" s="234">
        <f t="shared" si="81"/>
        <v>1</v>
      </c>
      <c r="U132" s="234">
        <f t="shared" si="81"/>
        <v>0</v>
      </c>
      <c r="V132" s="234">
        <f t="shared" si="81"/>
        <v>-1</v>
      </c>
      <c r="W132" s="234">
        <f t="shared" si="81"/>
        <v>-1</v>
      </c>
      <c r="X132" s="234">
        <f t="shared" si="81"/>
        <v>-1</v>
      </c>
      <c r="Y132" s="234">
        <f t="shared" si="81"/>
        <v>-1</v>
      </c>
      <c r="Z132" s="234">
        <f t="shared" si="81"/>
        <v>-1</v>
      </c>
      <c r="AA132" s="234">
        <f t="shared" ref="AA132" si="82">AA123-AA114</f>
        <v>-1</v>
      </c>
      <c r="AB132" s="190"/>
      <c r="AC132" s="200">
        <f t="shared" si="74"/>
        <v>-2</v>
      </c>
    </row>
    <row r="133" spans="1:83">
      <c r="A133" s="350"/>
      <c r="B133" s="289" t="s">
        <v>122</v>
      </c>
      <c r="C133" s="272">
        <f>C124-C115</f>
        <v>-4</v>
      </c>
      <c r="D133" s="272">
        <f>D124-D115</f>
        <v>2</v>
      </c>
      <c r="E133" s="272">
        <f t="shared" ref="E133:Z133" si="83">E124-E115</f>
        <v>1</v>
      </c>
      <c r="F133" s="272">
        <f t="shared" si="83"/>
        <v>0</v>
      </c>
      <c r="G133" s="272">
        <f t="shared" si="83"/>
        <v>1</v>
      </c>
      <c r="H133" s="272">
        <f t="shared" si="83"/>
        <v>1</v>
      </c>
      <c r="I133" s="272">
        <f t="shared" si="83"/>
        <v>-3</v>
      </c>
      <c r="J133" s="272">
        <f t="shared" si="83"/>
        <v>3</v>
      </c>
      <c r="K133" s="272">
        <f t="shared" si="83"/>
        <v>-1</v>
      </c>
      <c r="L133" s="272">
        <f t="shared" si="83"/>
        <v>2</v>
      </c>
      <c r="M133" s="272">
        <f t="shared" si="83"/>
        <v>0</v>
      </c>
      <c r="N133" s="272">
        <f t="shared" si="83"/>
        <v>5</v>
      </c>
      <c r="O133" s="272">
        <f t="shared" si="83"/>
        <v>-4</v>
      </c>
      <c r="P133" s="272">
        <f t="shared" si="83"/>
        <v>3</v>
      </c>
      <c r="Q133" s="272">
        <f t="shared" si="83"/>
        <v>5</v>
      </c>
      <c r="R133" s="272">
        <f t="shared" si="83"/>
        <v>0</v>
      </c>
      <c r="S133" s="272">
        <f t="shared" si="83"/>
        <v>-1</v>
      </c>
      <c r="T133" s="272">
        <f t="shared" si="83"/>
        <v>2</v>
      </c>
      <c r="U133" s="272">
        <f t="shared" si="83"/>
        <v>-4</v>
      </c>
      <c r="V133" s="272">
        <f t="shared" si="83"/>
        <v>1</v>
      </c>
      <c r="W133" s="272">
        <f t="shared" si="83"/>
        <v>-1</v>
      </c>
      <c r="X133" s="272">
        <f t="shared" si="83"/>
        <v>-5</v>
      </c>
      <c r="Y133" s="272">
        <f t="shared" si="83"/>
        <v>-5</v>
      </c>
      <c r="Z133" s="272">
        <f t="shared" si="83"/>
        <v>-2</v>
      </c>
      <c r="AA133" s="272">
        <f t="shared" ref="AA133" si="84">AA124-AA115</f>
        <v>-2</v>
      </c>
      <c r="AB133" s="220"/>
      <c r="AC133" s="290">
        <f t="shared" si="74"/>
        <v>-8</v>
      </c>
      <c r="AD133" s="190"/>
      <c r="AE133" s="190"/>
      <c r="AF133" s="190"/>
      <c r="AG133" s="190"/>
      <c r="AH133" s="190"/>
      <c r="AI133" s="190"/>
      <c r="AJ133" s="190"/>
      <c r="AK133" s="190"/>
      <c r="AL133" s="190"/>
      <c r="AM133" s="190"/>
      <c r="AN133" s="190"/>
      <c r="AO133" s="190"/>
      <c r="AP133" s="190"/>
      <c r="AQ133" s="190"/>
      <c r="AR133" s="190"/>
      <c r="AS133" s="190"/>
      <c r="AT133" s="190"/>
      <c r="AU133" s="190"/>
      <c r="AV133" s="190"/>
      <c r="AW133" s="190"/>
      <c r="AX133" s="190"/>
      <c r="AY133" s="190"/>
      <c r="AZ133" s="190"/>
      <c r="BA133" s="190"/>
      <c r="BB133" s="190"/>
      <c r="BC133" s="190"/>
      <c r="BD133" s="190"/>
      <c r="BE133" s="190"/>
      <c r="BF133" s="190"/>
      <c r="BG133" s="190"/>
      <c r="BH133" s="190"/>
      <c r="BI133" s="190"/>
      <c r="BJ133" s="190"/>
      <c r="BK133" s="190"/>
      <c r="BL133" s="190"/>
      <c r="BM133" s="190"/>
      <c r="BN133" s="190"/>
      <c r="BO133" s="190"/>
      <c r="BP133" s="190"/>
      <c r="BQ133" s="190"/>
      <c r="BR133" s="190"/>
      <c r="BS133" s="190"/>
      <c r="BT133" s="190"/>
      <c r="BU133" s="190"/>
      <c r="BV133" s="190"/>
      <c r="BW133" s="190"/>
      <c r="BX133" s="190"/>
      <c r="BY133" s="190"/>
      <c r="BZ133" s="190"/>
      <c r="CA133" s="190"/>
      <c r="CB133" s="190"/>
      <c r="CC133" s="190"/>
      <c r="CD133" s="190"/>
      <c r="CE133" s="190"/>
    </row>
    <row r="134" spans="1:83">
      <c r="A134" s="190"/>
      <c r="B134" s="134"/>
      <c r="C134" s="134"/>
    </row>
    <row r="135" spans="1:83">
      <c r="A135" s="237" t="s">
        <v>9</v>
      </c>
      <c r="B135" s="145"/>
      <c r="C135" s="134"/>
    </row>
    <row r="136" spans="1:83">
      <c r="A136" s="356" t="s">
        <v>62</v>
      </c>
      <c r="B136" s="356"/>
      <c r="C136" s="356"/>
      <c r="D136" s="356"/>
      <c r="E136" s="356"/>
      <c r="F136" s="356"/>
    </row>
    <row r="137" spans="1:83" ht="15" customHeight="1">
      <c r="A137" s="357" t="s">
        <v>227</v>
      </c>
      <c r="B137" s="357"/>
      <c r="C137" s="357"/>
      <c r="D137" s="357"/>
      <c r="E137" s="357"/>
      <c r="F137" s="357"/>
    </row>
    <row r="138" spans="1:83">
      <c r="A138" s="357"/>
      <c r="B138" s="357"/>
      <c r="C138" s="357"/>
      <c r="D138" s="357"/>
      <c r="E138" s="357"/>
      <c r="F138" s="357"/>
    </row>
    <row r="139" spans="1:83">
      <c r="A139" s="355" t="s">
        <v>217</v>
      </c>
      <c r="B139" s="355"/>
      <c r="C139" s="355"/>
      <c r="D139" s="355"/>
      <c r="E139" s="355"/>
      <c r="F139" s="355"/>
    </row>
    <row r="140" spans="1:83">
      <c r="A140" s="355" t="s">
        <v>149</v>
      </c>
      <c r="B140" s="355"/>
      <c r="C140" s="355"/>
      <c r="D140" s="355"/>
      <c r="E140" s="355"/>
      <c r="F140" s="355"/>
      <c r="P140" s="190"/>
    </row>
    <row r="141" spans="1:83">
      <c r="A141" s="355" t="s">
        <v>150</v>
      </c>
      <c r="B141" s="355"/>
      <c r="C141" s="355"/>
      <c r="D141" s="355"/>
      <c r="E141" s="355"/>
      <c r="F141" s="355"/>
    </row>
    <row r="142" spans="1:83">
      <c r="A142" s="355" t="s">
        <v>151</v>
      </c>
      <c r="B142" s="355"/>
      <c r="C142" s="355"/>
      <c r="D142" s="355"/>
      <c r="E142" s="355"/>
      <c r="F142" s="355"/>
    </row>
    <row r="143" spans="1:83" ht="12.75" customHeight="1">
      <c r="A143" s="355" t="s">
        <v>152</v>
      </c>
      <c r="B143" s="355"/>
      <c r="C143" s="355"/>
      <c r="D143" s="355"/>
      <c r="E143" s="355"/>
      <c r="F143" s="355"/>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spans="1:83" ht="12.75" customHeight="1">
      <c r="A144" s="355" t="s">
        <v>153</v>
      </c>
      <c r="B144" s="355"/>
      <c r="C144" s="355"/>
      <c r="D144" s="355"/>
      <c r="E144" s="355"/>
      <c r="F144" s="355"/>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spans="1:28" ht="12.75" customHeight="1">
      <c r="A145" s="356" t="s">
        <v>219</v>
      </c>
      <c r="B145" s="356"/>
      <c r="C145" s="356"/>
      <c r="D145" s="356"/>
      <c r="E145" s="356"/>
      <c r="F145" s="356"/>
      <c r="G145" s="267"/>
      <c r="H145" s="267"/>
      <c r="I145" s="267"/>
      <c r="J145" s="267"/>
      <c r="K145" s="267"/>
      <c r="L145" s="267"/>
      <c r="M145" s="28"/>
      <c r="N145" s="28"/>
      <c r="O145" s="28"/>
      <c r="P145" s="28"/>
      <c r="Q145" s="28"/>
      <c r="R145" s="28"/>
      <c r="S145" s="28"/>
      <c r="T145" s="28"/>
      <c r="U145" s="28"/>
      <c r="V145" s="28"/>
      <c r="W145" s="28"/>
      <c r="X145" s="28"/>
      <c r="Y145" s="28"/>
      <c r="Z145" s="28"/>
      <c r="AA145" s="28"/>
      <c r="AB145" s="28"/>
    </row>
    <row r="146" spans="1:28" ht="12.75" customHeight="1">
      <c r="A146" s="286"/>
      <c r="B146" s="286"/>
      <c r="C146" s="286"/>
      <c r="D146" s="286"/>
      <c r="E146" s="286"/>
      <c r="F146" s="286"/>
      <c r="G146" s="284"/>
      <c r="H146" s="284"/>
      <c r="I146" s="284"/>
      <c r="J146" s="284"/>
      <c r="K146" s="284"/>
      <c r="L146" s="284"/>
      <c r="M146" s="28"/>
      <c r="N146" s="28"/>
      <c r="O146" s="28"/>
      <c r="P146" s="28"/>
      <c r="Q146" s="28"/>
      <c r="R146" s="28"/>
      <c r="S146" s="28"/>
      <c r="T146" s="28"/>
      <c r="U146" s="28"/>
      <c r="V146" s="28"/>
      <c r="W146" s="28"/>
      <c r="X146" s="28"/>
      <c r="Y146" s="28"/>
      <c r="Z146" s="28"/>
      <c r="AA146" s="28"/>
      <c r="AB146" s="28"/>
    </row>
    <row r="147" spans="1:28">
      <c r="A147" s="267" t="s">
        <v>65</v>
      </c>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spans="1: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spans="1: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spans="1: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spans="1: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spans="1: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spans="1: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spans="1: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spans="1: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spans="1: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spans="1: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sheetData>
  <mergeCells count="31">
    <mergeCell ref="F1:G1"/>
    <mergeCell ref="A143:F143"/>
    <mergeCell ref="A144:F144"/>
    <mergeCell ref="A145:F145"/>
    <mergeCell ref="A136:F136"/>
    <mergeCell ref="A139:F139"/>
    <mergeCell ref="A140:F140"/>
    <mergeCell ref="A141:F141"/>
    <mergeCell ref="A142:F142"/>
    <mergeCell ref="A137:F138"/>
    <mergeCell ref="A82:A107"/>
    <mergeCell ref="B82:B83"/>
    <mergeCell ref="B90:B91"/>
    <mergeCell ref="B99:B100"/>
    <mergeCell ref="A1:D1"/>
    <mergeCell ref="A108:A133"/>
    <mergeCell ref="B108:B109"/>
    <mergeCell ref="B116:B117"/>
    <mergeCell ref="B125:B126"/>
    <mergeCell ref="B4:B5"/>
    <mergeCell ref="B12:B13"/>
    <mergeCell ref="B21:B22"/>
    <mergeCell ref="A56:A81"/>
    <mergeCell ref="B56:B57"/>
    <mergeCell ref="B64:B65"/>
    <mergeCell ref="B73:B74"/>
    <mergeCell ref="A4:A29"/>
    <mergeCell ref="A30:A55"/>
    <mergeCell ref="B30:B31"/>
    <mergeCell ref="B38:B39"/>
    <mergeCell ref="B47:B48"/>
  </mergeCells>
  <hyperlinks>
    <hyperlink ref="F1:G1" location="Contents!A1" display="back to contents" xr:uid="{00000000-0004-0000-0400-000000000000}"/>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400-000001000000}"/>
  </hyperlinks>
  <pageMargins left="0.7" right="0.7" top="0.75" bottom="0.75" header="0.3" footer="0.3"/>
  <ignoredErrors>
    <ignoredError sqref="AC125:AC126 AC6 AC40:AC46 AC32:AC37 AC38:AC39 AC14:AC20 AC7:AC11 AC12:AC13 AC116:AC117 AC108:AC109 AC99:AC100 AC90:AC91 AC82:AC83 AC73:AC74 AC64:AC65 AC56:AC57 AC47:AC48 AC30:AC31 AC21:AC22 AC23:AC29 AC49:AC55 AC58:AC63 AC66:AC72 AC75:AC81 AC84:AC89 AC92:AC98 AC101:AC107 AC110:AC115 AC118:AC12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3"/>
  <sheetViews>
    <sheetView showGridLines="0" workbookViewId="0">
      <selection sqref="A1:L1"/>
    </sheetView>
  </sheetViews>
  <sheetFormatPr baseColWidth="10" defaultColWidth="8.83203125" defaultRowHeight="15"/>
  <cols>
    <col min="1" max="1" width="14.6640625" style="278" customWidth="1"/>
    <col min="2" max="2" width="9.33203125" style="250" customWidth="1"/>
  </cols>
  <sheetData>
    <row r="1" spans="1:15" ht="18" customHeight="1">
      <c r="A1" s="359" t="s">
        <v>72</v>
      </c>
      <c r="B1" s="359"/>
      <c r="C1" s="359"/>
      <c r="D1" s="359"/>
      <c r="E1" s="359"/>
      <c r="F1" s="359"/>
      <c r="G1" s="359"/>
      <c r="H1" s="359"/>
      <c r="I1" s="359"/>
      <c r="J1" s="359"/>
      <c r="K1" s="359"/>
      <c r="L1" s="359"/>
      <c r="N1" s="308" t="s">
        <v>69</v>
      </c>
      <c r="O1" s="308"/>
    </row>
    <row r="2" spans="1:15" ht="15" customHeight="1">
      <c r="A2" s="83"/>
      <c r="B2" s="84"/>
      <c r="C2" s="83"/>
      <c r="D2" s="83"/>
      <c r="E2" s="83"/>
    </row>
    <row r="3" spans="1:15" ht="14" customHeight="1">
      <c r="A3" s="81" t="s">
        <v>56</v>
      </c>
      <c r="B3" s="279" t="s">
        <v>74</v>
      </c>
      <c r="C3" s="83"/>
      <c r="D3" s="83"/>
      <c r="E3" s="83"/>
    </row>
    <row r="4" spans="1:15" ht="14" customHeight="1">
      <c r="A4" s="86">
        <v>43906</v>
      </c>
      <c r="B4" s="183">
        <v>0</v>
      </c>
      <c r="C4" s="83"/>
      <c r="D4" s="83"/>
      <c r="E4" s="83"/>
    </row>
    <row r="5" spans="1:15" ht="14" customHeight="1">
      <c r="A5" s="86">
        <v>43907</v>
      </c>
      <c r="B5" s="156">
        <v>2</v>
      </c>
      <c r="C5" s="83"/>
      <c r="D5" s="83"/>
      <c r="E5" s="83"/>
    </row>
    <row r="6" spans="1:15" ht="14" customHeight="1">
      <c r="A6" s="86">
        <v>43908</v>
      </c>
      <c r="B6" s="156">
        <v>5</v>
      </c>
      <c r="C6" s="83"/>
      <c r="D6" s="83"/>
      <c r="E6" s="83"/>
    </row>
    <row r="7" spans="1:15" ht="14" customHeight="1">
      <c r="A7" s="86">
        <v>43909</v>
      </c>
      <c r="B7" s="156">
        <v>6</v>
      </c>
      <c r="C7" s="83"/>
      <c r="D7" s="83"/>
      <c r="E7" s="83"/>
    </row>
    <row r="8" spans="1:15" ht="14" customHeight="1">
      <c r="A8" s="86">
        <v>43910</v>
      </c>
      <c r="B8" s="156">
        <v>10</v>
      </c>
      <c r="C8" s="83"/>
      <c r="D8" s="83"/>
      <c r="E8" s="83"/>
    </row>
    <row r="9" spans="1:15" ht="14" customHeight="1">
      <c r="A9" s="86">
        <v>43911</v>
      </c>
      <c r="B9" s="169">
        <v>10</v>
      </c>
      <c r="C9" s="83"/>
      <c r="D9" s="83"/>
      <c r="E9" s="83"/>
    </row>
    <row r="10" spans="1:15" ht="14" customHeight="1">
      <c r="A10" s="86">
        <v>43912</v>
      </c>
      <c r="B10" s="169">
        <v>10</v>
      </c>
      <c r="C10" s="83"/>
      <c r="D10" s="83"/>
      <c r="E10" s="83"/>
    </row>
    <row r="11" spans="1:15" ht="14" customHeight="1">
      <c r="A11" s="86">
        <v>43913</v>
      </c>
      <c r="B11" s="156">
        <v>12</v>
      </c>
      <c r="C11" s="83"/>
      <c r="D11" s="83"/>
      <c r="E11" s="83"/>
    </row>
    <row r="12" spans="1:15" ht="14" customHeight="1">
      <c r="A12" s="86">
        <v>43914</v>
      </c>
      <c r="B12" s="156">
        <v>14</v>
      </c>
      <c r="C12" s="83"/>
      <c r="D12" s="83"/>
      <c r="E12" s="83"/>
    </row>
    <row r="13" spans="1:15" ht="14" customHeight="1">
      <c r="A13" s="86">
        <v>43915</v>
      </c>
      <c r="B13" s="156">
        <v>15</v>
      </c>
      <c r="C13" s="83"/>
      <c r="D13" s="83"/>
      <c r="E13" s="83"/>
    </row>
    <row r="14" spans="1:15" ht="14" customHeight="1">
      <c r="A14" s="86">
        <v>43916</v>
      </c>
      <c r="B14" s="156">
        <v>30</v>
      </c>
      <c r="C14" s="83"/>
      <c r="D14" s="83"/>
      <c r="E14" s="83"/>
    </row>
    <row r="15" spans="1:15" ht="14" customHeight="1">
      <c r="A15" s="86">
        <v>43917</v>
      </c>
      <c r="B15" s="156">
        <v>65</v>
      </c>
      <c r="C15" s="83"/>
      <c r="D15" s="83"/>
      <c r="E15" s="83"/>
    </row>
    <row r="16" spans="1:15" ht="14" customHeight="1">
      <c r="A16" s="86">
        <v>43918</v>
      </c>
      <c r="B16" s="156">
        <v>72</v>
      </c>
      <c r="C16" s="83"/>
      <c r="D16" s="83"/>
      <c r="E16" s="83"/>
    </row>
    <row r="17" spans="1:5" ht="14" customHeight="1">
      <c r="A17" s="86">
        <v>43919</v>
      </c>
      <c r="B17" s="169">
        <v>72</v>
      </c>
      <c r="C17" s="83"/>
      <c r="D17" s="83"/>
      <c r="E17" s="83"/>
    </row>
    <row r="18" spans="1:5" ht="14" customHeight="1">
      <c r="A18" s="86">
        <v>43920</v>
      </c>
      <c r="B18" s="156">
        <v>115</v>
      </c>
      <c r="C18" s="83"/>
      <c r="D18" s="83"/>
      <c r="E18" s="83"/>
    </row>
    <row r="19" spans="1:5" ht="14" customHeight="1">
      <c r="A19" s="86">
        <v>43921</v>
      </c>
      <c r="B19" s="156">
        <v>165</v>
      </c>
      <c r="C19" s="83"/>
      <c r="D19" s="83"/>
      <c r="E19" s="83"/>
    </row>
    <row r="20" spans="1:5" ht="14" customHeight="1">
      <c r="A20" s="86">
        <v>43922</v>
      </c>
      <c r="B20" s="169">
        <v>214</v>
      </c>
      <c r="C20" s="83"/>
      <c r="D20" s="83"/>
      <c r="E20" s="83"/>
    </row>
    <row r="21" spans="1:5" ht="14" customHeight="1">
      <c r="A21" s="86">
        <v>43923</v>
      </c>
      <c r="B21" s="169">
        <v>277</v>
      </c>
      <c r="C21" s="83"/>
      <c r="D21" s="83"/>
      <c r="E21" s="83"/>
    </row>
    <row r="22" spans="1:5" ht="14" customHeight="1">
      <c r="A22" s="86">
        <v>43924</v>
      </c>
      <c r="B22" s="213">
        <v>348</v>
      </c>
      <c r="C22" s="83"/>
      <c r="D22" s="83"/>
      <c r="E22" s="83"/>
    </row>
    <row r="23" spans="1:5" ht="14" customHeight="1">
      <c r="A23" s="86">
        <v>43925</v>
      </c>
      <c r="B23" s="213">
        <v>350</v>
      </c>
      <c r="C23" s="83"/>
      <c r="D23" s="83"/>
      <c r="E23" s="83"/>
    </row>
    <row r="24" spans="1:5" ht="14" customHeight="1">
      <c r="A24" s="86">
        <v>43926</v>
      </c>
      <c r="B24" s="213">
        <v>354</v>
      </c>
      <c r="C24" s="83"/>
      <c r="D24" s="83"/>
      <c r="E24" s="83"/>
    </row>
    <row r="25" spans="1:5" ht="14" customHeight="1">
      <c r="A25" s="86">
        <v>43927</v>
      </c>
      <c r="B25" s="213">
        <v>476</v>
      </c>
      <c r="C25" s="83"/>
      <c r="D25" s="83"/>
      <c r="E25" s="83"/>
    </row>
    <row r="26" spans="1:5" ht="14" customHeight="1">
      <c r="A26" s="86">
        <v>43928</v>
      </c>
      <c r="B26" s="213">
        <v>593</v>
      </c>
      <c r="C26" s="83"/>
      <c r="D26" s="83"/>
      <c r="E26" s="83"/>
    </row>
    <row r="27" spans="1:5" ht="14" customHeight="1">
      <c r="A27" s="86">
        <v>43929</v>
      </c>
      <c r="B27" s="213">
        <v>718</v>
      </c>
      <c r="C27" s="83"/>
      <c r="D27" s="83"/>
      <c r="E27" s="83"/>
    </row>
    <row r="28" spans="1:5" ht="14" customHeight="1">
      <c r="A28" s="86">
        <v>43930</v>
      </c>
      <c r="B28" s="213">
        <v>819</v>
      </c>
      <c r="C28" s="83"/>
      <c r="D28" s="83"/>
      <c r="E28" s="83"/>
    </row>
    <row r="29" spans="1:5" ht="14" customHeight="1">
      <c r="A29" s="86">
        <v>43931</v>
      </c>
      <c r="B29" s="213">
        <v>904</v>
      </c>
      <c r="C29" s="83"/>
      <c r="D29" s="83"/>
      <c r="E29" s="83"/>
    </row>
    <row r="30" spans="1:5" ht="14" customHeight="1">
      <c r="A30" s="86">
        <v>43932</v>
      </c>
      <c r="B30" s="213">
        <v>954</v>
      </c>
      <c r="C30" s="83"/>
      <c r="D30" s="83"/>
      <c r="E30" s="83"/>
    </row>
    <row r="31" spans="1:5" ht="14" customHeight="1">
      <c r="A31" s="86">
        <v>43933</v>
      </c>
      <c r="B31" s="213">
        <v>964</v>
      </c>
      <c r="C31" s="83"/>
      <c r="D31" s="83"/>
      <c r="E31" s="83"/>
    </row>
    <row r="32" spans="1:5" ht="14" customHeight="1">
      <c r="A32" s="86">
        <v>43934</v>
      </c>
      <c r="B32" s="213">
        <v>1041</v>
      </c>
      <c r="C32" s="83"/>
      <c r="D32" s="83"/>
      <c r="E32" s="83"/>
    </row>
    <row r="33" spans="1:5" ht="14" customHeight="1">
      <c r="A33" s="86">
        <v>43935</v>
      </c>
      <c r="B33" s="213">
        <v>1185</v>
      </c>
      <c r="C33" s="83"/>
      <c r="D33" s="83"/>
      <c r="E33" s="83"/>
    </row>
    <row r="34" spans="1:5" ht="14" customHeight="1">
      <c r="A34" s="86">
        <v>43936</v>
      </c>
      <c r="B34" s="213">
        <v>1334</v>
      </c>
      <c r="C34" s="83"/>
      <c r="D34" s="83"/>
      <c r="E34" s="83"/>
    </row>
    <row r="35" spans="1:5" ht="14" customHeight="1">
      <c r="A35" s="86">
        <v>43937</v>
      </c>
      <c r="B35" s="213">
        <v>1462</v>
      </c>
      <c r="C35" s="83"/>
      <c r="D35" s="83"/>
      <c r="E35" s="83"/>
    </row>
    <row r="36" spans="1:5" ht="14" customHeight="1">
      <c r="A36" s="86">
        <v>43938</v>
      </c>
      <c r="B36" s="213">
        <v>1572</v>
      </c>
      <c r="C36" s="83"/>
      <c r="D36" s="83"/>
      <c r="E36" s="83"/>
    </row>
    <row r="37" spans="1:5" ht="14" customHeight="1">
      <c r="A37" s="86">
        <v>43939</v>
      </c>
      <c r="B37" s="213">
        <v>1597</v>
      </c>
      <c r="C37" s="83"/>
      <c r="D37" s="83"/>
      <c r="E37" s="83"/>
    </row>
    <row r="38" spans="1:5" ht="14" customHeight="1">
      <c r="A38" s="86">
        <v>43940</v>
      </c>
      <c r="B38" s="213">
        <v>1614</v>
      </c>
      <c r="C38" s="83"/>
      <c r="D38" s="83"/>
      <c r="E38" s="83"/>
    </row>
    <row r="39" spans="1:5" ht="14" customHeight="1">
      <c r="A39" s="86">
        <v>43941</v>
      </c>
      <c r="B39" s="213">
        <v>1738</v>
      </c>
      <c r="C39" s="83"/>
      <c r="D39" s="83"/>
      <c r="E39" s="83"/>
    </row>
    <row r="40" spans="1:5" ht="14" customHeight="1">
      <c r="A40" s="86">
        <v>43942</v>
      </c>
      <c r="B40" s="213">
        <v>1898</v>
      </c>
      <c r="C40" s="83"/>
      <c r="D40" s="83"/>
      <c r="E40" s="83"/>
    </row>
    <row r="41" spans="1:5" ht="14" customHeight="1">
      <c r="A41" s="86">
        <v>43943</v>
      </c>
      <c r="B41" s="213">
        <v>2020</v>
      </c>
      <c r="C41" s="83"/>
      <c r="D41" s="83"/>
      <c r="E41" s="83"/>
    </row>
    <row r="42" spans="1:5" ht="14" customHeight="1">
      <c r="A42" s="86">
        <v>43944</v>
      </c>
      <c r="B42" s="213">
        <v>2136</v>
      </c>
      <c r="C42" s="83"/>
      <c r="D42" s="83"/>
      <c r="E42" s="83"/>
    </row>
    <row r="43" spans="1:5" ht="14" customHeight="1">
      <c r="A43" s="86">
        <v>43945</v>
      </c>
      <c r="B43" s="213">
        <v>2220</v>
      </c>
      <c r="C43" s="83"/>
      <c r="D43" s="83"/>
      <c r="E43" s="83"/>
    </row>
    <row r="44" spans="1:5" ht="14" customHeight="1">
      <c r="A44" s="86">
        <v>43946</v>
      </c>
      <c r="B44" s="213">
        <v>2260</v>
      </c>
      <c r="C44" s="83"/>
      <c r="D44" s="83"/>
      <c r="E44" s="83"/>
    </row>
    <row r="45" spans="1:5" ht="14" customHeight="1">
      <c r="A45" s="86">
        <v>43947</v>
      </c>
      <c r="B45" s="213">
        <v>2274</v>
      </c>
      <c r="C45" s="83"/>
      <c r="D45" s="83"/>
      <c r="E45" s="83"/>
    </row>
    <row r="46" spans="1:5" ht="14" customHeight="1">
      <c r="A46" s="86">
        <v>43948</v>
      </c>
      <c r="B46" s="213">
        <v>2382</v>
      </c>
      <c r="C46" s="83"/>
      <c r="D46" s="83"/>
      <c r="E46" s="83"/>
    </row>
    <row r="47" spans="1:5" ht="14" customHeight="1">
      <c r="A47" s="86">
        <v>43949</v>
      </c>
      <c r="B47" s="213">
        <v>2516</v>
      </c>
      <c r="C47" s="83"/>
      <c r="D47" s="83"/>
      <c r="E47" s="83"/>
    </row>
    <row r="48" spans="1:5" ht="14" customHeight="1">
      <c r="A48" s="86">
        <v>43950</v>
      </c>
      <c r="B48" s="213">
        <v>2628</v>
      </c>
      <c r="C48" s="83"/>
      <c r="D48" s="83"/>
      <c r="E48" s="83"/>
    </row>
    <row r="49" spans="1:5" ht="14" customHeight="1">
      <c r="A49" s="86">
        <v>43951</v>
      </c>
      <c r="B49" s="213">
        <v>2703</v>
      </c>
      <c r="C49" s="83"/>
      <c r="D49" s="83"/>
      <c r="E49" s="83"/>
    </row>
    <row r="50" spans="1:5" ht="14" customHeight="1">
      <c r="A50" s="86">
        <v>43952</v>
      </c>
      <c r="B50" s="213">
        <v>2779</v>
      </c>
      <c r="C50" s="83"/>
      <c r="D50" s="83"/>
      <c r="E50" s="83"/>
    </row>
    <row r="51" spans="1:5" ht="14" customHeight="1">
      <c r="A51" s="86">
        <v>43953</v>
      </c>
      <c r="B51" s="213">
        <v>2793</v>
      </c>
      <c r="C51" s="83"/>
      <c r="D51" s="83"/>
      <c r="E51" s="83"/>
    </row>
    <row r="52" spans="1:5" ht="14" customHeight="1">
      <c r="A52" s="86">
        <v>43954</v>
      </c>
      <c r="B52" s="213">
        <v>2800</v>
      </c>
      <c r="C52" s="83"/>
      <c r="D52" s="83"/>
      <c r="E52" s="83"/>
    </row>
    <row r="53" spans="1:5" ht="14" customHeight="1">
      <c r="A53" s="86">
        <v>43955</v>
      </c>
      <c r="B53" s="249">
        <v>2865</v>
      </c>
    </row>
    <row r="54" spans="1:5" ht="14" customHeight="1">
      <c r="A54" s="86">
        <v>43956</v>
      </c>
      <c r="B54" s="249">
        <v>2987</v>
      </c>
    </row>
    <row r="55" spans="1:5" ht="14" customHeight="1">
      <c r="A55" s="86">
        <v>43957</v>
      </c>
      <c r="B55" s="249">
        <v>3072</v>
      </c>
    </row>
    <row r="56" spans="1:5" ht="14" customHeight="1">
      <c r="A56" s="86">
        <v>43958</v>
      </c>
      <c r="B56" s="249">
        <v>3144</v>
      </c>
    </row>
    <row r="57" spans="1:5" ht="14" customHeight="1">
      <c r="A57" s="86">
        <v>43959</v>
      </c>
      <c r="B57" s="249">
        <v>3193</v>
      </c>
    </row>
    <row r="58" spans="1:5" ht="14" customHeight="1">
      <c r="A58" s="86">
        <v>43960</v>
      </c>
      <c r="B58" s="249">
        <v>3210</v>
      </c>
    </row>
    <row r="59" spans="1:5" ht="14" customHeight="1">
      <c r="A59" s="86">
        <v>43961</v>
      </c>
      <c r="B59" s="249">
        <v>3215</v>
      </c>
    </row>
    <row r="60" spans="1:5" ht="14" customHeight="1">
      <c r="A60" s="86">
        <v>43962</v>
      </c>
      <c r="B60" s="250">
        <v>3288</v>
      </c>
    </row>
    <row r="61" spans="1:5" ht="14" customHeight="1">
      <c r="A61" s="86">
        <v>43963</v>
      </c>
      <c r="B61" s="250">
        <v>3378</v>
      </c>
    </row>
    <row r="62" spans="1:5" ht="14" customHeight="1">
      <c r="A62" s="86">
        <v>43964</v>
      </c>
      <c r="B62" s="250">
        <v>3422</v>
      </c>
    </row>
    <row r="63" spans="1:5" ht="14" customHeight="1">
      <c r="A63" s="86">
        <v>43965</v>
      </c>
      <c r="B63" s="250">
        <v>3478</v>
      </c>
    </row>
    <row r="64" spans="1:5" ht="14" customHeight="1">
      <c r="A64" s="86">
        <v>43966</v>
      </c>
      <c r="B64" s="250">
        <v>3538</v>
      </c>
    </row>
    <row r="65" spans="1:2" ht="14" customHeight="1">
      <c r="A65" s="86">
        <v>43967</v>
      </c>
      <c r="B65" s="250">
        <v>3548</v>
      </c>
    </row>
    <row r="66" spans="1:2" ht="14" customHeight="1">
      <c r="A66" s="86">
        <v>43968</v>
      </c>
      <c r="B66" s="250">
        <v>3551</v>
      </c>
    </row>
    <row r="67" spans="1:2" ht="14" customHeight="1">
      <c r="A67" s="86">
        <v>43969</v>
      </c>
      <c r="B67" s="250">
        <v>3597</v>
      </c>
    </row>
    <row r="68" spans="1:2" ht="14" customHeight="1">
      <c r="A68" s="86">
        <v>43970</v>
      </c>
      <c r="B68" s="250">
        <v>3663</v>
      </c>
    </row>
    <row r="69" spans="1:2" ht="14" customHeight="1">
      <c r="A69" s="86">
        <v>43971</v>
      </c>
      <c r="B69" s="250">
        <v>3711</v>
      </c>
    </row>
    <row r="70" spans="1:2" ht="14" customHeight="1">
      <c r="A70" s="86">
        <v>43972</v>
      </c>
      <c r="B70" s="250">
        <v>3739</v>
      </c>
    </row>
    <row r="71" spans="1:2" ht="14" customHeight="1">
      <c r="A71" s="86">
        <v>43973</v>
      </c>
      <c r="B71" s="250">
        <v>3767</v>
      </c>
    </row>
    <row r="72" spans="1:2" ht="14" customHeight="1">
      <c r="A72" s="86">
        <v>43974</v>
      </c>
      <c r="B72" s="250">
        <v>3778</v>
      </c>
    </row>
    <row r="73" spans="1:2" ht="14" customHeight="1">
      <c r="A73" s="86">
        <v>43975</v>
      </c>
      <c r="B73" s="250">
        <v>3781</v>
      </c>
    </row>
    <row r="74" spans="1:2" ht="14" customHeight="1">
      <c r="A74" s="86">
        <v>43976</v>
      </c>
      <c r="B74" s="250">
        <v>3803</v>
      </c>
    </row>
    <row r="75" spans="1:2" ht="14" customHeight="1">
      <c r="A75" s="86">
        <v>43977</v>
      </c>
      <c r="B75" s="250">
        <v>3823</v>
      </c>
    </row>
    <row r="76" spans="1:2" ht="14" customHeight="1">
      <c r="A76" s="86">
        <v>43978</v>
      </c>
      <c r="B76" s="250">
        <v>3844</v>
      </c>
    </row>
    <row r="77" spans="1:2" ht="14" customHeight="1">
      <c r="A77" s="86">
        <v>43979</v>
      </c>
      <c r="B77" s="250">
        <v>3869</v>
      </c>
    </row>
    <row r="78" spans="1:2" ht="14" customHeight="1">
      <c r="A78" s="86">
        <v>43980</v>
      </c>
      <c r="B78" s="250">
        <v>3900</v>
      </c>
    </row>
    <row r="79" spans="1:2" ht="14" customHeight="1">
      <c r="A79" s="86">
        <v>43981</v>
      </c>
      <c r="B79" s="250">
        <v>3910</v>
      </c>
    </row>
    <row r="80" spans="1:2" ht="14" customHeight="1">
      <c r="A80" s="86">
        <v>43982</v>
      </c>
      <c r="B80" s="250">
        <v>3912</v>
      </c>
    </row>
    <row r="81" spans="1:2" ht="14" customHeight="1">
      <c r="A81" s="86">
        <v>43983</v>
      </c>
      <c r="B81" s="250">
        <v>3933</v>
      </c>
    </row>
    <row r="82" spans="1:2" ht="14" customHeight="1">
      <c r="A82" s="86">
        <v>43984</v>
      </c>
      <c r="B82" s="250">
        <v>3949</v>
      </c>
    </row>
    <row r="83" spans="1:2" ht="14" customHeight="1">
      <c r="A83" s="86">
        <v>43985</v>
      </c>
      <c r="B83" s="250">
        <v>3968</v>
      </c>
    </row>
    <row r="84" spans="1:2" ht="14" customHeight="1">
      <c r="A84" s="86">
        <v>43986</v>
      </c>
      <c r="B84" s="250">
        <v>3987</v>
      </c>
    </row>
    <row r="85" spans="1:2" ht="14" customHeight="1">
      <c r="A85" s="86">
        <v>43987</v>
      </c>
      <c r="B85" s="250">
        <v>3998</v>
      </c>
    </row>
    <row r="86" spans="1:2" ht="14" customHeight="1">
      <c r="A86" s="86">
        <v>43988</v>
      </c>
      <c r="B86" s="250">
        <v>4000</v>
      </c>
    </row>
    <row r="87" spans="1:2" ht="14" customHeight="1">
      <c r="A87" s="86">
        <v>43989</v>
      </c>
      <c r="B87" s="250">
        <v>4001</v>
      </c>
    </row>
    <row r="88" spans="1:2" ht="14" customHeight="1">
      <c r="A88" s="86">
        <v>43990</v>
      </c>
      <c r="B88" s="250">
        <v>4017</v>
      </c>
    </row>
    <row r="89" spans="1:2" ht="14" customHeight="1">
      <c r="A89" s="86">
        <v>43991</v>
      </c>
      <c r="B89" s="250">
        <v>4036</v>
      </c>
    </row>
    <row r="90" spans="1:2" ht="14" customHeight="1">
      <c r="A90" s="86">
        <v>43992</v>
      </c>
      <c r="B90" s="250">
        <v>4049</v>
      </c>
    </row>
    <row r="91" spans="1:2" ht="14" customHeight="1">
      <c r="A91" s="86">
        <v>43993</v>
      </c>
      <c r="B91" s="250">
        <v>4055</v>
      </c>
    </row>
    <row r="92" spans="1:2" ht="14" customHeight="1">
      <c r="A92" s="86">
        <v>43994</v>
      </c>
      <c r="B92" s="250">
        <v>4067</v>
      </c>
    </row>
    <row r="93" spans="1:2" ht="14" customHeight="1">
      <c r="A93" s="86">
        <v>43995</v>
      </c>
      <c r="B93" s="250">
        <v>4070</v>
      </c>
    </row>
    <row r="94" spans="1:2" ht="14" customHeight="1">
      <c r="A94" s="86">
        <v>43996</v>
      </c>
      <c r="B94" s="250">
        <v>4070</v>
      </c>
    </row>
    <row r="95" spans="1:2" ht="14" customHeight="1">
      <c r="A95" s="86">
        <v>43997</v>
      </c>
      <c r="B95" s="250">
        <v>4078</v>
      </c>
    </row>
    <row r="96" spans="1:2" ht="14" customHeight="1">
      <c r="A96" s="86">
        <v>43998</v>
      </c>
      <c r="B96" s="250">
        <v>4095</v>
      </c>
    </row>
    <row r="97" spans="1:2" ht="14" customHeight="1">
      <c r="A97" s="86">
        <v>43999</v>
      </c>
      <c r="B97" s="250">
        <v>4102</v>
      </c>
    </row>
    <row r="98" spans="1:2" ht="14" customHeight="1">
      <c r="A98" s="86">
        <v>44000</v>
      </c>
      <c r="B98" s="250">
        <v>4110</v>
      </c>
    </row>
    <row r="99" spans="1:2" ht="14" customHeight="1">
      <c r="A99" s="86">
        <v>44001</v>
      </c>
      <c r="B99" s="250">
        <v>4119</v>
      </c>
    </row>
    <row r="100" spans="1:2" ht="14" customHeight="1">
      <c r="A100" s="86">
        <v>44002</v>
      </c>
      <c r="B100" s="250">
        <v>4119</v>
      </c>
    </row>
    <row r="101" spans="1:2" ht="14" customHeight="1">
      <c r="A101" s="86">
        <v>44003</v>
      </c>
      <c r="B101" s="250">
        <v>4119</v>
      </c>
    </row>
    <row r="103" spans="1:2">
      <c r="A103" s="322" t="s">
        <v>65</v>
      </c>
      <c r="B103" s="322"/>
    </row>
  </sheetData>
  <mergeCells count="3">
    <mergeCell ref="A103:B103"/>
    <mergeCell ref="N1:O1"/>
    <mergeCell ref="A1:L1"/>
  </mergeCells>
  <hyperlinks>
    <hyperlink ref="N1" location="Contents!A1" display="back to contents" xr:uid="{00000000-0004-0000-06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12"/>
  <sheetViews>
    <sheetView showGridLines="0" workbookViewId="0">
      <selection sqref="A1:K1"/>
    </sheetView>
  </sheetViews>
  <sheetFormatPr baseColWidth="10" defaultColWidth="9.1640625" defaultRowHeight="14"/>
  <cols>
    <col min="1" max="1" width="10.1640625" style="257" bestFit="1" customWidth="1"/>
    <col min="2" max="2" width="17.5" style="258" bestFit="1" customWidth="1"/>
    <col min="3" max="10" width="9.1640625" style="257"/>
    <col min="11" max="11" width="15.6640625" style="257" customWidth="1"/>
    <col min="12" max="16384" width="9.1640625" style="257"/>
  </cols>
  <sheetData>
    <row r="1" spans="1:14" ht="18" customHeight="1">
      <c r="A1" s="359" t="s">
        <v>91</v>
      </c>
      <c r="B1" s="359"/>
      <c r="C1" s="359"/>
      <c r="D1" s="359"/>
      <c r="E1" s="359"/>
      <c r="F1" s="359"/>
      <c r="G1" s="359"/>
      <c r="H1" s="359"/>
      <c r="I1" s="359"/>
      <c r="J1" s="359"/>
      <c r="K1" s="359"/>
      <c r="L1" s="256"/>
      <c r="M1" s="308" t="s">
        <v>69</v>
      </c>
      <c r="N1" s="308"/>
    </row>
    <row r="2" spans="1:14" ht="15" customHeight="1">
      <c r="A2" s="228"/>
      <c r="B2" s="153"/>
      <c r="C2" s="228"/>
      <c r="D2" s="228"/>
      <c r="E2" s="228"/>
    </row>
    <row r="3" spans="1:14" ht="14" customHeight="1">
      <c r="A3" s="81" t="s">
        <v>143</v>
      </c>
      <c r="B3" s="254" t="s">
        <v>57</v>
      </c>
      <c r="C3" s="81" t="s">
        <v>58</v>
      </c>
      <c r="D3" s="83"/>
      <c r="E3" s="83"/>
    </row>
    <row r="4" spans="1:14" ht="14" customHeight="1">
      <c r="A4" s="86">
        <v>43903</v>
      </c>
      <c r="B4" s="155">
        <v>1</v>
      </c>
      <c r="C4" s="106" t="s">
        <v>59</v>
      </c>
      <c r="D4" s="83"/>
      <c r="E4" s="83"/>
    </row>
    <row r="5" spans="1:14" ht="14" customHeight="1">
      <c r="A5" s="86">
        <v>43904</v>
      </c>
      <c r="B5" s="155">
        <v>1</v>
      </c>
      <c r="C5" s="106" t="s">
        <v>59</v>
      </c>
      <c r="D5" s="83"/>
      <c r="E5" s="83"/>
    </row>
    <row r="6" spans="1:14" ht="14" customHeight="1">
      <c r="A6" s="86">
        <v>43905</v>
      </c>
      <c r="B6" s="155">
        <v>1</v>
      </c>
      <c r="C6" s="106" t="s">
        <v>59</v>
      </c>
      <c r="D6" s="83"/>
      <c r="E6" s="83"/>
    </row>
    <row r="7" spans="1:14" ht="14" customHeight="1">
      <c r="A7" s="86">
        <v>43906</v>
      </c>
      <c r="B7" s="155">
        <v>2</v>
      </c>
      <c r="C7" s="106" t="s">
        <v>59</v>
      </c>
      <c r="D7" s="83"/>
      <c r="E7" s="83"/>
    </row>
    <row r="8" spans="1:14" ht="14" customHeight="1">
      <c r="A8" s="86">
        <v>43907</v>
      </c>
      <c r="B8" s="155">
        <v>3</v>
      </c>
      <c r="C8" s="106" t="s">
        <v>59</v>
      </c>
      <c r="D8" s="83"/>
      <c r="E8" s="83"/>
    </row>
    <row r="9" spans="1:14" ht="14" customHeight="1">
      <c r="A9" s="86">
        <v>43908</v>
      </c>
      <c r="B9" s="155">
        <v>6</v>
      </c>
      <c r="C9" s="106" t="s">
        <v>59</v>
      </c>
      <c r="D9" s="83"/>
      <c r="E9" s="83"/>
    </row>
    <row r="10" spans="1:14" ht="14" customHeight="1">
      <c r="A10" s="86">
        <v>43909</v>
      </c>
      <c r="B10" s="155">
        <v>6</v>
      </c>
      <c r="C10" s="106" t="s">
        <v>59</v>
      </c>
      <c r="D10" s="83"/>
      <c r="E10" s="83"/>
    </row>
    <row r="11" spans="1:14" ht="14" customHeight="1">
      <c r="A11" s="86">
        <v>43910</v>
      </c>
      <c r="B11" s="155">
        <v>7</v>
      </c>
      <c r="C11" s="106" t="s">
        <v>59</v>
      </c>
      <c r="D11" s="83"/>
      <c r="E11" s="83"/>
    </row>
    <row r="12" spans="1:14" ht="14" customHeight="1">
      <c r="A12" s="86">
        <v>43911</v>
      </c>
      <c r="B12" s="155">
        <v>10</v>
      </c>
      <c r="C12" s="106" t="s">
        <v>59</v>
      </c>
      <c r="D12" s="83"/>
      <c r="E12" s="83"/>
    </row>
    <row r="13" spans="1:14" ht="14" customHeight="1">
      <c r="A13" s="86">
        <v>43912</v>
      </c>
      <c r="B13" s="155">
        <v>14</v>
      </c>
      <c r="C13" s="106" t="s">
        <v>59</v>
      </c>
      <c r="D13" s="83"/>
      <c r="E13" s="83"/>
    </row>
    <row r="14" spans="1:14" ht="14" customHeight="1">
      <c r="A14" s="86">
        <v>43913</v>
      </c>
      <c r="B14" s="155">
        <v>16</v>
      </c>
      <c r="C14" s="106" t="s">
        <v>59</v>
      </c>
      <c r="D14" s="83"/>
      <c r="E14" s="83"/>
    </row>
    <row r="15" spans="1:14" ht="14" customHeight="1">
      <c r="A15" s="86">
        <v>43914</v>
      </c>
      <c r="B15" s="155">
        <v>22</v>
      </c>
      <c r="C15" s="106" t="s">
        <v>59</v>
      </c>
      <c r="D15" s="83"/>
      <c r="E15" s="83"/>
    </row>
    <row r="16" spans="1:14" ht="14" customHeight="1">
      <c r="A16" s="86">
        <v>43915</v>
      </c>
      <c r="B16" s="155">
        <v>25</v>
      </c>
      <c r="C16" s="106" t="s">
        <v>59</v>
      </c>
      <c r="D16" s="83"/>
      <c r="E16" s="83"/>
    </row>
    <row r="17" spans="1:5" ht="14" customHeight="1">
      <c r="A17" s="86">
        <v>43916</v>
      </c>
      <c r="B17" s="155">
        <v>33</v>
      </c>
      <c r="C17" s="106" t="s">
        <v>59</v>
      </c>
      <c r="D17" s="83"/>
      <c r="E17" s="83"/>
    </row>
    <row r="18" spans="1:5" ht="14" customHeight="1">
      <c r="A18" s="86">
        <v>43917</v>
      </c>
      <c r="B18" s="155">
        <v>40</v>
      </c>
      <c r="C18" s="106" t="s">
        <v>59</v>
      </c>
      <c r="D18" s="83"/>
      <c r="E18" s="83"/>
    </row>
    <row r="19" spans="1:5" ht="14" customHeight="1">
      <c r="A19" s="86">
        <v>43918</v>
      </c>
      <c r="B19" s="155">
        <v>41</v>
      </c>
      <c r="C19" s="106" t="s">
        <v>59</v>
      </c>
      <c r="D19" s="83"/>
      <c r="E19" s="83"/>
    </row>
    <row r="20" spans="1:5" ht="14" customHeight="1">
      <c r="A20" s="86">
        <v>43919</v>
      </c>
      <c r="B20" s="155">
        <v>47</v>
      </c>
      <c r="C20" s="106" t="s">
        <v>59</v>
      </c>
      <c r="D20" s="83"/>
      <c r="E20" s="83"/>
    </row>
    <row r="21" spans="1:5" ht="14" customHeight="1">
      <c r="A21" s="86">
        <v>43920</v>
      </c>
      <c r="B21" s="155">
        <v>69</v>
      </c>
      <c r="C21" s="106" t="s">
        <v>59</v>
      </c>
      <c r="D21" s="83"/>
      <c r="E21" s="83"/>
    </row>
    <row r="22" spans="1:5" ht="14" customHeight="1">
      <c r="A22" s="86">
        <v>43921</v>
      </c>
      <c r="B22" s="155">
        <v>97</v>
      </c>
      <c r="C22" s="106" t="s">
        <v>59</v>
      </c>
      <c r="D22" s="83"/>
      <c r="E22" s="83"/>
    </row>
    <row r="23" spans="1:5" ht="14" customHeight="1">
      <c r="A23" s="86">
        <v>43922</v>
      </c>
      <c r="B23" s="155">
        <v>126</v>
      </c>
      <c r="C23" s="106" t="s">
        <v>59</v>
      </c>
      <c r="D23" s="83"/>
      <c r="E23" s="83"/>
    </row>
    <row r="24" spans="1:5" ht="14" customHeight="1">
      <c r="A24" s="86">
        <v>43923</v>
      </c>
      <c r="B24" s="155">
        <v>172</v>
      </c>
      <c r="C24" s="106" t="s">
        <v>59</v>
      </c>
      <c r="D24" s="83"/>
      <c r="E24" s="83"/>
    </row>
    <row r="25" spans="1:5" ht="14" customHeight="1">
      <c r="A25" s="86">
        <v>43924</v>
      </c>
      <c r="B25" s="155">
        <v>218</v>
      </c>
      <c r="C25" s="106" t="s">
        <v>59</v>
      </c>
      <c r="D25" s="83"/>
      <c r="E25" s="83"/>
    </row>
    <row r="26" spans="1:5" ht="14" customHeight="1">
      <c r="A26" s="86">
        <v>43925</v>
      </c>
      <c r="B26" s="155">
        <v>220</v>
      </c>
      <c r="C26" s="106" t="s">
        <v>59</v>
      </c>
      <c r="D26" s="83"/>
      <c r="E26" s="83"/>
    </row>
    <row r="27" spans="1:5" ht="14" customHeight="1">
      <c r="A27" s="86">
        <v>43926</v>
      </c>
      <c r="B27" s="155">
        <v>222</v>
      </c>
      <c r="C27" s="106" t="s">
        <v>59</v>
      </c>
      <c r="D27" s="83"/>
      <c r="E27" s="83"/>
    </row>
    <row r="28" spans="1:5" ht="14" customHeight="1">
      <c r="A28" s="86">
        <v>43927</v>
      </c>
      <c r="B28" s="155">
        <v>296</v>
      </c>
      <c r="C28" s="106" t="s">
        <v>59</v>
      </c>
      <c r="D28" s="83"/>
      <c r="E28" s="83"/>
    </row>
    <row r="29" spans="1:5" ht="14" customHeight="1">
      <c r="A29" s="86">
        <v>43928</v>
      </c>
      <c r="B29" s="155">
        <v>366</v>
      </c>
      <c r="C29" s="106" t="s">
        <v>59</v>
      </c>
      <c r="D29" s="83"/>
      <c r="E29" s="83"/>
    </row>
    <row r="30" spans="1:5" ht="14" customHeight="1">
      <c r="A30" s="86">
        <v>43929</v>
      </c>
      <c r="B30" s="155">
        <v>447</v>
      </c>
      <c r="C30" s="106" t="s">
        <v>59</v>
      </c>
      <c r="D30" s="83"/>
      <c r="E30" s="83"/>
    </row>
    <row r="31" spans="1:5" ht="14" customHeight="1">
      <c r="A31" s="86">
        <v>43930</v>
      </c>
      <c r="B31" s="155">
        <v>495</v>
      </c>
      <c r="C31" s="106" t="s">
        <v>59</v>
      </c>
      <c r="D31" s="83"/>
      <c r="E31" s="83"/>
    </row>
    <row r="32" spans="1:5" ht="14" customHeight="1">
      <c r="A32" s="86">
        <v>43931</v>
      </c>
      <c r="B32" s="155">
        <v>542</v>
      </c>
      <c r="C32" s="106" t="s">
        <v>59</v>
      </c>
      <c r="D32" s="83"/>
      <c r="E32" s="83"/>
    </row>
    <row r="33" spans="1:5" ht="14" customHeight="1">
      <c r="A33" s="86">
        <v>43932</v>
      </c>
      <c r="B33" s="155">
        <v>566</v>
      </c>
      <c r="C33" s="106" t="s">
        <v>59</v>
      </c>
      <c r="D33" s="83"/>
      <c r="E33" s="83"/>
    </row>
    <row r="34" spans="1:5" ht="14" customHeight="1">
      <c r="A34" s="86">
        <v>43933</v>
      </c>
      <c r="B34" s="155">
        <v>575</v>
      </c>
      <c r="C34" s="106" t="s">
        <v>59</v>
      </c>
      <c r="D34" s="83"/>
      <c r="E34" s="83"/>
    </row>
    <row r="35" spans="1:5" ht="14" customHeight="1">
      <c r="A35" s="86">
        <v>43934</v>
      </c>
      <c r="B35" s="155">
        <v>615</v>
      </c>
      <c r="C35" s="106" t="s">
        <v>59</v>
      </c>
      <c r="D35" s="83"/>
      <c r="E35" s="83"/>
    </row>
    <row r="36" spans="1:5" ht="14" customHeight="1">
      <c r="A36" s="86">
        <v>43935</v>
      </c>
      <c r="B36" s="155">
        <v>699</v>
      </c>
      <c r="C36" s="106" t="s">
        <v>59</v>
      </c>
      <c r="D36" s="83"/>
      <c r="E36" s="83"/>
    </row>
    <row r="37" spans="1:5" ht="14" customHeight="1">
      <c r="A37" s="86">
        <v>43936</v>
      </c>
      <c r="B37" s="155">
        <v>779</v>
      </c>
      <c r="C37" s="106" t="s">
        <v>59</v>
      </c>
      <c r="D37" s="83"/>
      <c r="E37" s="83"/>
    </row>
    <row r="38" spans="1:5" ht="14" customHeight="1">
      <c r="A38" s="86">
        <v>43937</v>
      </c>
      <c r="B38" s="155">
        <v>837</v>
      </c>
      <c r="C38" s="106" t="s">
        <v>59</v>
      </c>
      <c r="D38" s="83"/>
      <c r="E38" s="83"/>
    </row>
    <row r="39" spans="1:5" ht="14" customHeight="1">
      <c r="A39" s="86">
        <v>43938</v>
      </c>
      <c r="B39" s="155">
        <v>893</v>
      </c>
      <c r="C39" s="106" t="s">
        <v>59</v>
      </c>
      <c r="D39" s="83"/>
      <c r="E39" s="83"/>
    </row>
    <row r="40" spans="1:5" ht="14" customHeight="1">
      <c r="A40" s="86">
        <v>43939</v>
      </c>
      <c r="B40" s="155">
        <v>903</v>
      </c>
      <c r="C40" s="106" t="s">
        <v>59</v>
      </c>
      <c r="D40" s="83"/>
      <c r="E40" s="83"/>
    </row>
    <row r="41" spans="1:5" ht="14" customHeight="1">
      <c r="A41" s="86">
        <v>43940</v>
      </c>
      <c r="B41" s="155">
        <v>915</v>
      </c>
      <c r="C41" s="106" t="s">
        <v>59</v>
      </c>
      <c r="D41" s="83"/>
      <c r="E41" s="83"/>
    </row>
    <row r="42" spans="1:5" ht="14" customHeight="1">
      <c r="A42" s="86">
        <v>43941</v>
      </c>
      <c r="B42" s="155">
        <v>985</v>
      </c>
      <c r="C42" s="106" t="s">
        <v>59</v>
      </c>
      <c r="D42" s="83"/>
      <c r="E42" s="83"/>
    </row>
    <row r="43" spans="1:5" ht="14" customHeight="1">
      <c r="A43" s="86">
        <v>43942</v>
      </c>
      <c r="B43" s="155">
        <v>1062</v>
      </c>
      <c r="C43" s="106" t="s">
        <v>59</v>
      </c>
      <c r="D43" s="83"/>
      <c r="E43" s="83"/>
    </row>
    <row r="44" spans="1:5" ht="14" customHeight="1">
      <c r="A44" s="86">
        <v>43943</v>
      </c>
      <c r="B44" s="155">
        <v>1120</v>
      </c>
      <c r="C44" s="106" t="s">
        <v>59</v>
      </c>
      <c r="D44" s="83"/>
      <c r="E44" s="83"/>
    </row>
    <row r="45" spans="1:5" ht="14" customHeight="1">
      <c r="A45" s="86">
        <v>43944</v>
      </c>
      <c r="B45" s="155">
        <v>1184</v>
      </c>
      <c r="C45" s="106" t="s">
        <v>59</v>
      </c>
      <c r="D45" s="83"/>
      <c r="E45" s="83"/>
    </row>
    <row r="46" spans="1:5" ht="14" customHeight="1">
      <c r="A46" s="86">
        <v>43945</v>
      </c>
      <c r="B46" s="155">
        <v>1231</v>
      </c>
      <c r="C46" s="106" t="s">
        <v>59</v>
      </c>
      <c r="D46" s="83"/>
      <c r="E46" s="83"/>
    </row>
    <row r="47" spans="1:5" ht="14" customHeight="1">
      <c r="A47" s="86">
        <v>43946</v>
      </c>
      <c r="B47" s="155">
        <v>1249</v>
      </c>
      <c r="C47" s="106" t="s">
        <v>59</v>
      </c>
      <c r="D47" s="83"/>
      <c r="E47" s="83"/>
    </row>
    <row r="48" spans="1:5" ht="14" customHeight="1">
      <c r="A48" s="86">
        <v>43947</v>
      </c>
      <c r="B48" s="155">
        <v>1262</v>
      </c>
      <c r="C48" s="106" t="s">
        <v>59</v>
      </c>
      <c r="D48" s="83"/>
      <c r="E48" s="83"/>
    </row>
    <row r="49" spans="1:5" ht="14" customHeight="1">
      <c r="A49" s="86">
        <v>43948</v>
      </c>
      <c r="B49" s="155">
        <v>1332</v>
      </c>
      <c r="C49" s="106" t="s">
        <v>59</v>
      </c>
      <c r="D49" s="83"/>
      <c r="E49" s="83"/>
    </row>
    <row r="50" spans="1:5" ht="14" customHeight="1">
      <c r="A50" s="86">
        <v>43949</v>
      </c>
      <c r="B50" s="155">
        <v>1415</v>
      </c>
      <c r="C50" s="106" t="s">
        <v>59</v>
      </c>
      <c r="D50" s="83"/>
      <c r="E50" s="83"/>
    </row>
    <row r="51" spans="1:5" ht="14" customHeight="1">
      <c r="A51" s="86">
        <v>43950</v>
      </c>
      <c r="B51" s="155">
        <v>1475</v>
      </c>
      <c r="C51" s="106" t="s">
        <v>59</v>
      </c>
      <c r="D51" s="83"/>
      <c r="E51" s="83"/>
    </row>
    <row r="52" spans="1:5" ht="14" customHeight="1">
      <c r="A52" s="86">
        <v>43951</v>
      </c>
      <c r="B52" s="155">
        <v>1515</v>
      </c>
      <c r="C52" s="106" t="s">
        <v>59</v>
      </c>
      <c r="D52" s="83"/>
      <c r="E52" s="83"/>
    </row>
    <row r="53" spans="1:5" ht="14" customHeight="1">
      <c r="A53" s="86">
        <v>43952</v>
      </c>
      <c r="B53" s="155">
        <v>1559</v>
      </c>
      <c r="C53" s="106" t="s">
        <v>59</v>
      </c>
      <c r="D53" s="83"/>
      <c r="E53" s="83"/>
    </row>
    <row r="54" spans="1:5" ht="14" customHeight="1">
      <c r="A54" s="86">
        <v>43953</v>
      </c>
      <c r="B54" s="155">
        <v>1571</v>
      </c>
      <c r="C54" s="106" t="s">
        <v>59</v>
      </c>
      <c r="D54" s="83"/>
      <c r="E54" s="83"/>
    </row>
    <row r="55" spans="1:5" ht="14" customHeight="1">
      <c r="A55" s="86">
        <v>43954</v>
      </c>
      <c r="B55" s="188">
        <v>1576</v>
      </c>
      <c r="C55" s="106" t="s">
        <v>59</v>
      </c>
      <c r="D55" s="83"/>
      <c r="E55" s="83"/>
    </row>
    <row r="56" spans="1:5" ht="14" customHeight="1">
      <c r="A56" s="86">
        <v>43955</v>
      </c>
      <c r="B56" s="188">
        <v>1620</v>
      </c>
      <c r="C56" s="106" t="s">
        <v>59</v>
      </c>
      <c r="D56" s="83"/>
      <c r="E56" s="83"/>
    </row>
    <row r="57" spans="1:5" ht="14" customHeight="1">
      <c r="A57" s="86">
        <v>43956</v>
      </c>
      <c r="B57" s="188">
        <v>1703</v>
      </c>
      <c r="C57" s="106" t="s">
        <v>59</v>
      </c>
      <c r="D57" s="83"/>
      <c r="E57" s="83"/>
    </row>
    <row r="58" spans="1:5" ht="14" customHeight="1">
      <c r="A58" s="86">
        <v>43957</v>
      </c>
      <c r="B58" s="188">
        <v>1762</v>
      </c>
      <c r="C58" s="106" t="s">
        <v>59</v>
      </c>
      <c r="D58" s="83"/>
      <c r="E58" s="83"/>
    </row>
    <row r="59" spans="1:5" ht="14" customHeight="1">
      <c r="A59" s="86">
        <v>43958</v>
      </c>
      <c r="B59" s="188">
        <v>1811</v>
      </c>
      <c r="C59" s="106" t="s">
        <v>59</v>
      </c>
      <c r="D59" s="83"/>
      <c r="E59" s="83"/>
    </row>
    <row r="60" spans="1:5" ht="14" customHeight="1">
      <c r="A60" s="86">
        <v>43959</v>
      </c>
      <c r="B60" s="188">
        <v>1847</v>
      </c>
      <c r="C60" s="106" t="s">
        <v>59</v>
      </c>
      <c r="D60" s="83"/>
      <c r="E60" s="83"/>
    </row>
    <row r="61" spans="1:5" ht="14" customHeight="1">
      <c r="A61" s="86">
        <v>43960</v>
      </c>
      <c r="B61" s="188">
        <v>1857</v>
      </c>
      <c r="C61" s="106" t="s">
        <v>59</v>
      </c>
      <c r="D61" s="83"/>
      <c r="E61" s="83"/>
    </row>
    <row r="62" spans="1:5" ht="14" customHeight="1">
      <c r="A62" s="86">
        <v>43961</v>
      </c>
      <c r="B62" s="188">
        <v>1862</v>
      </c>
      <c r="C62" s="106" t="s">
        <v>59</v>
      </c>
      <c r="D62" s="83"/>
      <c r="E62" s="83"/>
    </row>
    <row r="63" spans="1:5" ht="14" customHeight="1">
      <c r="A63" s="86">
        <v>43962</v>
      </c>
      <c r="B63" s="249">
        <v>1912</v>
      </c>
      <c r="C63" s="106" t="s">
        <v>59</v>
      </c>
      <c r="D63" s="83"/>
      <c r="E63" s="83"/>
    </row>
    <row r="64" spans="1:5" ht="14" customHeight="1">
      <c r="A64" s="86">
        <v>43963</v>
      </c>
      <c r="B64" s="249">
        <v>1973</v>
      </c>
      <c r="C64" s="106" t="s">
        <v>59</v>
      </c>
      <c r="D64" s="83"/>
      <c r="E64" s="83"/>
    </row>
    <row r="65" spans="1:5" ht="14" customHeight="1">
      <c r="A65" s="86">
        <v>43964</v>
      </c>
      <c r="B65" s="249">
        <v>2007</v>
      </c>
      <c r="C65" s="106" t="s">
        <v>59</v>
      </c>
      <c r="D65" s="83"/>
      <c r="E65" s="83"/>
    </row>
    <row r="66" spans="1:5" ht="14" customHeight="1">
      <c r="A66" s="86">
        <v>43965</v>
      </c>
      <c r="B66" s="249">
        <v>2053</v>
      </c>
      <c r="C66" s="106" t="s">
        <v>59</v>
      </c>
      <c r="D66" s="83"/>
      <c r="E66" s="83"/>
    </row>
    <row r="67" spans="1:5" ht="14" customHeight="1">
      <c r="A67" s="86">
        <v>43966</v>
      </c>
      <c r="B67" s="249">
        <v>2094</v>
      </c>
      <c r="C67" s="106" t="s">
        <v>59</v>
      </c>
      <c r="D67" s="83"/>
      <c r="E67" s="83"/>
    </row>
    <row r="68" spans="1:5" ht="14" customHeight="1">
      <c r="A68" s="86">
        <v>43967</v>
      </c>
      <c r="B68" s="249">
        <v>2103</v>
      </c>
      <c r="C68" s="106" t="s">
        <v>59</v>
      </c>
      <c r="D68" s="83"/>
      <c r="E68" s="83"/>
    </row>
    <row r="69" spans="1:5" ht="14" customHeight="1">
      <c r="A69" s="86">
        <v>43968</v>
      </c>
      <c r="B69" s="249">
        <v>2105</v>
      </c>
      <c r="C69" s="106" t="s">
        <v>59</v>
      </c>
      <c r="D69" s="83"/>
      <c r="E69" s="83"/>
    </row>
    <row r="70" spans="1:5" ht="14" customHeight="1">
      <c r="A70" s="86">
        <v>43969</v>
      </c>
      <c r="B70" s="249">
        <v>2134</v>
      </c>
      <c r="C70" s="106" t="s">
        <v>59</v>
      </c>
      <c r="E70" s="83"/>
    </row>
    <row r="71" spans="1:5" ht="14" customHeight="1">
      <c r="A71" s="86">
        <v>43970</v>
      </c>
      <c r="B71" s="249">
        <v>2184</v>
      </c>
      <c r="C71" s="106" t="s">
        <v>59</v>
      </c>
      <c r="E71" s="83"/>
    </row>
    <row r="72" spans="1:5" ht="14" customHeight="1">
      <c r="A72" s="86">
        <v>43971</v>
      </c>
      <c r="B72" s="249">
        <v>2221</v>
      </c>
      <c r="C72" s="106" t="s">
        <v>59</v>
      </c>
      <c r="E72" s="83"/>
    </row>
    <row r="73" spans="1:5" ht="14" customHeight="1">
      <c r="A73" s="86">
        <v>43972</v>
      </c>
      <c r="B73" s="249">
        <v>2245</v>
      </c>
      <c r="C73" s="106" t="s">
        <v>59</v>
      </c>
      <c r="E73" s="83"/>
    </row>
    <row r="74" spans="1:5" ht="14" customHeight="1">
      <c r="A74" s="86">
        <v>43973</v>
      </c>
      <c r="B74" s="249">
        <v>2261</v>
      </c>
      <c r="C74" s="106" t="s">
        <v>59</v>
      </c>
      <c r="E74" s="83"/>
    </row>
    <row r="75" spans="1:5" ht="14" customHeight="1">
      <c r="A75" s="86">
        <v>43974</v>
      </c>
      <c r="B75" s="249">
        <v>2270</v>
      </c>
      <c r="C75" s="106" t="s">
        <v>59</v>
      </c>
      <c r="E75" s="83"/>
    </row>
    <row r="76" spans="1:5" ht="14" customHeight="1">
      <c r="A76" s="86">
        <v>43975</v>
      </c>
      <c r="B76" s="249">
        <v>2273</v>
      </c>
      <c r="C76" s="106" t="s">
        <v>59</v>
      </c>
      <c r="E76" s="83"/>
    </row>
    <row r="77" spans="1:5" ht="14" customHeight="1">
      <c r="A77" s="86">
        <v>43976</v>
      </c>
      <c r="B77" s="249">
        <v>2291</v>
      </c>
      <c r="C77" s="106" t="s">
        <v>59</v>
      </c>
      <c r="E77" s="83"/>
    </row>
    <row r="78" spans="1:5" ht="14" customHeight="1">
      <c r="A78" s="86">
        <v>43977</v>
      </c>
      <c r="B78" s="249">
        <v>2304</v>
      </c>
      <c r="C78" s="106" t="s">
        <v>59</v>
      </c>
      <c r="E78" s="83"/>
    </row>
    <row r="79" spans="1:5" ht="14" customHeight="1">
      <c r="A79" s="86">
        <v>43978</v>
      </c>
      <c r="B79" s="249">
        <v>2316</v>
      </c>
      <c r="C79" s="106" t="s">
        <v>59</v>
      </c>
      <c r="E79" s="83"/>
    </row>
    <row r="80" spans="1:5" ht="14" customHeight="1">
      <c r="A80" s="86">
        <v>43979</v>
      </c>
      <c r="B80" s="249">
        <v>2331</v>
      </c>
      <c r="C80" s="106" t="s">
        <v>59</v>
      </c>
      <c r="E80" s="83"/>
    </row>
    <row r="81" spans="1:5" ht="14" customHeight="1">
      <c r="A81" s="86">
        <v>43980</v>
      </c>
      <c r="B81" s="249">
        <v>2353</v>
      </c>
      <c r="C81" s="106" t="s">
        <v>59</v>
      </c>
      <c r="E81" s="83"/>
    </row>
    <row r="82" spans="1:5" ht="14" customHeight="1">
      <c r="A82" s="86">
        <v>43981</v>
      </c>
      <c r="B82" s="249">
        <v>2362</v>
      </c>
      <c r="C82" s="106" t="s">
        <v>59</v>
      </c>
      <c r="E82" s="83"/>
    </row>
    <row r="83" spans="1:5" ht="14" customHeight="1">
      <c r="A83" s="86">
        <v>43982</v>
      </c>
      <c r="B83" s="249">
        <v>2363</v>
      </c>
      <c r="C83" s="106" t="s">
        <v>59</v>
      </c>
      <c r="E83" s="83"/>
    </row>
    <row r="84" spans="1:5" ht="14" customHeight="1">
      <c r="A84" s="86">
        <v>43983</v>
      </c>
      <c r="B84" s="249">
        <v>2375</v>
      </c>
      <c r="C84" s="106" t="s">
        <v>59</v>
      </c>
      <c r="E84" s="83"/>
    </row>
    <row r="85" spans="1:5" ht="14" customHeight="1">
      <c r="A85" s="86">
        <v>43984</v>
      </c>
      <c r="B85" s="249">
        <v>2386</v>
      </c>
      <c r="C85" s="106" t="s">
        <v>59</v>
      </c>
      <c r="E85" s="83"/>
    </row>
    <row r="86" spans="1:5" ht="14" customHeight="1">
      <c r="A86" s="86">
        <v>43985</v>
      </c>
      <c r="B86" s="249">
        <v>2395</v>
      </c>
      <c r="C86" s="106" t="s">
        <v>59</v>
      </c>
      <c r="E86" s="83"/>
    </row>
    <row r="87" spans="1:5" ht="14" customHeight="1">
      <c r="A87" s="86">
        <v>43986</v>
      </c>
      <c r="B87" s="249">
        <v>2409</v>
      </c>
      <c r="C87" s="106" t="s">
        <v>59</v>
      </c>
      <c r="E87" s="83"/>
    </row>
    <row r="88" spans="1:5" ht="14" customHeight="1">
      <c r="A88" s="86">
        <v>43987</v>
      </c>
      <c r="B88" s="249">
        <v>2415</v>
      </c>
      <c r="C88" s="106" t="s">
        <v>59</v>
      </c>
      <c r="E88" s="83"/>
    </row>
    <row r="89" spans="1:5" ht="14" customHeight="1">
      <c r="A89" s="86">
        <v>43988</v>
      </c>
      <c r="B89" s="249">
        <v>2415</v>
      </c>
      <c r="C89" s="106" t="s">
        <v>59</v>
      </c>
      <c r="E89" s="83"/>
    </row>
    <row r="90" spans="1:5" ht="14" customHeight="1">
      <c r="A90" s="86">
        <v>43989</v>
      </c>
      <c r="B90" s="249">
        <v>2415</v>
      </c>
      <c r="C90" s="106" t="s">
        <v>59</v>
      </c>
      <c r="E90" s="83"/>
    </row>
    <row r="91" spans="1:5" ht="14" customHeight="1">
      <c r="A91" s="86">
        <v>43990</v>
      </c>
      <c r="B91" s="249">
        <v>2422</v>
      </c>
      <c r="C91" s="106" t="s">
        <v>59</v>
      </c>
      <c r="E91" s="83"/>
    </row>
    <row r="92" spans="1:5" ht="14" customHeight="1">
      <c r="A92" s="86">
        <v>43991</v>
      </c>
      <c r="B92" s="249">
        <v>2434</v>
      </c>
      <c r="C92" s="106" t="s">
        <v>59</v>
      </c>
      <c r="E92" s="83"/>
    </row>
    <row r="93" spans="1:5" ht="14" customHeight="1">
      <c r="A93" s="86">
        <v>43992</v>
      </c>
      <c r="B93" s="249">
        <v>2439</v>
      </c>
      <c r="C93" s="106" t="s">
        <v>59</v>
      </c>
      <c r="E93" s="83"/>
    </row>
    <row r="94" spans="1:5" ht="14" customHeight="1">
      <c r="A94" s="86">
        <v>43993</v>
      </c>
      <c r="B94" s="249">
        <v>2442</v>
      </c>
      <c r="C94" s="106" t="s">
        <v>59</v>
      </c>
      <c r="E94" s="83"/>
    </row>
    <row r="95" spans="1:5" ht="14" customHeight="1">
      <c r="A95" s="86">
        <v>43994</v>
      </c>
      <c r="B95" s="249">
        <v>2447</v>
      </c>
      <c r="C95" s="106" t="s">
        <v>59</v>
      </c>
      <c r="E95" s="83"/>
    </row>
    <row r="96" spans="1:5" ht="14" customHeight="1">
      <c r="A96" s="86">
        <v>43995</v>
      </c>
      <c r="B96" s="249">
        <v>2448</v>
      </c>
      <c r="C96" s="106" t="s">
        <v>59</v>
      </c>
      <c r="E96" s="83"/>
    </row>
    <row r="97" spans="1:5" ht="14" customHeight="1">
      <c r="A97" s="86">
        <v>43996</v>
      </c>
      <c r="B97" s="249">
        <v>2448</v>
      </c>
      <c r="C97" s="106" t="s">
        <v>59</v>
      </c>
      <c r="E97" s="83"/>
    </row>
    <row r="98" spans="1:5" ht="14" customHeight="1">
      <c r="A98" s="86">
        <v>43997</v>
      </c>
      <c r="B98" s="249">
        <v>2453</v>
      </c>
      <c r="C98" s="106" t="s">
        <v>59</v>
      </c>
      <c r="E98" s="83"/>
    </row>
    <row r="99" spans="1:5" ht="14" customHeight="1">
      <c r="A99" s="86">
        <v>43998</v>
      </c>
      <c r="B99" s="249">
        <v>2462</v>
      </c>
      <c r="C99" s="106" t="s">
        <v>59</v>
      </c>
      <c r="E99" s="83"/>
    </row>
    <row r="100" spans="1:5" ht="14" customHeight="1">
      <c r="A100" s="86">
        <v>43999</v>
      </c>
      <c r="B100" s="249">
        <v>2464</v>
      </c>
      <c r="C100" s="106" t="s">
        <v>59</v>
      </c>
      <c r="E100" s="83"/>
    </row>
    <row r="101" spans="1:5" ht="14" customHeight="1">
      <c r="A101" s="86">
        <v>44000</v>
      </c>
      <c r="B101" s="249">
        <v>2470</v>
      </c>
      <c r="C101" s="106" t="s">
        <v>59</v>
      </c>
      <c r="E101" s="83"/>
    </row>
    <row r="102" spans="1:5" ht="14" customHeight="1">
      <c r="A102" s="86">
        <v>44001</v>
      </c>
      <c r="B102" s="249">
        <v>2472</v>
      </c>
      <c r="C102" s="106" t="s">
        <v>59</v>
      </c>
      <c r="E102" s="83"/>
    </row>
    <row r="103" spans="1:5" ht="14" customHeight="1">
      <c r="A103" s="86">
        <v>44002</v>
      </c>
      <c r="B103" s="249">
        <v>2472</v>
      </c>
      <c r="C103" s="106" t="s">
        <v>59</v>
      </c>
      <c r="E103" s="83"/>
    </row>
    <row r="104" spans="1:5" ht="14" customHeight="1">
      <c r="A104" s="86">
        <v>44003</v>
      </c>
      <c r="B104" s="249">
        <v>2472</v>
      </c>
      <c r="C104" s="106" t="s">
        <v>59</v>
      </c>
      <c r="E104" s="83"/>
    </row>
    <row r="105" spans="1:5" ht="14" customHeight="1">
      <c r="A105" s="86">
        <v>43903</v>
      </c>
      <c r="B105" s="155">
        <v>0</v>
      </c>
      <c r="C105" s="107" t="s">
        <v>60</v>
      </c>
      <c r="D105" s="83"/>
      <c r="E105" s="83"/>
    </row>
    <row r="106" spans="1:5" ht="14" customHeight="1">
      <c r="A106" s="86">
        <v>43904</v>
      </c>
      <c r="B106" s="155">
        <v>0</v>
      </c>
      <c r="C106" s="107" t="s">
        <v>60</v>
      </c>
      <c r="D106" s="83"/>
      <c r="E106" s="83"/>
    </row>
    <row r="107" spans="1:5" ht="14" customHeight="1">
      <c r="A107" s="86">
        <v>43905</v>
      </c>
      <c r="B107" s="155">
        <v>0</v>
      </c>
      <c r="C107" s="107" t="s">
        <v>60</v>
      </c>
      <c r="D107" s="83"/>
      <c r="E107" s="83"/>
    </row>
    <row r="108" spans="1:5" ht="14" customHeight="1">
      <c r="A108" s="86">
        <v>43906</v>
      </c>
      <c r="B108" s="155">
        <v>0</v>
      </c>
      <c r="C108" s="107" t="s">
        <v>60</v>
      </c>
      <c r="D108" s="83"/>
      <c r="E108" s="83"/>
    </row>
    <row r="109" spans="1:5" ht="14" customHeight="1">
      <c r="A109" s="86">
        <v>43907</v>
      </c>
      <c r="B109" s="156">
        <f>'Figure 1 data'!B5</f>
        <v>2</v>
      </c>
      <c r="C109" s="107" t="s">
        <v>60</v>
      </c>
      <c r="D109" s="83"/>
      <c r="E109" s="83"/>
    </row>
    <row r="110" spans="1:5" ht="14" customHeight="1">
      <c r="A110" s="86">
        <v>43908</v>
      </c>
      <c r="B110" s="156">
        <f>'Figure 1 data'!B6</f>
        <v>5</v>
      </c>
      <c r="C110" s="107" t="s">
        <v>60</v>
      </c>
      <c r="D110" s="83"/>
      <c r="E110" s="83"/>
    </row>
    <row r="111" spans="1:5" ht="14" customHeight="1">
      <c r="A111" s="86">
        <v>43909</v>
      </c>
      <c r="B111" s="156">
        <f>'Figure 1 data'!B7</f>
        <v>6</v>
      </c>
      <c r="C111" s="107" t="s">
        <v>60</v>
      </c>
      <c r="D111" s="83"/>
      <c r="E111" s="83"/>
    </row>
    <row r="112" spans="1:5" ht="14" customHeight="1">
      <c r="A112" s="86">
        <v>43910</v>
      </c>
      <c r="B112" s="156">
        <f>'Figure 1 data'!B8</f>
        <v>10</v>
      </c>
      <c r="C112" s="107" t="s">
        <v>60</v>
      </c>
      <c r="D112" s="83"/>
      <c r="E112" s="83"/>
    </row>
    <row r="113" spans="1:5" ht="14" customHeight="1">
      <c r="A113" s="86">
        <v>43911</v>
      </c>
      <c r="B113" s="156">
        <f>'Figure 1 data'!B9</f>
        <v>10</v>
      </c>
      <c r="C113" s="107" t="s">
        <v>60</v>
      </c>
      <c r="D113" s="83"/>
      <c r="E113" s="83"/>
    </row>
    <row r="114" spans="1:5" ht="14" customHeight="1">
      <c r="A114" s="86">
        <v>43912</v>
      </c>
      <c r="B114" s="156">
        <f>'Figure 1 data'!B10</f>
        <v>10</v>
      </c>
      <c r="C114" s="107" t="s">
        <v>60</v>
      </c>
      <c r="D114" s="83"/>
      <c r="E114" s="83"/>
    </row>
    <row r="115" spans="1:5" ht="14" customHeight="1">
      <c r="A115" s="86">
        <v>43913</v>
      </c>
      <c r="B115" s="156">
        <f>'Figure 1 data'!B11</f>
        <v>12</v>
      </c>
      <c r="C115" s="107" t="s">
        <v>60</v>
      </c>
      <c r="D115" s="83"/>
      <c r="E115" s="83"/>
    </row>
    <row r="116" spans="1:5" ht="14" customHeight="1">
      <c r="A116" s="86">
        <v>43914</v>
      </c>
      <c r="B116" s="156">
        <f>'Figure 1 data'!B12</f>
        <v>14</v>
      </c>
      <c r="C116" s="107" t="s">
        <v>60</v>
      </c>
      <c r="D116" s="83"/>
      <c r="E116" s="83"/>
    </row>
    <row r="117" spans="1:5" ht="14" customHeight="1">
      <c r="A117" s="86">
        <v>43915</v>
      </c>
      <c r="B117" s="156">
        <f>'Figure 1 data'!B13</f>
        <v>15</v>
      </c>
      <c r="C117" s="107" t="s">
        <v>60</v>
      </c>
      <c r="D117" s="83"/>
      <c r="E117" s="83"/>
    </row>
    <row r="118" spans="1:5" ht="14" customHeight="1">
      <c r="A118" s="86">
        <v>43916</v>
      </c>
      <c r="B118" s="156">
        <f>'Figure 1 data'!B14</f>
        <v>30</v>
      </c>
      <c r="C118" s="107" t="s">
        <v>60</v>
      </c>
      <c r="D118" s="83"/>
      <c r="E118" s="83"/>
    </row>
    <row r="119" spans="1:5" ht="14" customHeight="1">
      <c r="A119" s="86">
        <v>43917</v>
      </c>
      <c r="B119" s="156">
        <f>'Figure 1 data'!B15</f>
        <v>65</v>
      </c>
      <c r="C119" s="107" t="s">
        <v>60</v>
      </c>
      <c r="D119" s="83"/>
      <c r="E119" s="83"/>
    </row>
    <row r="120" spans="1:5" ht="14" customHeight="1">
      <c r="A120" s="86">
        <v>43918</v>
      </c>
      <c r="B120" s="156">
        <f>'Figure 1 data'!B16</f>
        <v>72</v>
      </c>
      <c r="C120" s="107" t="s">
        <v>60</v>
      </c>
      <c r="D120" s="83"/>
      <c r="E120" s="83"/>
    </row>
    <row r="121" spans="1:5" ht="14" customHeight="1">
      <c r="A121" s="86">
        <v>43919</v>
      </c>
      <c r="B121" s="156">
        <f>'Figure 1 data'!B17</f>
        <v>72</v>
      </c>
      <c r="C121" s="107" t="s">
        <v>60</v>
      </c>
      <c r="D121" s="83"/>
      <c r="E121" s="83"/>
    </row>
    <row r="122" spans="1:5" ht="14" customHeight="1">
      <c r="A122" s="86">
        <v>43920</v>
      </c>
      <c r="B122" s="156">
        <f>'Figure 1 data'!B18</f>
        <v>115</v>
      </c>
      <c r="C122" s="107" t="s">
        <v>60</v>
      </c>
      <c r="D122" s="83"/>
      <c r="E122" s="83"/>
    </row>
    <row r="123" spans="1:5" ht="14" customHeight="1">
      <c r="A123" s="86">
        <v>43921</v>
      </c>
      <c r="B123" s="156">
        <f>'Figure 1 data'!B19</f>
        <v>165</v>
      </c>
      <c r="C123" s="107" t="s">
        <v>60</v>
      </c>
      <c r="D123" s="83"/>
      <c r="E123" s="83"/>
    </row>
    <row r="124" spans="1:5" ht="14" customHeight="1">
      <c r="A124" s="86">
        <v>43922</v>
      </c>
      <c r="B124" s="156">
        <f>'Figure 1 data'!B20</f>
        <v>214</v>
      </c>
      <c r="C124" s="107" t="s">
        <v>60</v>
      </c>
      <c r="D124" s="83"/>
      <c r="E124" s="83"/>
    </row>
    <row r="125" spans="1:5" ht="14" customHeight="1">
      <c r="A125" s="86">
        <v>43923</v>
      </c>
      <c r="B125" s="156">
        <f>'Figure 1 data'!B21</f>
        <v>277</v>
      </c>
      <c r="C125" s="107" t="s">
        <v>60</v>
      </c>
      <c r="D125" s="83"/>
      <c r="E125" s="83"/>
    </row>
    <row r="126" spans="1:5" ht="14" customHeight="1">
      <c r="A126" s="86">
        <v>43924</v>
      </c>
      <c r="B126" s="156">
        <f>'Figure 1 data'!B22</f>
        <v>348</v>
      </c>
      <c r="C126" s="106" t="s">
        <v>60</v>
      </c>
      <c r="D126" s="83"/>
      <c r="E126" s="83"/>
    </row>
    <row r="127" spans="1:5" ht="14" customHeight="1">
      <c r="A127" s="86">
        <v>43925</v>
      </c>
      <c r="B127" s="156">
        <f>'Figure 1 data'!B23</f>
        <v>350</v>
      </c>
      <c r="C127" s="106" t="s">
        <v>60</v>
      </c>
      <c r="D127" s="83"/>
      <c r="E127" s="83"/>
    </row>
    <row r="128" spans="1:5" ht="14" customHeight="1">
      <c r="A128" s="86">
        <v>43926</v>
      </c>
      <c r="B128" s="156">
        <f>'Figure 1 data'!B24</f>
        <v>354</v>
      </c>
      <c r="C128" s="106" t="s">
        <v>60</v>
      </c>
      <c r="D128" s="83"/>
      <c r="E128" s="83"/>
    </row>
    <row r="129" spans="1:5" ht="14" customHeight="1">
      <c r="A129" s="86">
        <v>43927</v>
      </c>
      <c r="B129" s="156">
        <f>'Figure 1 data'!B25</f>
        <v>476</v>
      </c>
      <c r="C129" s="106" t="s">
        <v>60</v>
      </c>
      <c r="D129" s="83"/>
      <c r="E129" s="83"/>
    </row>
    <row r="130" spans="1:5" ht="14" customHeight="1">
      <c r="A130" s="86">
        <v>43928</v>
      </c>
      <c r="B130" s="156">
        <f>'Figure 1 data'!B26</f>
        <v>593</v>
      </c>
      <c r="C130" s="106" t="s">
        <v>60</v>
      </c>
      <c r="D130" s="83"/>
      <c r="E130" s="83"/>
    </row>
    <row r="131" spans="1:5" ht="14" customHeight="1">
      <c r="A131" s="86">
        <v>43929</v>
      </c>
      <c r="B131" s="156">
        <f>'Figure 1 data'!B27</f>
        <v>718</v>
      </c>
      <c r="C131" s="106" t="s">
        <v>60</v>
      </c>
      <c r="D131" s="83"/>
      <c r="E131" s="83"/>
    </row>
    <row r="132" spans="1:5" ht="14" customHeight="1">
      <c r="A132" s="86">
        <v>43930</v>
      </c>
      <c r="B132" s="156">
        <f>'Figure 1 data'!B28</f>
        <v>819</v>
      </c>
      <c r="C132" s="106" t="s">
        <v>60</v>
      </c>
      <c r="D132" s="83"/>
      <c r="E132" s="83"/>
    </row>
    <row r="133" spans="1:5" ht="14" customHeight="1">
      <c r="A133" s="86">
        <v>43931</v>
      </c>
      <c r="B133" s="156">
        <f>'Figure 1 data'!B29</f>
        <v>904</v>
      </c>
      <c r="C133" s="106" t="s">
        <v>60</v>
      </c>
      <c r="D133" s="83"/>
      <c r="E133" s="83"/>
    </row>
    <row r="134" spans="1:5" ht="14" customHeight="1">
      <c r="A134" s="86">
        <v>43932</v>
      </c>
      <c r="B134" s="156">
        <f>'Figure 1 data'!B30</f>
        <v>954</v>
      </c>
      <c r="C134" s="106" t="s">
        <v>60</v>
      </c>
      <c r="D134" s="83"/>
      <c r="E134" s="83"/>
    </row>
    <row r="135" spans="1:5" ht="14" customHeight="1">
      <c r="A135" s="86">
        <v>43933</v>
      </c>
      <c r="B135" s="156">
        <f>'Figure 1 data'!B31</f>
        <v>964</v>
      </c>
      <c r="C135" s="106" t="s">
        <v>60</v>
      </c>
      <c r="D135" s="83"/>
      <c r="E135" s="83"/>
    </row>
    <row r="136" spans="1:5" ht="14" customHeight="1">
      <c r="A136" s="86">
        <v>43934</v>
      </c>
      <c r="B136" s="156">
        <f>'Figure 1 data'!B32</f>
        <v>1041</v>
      </c>
      <c r="C136" s="106" t="s">
        <v>60</v>
      </c>
      <c r="D136" s="83"/>
      <c r="E136" s="83"/>
    </row>
    <row r="137" spans="1:5" ht="14" customHeight="1">
      <c r="A137" s="86">
        <v>43935</v>
      </c>
      <c r="B137" s="156">
        <f>'Figure 1 data'!B33</f>
        <v>1185</v>
      </c>
      <c r="C137" s="106" t="s">
        <v>60</v>
      </c>
      <c r="D137" s="83"/>
      <c r="E137" s="83"/>
    </row>
    <row r="138" spans="1:5" ht="14" customHeight="1">
      <c r="A138" s="86">
        <v>43936</v>
      </c>
      <c r="B138" s="156">
        <f>'Figure 1 data'!B34</f>
        <v>1334</v>
      </c>
      <c r="C138" s="106" t="s">
        <v>60</v>
      </c>
      <c r="D138" s="83"/>
      <c r="E138" s="83"/>
    </row>
    <row r="139" spans="1:5" ht="14" customHeight="1">
      <c r="A139" s="86">
        <v>43937</v>
      </c>
      <c r="B139" s="156">
        <f>'Figure 1 data'!B35</f>
        <v>1462</v>
      </c>
      <c r="C139" s="106" t="s">
        <v>60</v>
      </c>
      <c r="D139" s="83"/>
      <c r="E139" s="83"/>
    </row>
    <row r="140" spans="1:5" ht="14" customHeight="1">
      <c r="A140" s="86">
        <v>43938</v>
      </c>
      <c r="B140" s="156">
        <f>'Figure 1 data'!B36</f>
        <v>1572</v>
      </c>
      <c r="C140" s="106" t="s">
        <v>60</v>
      </c>
      <c r="D140" s="83"/>
      <c r="E140" s="83"/>
    </row>
    <row r="141" spans="1:5" ht="14" customHeight="1">
      <c r="A141" s="86">
        <v>43939</v>
      </c>
      <c r="B141" s="156">
        <f>'Figure 1 data'!B37</f>
        <v>1597</v>
      </c>
      <c r="C141" s="106" t="s">
        <v>60</v>
      </c>
      <c r="D141" s="83"/>
      <c r="E141" s="83"/>
    </row>
    <row r="142" spans="1:5" ht="14" customHeight="1">
      <c r="A142" s="86">
        <v>43940</v>
      </c>
      <c r="B142" s="156">
        <f>'Figure 1 data'!B38</f>
        <v>1614</v>
      </c>
      <c r="C142" s="106" t="s">
        <v>60</v>
      </c>
      <c r="D142" s="83"/>
      <c r="E142" s="83"/>
    </row>
    <row r="143" spans="1:5" ht="14" customHeight="1">
      <c r="A143" s="86">
        <v>43941</v>
      </c>
      <c r="B143" s="156">
        <f>'Figure 1 data'!B39</f>
        <v>1738</v>
      </c>
      <c r="C143" s="106" t="s">
        <v>60</v>
      </c>
      <c r="D143" s="83"/>
      <c r="E143" s="83"/>
    </row>
    <row r="144" spans="1:5" ht="14" customHeight="1">
      <c r="A144" s="86">
        <v>43942</v>
      </c>
      <c r="B144" s="156">
        <f>'Figure 1 data'!B40</f>
        <v>1898</v>
      </c>
      <c r="C144" s="106" t="s">
        <v>60</v>
      </c>
      <c r="D144" s="83"/>
      <c r="E144" s="83"/>
    </row>
    <row r="145" spans="1:5" ht="14" customHeight="1">
      <c r="A145" s="86">
        <v>43943</v>
      </c>
      <c r="B145" s="156">
        <f>'Figure 1 data'!B41</f>
        <v>2020</v>
      </c>
      <c r="C145" s="106" t="s">
        <v>60</v>
      </c>
      <c r="D145" s="83"/>
      <c r="E145" s="83"/>
    </row>
    <row r="146" spans="1:5" ht="14" customHeight="1">
      <c r="A146" s="86">
        <v>43944</v>
      </c>
      <c r="B146" s="156">
        <f>'Figure 1 data'!B42</f>
        <v>2136</v>
      </c>
      <c r="C146" s="106" t="s">
        <v>60</v>
      </c>
      <c r="D146" s="83"/>
    </row>
    <row r="147" spans="1:5" ht="14" customHeight="1">
      <c r="A147" s="86">
        <v>43945</v>
      </c>
      <c r="B147" s="156">
        <f>'Figure 1 data'!B43</f>
        <v>2220</v>
      </c>
      <c r="C147" s="106" t="s">
        <v>60</v>
      </c>
      <c r="D147" s="83"/>
    </row>
    <row r="148" spans="1:5" ht="14" customHeight="1">
      <c r="A148" s="86">
        <v>43946</v>
      </c>
      <c r="B148" s="156">
        <f>'Figure 1 data'!B44</f>
        <v>2260</v>
      </c>
      <c r="C148" s="106" t="s">
        <v>60</v>
      </c>
      <c r="D148" s="83"/>
    </row>
    <row r="149" spans="1:5" ht="14" customHeight="1">
      <c r="A149" s="86">
        <v>43947</v>
      </c>
      <c r="B149" s="156">
        <f>'Figure 1 data'!B45</f>
        <v>2274</v>
      </c>
      <c r="C149" s="106" t="s">
        <v>60</v>
      </c>
      <c r="D149" s="83"/>
    </row>
    <row r="150" spans="1:5" ht="14" customHeight="1">
      <c r="A150" s="86">
        <v>43948</v>
      </c>
      <c r="B150" s="156">
        <f>'Figure 1 data'!B46</f>
        <v>2382</v>
      </c>
      <c r="C150" s="106" t="s">
        <v>60</v>
      </c>
      <c r="D150" s="83"/>
    </row>
    <row r="151" spans="1:5" ht="14" customHeight="1">
      <c r="A151" s="86">
        <v>43949</v>
      </c>
      <c r="B151" s="156">
        <f>'Figure 1 data'!B47</f>
        <v>2516</v>
      </c>
      <c r="C151" s="106" t="s">
        <v>60</v>
      </c>
      <c r="D151" s="83"/>
    </row>
    <row r="152" spans="1:5" ht="14" customHeight="1">
      <c r="A152" s="86">
        <v>43950</v>
      </c>
      <c r="B152" s="156">
        <f>'Figure 1 data'!B48</f>
        <v>2628</v>
      </c>
      <c r="C152" s="106" t="s">
        <v>60</v>
      </c>
      <c r="D152" s="83"/>
    </row>
    <row r="153" spans="1:5" ht="14" customHeight="1">
      <c r="A153" s="86">
        <v>43951</v>
      </c>
      <c r="B153" s="156">
        <f>'Figure 1 data'!B49</f>
        <v>2703</v>
      </c>
      <c r="C153" s="106" t="s">
        <v>60</v>
      </c>
    </row>
    <row r="154" spans="1:5" ht="14" customHeight="1">
      <c r="A154" s="86">
        <v>43952</v>
      </c>
      <c r="B154" s="156">
        <f>'Figure 1 data'!B50</f>
        <v>2779</v>
      </c>
      <c r="C154" s="106" t="s">
        <v>60</v>
      </c>
    </row>
    <row r="155" spans="1:5" ht="14" customHeight="1">
      <c r="A155" s="86">
        <v>43953</v>
      </c>
      <c r="B155" s="156">
        <f>'Figure 1 data'!B51</f>
        <v>2793</v>
      </c>
      <c r="C155" s="106" t="s">
        <v>60</v>
      </c>
    </row>
    <row r="156" spans="1:5" ht="14" customHeight="1">
      <c r="A156" s="86">
        <v>43954</v>
      </c>
      <c r="B156" s="156">
        <f>'Figure 1 data'!B52</f>
        <v>2800</v>
      </c>
      <c r="C156" s="106" t="s">
        <v>60</v>
      </c>
    </row>
    <row r="157" spans="1:5" ht="14" customHeight="1">
      <c r="A157" s="86">
        <v>43955</v>
      </c>
      <c r="B157" s="156">
        <f>'Figure 1 data'!B53</f>
        <v>2865</v>
      </c>
      <c r="C157" s="106" t="s">
        <v>60</v>
      </c>
    </row>
    <row r="158" spans="1:5" ht="14" customHeight="1">
      <c r="A158" s="86">
        <v>43956</v>
      </c>
      <c r="B158" s="156">
        <f>'Figure 1 data'!B54</f>
        <v>2987</v>
      </c>
      <c r="C158" s="106" t="s">
        <v>60</v>
      </c>
    </row>
    <row r="159" spans="1:5" ht="14" customHeight="1">
      <c r="A159" s="86">
        <v>43957</v>
      </c>
      <c r="B159" s="156">
        <f>'Figure 1 data'!B55</f>
        <v>3072</v>
      </c>
      <c r="C159" s="106" t="s">
        <v>60</v>
      </c>
    </row>
    <row r="160" spans="1:5" ht="14" customHeight="1">
      <c r="A160" s="86">
        <v>43958</v>
      </c>
      <c r="B160" s="156">
        <f>'Figure 1 data'!B56</f>
        <v>3144</v>
      </c>
      <c r="C160" s="106" t="s">
        <v>60</v>
      </c>
    </row>
    <row r="161" spans="1:3" ht="14" customHeight="1">
      <c r="A161" s="86">
        <v>43959</v>
      </c>
      <c r="B161" s="156">
        <f>'Figure 1 data'!B57</f>
        <v>3193</v>
      </c>
      <c r="C161" s="106" t="s">
        <v>60</v>
      </c>
    </row>
    <row r="162" spans="1:3" ht="14" customHeight="1">
      <c r="A162" s="86">
        <v>43960</v>
      </c>
      <c r="B162" s="156">
        <f>'Figure 1 data'!B58</f>
        <v>3210</v>
      </c>
      <c r="C162" s="106" t="s">
        <v>60</v>
      </c>
    </row>
    <row r="163" spans="1:3" ht="14" customHeight="1">
      <c r="A163" s="86">
        <v>43961</v>
      </c>
      <c r="B163" s="156">
        <f>'Figure 1 data'!B59</f>
        <v>3215</v>
      </c>
      <c r="C163" s="106" t="s">
        <v>60</v>
      </c>
    </row>
    <row r="164" spans="1:3" ht="14" customHeight="1">
      <c r="A164" s="86">
        <v>43962</v>
      </c>
      <c r="B164" s="156">
        <f>'Figure 1 data'!B60</f>
        <v>3288</v>
      </c>
      <c r="C164" s="106" t="s">
        <v>60</v>
      </c>
    </row>
    <row r="165" spans="1:3" ht="14" customHeight="1">
      <c r="A165" s="86">
        <v>43963</v>
      </c>
      <c r="B165" s="156">
        <f>'Figure 1 data'!B61</f>
        <v>3378</v>
      </c>
      <c r="C165" s="106" t="s">
        <v>60</v>
      </c>
    </row>
    <row r="166" spans="1:3" ht="14" customHeight="1">
      <c r="A166" s="86">
        <v>43964</v>
      </c>
      <c r="B166" s="156">
        <f>'Figure 1 data'!B62</f>
        <v>3422</v>
      </c>
      <c r="C166" s="106" t="s">
        <v>60</v>
      </c>
    </row>
    <row r="167" spans="1:3" ht="14" customHeight="1">
      <c r="A167" s="86">
        <v>43965</v>
      </c>
      <c r="B167" s="156">
        <f>'Figure 1 data'!B63</f>
        <v>3478</v>
      </c>
      <c r="C167" s="106" t="s">
        <v>60</v>
      </c>
    </row>
    <row r="168" spans="1:3" ht="14" customHeight="1">
      <c r="A168" s="86">
        <v>43966</v>
      </c>
      <c r="B168" s="156">
        <f>'Figure 1 data'!B64</f>
        <v>3538</v>
      </c>
      <c r="C168" s="106" t="s">
        <v>60</v>
      </c>
    </row>
    <row r="169" spans="1:3" ht="14" customHeight="1">
      <c r="A169" s="86">
        <v>43967</v>
      </c>
      <c r="B169" s="156">
        <f>'Figure 1 data'!B65</f>
        <v>3548</v>
      </c>
      <c r="C169" s="106" t="s">
        <v>60</v>
      </c>
    </row>
    <row r="170" spans="1:3" ht="14" customHeight="1">
      <c r="A170" s="86">
        <v>43968</v>
      </c>
      <c r="B170" s="156">
        <f>'Figure 1 data'!B66</f>
        <v>3551</v>
      </c>
      <c r="C170" s="106" t="s">
        <v>60</v>
      </c>
    </row>
    <row r="171" spans="1:3" ht="14" customHeight="1">
      <c r="A171" s="86">
        <v>43969</v>
      </c>
      <c r="B171" s="156">
        <f>'Figure 1 data'!B67</f>
        <v>3597</v>
      </c>
      <c r="C171" s="106" t="s">
        <v>60</v>
      </c>
    </row>
    <row r="172" spans="1:3" ht="14" customHeight="1">
      <c r="A172" s="86">
        <v>43970</v>
      </c>
      <c r="B172" s="156">
        <f>'Figure 1 data'!B68</f>
        <v>3663</v>
      </c>
      <c r="C172" s="106" t="s">
        <v>60</v>
      </c>
    </row>
    <row r="173" spans="1:3" ht="14" customHeight="1">
      <c r="A173" s="86">
        <v>43971</v>
      </c>
      <c r="B173" s="156">
        <f>'Figure 1 data'!B69</f>
        <v>3711</v>
      </c>
      <c r="C173" s="106" t="s">
        <v>60</v>
      </c>
    </row>
    <row r="174" spans="1:3" ht="14" customHeight="1">
      <c r="A174" s="86">
        <v>43972</v>
      </c>
      <c r="B174" s="156">
        <f>'Figure 1 data'!B70</f>
        <v>3739</v>
      </c>
      <c r="C174" s="106" t="s">
        <v>60</v>
      </c>
    </row>
    <row r="175" spans="1:3" ht="14" customHeight="1">
      <c r="A175" s="86">
        <v>43973</v>
      </c>
      <c r="B175" s="156">
        <f>'Figure 1 data'!B71</f>
        <v>3767</v>
      </c>
      <c r="C175" s="106" t="s">
        <v>60</v>
      </c>
    </row>
    <row r="176" spans="1:3" ht="14" customHeight="1">
      <c r="A176" s="86">
        <v>43974</v>
      </c>
      <c r="B176" s="156">
        <f>'Figure 1 data'!B72</f>
        <v>3778</v>
      </c>
      <c r="C176" s="106" t="s">
        <v>60</v>
      </c>
    </row>
    <row r="177" spans="1:3" ht="14" customHeight="1">
      <c r="A177" s="86">
        <v>43975</v>
      </c>
      <c r="B177" s="156">
        <f>'Figure 1 data'!B73</f>
        <v>3781</v>
      </c>
      <c r="C177" s="106" t="s">
        <v>60</v>
      </c>
    </row>
    <row r="178" spans="1:3" ht="14" customHeight="1">
      <c r="A178" s="86">
        <v>43976</v>
      </c>
      <c r="B178" s="156">
        <f>'Figure 1 data'!B74</f>
        <v>3803</v>
      </c>
      <c r="C178" s="106" t="s">
        <v>60</v>
      </c>
    </row>
    <row r="179" spans="1:3" ht="14" customHeight="1">
      <c r="A179" s="86">
        <v>43977</v>
      </c>
      <c r="B179" s="156">
        <f>'Figure 1 data'!B75</f>
        <v>3823</v>
      </c>
      <c r="C179" s="106" t="s">
        <v>60</v>
      </c>
    </row>
    <row r="180" spans="1:3" ht="14" customHeight="1">
      <c r="A180" s="86">
        <v>43978</v>
      </c>
      <c r="B180" s="156">
        <f>'Figure 1 data'!B76</f>
        <v>3844</v>
      </c>
      <c r="C180" s="106" t="s">
        <v>60</v>
      </c>
    </row>
    <row r="181" spans="1:3" ht="14" customHeight="1">
      <c r="A181" s="86">
        <v>43979</v>
      </c>
      <c r="B181" s="156">
        <f>'Figure 1 data'!B77</f>
        <v>3869</v>
      </c>
      <c r="C181" s="106" t="s">
        <v>60</v>
      </c>
    </row>
    <row r="182" spans="1:3" ht="14" customHeight="1">
      <c r="A182" s="86">
        <v>43980</v>
      </c>
      <c r="B182" s="156">
        <f>'Figure 1 data'!B78</f>
        <v>3900</v>
      </c>
      <c r="C182" s="106" t="s">
        <v>60</v>
      </c>
    </row>
    <row r="183" spans="1:3" ht="14" customHeight="1">
      <c r="A183" s="86">
        <v>43981</v>
      </c>
      <c r="B183" s="156">
        <f>'Figure 1 data'!B79</f>
        <v>3910</v>
      </c>
      <c r="C183" s="106" t="s">
        <v>60</v>
      </c>
    </row>
    <row r="184" spans="1:3" ht="14" customHeight="1">
      <c r="A184" s="86">
        <v>43982</v>
      </c>
      <c r="B184" s="156">
        <f>'Figure 1 data'!B80</f>
        <v>3912</v>
      </c>
      <c r="C184" s="106" t="s">
        <v>60</v>
      </c>
    </row>
    <row r="185" spans="1:3" ht="14" customHeight="1">
      <c r="A185" s="86">
        <v>43983</v>
      </c>
      <c r="B185" s="156">
        <f>'Figure 1 data'!B81</f>
        <v>3933</v>
      </c>
      <c r="C185" s="106" t="s">
        <v>60</v>
      </c>
    </row>
    <row r="186" spans="1:3" ht="14" customHeight="1">
      <c r="A186" s="86">
        <v>43984</v>
      </c>
      <c r="B186" s="156">
        <f>'Figure 1 data'!B82</f>
        <v>3949</v>
      </c>
      <c r="C186" s="106" t="s">
        <v>60</v>
      </c>
    </row>
    <row r="187" spans="1:3" ht="14" customHeight="1">
      <c r="A187" s="86">
        <v>43985</v>
      </c>
      <c r="B187" s="156">
        <f>'Figure 1 data'!B83</f>
        <v>3968</v>
      </c>
      <c r="C187" s="106" t="s">
        <v>60</v>
      </c>
    </row>
    <row r="188" spans="1:3" ht="14" customHeight="1">
      <c r="A188" s="86">
        <v>43986</v>
      </c>
      <c r="B188" s="156">
        <f>'Figure 1 data'!B84</f>
        <v>3987</v>
      </c>
      <c r="C188" s="106" t="s">
        <v>60</v>
      </c>
    </row>
    <row r="189" spans="1:3" ht="14" customHeight="1">
      <c r="A189" s="86">
        <v>43987</v>
      </c>
      <c r="B189" s="156">
        <f>'Figure 1 data'!B85</f>
        <v>3998</v>
      </c>
      <c r="C189" s="106" t="s">
        <v>60</v>
      </c>
    </row>
    <row r="190" spans="1:3" ht="14" customHeight="1">
      <c r="A190" s="86">
        <v>43988</v>
      </c>
      <c r="B190" s="156">
        <f>'Figure 1 data'!B86</f>
        <v>4000</v>
      </c>
      <c r="C190" s="106" t="s">
        <v>60</v>
      </c>
    </row>
    <row r="191" spans="1:3" ht="14" customHeight="1">
      <c r="A191" s="86">
        <v>43989</v>
      </c>
      <c r="B191" s="156">
        <f>'Figure 1 data'!B87</f>
        <v>4001</v>
      </c>
      <c r="C191" s="106" t="s">
        <v>60</v>
      </c>
    </row>
    <row r="192" spans="1:3" ht="14" customHeight="1">
      <c r="A192" s="86">
        <v>43990</v>
      </c>
      <c r="B192" s="156">
        <f>'Figure 1 data'!B88</f>
        <v>4017</v>
      </c>
      <c r="C192" s="106" t="s">
        <v>60</v>
      </c>
    </row>
    <row r="193" spans="1:13" ht="14" customHeight="1">
      <c r="A193" s="86">
        <v>43991</v>
      </c>
      <c r="B193" s="156">
        <f>'Figure 1 data'!B89</f>
        <v>4036</v>
      </c>
      <c r="C193" s="106" t="s">
        <v>60</v>
      </c>
    </row>
    <row r="194" spans="1:13" ht="14" customHeight="1">
      <c r="A194" s="86">
        <v>43992</v>
      </c>
      <c r="B194" s="156">
        <f>'Figure 1 data'!B90</f>
        <v>4049</v>
      </c>
      <c r="C194" s="106" t="s">
        <v>60</v>
      </c>
    </row>
    <row r="195" spans="1:13" ht="14" customHeight="1">
      <c r="A195" s="86">
        <v>43993</v>
      </c>
      <c r="B195" s="156">
        <f>'Figure 1 data'!B91</f>
        <v>4055</v>
      </c>
      <c r="C195" s="106" t="s">
        <v>60</v>
      </c>
    </row>
    <row r="196" spans="1:13" ht="14" customHeight="1">
      <c r="A196" s="86">
        <v>43994</v>
      </c>
      <c r="B196" s="156">
        <f>'Figure 1 data'!B92</f>
        <v>4067</v>
      </c>
      <c r="C196" s="106" t="s">
        <v>60</v>
      </c>
    </row>
    <row r="197" spans="1:13" ht="14" customHeight="1">
      <c r="A197" s="86">
        <v>43995</v>
      </c>
      <c r="B197" s="156">
        <f>'Figure 1 data'!B93</f>
        <v>4070</v>
      </c>
      <c r="C197" s="106" t="s">
        <v>60</v>
      </c>
    </row>
    <row r="198" spans="1:13" ht="14" customHeight="1">
      <c r="A198" s="86">
        <v>43996</v>
      </c>
      <c r="B198" s="156">
        <f>'Figure 1 data'!B94</f>
        <v>4070</v>
      </c>
      <c r="C198" s="106" t="s">
        <v>60</v>
      </c>
    </row>
    <row r="199" spans="1:13" ht="14" customHeight="1">
      <c r="A199" s="86">
        <v>43997</v>
      </c>
      <c r="B199" s="156">
        <f>'Figure 1 data'!B95</f>
        <v>4078</v>
      </c>
      <c r="C199" s="106" t="s">
        <v>60</v>
      </c>
    </row>
    <row r="200" spans="1:13" ht="14" customHeight="1">
      <c r="A200" s="86">
        <v>43998</v>
      </c>
      <c r="B200" s="156">
        <f>'Figure 1 data'!B96</f>
        <v>4095</v>
      </c>
      <c r="C200" s="106" t="s">
        <v>60</v>
      </c>
    </row>
    <row r="201" spans="1:13" ht="14" customHeight="1">
      <c r="A201" s="86">
        <v>43999</v>
      </c>
      <c r="B201" s="156">
        <f>'Figure 1 data'!B97</f>
        <v>4102</v>
      </c>
      <c r="C201" s="106" t="s">
        <v>60</v>
      </c>
    </row>
    <row r="202" spans="1:13" ht="14" customHeight="1">
      <c r="A202" s="86">
        <v>44000</v>
      </c>
      <c r="B202" s="156">
        <f>'Figure 1 data'!B98</f>
        <v>4110</v>
      </c>
      <c r="C202" s="106" t="s">
        <v>60</v>
      </c>
    </row>
    <row r="203" spans="1:13" ht="14" customHeight="1">
      <c r="A203" s="86">
        <v>44001</v>
      </c>
      <c r="B203" s="156">
        <f>'Figure 1 data'!B99</f>
        <v>4119</v>
      </c>
      <c r="C203" s="106" t="s">
        <v>60</v>
      </c>
    </row>
    <row r="204" spans="1:13" ht="14" customHeight="1">
      <c r="A204" s="86">
        <v>44002</v>
      </c>
      <c r="B204" s="156">
        <f>'Figure 1 data'!B100</f>
        <v>4119</v>
      </c>
      <c r="C204" s="106" t="s">
        <v>60</v>
      </c>
    </row>
    <row r="205" spans="1:13" ht="14" customHeight="1">
      <c r="A205" s="86">
        <v>44003</v>
      </c>
      <c r="B205" s="156">
        <f>'Figure 1 data'!B101</f>
        <v>4119</v>
      </c>
      <c r="C205" s="106" t="s">
        <v>60</v>
      </c>
    </row>
    <row r="206" spans="1:13" ht="14" customHeight="1"/>
    <row r="207" spans="1:13" ht="14" customHeight="1">
      <c r="A207" s="118" t="s">
        <v>201</v>
      </c>
    </row>
    <row r="208" spans="1:13" ht="14" customHeight="1">
      <c r="A208" s="336" t="s">
        <v>147</v>
      </c>
      <c r="B208" s="336"/>
      <c r="C208" s="336"/>
      <c r="D208" s="336"/>
      <c r="E208" s="336"/>
      <c r="F208" s="336"/>
      <c r="G208" s="336"/>
      <c r="H208" s="336"/>
      <c r="I208" s="336"/>
      <c r="J208" s="336"/>
      <c r="K208" s="336"/>
      <c r="L208" s="336"/>
      <c r="M208" s="336"/>
    </row>
    <row r="209" spans="1:13" ht="14" customHeight="1">
      <c r="A209" s="255"/>
      <c r="B209" s="255"/>
      <c r="C209" s="255"/>
      <c r="D209" s="255"/>
      <c r="E209" s="255"/>
      <c r="F209" s="255"/>
      <c r="G209" s="255"/>
      <c r="H209" s="255"/>
      <c r="I209" s="255"/>
      <c r="J209" s="255"/>
      <c r="K209" s="255"/>
      <c r="L209" s="255"/>
      <c r="M209" s="255"/>
    </row>
    <row r="210" spans="1:13" ht="14" customHeight="1">
      <c r="A210" s="322" t="s">
        <v>65</v>
      </c>
      <c r="B210" s="322"/>
    </row>
    <row r="211" spans="1:13" ht="14" customHeight="1"/>
    <row r="212" spans="1:13" ht="14" customHeight="1"/>
  </sheetData>
  <mergeCells count="4">
    <mergeCell ref="M1:N1"/>
    <mergeCell ref="A1:K1"/>
    <mergeCell ref="A208:M208"/>
    <mergeCell ref="A210:B210"/>
  </mergeCells>
  <hyperlinks>
    <hyperlink ref="M1" location="Contents!A1" display="back to contents" xr:uid="{00000000-0004-0000-08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3"/>
  <sheetViews>
    <sheetView showGridLines="0" workbookViewId="0">
      <selection sqref="A1:H1"/>
    </sheetView>
  </sheetViews>
  <sheetFormatPr baseColWidth="10" defaultColWidth="8.83203125" defaultRowHeight="15"/>
  <cols>
    <col min="1" max="1" width="12.1640625" customWidth="1"/>
    <col min="2" max="2" width="21.1640625" customWidth="1"/>
    <col min="3" max="3" width="12.1640625" customWidth="1"/>
    <col min="4" max="4" width="20" customWidth="1"/>
    <col min="5" max="5" width="12.1640625" customWidth="1"/>
  </cols>
  <sheetData>
    <row r="1" spans="1:14" ht="18" customHeight="1">
      <c r="A1" s="359" t="s">
        <v>238</v>
      </c>
      <c r="B1" s="359"/>
      <c r="C1" s="359"/>
      <c r="D1" s="359"/>
      <c r="E1" s="359"/>
      <c r="F1" s="359"/>
      <c r="G1" s="359"/>
      <c r="H1" s="359"/>
      <c r="I1" s="82"/>
      <c r="J1" s="360" t="s">
        <v>69</v>
      </c>
      <c r="K1" s="360"/>
      <c r="L1" s="82"/>
      <c r="M1" s="92"/>
      <c r="N1" s="92"/>
    </row>
    <row r="2" spans="1:14" ht="18" customHeight="1">
      <c r="A2" s="359" t="s">
        <v>239</v>
      </c>
      <c r="B2" s="359"/>
      <c r="C2" s="359"/>
      <c r="D2" s="359"/>
      <c r="E2" s="359"/>
      <c r="F2" s="359"/>
      <c r="G2" s="359"/>
      <c r="H2" s="359"/>
      <c r="I2" s="82"/>
      <c r="J2" s="82"/>
      <c r="K2" s="82"/>
    </row>
    <row r="3" spans="1:14" ht="15" customHeight="1">
      <c r="A3" s="228"/>
      <c r="C3" s="88"/>
      <c r="E3" s="88"/>
    </row>
    <row r="4" spans="1:14" ht="15" customHeight="1">
      <c r="A4" s="241"/>
      <c r="B4" s="240" t="s">
        <v>75</v>
      </c>
      <c r="C4" s="240" t="s">
        <v>76</v>
      </c>
      <c r="D4" s="240" t="s">
        <v>30</v>
      </c>
      <c r="E4" s="240" t="s">
        <v>76</v>
      </c>
    </row>
    <row r="5" spans="1:14">
      <c r="A5" s="242" t="s">
        <v>2</v>
      </c>
      <c r="B5" s="109">
        <f>'Table 2 - All deaths'!AC15</f>
        <v>76</v>
      </c>
      <c r="C5" s="157">
        <f t="shared" ref="C5:C11" si="0">(B5/SUM(B$5:B$11))</f>
        <v>2.275176625553826E-3</v>
      </c>
      <c r="D5" s="109">
        <f>'Table 1 - COVID deaths'!AC13</f>
        <v>0</v>
      </c>
      <c r="E5" s="157">
        <f>(D5/SUM(D$5:D$11))</f>
        <v>0</v>
      </c>
    </row>
    <row r="6" spans="1:14">
      <c r="A6" s="243" t="s">
        <v>3</v>
      </c>
      <c r="B6" s="109">
        <f>'Table 2 - All deaths'!AC16</f>
        <v>39</v>
      </c>
      <c r="C6" s="157">
        <f t="shared" si="0"/>
        <v>1.1675248473236738E-3</v>
      </c>
      <c r="D6" s="109">
        <f>'Table 1 - COVID deaths'!AC14</f>
        <v>0</v>
      </c>
      <c r="E6" s="157">
        <f t="shared" ref="E6:E11" si="1">(D6/SUM(D$5:D$11))</f>
        <v>0</v>
      </c>
    </row>
    <row r="7" spans="1:14">
      <c r="A7" s="243" t="s">
        <v>4</v>
      </c>
      <c r="B7" s="109">
        <f>'Table 2 - All deaths'!AC17</f>
        <v>1133</v>
      </c>
      <c r="C7" s="157">
        <f t="shared" si="0"/>
        <v>3.391809364148006E-2</v>
      </c>
      <c r="D7" s="109">
        <f>'Table 1 - COVID deaths'!AC15</f>
        <v>27</v>
      </c>
      <c r="E7" s="157">
        <f t="shared" si="1"/>
        <v>6.5549890750182084E-3</v>
      </c>
    </row>
    <row r="8" spans="1:14">
      <c r="A8" s="243" t="s">
        <v>5</v>
      </c>
      <c r="B8" s="109">
        <f>'Table 2 - All deaths'!AC18</f>
        <v>4536</v>
      </c>
      <c r="C8" s="157">
        <f>(B8/SUM(B$5:B$11))</f>
        <v>0.13579212070410729</v>
      </c>
      <c r="D8" s="109">
        <f>'Table 1 - COVID deaths'!AC16</f>
        <v>339</v>
      </c>
      <c r="E8" s="157">
        <f t="shared" si="1"/>
        <v>8.2301529497450843E-2</v>
      </c>
    </row>
    <row r="9" spans="1:14">
      <c r="A9" s="243" t="s">
        <v>6</v>
      </c>
      <c r="B9" s="109">
        <f>'Table 2 - All deaths'!AC19</f>
        <v>5933</v>
      </c>
      <c r="C9" s="157">
        <f t="shared" si="0"/>
        <v>0.17761345946593221</v>
      </c>
      <c r="D9" s="109">
        <f>'Table 1 - COVID deaths'!AC17</f>
        <v>593</v>
      </c>
      <c r="E9" s="157">
        <f>(D9/SUM(D$5:D$11))</f>
        <v>0.14396698227725177</v>
      </c>
    </row>
    <row r="10" spans="1:14">
      <c r="A10" s="243" t="s">
        <v>7</v>
      </c>
      <c r="B10" s="109">
        <f>'Table 2 - All deaths'!AC20</f>
        <v>10022</v>
      </c>
      <c r="C10" s="157">
        <f t="shared" si="0"/>
        <v>0.30002394922763742</v>
      </c>
      <c r="D10" s="109">
        <f>'Table 1 - COVID deaths'!AC18</f>
        <v>1373</v>
      </c>
      <c r="E10" s="157">
        <f t="shared" si="1"/>
        <v>0.33333333333333331</v>
      </c>
    </row>
    <row r="11" spans="1:14">
      <c r="A11" s="242" t="s">
        <v>8</v>
      </c>
      <c r="B11" s="109">
        <f>'Table 2 - All deaths'!AC21</f>
        <v>11665</v>
      </c>
      <c r="C11" s="157">
        <f t="shared" si="0"/>
        <v>0.3492096754879655</v>
      </c>
      <c r="D11" s="109">
        <f>'Table 1 - COVID deaths'!AC19</f>
        <v>1787</v>
      </c>
      <c r="E11" s="157">
        <f t="shared" si="1"/>
        <v>0.43384316581694587</v>
      </c>
    </row>
    <row r="13" spans="1:14">
      <c r="A13" s="322" t="s">
        <v>65</v>
      </c>
      <c r="B13" s="322"/>
    </row>
  </sheetData>
  <mergeCells count="4">
    <mergeCell ref="A13:B13"/>
    <mergeCell ref="A1:H1"/>
    <mergeCell ref="J1:K1"/>
    <mergeCell ref="A2:H2"/>
  </mergeCells>
  <hyperlinks>
    <hyperlink ref="J1" location="Contents!A1" display="back to contents" xr:uid="{00000000-0004-0000-0B00-000000000000}"/>
  </hyperlinks>
  <pageMargins left="0.7" right="0.7" top="0.75" bottom="0.75" header="0.3" footer="0.3"/>
  <ignoredErrors>
    <ignoredError sqref="D5:D10"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8"/>
  <sheetViews>
    <sheetView showGridLines="0" workbookViewId="0">
      <selection sqref="A1:G1"/>
    </sheetView>
  </sheetViews>
  <sheetFormatPr baseColWidth="10" defaultColWidth="8.83203125" defaultRowHeight="15"/>
  <cols>
    <col min="1" max="1" width="23.6640625" customWidth="1"/>
    <col min="2" max="2" width="13.5" customWidth="1"/>
    <col min="3" max="3" width="15.5" customWidth="1"/>
    <col min="4" max="4" width="14.6640625" customWidth="1"/>
    <col min="5" max="5" width="21.5" customWidth="1"/>
    <col min="6" max="6" width="19.6640625" customWidth="1"/>
    <col min="7" max="7" width="23.83203125" customWidth="1"/>
    <col min="8" max="8" width="18" customWidth="1"/>
  </cols>
  <sheetData>
    <row r="1" spans="1:14" ht="18" customHeight="1">
      <c r="A1" s="364" t="s">
        <v>240</v>
      </c>
      <c r="B1" s="364"/>
      <c r="C1" s="364"/>
      <c r="D1" s="364"/>
      <c r="E1" s="364"/>
      <c r="F1" s="364"/>
      <c r="G1" s="364"/>
      <c r="H1" s="90"/>
      <c r="I1" s="365" t="s">
        <v>69</v>
      </c>
      <c r="J1" s="365"/>
      <c r="K1" s="90"/>
      <c r="L1" s="90"/>
      <c r="M1" s="90"/>
      <c r="N1" s="90"/>
    </row>
    <row r="2" spans="1:14" ht="15" customHeight="1">
      <c r="A2" s="113"/>
      <c r="B2" s="113"/>
      <c r="C2" s="113"/>
      <c r="D2" s="96"/>
      <c r="E2" s="90"/>
      <c r="F2" s="90"/>
      <c r="G2" s="90"/>
      <c r="H2" s="90"/>
      <c r="I2" s="90"/>
      <c r="J2" s="90"/>
      <c r="K2" s="90"/>
      <c r="L2" s="90"/>
      <c r="M2" s="90"/>
      <c r="N2" s="90"/>
    </row>
    <row r="3" spans="1:14" ht="14" customHeight="1">
      <c r="A3" s="362"/>
      <c r="B3" s="366" t="s">
        <v>75</v>
      </c>
      <c r="C3" s="366" t="s">
        <v>85</v>
      </c>
      <c r="D3" s="366" t="s">
        <v>155</v>
      </c>
      <c r="E3" s="366" t="s">
        <v>224</v>
      </c>
      <c r="F3" s="89"/>
      <c r="G3" s="89"/>
    </row>
    <row r="4" spans="1:14" ht="14" customHeight="1">
      <c r="A4" s="363"/>
      <c r="B4" s="367"/>
      <c r="C4" s="367"/>
      <c r="D4" s="367"/>
      <c r="E4" s="367"/>
      <c r="F4" s="111"/>
    </row>
    <row r="5" spans="1:14" ht="14" customHeight="1">
      <c r="A5" s="239" t="s">
        <v>10</v>
      </c>
      <c r="B5" s="112">
        <f>'Table 2 - All deaths'!AC39</f>
        <v>2659</v>
      </c>
      <c r="C5" s="109">
        <f>'Table 1 - COVID deaths'!AC37</f>
        <v>292</v>
      </c>
      <c r="D5" s="109">
        <v>369360</v>
      </c>
      <c r="E5" s="110">
        <f>C5/D5*10000</f>
        <v>7.9055663850985489</v>
      </c>
    </row>
    <row r="6" spans="1:14" ht="14" customHeight="1">
      <c r="A6" s="239" t="s">
        <v>11</v>
      </c>
      <c r="B6" s="112">
        <f>'Table 2 - All deaths'!AC40</f>
        <v>738</v>
      </c>
      <c r="C6" s="109">
        <f>'Table 1 - COVID deaths'!AC38</f>
        <v>72</v>
      </c>
      <c r="D6" s="109">
        <v>115510</v>
      </c>
      <c r="E6" s="110">
        <f t="shared" ref="E6:E18" si="0">C6/D6*10000</f>
        <v>6.2332265604709551</v>
      </c>
    </row>
    <row r="7" spans="1:14" ht="14" customHeight="1">
      <c r="A7" s="239" t="s">
        <v>12</v>
      </c>
      <c r="B7" s="112">
        <f>'Table 2 - All deaths'!AC41</f>
        <v>1034</v>
      </c>
      <c r="C7" s="109">
        <f>'Table 1 - COVID deaths'!AC39</f>
        <v>47</v>
      </c>
      <c r="D7" s="109">
        <v>148860</v>
      </c>
      <c r="E7" s="110">
        <f t="shared" si="0"/>
        <v>3.1573290339916698</v>
      </c>
    </row>
    <row r="8" spans="1:14" ht="14" customHeight="1">
      <c r="A8" s="239" t="s">
        <v>13</v>
      </c>
      <c r="B8" s="112">
        <f>'Table 2 - All deaths'!AC42</f>
        <v>2122</v>
      </c>
      <c r="C8" s="109">
        <f>'Table 1 - COVID deaths'!AC40</f>
        <v>197</v>
      </c>
      <c r="D8" s="109">
        <v>373550</v>
      </c>
      <c r="E8" s="110">
        <f t="shared" si="0"/>
        <v>5.2737250702717171</v>
      </c>
    </row>
    <row r="9" spans="1:14" ht="14" customHeight="1">
      <c r="A9" s="239" t="s">
        <v>14</v>
      </c>
      <c r="B9" s="112">
        <f>'Table 2 - All deaths'!AC43</f>
        <v>1878</v>
      </c>
      <c r="C9" s="109">
        <f>'Table 1 - COVID deaths'!AC41</f>
        <v>233</v>
      </c>
      <c r="D9" s="109">
        <v>306640</v>
      </c>
      <c r="E9" s="110">
        <f t="shared" si="0"/>
        <v>7.5984868249412996</v>
      </c>
    </row>
    <row r="10" spans="1:14" ht="14" customHeight="1">
      <c r="A10" s="239" t="s">
        <v>15</v>
      </c>
      <c r="B10" s="112">
        <f>'Table 2 - All deaths'!AC44</f>
        <v>3079</v>
      </c>
      <c r="C10" s="109">
        <f>'Table 1 - COVID deaths'!AC42</f>
        <v>255</v>
      </c>
      <c r="D10" s="109">
        <v>585700</v>
      </c>
      <c r="E10" s="110">
        <f t="shared" si="0"/>
        <v>4.3537647259689258</v>
      </c>
    </row>
    <row r="11" spans="1:14" ht="14" customHeight="1">
      <c r="A11" s="239" t="s">
        <v>16</v>
      </c>
      <c r="B11" s="112">
        <f>'Table 2 - All deaths'!AC45</f>
        <v>7650</v>
      </c>
      <c r="C11" s="109">
        <f>'Table 1 - COVID deaths'!AC43</f>
        <v>1316</v>
      </c>
      <c r="D11" s="109">
        <v>1183120</v>
      </c>
      <c r="E11" s="110">
        <f t="shared" si="0"/>
        <v>11.123132057610386</v>
      </c>
    </row>
    <row r="12" spans="1:14" ht="14" customHeight="1">
      <c r="A12" s="239" t="s">
        <v>17</v>
      </c>
      <c r="B12" s="112">
        <f>'Table 2 - All deaths'!AC46</f>
        <v>1994</v>
      </c>
      <c r="C12" s="109">
        <f>'Table 1 - COVID deaths'!AC44</f>
        <v>113</v>
      </c>
      <c r="D12" s="109">
        <v>321700</v>
      </c>
      <c r="E12" s="110">
        <f t="shared" si="0"/>
        <v>3.512589368977308</v>
      </c>
    </row>
    <row r="13" spans="1:14" ht="14" customHeight="1">
      <c r="A13" s="239" t="s">
        <v>18</v>
      </c>
      <c r="B13" s="112">
        <f>'Table 2 - All deaths'!AC47</f>
        <v>4272</v>
      </c>
      <c r="C13" s="109">
        <f>'Table 1 - COVID deaths'!AC45</f>
        <v>568</v>
      </c>
      <c r="D13" s="109">
        <v>661900</v>
      </c>
      <c r="E13" s="110">
        <f t="shared" si="0"/>
        <v>8.5813567004079161</v>
      </c>
    </row>
    <row r="14" spans="1:14" ht="14" customHeight="1">
      <c r="A14" s="239" t="s">
        <v>19</v>
      </c>
      <c r="B14" s="112">
        <f>'Table 2 - All deaths'!AC48</f>
        <v>4763</v>
      </c>
      <c r="C14" s="109">
        <f>'Table 1 - COVID deaths'!AC46</f>
        <v>708</v>
      </c>
      <c r="D14" s="109">
        <v>907580</v>
      </c>
      <c r="E14" s="110">
        <f t="shared" si="0"/>
        <v>7.8009652041693291</v>
      </c>
    </row>
    <row r="15" spans="1:14" ht="14" customHeight="1">
      <c r="A15" s="239" t="s">
        <v>20</v>
      </c>
      <c r="B15" s="112">
        <f>'Table 2 - All deaths'!AC49</f>
        <v>121</v>
      </c>
      <c r="C15" s="109">
        <f>'Table 1 - COVID deaths'!AC47</f>
        <v>2</v>
      </c>
      <c r="D15" s="109">
        <v>22270</v>
      </c>
      <c r="E15" s="110">
        <f t="shared" si="0"/>
        <v>0.89806915132465193</v>
      </c>
    </row>
    <row r="16" spans="1:14" ht="14" customHeight="1">
      <c r="A16" s="239" t="s">
        <v>21</v>
      </c>
      <c r="B16" s="112">
        <f>'Table 2 - All deaths'!AC50</f>
        <v>110</v>
      </c>
      <c r="C16" s="109">
        <f>'Table 1 - COVID deaths'!AC48</f>
        <v>7</v>
      </c>
      <c r="D16" s="109">
        <v>22920</v>
      </c>
      <c r="E16" s="110">
        <f t="shared" si="0"/>
        <v>3.0541012216404888</v>
      </c>
    </row>
    <row r="17" spans="1:6" ht="14" customHeight="1">
      <c r="A17" s="239" t="s">
        <v>22</v>
      </c>
      <c r="B17" s="112">
        <f>'Table 2 - All deaths'!AC51</f>
        <v>2800</v>
      </c>
      <c r="C17" s="109">
        <f>'Table 1 - COVID deaths'!AC49</f>
        <v>309</v>
      </c>
      <c r="D17" s="109">
        <v>417470</v>
      </c>
      <c r="E17" s="110">
        <f t="shared" si="0"/>
        <v>7.4017294655903418</v>
      </c>
    </row>
    <row r="18" spans="1:6" ht="14" customHeight="1">
      <c r="A18" s="239" t="s">
        <v>23</v>
      </c>
      <c r="B18" s="112">
        <f>'Table 2 - All deaths'!AC52</f>
        <v>184</v>
      </c>
      <c r="C18" s="109">
        <f>'Table 1 - COVID deaths'!AC50</f>
        <v>0</v>
      </c>
      <c r="D18" s="109">
        <v>26720</v>
      </c>
      <c r="E18" s="110">
        <f t="shared" si="0"/>
        <v>0</v>
      </c>
    </row>
    <row r="19" spans="1:6" ht="14" customHeight="1">
      <c r="A19" s="80"/>
      <c r="B19" s="112"/>
      <c r="C19" s="109"/>
      <c r="D19" s="109"/>
      <c r="E19" s="110"/>
    </row>
    <row r="20" spans="1:6" ht="14" customHeight="1">
      <c r="A20" s="280" t="s">
        <v>225</v>
      </c>
      <c r="B20" s="112"/>
      <c r="C20" s="109"/>
      <c r="D20" s="109"/>
      <c r="E20" s="110"/>
    </row>
    <row r="21" spans="1:6" ht="14" customHeight="1">
      <c r="A21" s="361" t="s">
        <v>228</v>
      </c>
      <c r="B21" s="361"/>
      <c r="C21" s="361"/>
      <c r="D21" s="361"/>
      <c r="E21" s="361"/>
      <c r="F21" s="361"/>
    </row>
    <row r="22" spans="1:6" ht="14" customHeight="1">
      <c r="A22" s="281"/>
    </row>
    <row r="23" spans="1:6" ht="14" customHeight="1">
      <c r="A23" s="25" t="s">
        <v>65</v>
      </c>
      <c r="B23" s="25"/>
    </row>
    <row r="24" spans="1:6" ht="14" customHeight="1"/>
    <row r="25" spans="1:6" ht="14" customHeight="1"/>
    <row r="26" spans="1:6" ht="14" customHeight="1"/>
    <row r="27" spans="1:6" ht="14" customHeight="1"/>
    <row r="28" spans="1:6" ht="14" customHeight="1"/>
  </sheetData>
  <mergeCells count="8">
    <mergeCell ref="A21:F21"/>
    <mergeCell ref="A3:A4"/>
    <mergeCell ref="A1:G1"/>
    <mergeCell ref="I1:J1"/>
    <mergeCell ref="B3:B4"/>
    <mergeCell ref="C3:C4"/>
    <mergeCell ref="D3:D4"/>
    <mergeCell ref="E3:E4"/>
  </mergeCells>
  <hyperlinks>
    <hyperlink ref="I1" location="Contents!A1" display="back to contents" xr:uid="{00000000-0004-0000-0D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A28824649</value>
    </field>
    <field name="Objective-Title">
      <value order="0">NRS - Weekly COVID19 deaths - week25 - tables and figures</value>
    </field>
    <field name="Objective-Description">
      <value order="0"/>
    </field>
    <field name="Objective-CreationStamp">
      <value order="0">2020-06-22T09:10:08Z</value>
    </field>
    <field name="Objective-IsApproved">
      <value order="0">false</value>
    </field>
    <field name="Objective-IsPublished">
      <value order="0">false</value>
    </field>
    <field name="Objective-DatePublished">
      <value order="0"/>
    </field>
    <field name="Objective-ModificationStamp">
      <value order="0">2020-06-23T09:54:54Z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vA41899323</value>
    </field>
    <field name="Objective-Version">
      <value order="0">0.2</value>
    </field>
    <field name="Objective-VersionNumber">
      <value order="0">2</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Charts</vt:lpstr>
      </vt:variant>
      <vt:variant>
        <vt:i4>9</vt:i4>
      </vt:variant>
    </vt:vector>
  </HeadingPairs>
  <TitlesOfParts>
    <vt:vector size="22" baseType="lpstr">
      <vt:lpstr>Contents</vt:lpstr>
      <vt:lpstr>Table 1 - COVID deaths</vt:lpstr>
      <vt:lpstr>Table 2 - All deaths</vt:lpstr>
      <vt:lpstr>Table 3 - deaths by location</vt:lpstr>
      <vt:lpstr>Table 4 - Excess deaths</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Tozer</cp:lastModifiedBy>
  <cp:lastPrinted>2020-04-21T09:05:02Z</cp:lastPrinted>
  <dcterms:created xsi:type="dcterms:W3CDTF">2020-03-25T14:22:57Z</dcterms:created>
  <dcterms:modified xsi:type="dcterms:W3CDTF">2020-06-25T13:40:18Z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A28824649</vt:lpwstr>
  </property>
  <property fmtid="{D5CDD505-2E9C-101B-9397-08002B2CF9AE}" pid="4" name="Objective-Title">
    <vt:lpwstr>NRS - Weekly COVID19 deaths - week25 - tables and figures</vt:lpwstr>
  </property>
  <property fmtid="{D5CDD505-2E9C-101B-9397-08002B2CF9AE}" pid="5" name="Objective-Description">
    <vt:lpwstr/>
  </property>
  <property fmtid="{D5CDD505-2E9C-101B-9397-08002B2CF9AE}" pid="6" name="Objective-CreationStamp">
    <vt:filetime>2020-06-22T09:10:07Z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2020-06-23T09:54:54Z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vA41899323</vt:lpwstr>
  </property>
  <property fmtid="{D5CDD505-2E9C-101B-9397-08002B2CF9AE}" pid="16" name="Objective-Version">
    <vt:lpwstr>0.2</vt:lpwstr>
  </property>
  <property fmtid="{D5CDD505-2E9C-101B-9397-08002B2CF9AE}" pid="17" name="Objective-VersionNumber">
    <vt:r8>2</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