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74BEEAF1-CAD8-0347-82F9-62FD62D7F314}" xr6:coauthVersionLast="36" xr6:coauthVersionMax="36" xr10:uidLastSave="{00000000-0000-0000-0000-000000000000}"/>
  <bookViews>
    <workbookView xWindow="0" yWindow="460" windowWidth="13120" windowHeight="12600" firstSheet="3" activeTab="4" xr2:uid="{00000000-000D-0000-FFFF-FFFF00000000}"/>
  </bookViews>
  <sheets>
    <sheet name="TOC" sheetId="1" r:id="rId1"/>
    <sheet name="1.1_R" sheetId="2" r:id="rId2"/>
    <sheet name="1.2_infectious" sheetId="3" r:id="rId3"/>
    <sheet name="1.3_cases" sheetId="4" r:id="rId4"/>
    <sheet name="1.4_deaths" sheetId="5" r:id="rId5"/>
    <sheet name="1.5_admissions" sheetId="6" r:id="rId6"/>
    <sheet name="2.1_A&amp;E" sheetId="7" r:id="rId7"/>
    <sheet name="2.2_excess" sheetId="8" r:id="rId8"/>
    <sheet name="2.3_admissions" sheetId="9" r:id="rId9"/>
    <sheet name="2.4_avoiding" sheetId="10" r:id="rId10"/>
    <sheet name="3.1_schools" sheetId="11" r:id="rId11"/>
    <sheet name="3.2_crisis" sheetId="12" r:id="rId12"/>
    <sheet name="3.3_crime" sheetId="13" r:id="rId13"/>
    <sheet name="3.4_loneliness" sheetId="14" r:id="rId14"/>
    <sheet name="3.5_trust" sheetId="15" r:id="rId15"/>
    <sheet name="3.6_job" sheetId="16" r:id="rId16"/>
    <sheet name="3.7_transport" sheetId="17" r:id="rId17"/>
    <sheet name="4.1_turnover" sheetId="18" r:id="rId18"/>
    <sheet name="4.2_GDP" sheetId="19" r:id="rId19"/>
    <sheet name="4.3_unemployment" sheetId="20" r:id="rId20"/>
    <sheet name="4.4_claimants" sheetId="21" r:id="rId21"/>
  </sheets>
  <calcPr calcId="181029"/>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<sst xmlns="http://schemas.openxmlformats.org/spreadsheetml/2006/main" count="2181" uniqueCount="239">
  <si>
    <t>Table of Contents</t>
  </si>
  <si>
    <t>R number</t>
  </si>
  <si>
    <t>New infections</t>
  </si>
  <si>
    <t>Cases</t>
  </si>
  <si>
    <t>Deaths</t>
  </si>
  <si>
    <t>COVID-19 hospital admissions</t>
  </si>
  <si>
    <t>A&amp;E attendances</t>
  </si>
  <si>
    <t>Excess deaths</t>
  </si>
  <si>
    <t>Emergency and planned admissions</t>
  </si>
  <si>
    <t>People avoiding GPs or hospitals</t>
  </si>
  <si>
    <t>Education</t>
  </si>
  <si>
    <t>Crisis grants</t>
  </si>
  <si>
    <t>Crime</t>
  </si>
  <si>
    <t>Loneliness</t>
  </si>
  <si>
    <t>Trust in Scottish Government</t>
  </si>
  <si>
    <t>Perceived threat to jobs</t>
  </si>
  <si>
    <t>Transport</t>
  </si>
  <si>
    <t>Monthly Business Turnover Index (MBTI)</t>
  </si>
  <si>
    <t>Gross Domestic Product (GDP)</t>
  </si>
  <si>
    <t>Unemployment</t>
  </si>
  <si>
    <t>Claimant Count</t>
  </si>
  <si>
    <t>1.1 R number</t>
  </si>
  <si>
    <t>Scottish Government</t>
  </si>
  <si>
    <t>Date</t>
  </si>
  <si>
    <t>Variable</t>
  </si>
  <si>
    <t>Value</t>
  </si>
  <si>
    <t>R lower bound</t>
  </si>
  <si>
    <t>R upper bound</t>
  </si>
  <si>
    <t>Notes:</t>
  </si>
  <si>
    <t>SAGE Consensus</t>
  </si>
  <si>
    <t>1.2 New infections</t>
  </si>
  <si>
    <t>NA</t>
  </si>
  <si>
    <t>SPI-M Consensus</t>
  </si>
  <si>
    <t>1.3 Cases</t>
  </si>
  <si>
    <t>SG open data platform</t>
  </si>
  <si>
    <t>date</t>
  </si>
  <si>
    <t>count</t>
  </si>
  <si>
    <t>count_7day_avg</t>
  </si>
  <si>
    <t>Case count is number of cases reported by diagnostic laboratories to Health Protection Scotland as of 08:00 (GMT) on each date. Prior to 15 June, the number of Covid-19 cases are for those confirmed only by a NHS Scotland laboratory. From 15 June the numbers include a further 2,246 people tested positive through the UK Government testing programme.</t>
  </si>
  <si>
    <t>1.4 Deaths</t>
  </si>
  <si>
    <t>National Records of Scotland</t>
  </si>
  <si>
    <t>Week number</t>
  </si>
  <si>
    <t>Week beginning</t>
  </si>
  <si>
    <t>Deaths involving COVID-19</t>
  </si>
  <si>
    <t>Location - care home</t>
  </si>
  <si>
    <t>Location - home / non-institution</t>
  </si>
  <si>
    <t>Location - hospital</t>
  </si>
  <si>
    <t>Location - other institution</t>
  </si>
  <si>
    <t>The figures in this publication focus on deaths where COVID-19 was mentioned on the death certificate (either as a confirmed or suspected cause of death).</t>
  </si>
  <si>
    <t>1.5 COVID-19 hospital admissions</t>
  </si>
  <si>
    <t>Public Health Scotland</t>
  </si>
  <si>
    <t>Hospital Admissions</t>
  </si>
  <si>
    <t>7-Day Moving Average</t>
  </si>
  <si>
    <t>Data from Public Health Scotland.  Based on those who were either COVID-19 positive up to 14 days before their admission or had a positive result during their stay.</t>
  </si>
  <si>
    <t>2.1 A&amp;E attendances</t>
  </si>
  <si>
    <t>NHSScotland open data platform</t>
  </si>
  <si>
    <t>week_ending_date</t>
  </si>
  <si>
    <t>attendance</t>
  </si>
  <si>
    <t>Does not include attendances to Minor Injury Units. Data from Public Health Scotland. Additional breakdowns (e.g. by Health Board) are available via the referenced source.</t>
  </si>
  <si>
    <t>2.2 Excess deaths</t>
  </si>
  <si>
    <t>week_number</t>
  </si>
  <si>
    <t>total_deaths</t>
  </si>
  <si>
    <t>average_previous_5_years</t>
  </si>
  <si>
    <t>COVID-19_deaths</t>
  </si>
  <si>
    <t>Excess deaths are the total number of deaths registered in a week in 2020 minus the average number of deaths registered in the same week over the period 2015 to 2019.</t>
  </si>
  <si>
    <t>2.3 Emergency and planned admissions</t>
  </si>
  <si>
    <t>Week_ending</t>
  </si>
  <si>
    <t>Admission_type</t>
  </si>
  <si>
    <t>Average_2018_2019</t>
  </si>
  <si>
    <t>Count</t>
  </si>
  <si>
    <t>variation</t>
  </si>
  <si>
    <t>variation_rate</t>
  </si>
  <si>
    <t>..7</t>
  </si>
  <si>
    <t>..8</t>
  </si>
  <si>
    <t>Emergency</t>
  </si>
  <si>
    <t>Planned</t>
  </si>
  <si>
    <t>Data from Public Health Scotland.  Additional breakdowns (e.g. by Health Board) are available via the referenced source.</t>
  </si>
  <si>
    <t>2.4 People avoiding GPs or hospitals</t>
  </si>
  <si>
    <t>YouGov Plc</t>
  </si>
  <si>
    <t>date_start</t>
  </si>
  <si>
    <t>Measure</t>
  </si>
  <si>
    <t>sentiment</t>
  </si>
  <si>
    <t>percent</t>
  </si>
  <si>
    <t>12-13 May</t>
  </si>
  <si>
    <t>% of people who would avoid GP/Hospital for immediate non COVID-19 health concerns (neither agree or disagree)</t>
  </si>
  <si>
    <t>neither agree or disagree</t>
  </si>
  <si>
    <t>16-17 June</t>
  </si>
  <si>
    <t>19-20 May</t>
  </si>
  <si>
    <t>21-22 April</t>
  </si>
  <si>
    <t>2-3 June</t>
  </si>
  <si>
    <t>23-24 June</t>
  </si>
  <si>
    <t>26-27 May</t>
  </si>
  <si>
    <t>28-29 April</t>
  </si>
  <si>
    <t>30 June - 2 July</t>
  </si>
  <si>
    <t>5-6 May</t>
  </si>
  <si>
    <t>9-10 June</t>
  </si>
  <si>
    <t>7-9 July</t>
  </si>
  <si>
    <t>14-15 July</t>
  </si>
  <si>
    <t>21-22 July</t>
  </si>
  <si>
    <t>28-29 July</t>
  </si>
  <si>
    <t>4-6 August</t>
  </si>
  <si>
    <t>% of people who would avoid GP/Hospital for immediate non COVID-19 health concerns (tend to disagree)</t>
  </si>
  <si>
    <t>11-12 August</t>
  </si>
  <si>
    <t>18-19 August</t>
  </si>
  <si>
    <t>25-26 August</t>
  </si>
  <si>
    <t>1-2 September</t>
  </si>
  <si>
    <t>8-9 September</t>
  </si>
  <si>
    <t>% of people who would avoid GP/Hospital for immediate non COVID-19 health concerns (strongly agree)</t>
  </si>
  <si>
    <t>strongly agree</t>
  </si>
  <si>
    <t>% of people who would avoid GP/Hospital for immediate non COVID-19 health concerns (strongly disagree)</t>
  </si>
  <si>
    <t>strongly disagree</t>
  </si>
  <si>
    <t>% of people who would avoid GP/Hospital for immediate non COVID-19 health concerns (tend to agree)</t>
  </si>
  <si>
    <t>tend to agree</t>
  </si>
  <si>
    <t>tend to disagree</t>
  </si>
  <si>
    <t>Web panel survey. Total sample size is c. 1000 adults each week. Fieldwork  undertaken from 21-23 April onwards, weekly. The figures have been weighted and are representative of all Scottish adults (aged 18+).</t>
  </si>
  <si>
    <t>3.1 Education</t>
  </si>
  <si>
    <t>Scottish Government COVID-19: daily data for Scotland</t>
  </si>
  <si>
    <t>All_attending</t>
  </si>
  <si>
    <t>Non_covid_absence</t>
  </si>
  <si>
    <t>Covid_absence</t>
  </si>
  <si>
    <t>This information is provisional and currently based on Local Authority schools only (primary, secondary and special schools). The attendance and absence rates are calculated on the number of half days (i.e. openings) a child or young person is recorded being in or out of school (together with the reason for not being in school), as recorded on school management information systems. The number of children and young people who are absent due to COVID-19-related reasons is based on counting any child or young person who is recorded as being absent due to a COVID-19-related reason for all or part of the day (i.e. all day, or for half a day).</t>
  </si>
  <si>
    <t>3.2 Crisis grants</t>
  </si>
  <si>
    <t>month_ending_date</t>
  </si>
  <si>
    <t>crisis_applications</t>
  </si>
  <si>
    <t>Figures are collected from local authorities at the end of each month and combined to Scotland level.</t>
  </si>
  <si>
    <t>3.3 Crime</t>
  </si>
  <si>
    <t>Recorded Crime in Scotland: July 2020</t>
  </si>
  <si>
    <t>year</t>
  </si>
  <si>
    <t>month</t>
  </si>
  <si>
    <t>crime_group</t>
  </si>
  <si>
    <t>recorded</t>
  </si>
  <si>
    <t>data_source</t>
  </si>
  <si>
    <t>April</t>
  </si>
  <si>
    <t>Total crimes</t>
  </si>
  <si>
    <t>Recorded Crime in Scotland: April 2020</t>
  </si>
  <si>
    <t>Non-sexual crimes of violence</t>
  </si>
  <si>
    <t>Sexual crimes</t>
  </si>
  <si>
    <t>Crimes of dishonesty</t>
  </si>
  <si>
    <t>Fire-raising, vandalism etc.</t>
  </si>
  <si>
    <t>Other crimes</t>
  </si>
  <si>
    <t>Total offences</t>
  </si>
  <si>
    <t>Miscellaneous offences</t>
  </si>
  <si>
    <t>Motor vehicle offences</t>
  </si>
  <si>
    <t>May</t>
  </si>
  <si>
    <t>Recorded Crime in Scotland: May 2020</t>
  </si>
  <si>
    <t>June</t>
  </si>
  <si>
    <t>Recorded Crime in Scotland: June 2020</t>
  </si>
  <si>
    <t>July</t>
  </si>
  <si>
    <t>The total figure for recorded crime excludes the new crimes being recorded under the recently enacted coronavirus legislation. See the source publication for more information.</t>
  </si>
  <si>
    <t>3.4 Loneliness</t>
  </si>
  <si>
    <t>YouGov</t>
  </si>
  <si>
    <t>%</t>
  </si>
  <si>
    <t>source</t>
  </si>
  <si>
    <t>22-25 May</t>
  </si>
  <si>
    <t>% of people who felt lonely 'all or almost all', 'most', or 'some' of the time in the last week</t>
  </si>
  <si>
    <t>Ipsos Mori</t>
  </si>
  <si>
    <t>5-8 Jun</t>
  </si>
  <si>
    <t>12-15 Jun</t>
  </si>
  <si>
    <t>19-22 Jun</t>
  </si>
  <si>
    <t>26-29 June</t>
  </si>
  <si>
    <t>3-6 July</t>
  </si>
  <si>
    <t>10-13 July</t>
  </si>
  <si>
    <t>Web panel survey. Total sample size is c. 1000 adults each week. Fieldwork  undertaken from 28 July onwards, weekly. The figures have been weighted and are representative of all Scottish adults (aged 18+) in terms of age, gender, social class, region and level of education . Previous trends on this measure were taken from Ipsos Mori surveys, which had a smaller sample size (c500-650) and were representative of Scottish adults (aged 16-74) in terms of age and gender. In July the questions were transferred to a YouGov survey to consolidate our data collection across Scottish Government teams and research needs.</t>
  </si>
  <si>
    <t>3.5 Trust in Scottish Government</t>
  </si>
  <si>
    <t>8-11 May</t>
  </si>
  <si>
    <t>% who trust the Scottish Government 'a great deal'/'quite a lot' to work in Scotland's best interests</t>
  </si>
  <si>
    <t>15-18 May</t>
  </si>
  <si>
    <t>29 May - 1 Jun</t>
  </si>
  <si>
    <t>3.6 Perceived threat to jobs</t>
  </si>
  <si>
    <t>% of people who perceive a 'high'/'very high' threat to job</t>
  </si>
  <si>
    <t>Web panel survey. Total sample size is c. 1000 adults each week. Fieldwork  undertaken from 14 July onwards, weekly. The figures have been weighted and are representative of all Scottish adults (aged 18+) in terms of age, gender, social class, region and level of education . We previously presented analysis on a similar measure from a different source. Since the sources are not directly comparable we are only showing newer data from YouGov.</t>
  </si>
  <si>
    <t>3.7 Transport</t>
  </si>
  <si>
    <t>[Transport Scotland Public Attitudes Survey] (https://www.transport.gov.scot/publication/covid-19-public-attitudes-survey-data-wave-6/)</t>
  </si>
  <si>
    <t>Date_start</t>
  </si>
  <si>
    <t>18-25 May</t>
  </si>
  <si>
    <t>In general, how concerned are you about people contracting or spreading COVID-19 on public transport?</t>
  </si>
  <si>
    <t>1-7 June</t>
  </si>
  <si>
    <t>24-27 June</t>
  </si>
  <si>
    <t>8-13 July</t>
  </si>
  <si>
    <t>22-28 July</t>
  </si>
  <si>
    <t>19-25 August</t>
  </si>
  <si>
    <t>Telephone survey</t>
  </si>
  <si>
    <t>4.1 Monthly Business Turnover Index (MBTI)</t>
  </si>
  <si>
    <t>parent</t>
  </si>
  <si>
    <t>industry</t>
  </si>
  <si>
    <t>turnover</t>
  </si>
  <si>
    <t>All Industries</t>
  </si>
  <si>
    <t>Manufacturing</t>
  </si>
  <si>
    <t>Services</t>
  </si>
  <si>
    <t>Wholesale &amp; Motor Trades</t>
  </si>
  <si>
    <t>Servies</t>
  </si>
  <si>
    <t>Food Retail</t>
  </si>
  <si>
    <t>Other Retail</t>
  </si>
  <si>
    <t>Accommodation &amp; Food Services</t>
  </si>
  <si>
    <t>Transport, Storage &amp; Communication</t>
  </si>
  <si>
    <t>Business Services</t>
  </si>
  <si>
    <t>Culture, Recreation &amp; Other Services</t>
  </si>
  <si>
    <t>The Monthly Business Turnover Index is an experimental statistics release. It is based on data from the ONS Monthly Business Survey and Retail Sales Inquiry. It reports the net balance of firms reporting increasing or decreasing turnover, in real terms, compared to 12 months ago. Values below 50 indicate that more companies are showing decreased turnover than increased turnover.</t>
  </si>
  <si>
    <t>4.2 Gross Domestic Product (GDP)</t>
  </si>
  <si>
    <t>GDP (2016=100)</t>
  </si>
  <si>
    <t>Jan</t>
  </si>
  <si>
    <t>Feb</t>
  </si>
  <si>
    <t>Mar</t>
  </si>
  <si>
    <t>Apr</t>
  </si>
  <si>
    <t>Jun</t>
  </si>
  <si>
    <t>Jul</t>
  </si>
  <si>
    <t>Aug</t>
  </si>
  <si>
    <t>Sep</t>
  </si>
  <si>
    <t>Oct</t>
  </si>
  <si>
    <t>Nov</t>
  </si>
  <si>
    <t>Dec</t>
  </si>
  <si>
    <t>Gross Domestic Product (GDP) is the broadest and most widely used measure of economic activity. Changes in GDP over time are estimated using information about the output of each industry across all sectors of the economy. Monthly GDP estimates are experimental statistics, which means that they are still in development but have been released to enable their use at an early stage. All results are provisional and subject to relatively high levels of uncertainty. Further information can be found at www.gov.scot/gdp.</t>
  </si>
  <si>
    <t>4.3 Unemployment</t>
  </si>
  <si>
    <t>Office for National Statistics</t>
  </si>
  <si>
    <t>quarter</t>
  </si>
  <si>
    <t>rate</t>
  </si>
  <si>
    <t>Jan - Mar</t>
  </si>
  <si>
    <t>Apr - Jun</t>
  </si>
  <si>
    <t>Jul - Sep</t>
  </si>
  <si>
    <t>Oct - Dec</t>
  </si>
  <si>
    <t>The unemployment rate shows the proportion of the economically active population (age 16 years +) who are unemployed (seeking work and available to work).</t>
  </si>
  <si>
    <t>4.4 Claimant Count</t>
  </si>
  <si>
    <t>Number of claimant counts (LHS)</t>
  </si>
  <si>
    <t>% change in claimant counts (RHS)</t>
  </si>
  <si>
    <t>DEC</t>
  </si>
  <si>
    <t>JAN</t>
  </si>
  <si>
    <t>FEB</t>
  </si>
  <si>
    <t>MAR</t>
  </si>
  <si>
    <t>APR</t>
  </si>
  <si>
    <t>MAY</t>
  </si>
  <si>
    <t>JUN</t>
  </si>
  <si>
    <t>JUL</t>
  </si>
  <si>
    <t>AUG</t>
  </si>
  <si>
    <t>SEP</t>
  </si>
  <si>
    <t>OCT</t>
  </si>
  <si>
    <t>NOV</t>
  </si>
  <si>
    <t>JUNE</t>
  </si>
  <si>
    <t>JULY</t>
  </si>
  <si>
    <t>The Claimant Count data is experimental and includes those claimants of Universal Credit who are required to search for work, i.e. within the Searching for Work conditionality regime as defined by the Department for Work &amp; Pensions, as well as all Jobseekers Allowance claimants.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</si>
</sst>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rgb="FF000000"/>
      <name val="Calibri"/>
      <family val="2"/>
      <scheme val="minor"/>
    </font>
    <font>
      <b/>
      <sz val="14"/>
      <color rgb="FF000000"/>
      <name val="Calibri"/>
    </font>
    <font>
      <u/>
      <sz val="11"/>
      <color theme="10"/>
      <name val="Calibri"/>
    </font>
    <font>
      <b/>
      <sz val="11"/>
      <color rgb="FF000000"/>
      <name val="Calibri"/>
    </font>
    <font>
      <sz val="11"/>
      <color rgb="FF000000"/>
      <name val="Calibri"/>
    </font>
  </fonts>
  <fills count="2">
    <fill>
      <patternFill patternType="none"/>
    </fill>
    <fill>
      <patternFill patternType="gray125"/>
    </fill>
  </fills>
  <borders count="3">
    <border>
      <left/>
      <right/>
      <top/>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0" fontId="3" fillId="0" borderId="1" xfId="0" applyFont="1" applyBorder="1"/>
    <xf numFmtId="0" fontId="4" fillId="0" borderId="2" xfId="0" applyFont="1" applyBorder="1"/>
    <xf numFmtId="0" fontId="3" fillId="0" borderId="1" xfId="0" applyFont="1" applyBorder="1" applyAlignment="1">
      <alignment horizontal="right"/>
    </xf>
    <xf numFmtId="164" fontId="4" fillId="0" borderId="0" xfId="0" applyNumberFormat="1" applyFont="1"/>
    <xf numFmtId="14" fontId="4" fillId="0" borderId="0" xfId="0" applyNumberFormat="1" applyFont="1"/>
    <xf numFmtId="3" fontId="4" fillId="0" borderId="0" xfId="0" applyNumberFormat="1" applyFont="1"/>
    <xf numFmtId="2"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164"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3" fontId="4" fillId="0" borderId="0" xfId="0" applyNumberFormat="1" applyFont="1"/>
    <xf numFmtId="2" fontId="4" fillId="0" borderId="0" xfId="0" applyNumberFormat="1" applyFont="1"/>
    <xf numFmtId="14" fontId="4" fillId="0" borderId="0" xfId="0" applyNumberFormat="1" applyFont="1"/>
    <xf numFmtId="2" fontId="4" fillId="0" borderId="0" xfId="0" applyNumberFormat="1" applyFont="1"/>
    <xf numFmtId="14"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14" fontId="4" fillId="0" borderId="0" xfId="0" applyNumberFormat="1" applyFont="1"/>
    <xf numFmtId="3" fontId="4" fillId="0" borderId="0" xfId="0" applyNumberFormat="1" applyFont="1"/>
    <xf numFmtId="2" fontId="4" fillId="0" borderId="0" xfId="0" applyNumberFormat="1" applyFont="1"/>
    <xf numFmtId="2" fontId="4" fillId="0" borderId="0" xfId="0" applyNumberFormat="1" applyFont="1"/>
    <xf numFmtId="2" fontId="4" fillId="0" borderId="0" xfId="0" applyNumberFormat="1" applyFont="1"/>
    <xf numFmtId="164" fontId="4" fillId="0" borderId="0" xfId="0" applyNumberFormat="1" applyFont="1"/>
    <xf numFmtId="2"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gov.scot/publications/public-attitudes-coronavirus-june-early-july-summary/"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ov.scot/publications/coronavirus-covid-19-daily-data-for-scotland/"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gov.scot/publications/swf-monthly-management-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gov.scot/publications/recorded-crime-scotland-july-202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gov.scot/publications/monthly-business-turnover-index-july-202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gov.scot/publications/monthly-gdp-june-202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scot/collections/coronavirus-covid-19-modelling-the-epidemic/"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employmentandlabourmarket/peopleinwork/employmentandemployeetypes/bulletins/regionallabourmarket/july202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employmentandlabourmarket/peopleinwork/employmentandemployeetypes/bulletins/regionallabourmarket/july2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scot/collections/coronavirus-covid-19-modelling-the-epidemi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tatistics.gov.scot/data/coronavirus-covid-19-management-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beta.isdscotland.org/find-publications-and-data/population-health/COVID-19/COVID-19-statistical-repor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pendata.nhs.scot/dataset/covid-19-wider-impacts-emergency-department-activit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pendata.nhs.scot/dataset/covid-19-wider-impacts-hospital-ad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A8" sqref="A8"/>
    </sheetView>
  </sheetViews>
  <sheetFormatPr baseColWidth="10" defaultColWidth="8.83203125" defaultRowHeight="15" x14ac:dyDescent="0.2"/>
  <cols>
    <col min="1" max="1" width="20.6640625" customWidth="1"/>
    <col min="2" max="2" width="38.6640625" customWidth="1"/>
  </cols>
  <sheetData>
    <row r="1" spans="1:2" ht="19" x14ac:dyDescent="0.25">
      <c r="A1" s="1" t="s">
        <v>0</v>
      </c>
    </row>
    <row r="2" spans="1:2" x14ac:dyDescent="0.2">
      <c r="A2" s="2" t="str">
        <f>HYPERLINK("#'1.1_R'!A1", "1.1_R")</f>
        <v>1.1_R</v>
      </c>
      <c r="B2" t="s">
        <v>1</v>
      </c>
    </row>
    <row r="3" spans="1:2" x14ac:dyDescent="0.2">
      <c r="A3" s="2" t="str">
        <f>HYPERLINK("#'1.2_infectious'!A1", "1.2_infectious")</f>
        <v>1.2_infectious</v>
      </c>
      <c r="B3" t="s">
        <v>2</v>
      </c>
    </row>
    <row r="4" spans="1:2" x14ac:dyDescent="0.2">
      <c r="A4" s="2" t="str">
        <f>HYPERLINK("#'1.3_cases'!A1", "1.3_cases")</f>
        <v>1.3_cases</v>
      </c>
      <c r="B4" t="s">
        <v>3</v>
      </c>
    </row>
    <row r="5" spans="1:2" x14ac:dyDescent="0.2">
      <c r="A5" s="2" t="str">
        <f>HYPERLINK("#'1.4_deaths'!A1", "1.4_deaths")</f>
        <v>1.4_deaths</v>
      </c>
      <c r="B5" t="s">
        <v>4</v>
      </c>
    </row>
    <row r="6" spans="1:2" x14ac:dyDescent="0.2">
      <c r="A6" s="2" t="str">
        <f>HYPERLINK("#'1.5_admissions'!A1", "1.5_admissions")</f>
        <v>1.5_admissions</v>
      </c>
      <c r="B6" t="s">
        <v>5</v>
      </c>
    </row>
    <row r="7" spans="1:2" x14ac:dyDescent="0.2">
      <c r="A7" s="2" t="str">
        <f>HYPERLINK("#'2.1_A&amp;E'!A1", "2.1_A&amp;E")</f>
        <v>2.1_A&amp;E</v>
      </c>
      <c r="B7" t="s">
        <v>6</v>
      </c>
    </row>
    <row r="8" spans="1:2" x14ac:dyDescent="0.2">
      <c r="A8" s="2" t="str">
        <f>HYPERLINK("#'2.2_excess'!A1", "2.2_excess")</f>
        <v>2.2_excess</v>
      </c>
      <c r="B8" t="s">
        <v>7</v>
      </c>
    </row>
    <row r="9" spans="1:2" x14ac:dyDescent="0.2">
      <c r="A9" s="2" t="str">
        <f>HYPERLINK("#'2.3_admissions'!A1", "2.3_admissions")</f>
        <v>2.3_admissions</v>
      </c>
      <c r="B9" t="s">
        <v>8</v>
      </c>
    </row>
    <row r="10" spans="1:2" x14ac:dyDescent="0.2">
      <c r="A10" s="2" t="str">
        <f>HYPERLINK("#'2.4_avoiding'!A1", "2.4_avoiding")</f>
        <v>2.4_avoiding</v>
      </c>
      <c r="B10" t="s">
        <v>9</v>
      </c>
    </row>
    <row r="11" spans="1:2" x14ac:dyDescent="0.2">
      <c r="A11" s="2" t="str">
        <f>HYPERLINK("#'3.1_schools'!A1", "3.1_schools")</f>
        <v>3.1_schools</v>
      </c>
      <c r="B11" t="s">
        <v>10</v>
      </c>
    </row>
    <row r="12" spans="1:2" x14ac:dyDescent="0.2">
      <c r="A12" s="2" t="str">
        <f>HYPERLINK("#'3.2_crisis'!A1", "3.2_crisis")</f>
        <v>3.2_crisis</v>
      </c>
      <c r="B12" t="s">
        <v>11</v>
      </c>
    </row>
    <row r="13" spans="1:2" x14ac:dyDescent="0.2">
      <c r="A13" s="2" t="str">
        <f>HYPERLINK("#'3.3_crime'!A1", "3.3_crime")</f>
        <v>3.3_crime</v>
      </c>
      <c r="B13" t="s">
        <v>12</v>
      </c>
    </row>
    <row r="14" spans="1:2" x14ac:dyDescent="0.2">
      <c r="A14" s="2" t="str">
        <f>HYPERLINK("#'3.4_loneliness'!A1", "3.4_loneliness")</f>
        <v>3.4_loneliness</v>
      </c>
      <c r="B14" t="s">
        <v>13</v>
      </c>
    </row>
    <row r="15" spans="1:2" x14ac:dyDescent="0.2">
      <c r="A15" s="2" t="str">
        <f>HYPERLINK("#'3.5_trust'!A1", "3.5_trust")</f>
        <v>3.5_trust</v>
      </c>
      <c r="B15" t="s">
        <v>14</v>
      </c>
    </row>
    <row r="16" spans="1:2" x14ac:dyDescent="0.2">
      <c r="A16" s="2" t="str">
        <f>HYPERLINK("#'3.6_job'!A1", "3.6_job")</f>
        <v>3.6_job</v>
      </c>
      <c r="B16" t="s">
        <v>15</v>
      </c>
    </row>
    <row r="17" spans="1:2" x14ac:dyDescent="0.2">
      <c r="A17" s="2" t="str">
        <f>HYPERLINK("#'3.7_transport'!A1", "3.7_transport")</f>
        <v>3.7_transport</v>
      </c>
      <c r="B17" t="s">
        <v>16</v>
      </c>
    </row>
    <row r="18" spans="1:2" x14ac:dyDescent="0.2">
      <c r="A18" s="2" t="str">
        <f>HYPERLINK("#'4.1_turnover'!A1", "4.1_turnover")</f>
        <v>4.1_turnover</v>
      </c>
      <c r="B18" t="s">
        <v>17</v>
      </c>
    </row>
    <row r="19" spans="1:2" x14ac:dyDescent="0.2">
      <c r="A19" s="2" t="str">
        <f>HYPERLINK("#'4.2_GDP'!A1", "4.2_GDP")</f>
        <v>4.2_GDP</v>
      </c>
      <c r="B19" t="s">
        <v>18</v>
      </c>
    </row>
    <row r="20" spans="1:2" x14ac:dyDescent="0.2">
      <c r="A20" s="2" t="str">
        <f>HYPERLINK("#'4.3_unemployment'!A1", "4.3_unemployment")</f>
        <v>4.3_unemployment</v>
      </c>
      <c r="B20" t="s">
        <v>19</v>
      </c>
    </row>
    <row r="21" spans="1:2" x14ac:dyDescent="0.2">
      <c r="A21" s="2" t="str">
        <f>HYPERLINK("#'4.4_claimants'!A1", "4.4_claimants")</f>
        <v>4.4_claimants</v>
      </c>
      <c r="B21" t="s">
        <v>20</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12"/>
  <sheetViews>
    <sheetView workbookViewId="0"/>
  </sheetViews>
  <sheetFormatPr baseColWidth="10" defaultColWidth="8.83203125" defaultRowHeight="15" x14ac:dyDescent="0.2"/>
  <cols>
    <col min="1" max="1" width="14.6640625" customWidth="1"/>
    <col min="2" max="2" width="10.6640625" customWidth="1"/>
    <col min="3" max="3" width="110.6640625" customWidth="1"/>
    <col min="4" max="4" width="25.6640625" customWidth="1"/>
    <col min="5" max="5" width="10.6640625" customWidth="1"/>
  </cols>
  <sheetData>
    <row r="1" spans="1:5" ht="19" x14ac:dyDescent="0.25">
      <c r="A1" s="1" t="s">
        <v>77</v>
      </c>
    </row>
    <row r="2" spans="1:5" x14ac:dyDescent="0.2">
      <c r="A2" s="2" t="s">
        <v>78</v>
      </c>
    </row>
    <row r="4" spans="1:5" x14ac:dyDescent="0.2">
      <c r="A4" s="3" t="s">
        <v>23</v>
      </c>
      <c r="B4" s="3" t="s">
        <v>79</v>
      </c>
      <c r="C4" s="3" t="s">
        <v>80</v>
      </c>
      <c r="D4" s="3" t="s">
        <v>81</v>
      </c>
      <c r="E4" s="5" t="s">
        <v>82</v>
      </c>
    </row>
    <row r="5" spans="1:5" x14ac:dyDescent="0.2">
      <c r="A5" t="s">
        <v>83</v>
      </c>
      <c r="B5" s="34">
        <v>43963</v>
      </c>
      <c r="C5" t="s">
        <v>84</v>
      </c>
      <c r="D5" t="s">
        <v>85</v>
      </c>
      <c r="E5" s="33">
        <v>14.38</v>
      </c>
    </row>
    <row r="6" spans="1:5" x14ac:dyDescent="0.2">
      <c r="A6" t="s">
        <v>86</v>
      </c>
      <c r="B6" s="34">
        <v>43998</v>
      </c>
      <c r="C6" t="s">
        <v>84</v>
      </c>
      <c r="D6" t="s">
        <v>85</v>
      </c>
      <c r="E6" s="33">
        <v>16.87</v>
      </c>
    </row>
    <row r="7" spans="1:5" x14ac:dyDescent="0.2">
      <c r="A7" t="s">
        <v>87</v>
      </c>
      <c r="B7" s="34">
        <v>43970</v>
      </c>
      <c r="C7" t="s">
        <v>84</v>
      </c>
      <c r="D7" t="s">
        <v>85</v>
      </c>
      <c r="E7" s="33">
        <v>16.329999999999998</v>
      </c>
    </row>
    <row r="8" spans="1:5" x14ac:dyDescent="0.2">
      <c r="A8" t="s">
        <v>88</v>
      </c>
      <c r="B8" s="34">
        <v>43942</v>
      </c>
      <c r="C8" t="s">
        <v>84</v>
      </c>
      <c r="D8" t="s">
        <v>85</v>
      </c>
      <c r="E8" s="33">
        <v>13.81</v>
      </c>
    </row>
    <row r="9" spans="1:5" x14ac:dyDescent="0.2">
      <c r="A9" t="s">
        <v>89</v>
      </c>
      <c r="B9" s="34">
        <v>43984</v>
      </c>
      <c r="C9" t="s">
        <v>84</v>
      </c>
      <c r="D9" t="s">
        <v>85</v>
      </c>
      <c r="E9" s="33">
        <v>14.25</v>
      </c>
    </row>
    <row r="10" spans="1:5" x14ac:dyDescent="0.2">
      <c r="A10" t="s">
        <v>90</v>
      </c>
      <c r="B10" s="34">
        <v>44005</v>
      </c>
      <c r="C10" t="s">
        <v>84</v>
      </c>
      <c r="D10" t="s">
        <v>85</v>
      </c>
      <c r="E10" s="33">
        <v>14.91</v>
      </c>
    </row>
    <row r="11" spans="1:5" x14ac:dyDescent="0.2">
      <c r="A11" t="s">
        <v>91</v>
      </c>
      <c r="B11" s="34">
        <v>43977</v>
      </c>
      <c r="C11" t="s">
        <v>84</v>
      </c>
      <c r="D11" t="s">
        <v>85</v>
      </c>
      <c r="E11" s="33">
        <v>14.41</v>
      </c>
    </row>
    <row r="12" spans="1:5" x14ac:dyDescent="0.2">
      <c r="A12" t="s">
        <v>92</v>
      </c>
      <c r="B12" s="34">
        <v>43949</v>
      </c>
      <c r="C12" t="s">
        <v>84</v>
      </c>
      <c r="D12" t="s">
        <v>85</v>
      </c>
      <c r="E12" s="33">
        <v>15.77</v>
      </c>
    </row>
    <row r="13" spans="1:5" x14ac:dyDescent="0.2">
      <c r="A13" t="s">
        <v>93</v>
      </c>
      <c r="B13" s="34">
        <v>44012</v>
      </c>
      <c r="C13" t="s">
        <v>84</v>
      </c>
      <c r="D13" t="s">
        <v>85</v>
      </c>
      <c r="E13" s="33">
        <v>13.81</v>
      </c>
    </row>
    <row r="14" spans="1:5" x14ac:dyDescent="0.2">
      <c r="A14" t="s">
        <v>94</v>
      </c>
      <c r="B14" s="34">
        <v>43956</v>
      </c>
      <c r="C14" t="s">
        <v>84</v>
      </c>
      <c r="D14" t="s">
        <v>85</v>
      </c>
      <c r="E14" s="33">
        <v>15.19</v>
      </c>
    </row>
    <row r="15" spans="1:5" x14ac:dyDescent="0.2">
      <c r="A15" t="s">
        <v>95</v>
      </c>
      <c r="B15" s="34">
        <v>43991</v>
      </c>
      <c r="C15" t="s">
        <v>84</v>
      </c>
      <c r="D15" t="s">
        <v>85</v>
      </c>
      <c r="E15" s="33">
        <v>16.350000000000001</v>
      </c>
    </row>
    <row r="16" spans="1:5" x14ac:dyDescent="0.2">
      <c r="A16" t="s">
        <v>96</v>
      </c>
      <c r="B16" s="34">
        <v>44019</v>
      </c>
      <c r="C16" t="s">
        <v>84</v>
      </c>
      <c r="D16" t="s">
        <v>85</v>
      </c>
      <c r="E16" s="33">
        <v>15.68</v>
      </c>
    </row>
    <row r="17" spans="1:5" x14ac:dyDescent="0.2">
      <c r="A17" t="s">
        <v>97</v>
      </c>
      <c r="B17" s="34">
        <v>44026</v>
      </c>
      <c r="C17" t="s">
        <v>84</v>
      </c>
      <c r="D17" t="s">
        <v>85</v>
      </c>
      <c r="E17" s="33">
        <v>17.46</v>
      </c>
    </row>
    <row r="18" spans="1:5" x14ac:dyDescent="0.2">
      <c r="A18" t="s">
        <v>98</v>
      </c>
      <c r="B18" s="34">
        <v>44033</v>
      </c>
      <c r="C18" t="s">
        <v>84</v>
      </c>
      <c r="D18" t="s">
        <v>85</v>
      </c>
      <c r="E18" s="33">
        <v>15.5</v>
      </c>
    </row>
    <row r="19" spans="1:5" x14ac:dyDescent="0.2">
      <c r="A19" t="s">
        <v>99</v>
      </c>
      <c r="B19" s="34">
        <v>44040</v>
      </c>
      <c r="C19" t="s">
        <v>84</v>
      </c>
      <c r="D19" t="s">
        <v>85</v>
      </c>
      <c r="E19" s="33">
        <v>17.309999999999999</v>
      </c>
    </row>
    <row r="20" spans="1:5" x14ac:dyDescent="0.2">
      <c r="A20" t="s">
        <v>100</v>
      </c>
      <c r="B20" s="34">
        <v>44047</v>
      </c>
      <c r="C20" t="s">
        <v>101</v>
      </c>
      <c r="D20" t="s">
        <v>85</v>
      </c>
      <c r="E20" s="33">
        <v>12.7</v>
      </c>
    </row>
    <row r="21" spans="1:5" x14ac:dyDescent="0.2">
      <c r="A21" t="s">
        <v>102</v>
      </c>
      <c r="B21" s="34">
        <v>44054</v>
      </c>
      <c r="C21" t="s">
        <v>101</v>
      </c>
      <c r="D21" t="s">
        <v>85</v>
      </c>
      <c r="E21" s="33">
        <v>15.01</v>
      </c>
    </row>
    <row r="22" spans="1:5" x14ac:dyDescent="0.2">
      <c r="A22" t="s">
        <v>103</v>
      </c>
      <c r="B22" s="34">
        <v>44061</v>
      </c>
      <c r="C22" t="s">
        <v>101</v>
      </c>
      <c r="D22" t="s">
        <v>85</v>
      </c>
      <c r="E22" s="33">
        <v>14.48</v>
      </c>
    </row>
    <row r="23" spans="1:5" x14ac:dyDescent="0.2">
      <c r="A23" t="s">
        <v>104</v>
      </c>
      <c r="B23" s="34">
        <v>44068</v>
      </c>
      <c r="C23" t="s">
        <v>101</v>
      </c>
      <c r="D23" t="s">
        <v>85</v>
      </c>
      <c r="E23" s="33">
        <v>16.18</v>
      </c>
    </row>
    <row r="24" spans="1:5" x14ac:dyDescent="0.2">
      <c r="A24" t="s">
        <v>105</v>
      </c>
      <c r="B24" s="34">
        <v>44075</v>
      </c>
      <c r="C24" t="s">
        <v>101</v>
      </c>
      <c r="D24" t="s">
        <v>85</v>
      </c>
      <c r="E24" s="33">
        <v>13.43</v>
      </c>
    </row>
    <row r="25" spans="1:5" x14ac:dyDescent="0.2">
      <c r="A25" t="s">
        <v>106</v>
      </c>
      <c r="B25" s="34">
        <v>44082</v>
      </c>
      <c r="C25" t="s">
        <v>101</v>
      </c>
      <c r="D25" t="s">
        <v>85</v>
      </c>
      <c r="E25" s="33">
        <v>15.2</v>
      </c>
    </row>
    <row r="26" spans="1:5" x14ac:dyDescent="0.2">
      <c r="A26" t="s">
        <v>83</v>
      </c>
      <c r="B26" s="34">
        <v>43963</v>
      </c>
      <c r="C26" t="s">
        <v>107</v>
      </c>
      <c r="D26" t="s">
        <v>108</v>
      </c>
      <c r="E26" s="33">
        <v>9.65</v>
      </c>
    </row>
    <row r="27" spans="1:5" x14ac:dyDescent="0.2">
      <c r="A27" t="s">
        <v>86</v>
      </c>
      <c r="B27" s="34">
        <v>43998</v>
      </c>
      <c r="C27" t="s">
        <v>107</v>
      </c>
      <c r="D27" t="s">
        <v>108</v>
      </c>
      <c r="E27" s="33">
        <v>9.2200000000000006</v>
      </c>
    </row>
    <row r="28" spans="1:5" x14ac:dyDescent="0.2">
      <c r="A28" t="s">
        <v>87</v>
      </c>
      <c r="B28" s="34">
        <v>43970</v>
      </c>
      <c r="C28" t="s">
        <v>107</v>
      </c>
      <c r="D28" t="s">
        <v>108</v>
      </c>
      <c r="E28" s="33">
        <v>9.08</v>
      </c>
    </row>
    <row r="29" spans="1:5" x14ac:dyDescent="0.2">
      <c r="A29" t="s">
        <v>88</v>
      </c>
      <c r="B29" s="34">
        <v>43942</v>
      </c>
      <c r="C29" t="s">
        <v>107</v>
      </c>
      <c r="D29" t="s">
        <v>108</v>
      </c>
      <c r="E29" s="33">
        <v>12.21</v>
      </c>
    </row>
    <row r="30" spans="1:5" x14ac:dyDescent="0.2">
      <c r="A30" t="s">
        <v>89</v>
      </c>
      <c r="B30" s="34">
        <v>43984</v>
      </c>
      <c r="C30" t="s">
        <v>107</v>
      </c>
      <c r="D30" t="s">
        <v>108</v>
      </c>
      <c r="E30" s="33">
        <v>7.6</v>
      </c>
    </row>
    <row r="31" spans="1:5" x14ac:dyDescent="0.2">
      <c r="A31" t="s">
        <v>90</v>
      </c>
      <c r="B31" s="34">
        <v>44005</v>
      </c>
      <c r="C31" t="s">
        <v>107</v>
      </c>
      <c r="D31" t="s">
        <v>108</v>
      </c>
      <c r="E31" s="33">
        <v>7.19</v>
      </c>
    </row>
    <row r="32" spans="1:5" x14ac:dyDescent="0.2">
      <c r="A32" t="s">
        <v>91</v>
      </c>
      <c r="B32" s="34">
        <v>43977</v>
      </c>
      <c r="C32" t="s">
        <v>107</v>
      </c>
      <c r="D32" t="s">
        <v>108</v>
      </c>
      <c r="E32" s="33">
        <v>7.68</v>
      </c>
    </row>
    <row r="33" spans="1:5" x14ac:dyDescent="0.2">
      <c r="A33" t="s">
        <v>92</v>
      </c>
      <c r="B33" s="34">
        <v>43949</v>
      </c>
      <c r="C33" t="s">
        <v>107</v>
      </c>
      <c r="D33" t="s">
        <v>108</v>
      </c>
      <c r="E33" s="33">
        <v>9.11</v>
      </c>
    </row>
    <row r="34" spans="1:5" x14ac:dyDescent="0.2">
      <c r="A34" t="s">
        <v>93</v>
      </c>
      <c r="B34" s="34">
        <v>44012</v>
      </c>
      <c r="C34" t="s">
        <v>107</v>
      </c>
      <c r="D34" t="s">
        <v>108</v>
      </c>
      <c r="E34" s="33">
        <v>7.15</v>
      </c>
    </row>
    <row r="35" spans="1:5" x14ac:dyDescent="0.2">
      <c r="A35" t="s">
        <v>94</v>
      </c>
      <c r="B35" s="34">
        <v>43956</v>
      </c>
      <c r="C35" t="s">
        <v>107</v>
      </c>
      <c r="D35" t="s">
        <v>108</v>
      </c>
      <c r="E35" s="33">
        <v>8.94</v>
      </c>
    </row>
    <row r="36" spans="1:5" x14ac:dyDescent="0.2">
      <c r="A36" t="s">
        <v>95</v>
      </c>
      <c r="B36" s="34">
        <v>43991</v>
      </c>
      <c r="C36" t="s">
        <v>107</v>
      </c>
      <c r="D36" t="s">
        <v>108</v>
      </c>
      <c r="E36" s="33">
        <v>7.24</v>
      </c>
    </row>
    <row r="37" spans="1:5" x14ac:dyDescent="0.2">
      <c r="A37" t="s">
        <v>96</v>
      </c>
      <c r="B37" s="34">
        <v>44019</v>
      </c>
      <c r="C37" t="s">
        <v>107</v>
      </c>
      <c r="D37" t="s">
        <v>108</v>
      </c>
      <c r="E37" s="33">
        <v>6.52</v>
      </c>
    </row>
    <row r="38" spans="1:5" x14ac:dyDescent="0.2">
      <c r="A38" t="s">
        <v>97</v>
      </c>
      <c r="B38" s="34">
        <v>44026</v>
      </c>
      <c r="C38" t="s">
        <v>107</v>
      </c>
      <c r="D38" t="s">
        <v>108</v>
      </c>
      <c r="E38" s="33">
        <v>8.14</v>
      </c>
    </row>
    <row r="39" spans="1:5" x14ac:dyDescent="0.2">
      <c r="A39" t="s">
        <v>98</v>
      </c>
      <c r="B39" s="34">
        <v>44033</v>
      </c>
      <c r="C39" t="s">
        <v>107</v>
      </c>
      <c r="D39" t="s">
        <v>108</v>
      </c>
      <c r="E39" s="33">
        <v>5.82</v>
      </c>
    </row>
    <row r="40" spans="1:5" x14ac:dyDescent="0.2">
      <c r="A40" t="s">
        <v>99</v>
      </c>
      <c r="B40" s="34">
        <v>44040</v>
      </c>
      <c r="C40" t="s">
        <v>107</v>
      </c>
      <c r="D40" t="s">
        <v>108</v>
      </c>
      <c r="E40" s="33">
        <v>6.88</v>
      </c>
    </row>
    <row r="41" spans="1:5" x14ac:dyDescent="0.2">
      <c r="A41" t="s">
        <v>100</v>
      </c>
      <c r="B41" s="34">
        <v>44047</v>
      </c>
      <c r="C41" t="s">
        <v>101</v>
      </c>
      <c r="D41" t="s">
        <v>108</v>
      </c>
      <c r="E41" s="33">
        <v>6.21</v>
      </c>
    </row>
    <row r="42" spans="1:5" x14ac:dyDescent="0.2">
      <c r="A42" t="s">
        <v>102</v>
      </c>
      <c r="B42" s="34">
        <v>44054</v>
      </c>
      <c r="C42" t="s">
        <v>101</v>
      </c>
      <c r="D42" t="s">
        <v>108</v>
      </c>
      <c r="E42" s="33">
        <v>5.75</v>
      </c>
    </row>
    <row r="43" spans="1:5" x14ac:dyDescent="0.2">
      <c r="A43" t="s">
        <v>103</v>
      </c>
      <c r="B43" s="34">
        <v>44061</v>
      </c>
      <c r="C43" t="s">
        <v>101</v>
      </c>
      <c r="D43" t="s">
        <v>108</v>
      </c>
      <c r="E43" s="33">
        <v>4.16</v>
      </c>
    </row>
    <row r="44" spans="1:5" x14ac:dyDescent="0.2">
      <c r="A44" t="s">
        <v>104</v>
      </c>
      <c r="B44" s="34">
        <v>44068</v>
      </c>
      <c r="C44" t="s">
        <v>101</v>
      </c>
      <c r="D44" t="s">
        <v>108</v>
      </c>
      <c r="E44" s="33">
        <v>5.57</v>
      </c>
    </row>
    <row r="45" spans="1:5" x14ac:dyDescent="0.2">
      <c r="A45" t="s">
        <v>105</v>
      </c>
      <c r="B45" s="34">
        <v>44075</v>
      </c>
      <c r="C45" t="s">
        <v>101</v>
      </c>
      <c r="D45" t="s">
        <v>108</v>
      </c>
      <c r="E45" s="33">
        <v>6.53</v>
      </c>
    </row>
    <row r="46" spans="1:5" x14ac:dyDescent="0.2">
      <c r="A46" t="s">
        <v>106</v>
      </c>
      <c r="B46" s="34">
        <v>44082</v>
      </c>
      <c r="C46" t="s">
        <v>101</v>
      </c>
      <c r="D46" t="s">
        <v>108</v>
      </c>
      <c r="E46" s="33">
        <v>4.91</v>
      </c>
    </row>
    <row r="47" spans="1:5" x14ac:dyDescent="0.2">
      <c r="A47" t="s">
        <v>83</v>
      </c>
      <c r="B47" s="34">
        <v>43963</v>
      </c>
      <c r="C47" t="s">
        <v>109</v>
      </c>
      <c r="D47" t="s">
        <v>110</v>
      </c>
      <c r="E47" s="33">
        <v>16.98</v>
      </c>
    </row>
    <row r="48" spans="1:5" x14ac:dyDescent="0.2">
      <c r="A48" t="s">
        <v>86</v>
      </c>
      <c r="B48" s="34">
        <v>43998</v>
      </c>
      <c r="C48" t="s">
        <v>109</v>
      </c>
      <c r="D48" t="s">
        <v>110</v>
      </c>
      <c r="E48" s="33">
        <v>18.079999999999998</v>
      </c>
    </row>
    <row r="49" spans="1:5" x14ac:dyDescent="0.2">
      <c r="A49" t="s">
        <v>87</v>
      </c>
      <c r="B49" s="34">
        <v>43970</v>
      </c>
      <c r="C49" t="s">
        <v>109</v>
      </c>
      <c r="D49" t="s">
        <v>110</v>
      </c>
      <c r="E49" s="33">
        <v>18.04</v>
      </c>
    </row>
    <row r="50" spans="1:5" x14ac:dyDescent="0.2">
      <c r="A50" t="s">
        <v>88</v>
      </c>
      <c r="B50" s="34">
        <v>43942</v>
      </c>
      <c r="C50" t="s">
        <v>109</v>
      </c>
      <c r="D50" t="s">
        <v>110</v>
      </c>
      <c r="E50" s="33">
        <v>10.43</v>
      </c>
    </row>
    <row r="51" spans="1:5" x14ac:dyDescent="0.2">
      <c r="A51" t="s">
        <v>89</v>
      </c>
      <c r="B51" s="34">
        <v>43984</v>
      </c>
      <c r="C51" t="s">
        <v>109</v>
      </c>
      <c r="D51" t="s">
        <v>110</v>
      </c>
      <c r="E51" s="33">
        <v>18.18</v>
      </c>
    </row>
    <row r="52" spans="1:5" x14ac:dyDescent="0.2">
      <c r="A52" t="s">
        <v>90</v>
      </c>
      <c r="B52" s="34">
        <v>44005</v>
      </c>
      <c r="C52" t="s">
        <v>109</v>
      </c>
      <c r="D52" t="s">
        <v>110</v>
      </c>
      <c r="E52" s="33">
        <v>19.309999999999999</v>
      </c>
    </row>
    <row r="53" spans="1:5" x14ac:dyDescent="0.2">
      <c r="A53" t="s">
        <v>91</v>
      </c>
      <c r="B53" s="34">
        <v>43977</v>
      </c>
      <c r="C53" t="s">
        <v>109</v>
      </c>
      <c r="D53" t="s">
        <v>110</v>
      </c>
      <c r="E53" s="33">
        <v>19.190000000000001</v>
      </c>
    </row>
    <row r="54" spans="1:5" x14ac:dyDescent="0.2">
      <c r="A54" t="s">
        <v>92</v>
      </c>
      <c r="B54" s="34">
        <v>43949</v>
      </c>
      <c r="C54" t="s">
        <v>109</v>
      </c>
      <c r="D54" t="s">
        <v>110</v>
      </c>
      <c r="E54" s="33">
        <v>14.58</v>
      </c>
    </row>
    <row r="55" spans="1:5" x14ac:dyDescent="0.2">
      <c r="A55" t="s">
        <v>93</v>
      </c>
      <c r="B55" s="34">
        <v>44012</v>
      </c>
      <c r="C55" t="s">
        <v>109</v>
      </c>
      <c r="D55" t="s">
        <v>110</v>
      </c>
      <c r="E55" s="33">
        <v>20.059999999999999</v>
      </c>
    </row>
    <row r="56" spans="1:5" x14ac:dyDescent="0.2">
      <c r="A56" t="s">
        <v>94</v>
      </c>
      <c r="B56" s="34">
        <v>43956</v>
      </c>
      <c r="C56" t="s">
        <v>109</v>
      </c>
      <c r="D56" t="s">
        <v>110</v>
      </c>
      <c r="E56" s="33">
        <v>16.7</v>
      </c>
    </row>
    <row r="57" spans="1:5" x14ac:dyDescent="0.2">
      <c r="A57" t="s">
        <v>95</v>
      </c>
      <c r="B57" s="34">
        <v>43991</v>
      </c>
      <c r="C57" t="s">
        <v>109</v>
      </c>
      <c r="D57" t="s">
        <v>110</v>
      </c>
      <c r="E57" s="33">
        <v>18.27</v>
      </c>
    </row>
    <row r="58" spans="1:5" x14ac:dyDescent="0.2">
      <c r="A58" t="s">
        <v>96</v>
      </c>
      <c r="B58" s="34">
        <v>44019</v>
      </c>
      <c r="C58" t="s">
        <v>109</v>
      </c>
      <c r="D58" t="s">
        <v>110</v>
      </c>
      <c r="E58" s="33">
        <v>19.88</v>
      </c>
    </row>
    <row r="59" spans="1:5" x14ac:dyDescent="0.2">
      <c r="A59" t="s">
        <v>97</v>
      </c>
      <c r="B59" s="34">
        <v>44026</v>
      </c>
      <c r="C59" t="s">
        <v>109</v>
      </c>
      <c r="D59" t="s">
        <v>110</v>
      </c>
      <c r="E59" s="33">
        <v>19.63</v>
      </c>
    </row>
    <row r="60" spans="1:5" x14ac:dyDescent="0.2">
      <c r="A60" t="s">
        <v>98</v>
      </c>
      <c r="B60" s="34">
        <v>44033</v>
      </c>
      <c r="C60" t="s">
        <v>109</v>
      </c>
      <c r="D60" t="s">
        <v>110</v>
      </c>
      <c r="E60" s="33">
        <v>17.809999999999999</v>
      </c>
    </row>
    <row r="61" spans="1:5" x14ac:dyDescent="0.2">
      <c r="A61" t="s">
        <v>99</v>
      </c>
      <c r="B61" s="34">
        <v>44040</v>
      </c>
      <c r="C61" t="s">
        <v>109</v>
      </c>
      <c r="D61" t="s">
        <v>110</v>
      </c>
      <c r="E61" s="33">
        <v>19.059999999999999</v>
      </c>
    </row>
    <row r="62" spans="1:5" x14ac:dyDescent="0.2">
      <c r="A62" t="s">
        <v>100</v>
      </c>
      <c r="B62" s="34">
        <v>44047</v>
      </c>
      <c r="C62" t="s">
        <v>101</v>
      </c>
      <c r="D62" t="s">
        <v>110</v>
      </c>
      <c r="E62" s="33">
        <v>21.27</v>
      </c>
    </row>
    <row r="63" spans="1:5" x14ac:dyDescent="0.2">
      <c r="A63" t="s">
        <v>102</v>
      </c>
      <c r="B63" s="34">
        <v>44054</v>
      </c>
      <c r="C63" t="s">
        <v>101</v>
      </c>
      <c r="D63" t="s">
        <v>110</v>
      </c>
      <c r="E63" s="33">
        <v>21.9</v>
      </c>
    </row>
    <row r="64" spans="1:5" x14ac:dyDescent="0.2">
      <c r="A64" t="s">
        <v>103</v>
      </c>
      <c r="B64" s="34">
        <v>44061</v>
      </c>
      <c r="C64" t="s">
        <v>101</v>
      </c>
      <c r="D64" t="s">
        <v>110</v>
      </c>
      <c r="E64" s="33">
        <v>21.85</v>
      </c>
    </row>
    <row r="65" spans="1:5" x14ac:dyDescent="0.2">
      <c r="A65" t="s">
        <v>104</v>
      </c>
      <c r="B65" s="34">
        <v>44068</v>
      </c>
      <c r="C65" t="s">
        <v>101</v>
      </c>
      <c r="D65" t="s">
        <v>110</v>
      </c>
      <c r="E65" s="33">
        <v>23.44</v>
      </c>
    </row>
    <row r="66" spans="1:5" x14ac:dyDescent="0.2">
      <c r="A66" t="s">
        <v>105</v>
      </c>
      <c r="B66" s="34">
        <v>44075</v>
      </c>
      <c r="C66" t="s">
        <v>101</v>
      </c>
      <c r="D66" t="s">
        <v>110</v>
      </c>
      <c r="E66" s="33">
        <v>22.43</v>
      </c>
    </row>
    <row r="67" spans="1:5" x14ac:dyDescent="0.2">
      <c r="A67" t="s">
        <v>106</v>
      </c>
      <c r="B67" s="34">
        <v>44082</v>
      </c>
      <c r="C67" t="s">
        <v>101</v>
      </c>
      <c r="D67" t="s">
        <v>110</v>
      </c>
      <c r="E67" s="33">
        <v>24.39</v>
      </c>
    </row>
    <row r="68" spans="1:5" x14ac:dyDescent="0.2">
      <c r="A68" t="s">
        <v>83</v>
      </c>
      <c r="B68" s="34">
        <v>43963</v>
      </c>
      <c r="C68" t="s">
        <v>111</v>
      </c>
      <c r="D68" t="s">
        <v>112</v>
      </c>
      <c r="E68" s="33">
        <v>27.05</v>
      </c>
    </row>
    <row r="69" spans="1:5" x14ac:dyDescent="0.2">
      <c r="A69" t="s">
        <v>86</v>
      </c>
      <c r="B69" s="34">
        <v>43998</v>
      </c>
      <c r="C69" t="s">
        <v>111</v>
      </c>
      <c r="D69" t="s">
        <v>112</v>
      </c>
      <c r="E69" s="33">
        <v>22.67</v>
      </c>
    </row>
    <row r="70" spans="1:5" x14ac:dyDescent="0.2">
      <c r="A70" t="s">
        <v>87</v>
      </c>
      <c r="B70" s="34">
        <v>43970</v>
      </c>
      <c r="C70" t="s">
        <v>111</v>
      </c>
      <c r="D70" t="s">
        <v>112</v>
      </c>
      <c r="E70" s="33">
        <v>24.97</v>
      </c>
    </row>
    <row r="71" spans="1:5" x14ac:dyDescent="0.2">
      <c r="A71" t="s">
        <v>88</v>
      </c>
      <c r="B71" s="34">
        <v>43942</v>
      </c>
      <c r="C71" t="s">
        <v>111</v>
      </c>
      <c r="D71" t="s">
        <v>112</v>
      </c>
      <c r="E71" s="33">
        <v>33.29</v>
      </c>
    </row>
    <row r="72" spans="1:5" x14ac:dyDescent="0.2">
      <c r="A72" t="s">
        <v>89</v>
      </c>
      <c r="B72" s="34">
        <v>43984</v>
      </c>
      <c r="C72" t="s">
        <v>111</v>
      </c>
      <c r="D72" t="s">
        <v>112</v>
      </c>
      <c r="E72" s="33">
        <v>23.81</v>
      </c>
    </row>
    <row r="73" spans="1:5" x14ac:dyDescent="0.2">
      <c r="A73" t="s">
        <v>90</v>
      </c>
      <c r="B73" s="34">
        <v>44005</v>
      </c>
      <c r="C73" t="s">
        <v>111</v>
      </c>
      <c r="D73" t="s">
        <v>112</v>
      </c>
      <c r="E73" s="33">
        <v>24.03</v>
      </c>
    </row>
    <row r="74" spans="1:5" x14ac:dyDescent="0.2">
      <c r="A74" t="s">
        <v>91</v>
      </c>
      <c r="B74" s="34">
        <v>43977</v>
      </c>
      <c r="C74" t="s">
        <v>111</v>
      </c>
      <c r="D74" t="s">
        <v>112</v>
      </c>
      <c r="E74" s="33">
        <v>25.31</v>
      </c>
    </row>
    <row r="75" spans="1:5" x14ac:dyDescent="0.2">
      <c r="A75" t="s">
        <v>92</v>
      </c>
      <c r="B75" s="34">
        <v>43949</v>
      </c>
      <c r="C75" t="s">
        <v>111</v>
      </c>
      <c r="D75" t="s">
        <v>112</v>
      </c>
      <c r="E75" s="33">
        <v>25.9</v>
      </c>
    </row>
    <row r="76" spans="1:5" x14ac:dyDescent="0.2">
      <c r="A76" t="s">
        <v>93</v>
      </c>
      <c r="B76" s="34">
        <v>44012</v>
      </c>
      <c r="C76" t="s">
        <v>111</v>
      </c>
      <c r="D76" t="s">
        <v>112</v>
      </c>
      <c r="E76" s="33">
        <v>24.6</v>
      </c>
    </row>
    <row r="77" spans="1:5" x14ac:dyDescent="0.2">
      <c r="A77" t="s">
        <v>94</v>
      </c>
      <c r="B77" s="34">
        <v>43956</v>
      </c>
      <c r="C77" t="s">
        <v>111</v>
      </c>
      <c r="D77" t="s">
        <v>112</v>
      </c>
      <c r="E77" s="33">
        <v>25.06</v>
      </c>
    </row>
    <row r="78" spans="1:5" x14ac:dyDescent="0.2">
      <c r="A78" t="s">
        <v>95</v>
      </c>
      <c r="B78" s="34">
        <v>43991</v>
      </c>
      <c r="C78" t="s">
        <v>111</v>
      </c>
      <c r="D78" t="s">
        <v>112</v>
      </c>
      <c r="E78" s="33">
        <v>22.91</v>
      </c>
    </row>
    <row r="79" spans="1:5" x14ac:dyDescent="0.2">
      <c r="A79" t="s">
        <v>96</v>
      </c>
      <c r="B79" s="34">
        <v>44019</v>
      </c>
      <c r="C79" t="s">
        <v>111</v>
      </c>
      <c r="D79" t="s">
        <v>112</v>
      </c>
      <c r="E79" s="33">
        <v>22</v>
      </c>
    </row>
    <row r="80" spans="1:5" x14ac:dyDescent="0.2">
      <c r="A80" t="s">
        <v>97</v>
      </c>
      <c r="B80" s="34">
        <v>44026</v>
      </c>
      <c r="C80" t="s">
        <v>111</v>
      </c>
      <c r="D80" t="s">
        <v>112</v>
      </c>
      <c r="E80" s="33">
        <v>20.74</v>
      </c>
    </row>
    <row r="81" spans="1:5" x14ac:dyDescent="0.2">
      <c r="A81" t="s">
        <v>98</v>
      </c>
      <c r="B81" s="34">
        <v>44033</v>
      </c>
      <c r="C81" t="s">
        <v>111</v>
      </c>
      <c r="D81" t="s">
        <v>112</v>
      </c>
      <c r="E81" s="33">
        <v>25.38</v>
      </c>
    </row>
    <row r="82" spans="1:5" x14ac:dyDescent="0.2">
      <c r="A82" t="s">
        <v>99</v>
      </c>
      <c r="B82" s="34">
        <v>44040</v>
      </c>
      <c r="C82" t="s">
        <v>111</v>
      </c>
      <c r="D82" t="s">
        <v>112</v>
      </c>
      <c r="E82" s="33">
        <v>21.83</v>
      </c>
    </row>
    <row r="83" spans="1:5" x14ac:dyDescent="0.2">
      <c r="A83" t="s">
        <v>100</v>
      </c>
      <c r="B83" s="34">
        <v>44047</v>
      </c>
      <c r="C83" t="s">
        <v>101</v>
      </c>
      <c r="D83" t="s">
        <v>112</v>
      </c>
      <c r="E83" s="33">
        <v>23.98</v>
      </c>
    </row>
    <row r="84" spans="1:5" x14ac:dyDescent="0.2">
      <c r="A84" t="s">
        <v>102</v>
      </c>
      <c r="B84" s="34">
        <v>44054</v>
      </c>
      <c r="C84" t="s">
        <v>101</v>
      </c>
      <c r="D84" t="s">
        <v>112</v>
      </c>
      <c r="E84" s="33">
        <v>21.72</v>
      </c>
    </row>
    <row r="85" spans="1:5" x14ac:dyDescent="0.2">
      <c r="A85" t="s">
        <v>103</v>
      </c>
      <c r="B85" s="34">
        <v>44061</v>
      </c>
      <c r="C85" t="s">
        <v>101</v>
      </c>
      <c r="D85" t="s">
        <v>112</v>
      </c>
      <c r="E85" s="33">
        <v>22.72</v>
      </c>
    </row>
    <row r="86" spans="1:5" x14ac:dyDescent="0.2">
      <c r="A86" t="s">
        <v>104</v>
      </c>
      <c r="B86" s="34">
        <v>44068</v>
      </c>
      <c r="C86" t="s">
        <v>101</v>
      </c>
      <c r="D86" t="s">
        <v>112</v>
      </c>
      <c r="E86" s="33">
        <v>22.28</v>
      </c>
    </row>
    <row r="87" spans="1:5" x14ac:dyDescent="0.2">
      <c r="A87" t="s">
        <v>105</v>
      </c>
      <c r="B87" s="34">
        <v>44075</v>
      </c>
      <c r="C87" t="s">
        <v>101</v>
      </c>
      <c r="D87" t="s">
        <v>112</v>
      </c>
      <c r="E87" s="33">
        <v>21.09</v>
      </c>
    </row>
    <row r="88" spans="1:5" x14ac:dyDescent="0.2">
      <c r="A88" t="s">
        <v>106</v>
      </c>
      <c r="B88" s="34">
        <v>44082</v>
      </c>
      <c r="C88" t="s">
        <v>101</v>
      </c>
      <c r="D88" t="s">
        <v>112</v>
      </c>
      <c r="E88" s="33">
        <v>20.22</v>
      </c>
    </row>
    <row r="89" spans="1:5" x14ac:dyDescent="0.2">
      <c r="A89" t="s">
        <v>83</v>
      </c>
      <c r="B89" s="34">
        <v>43963</v>
      </c>
      <c r="C89" t="s">
        <v>101</v>
      </c>
      <c r="D89" t="s">
        <v>113</v>
      </c>
      <c r="E89" s="33">
        <v>31.93</v>
      </c>
    </row>
    <row r="90" spans="1:5" x14ac:dyDescent="0.2">
      <c r="A90" t="s">
        <v>86</v>
      </c>
      <c r="B90" s="34">
        <v>43998</v>
      </c>
      <c r="C90" t="s">
        <v>101</v>
      </c>
      <c r="D90" t="s">
        <v>113</v>
      </c>
      <c r="E90" s="33">
        <v>33.17</v>
      </c>
    </row>
    <row r="91" spans="1:5" x14ac:dyDescent="0.2">
      <c r="A91" t="s">
        <v>87</v>
      </c>
      <c r="B91" s="34">
        <v>43970</v>
      </c>
      <c r="C91" t="s">
        <v>101</v>
      </c>
      <c r="D91" t="s">
        <v>113</v>
      </c>
      <c r="E91" s="33">
        <v>31.59</v>
      </c>
    </row>
    <row r="92" spans="1:5" x14ac:dyDescent="0.2">
      <c r="A92" t="s">
        <v>88</v>
      </c>
      <c r="B92" s="34">
        <v>43942</v>
      </c>
      <c r="C92" t="s">
        <v>101</v>
      </c>
      <c r="D92" t="s">
        <v>113</v>
      </c>
      <c r="E92" s="33">
        <v>30.27</v>
      </c>
    </row>
    <row r="93" spans="1:5" x14ac:dyDescent="0.2">
      <c r="A93" t="s">
        <v>89</v>
      </c>
      <c r="B93" s="34">
        <v>43984</v>
      </c>
      <c r="C93" t="s">
        <v>101</v>
      </c>
      <c r="D93" t="s">
        <v>113</v>
      </c>
      <c r="E93" s="33">
        <v>36.17</v>
      </c>
    </row>
    <row r="94" spans="1:5" x14ac:dyDescent="0.2">
      <c r="A94" t="s">
        <v>90</v>
      </c>
      <c r="B94" s="34">
        <v>44005</v>
      </c>
      <c r="C94" t="s">
        <v>101</v>
      </c>
      <c r="D94" t="s">
        <v>113</v>
      </c>
      <c r="E94" s="33">
        <v>34.57</v>
      </c>
    </row>
    <row r="95" spans="1:5" x14ac:dyDescent="0.2">
      <c r="A95" t="s">
        <v>91</v>
      </c>
      <c r="B95" s="34">
        <v>43977</v>
      </c>
      <c r="C95" t="s">
        <v>101</v>
      </c>
      <c r="D95" t="s">
        <v>113</v>
      </c>
      <c r="E95" s="33">
        <v>33.409999999999997</v>
      </c>
    </row>
    <row r="96" spans="1:5" x14ac:dyDescent="0.2">
      <c r="A96" t="s">
        <v>92</v>
      </c>
      <c r="B96" s="34">
        <v>43949</v>
      </c>
      <c r="C96" t="s">
        <v>101</v>
      </c>
      <c r="D96" t="s">
        <v>113</v>
      </c>
      <c r="E96" s="33">
        <v>34.65</v>
      </c>
    </row>
    <row r="97" spans="1:5" x14ac:dyDescent="0.2">
      <c r="A97" t="s">
        <v>93</v>
      </c>
      <c r="B97" s="34">
        <v>44012</v>
      </c>
      <c r="C97" t="s">
        <v>101</v>
      </c>
      <c r="D97" t="s">
        <v>113</v>
      </c>
      <c r="E97" s="33">
        <v>34.380000000000003</v>
      </c>
    </row>
    <row r="98" spans="1:5" x14ac:dyDescent="0.2">
      <c r="A98" t="s">
        <v>94</v>
      </c>
      <c r="B98" s="34">
        <v>43956</v>
      </c>
      <c r="C98" t="s">
        <v>101</v>
      </c>
      <c r="D98" t="s">
        <v>113</v>
      </c>
      <c r="E98" s="33">
        <v>34.119999999999997</v>
      </c>
    </row>
    <row r="99" spans="1:5" x14ac:dyDescent="0.2">
      <c r="A99" t="s">
        <v>95</v>
      </c>
      <c r="B99" s="34">
        <v>43991</v>
      </c>
      <c r="C99" t="s">
        <v>101</v>
      </c>
      <c r="D99" t="s">
        <v>113</v>
      </c>
      <c r="E99" s="33">
        <v>35.22</v>
      </c>
    </row>
    <row r="100" spans="1:5" x14ac:dyDescent="0.2">
      <c r="A100" t="s">
        <v>96</v>
      </c>
      <c r="B100" s="34">
        <v>44019</v>
      </c>
      <c r="C100" t="s">
        <v>101</v>
      </c>
      <c r="D100" t="s">
        <v>113</v>
      </c>
      <c r="E100" s="33">
        <v>35.92</v>
      </c>
    </row>
    <row r="101" spans="1:5" x14ac:dyDescent="0.2">
      <c r="A101" t="s">
        <v>97</v>
      </c>
      <c r="B101" s="34">
        <v>44026</v>
      </c>
      <c r="C101" t="s">
        <v>101</v>
      </c>
      <c r="D101" t="s">
        <v>113</v>
      </c>
      <c r="E101" s="33">
        <v>34.04</v>
      </c>
    </row>
    <row r="102" spans="1:5" x14ac:dyDescent="0.2">
      <c r="A102" t="s">
        <v>98</v>
      </c>
      <c r="B102" s="34">
        <v>44033</v>
      </c>
      <c r="C102" t="s">
        <v>101</v>
      </c>
      <c r="D102" t="s">
        <v>113</v>
      </c>
      <c r="E102" s="33">
        <v>35.479999999999997</v>
      </c>
    </row>
    <row r="103" spans="1:5" x14ac:dyDescent="0.2">
      <c r="A103" t="s">
        <v>99</v>
      </c>
      <c r="B103" s="34">
        <v>44040</v>
      </c>
      <c r="C103" t="s">
        <v>101</v>
      </c>
      <c r="D103" t="s">
        <v>113</v>
      </c>
      <c r="E103" s="33">
        <v>34.92</v>
      </c>
    </row>
    <row r="104" spans="1:5" x14ac:dyDescent="0.2">
      <c r="A104" t="s">
        <v>100</v>
      </c>
      <c r="B104" s="34">
        <v>44047</v>
      </c>
      <c r="C104" t="s">
        <v>101</v>
      </c>
      <c r="D104" t="s">
        <v>113</v>
      </c>
      <c r="E104" s="33">
        <v>35.840000000000003</v>
      </c>
    </row>
    <row r="105" spans="1:5" x14ac:dyDescent="0.2">
      <c r="A105" t="s">
        <v>102</v>
      </c>
      <c r="B105" s="34">
        <v>44054</v>
      </c>
      <c r="C105" t="s">
        <v>101</v>
      </c>
      <c r="D105" t="s">
        <v>113</v>
      </c>
      <c r="E105" s="33">
        <v>35.619999999999997</v>
      </c>
    </row>
    <row r="106" spans="1:5" x14ac:dyDescent="0.2">
      <c r="A106" t="s">
        <v>103</v>
      </c>
      <c r="B106" s="34">
        <v>44061</v>
      </c>
      <c r="C106" t="s">
        <v>101</v>
      </c>
      <c r="D106" t="s">
        <v>113</v>
      </c>
      <c r="E106" s="33">
        <v>36.799999999999997</v>
      </c>
    </row>
    <row r="107" spans="1:5" x14ac:dyDescent="0.2">
      <c r="A107" t="s">
        <v>104</v>
      </c>
      <c r="B107" s="34">
        <v>44068</v>
      </c>
      <c r="C107" t="s">
        <v>101</v>
      </c>
      <c r="D107" t="s">
        <v>113</v>
      </c>
      <c r="E107" s="33">
        <v>32.520000000000003</v>
      </c>
    </row>
    <row r="108" spans="1:5" x14ac:dyDescent="0.2">
      <c r="A108" t="s">
        <v>105</v>
      </c>
      <c r="B108" s="34">
        <v>44075</v>
      </c>
      <c r="C108" t="s">
        <v>101</v>
      </c>
      <c r="D108" t="s">
        <v>113</v>
      </c>
      <c r="E108" s="33">
        <v>36.520000000000003</v>
      </c>
    </row>
    <row r="109" spans="1:5" x14ac:dyDescent="0.2">
      <c r="A109" t="s">
        <v>106</v>
      </c>
      <c r="B109" s="34">
        <v>44082</v>
      </c>
      <c r="C109" t="s">
        <v>101</v>
      </c>
      <c r="D109" t="s">
        <v>113</v>
      </c>
      <c r="E109" s="33">
        <v>35.270000000000003</v>
      </c>
    </row>
    <row r="110" spans="1:5" x14ac:dyDescent="0.2">
      <c r="A110" s="4"/>
      <c r="B110" s="4"/>
      <c r="C110" s="4"/>
      <c r="D110" s="4"/>
      <c r="E110" s="4"/>
    </row>
    <row r="111" spans="1:5" x14ac:dyDescent="0.2">
      <c r="A111" t="s">
        <v>28</v>
      </c>
    </row>
    <row r="112" spans="1:5" x14ac:dyDescent="0.2">
      <c r="A112" t="s">
        <v>114</v>
      </c>
    </row>
  </sheetData>
  <hyperlinks>
    <hyperlink ref="A2" r:id="rId1" xr:uid="{00000000-0004-0000-0900-000000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
  <sheetViews>
    <sheetView workbookViewId="0"/>
  </sheetViews>
  <sheetFormatPr baseColWidth="10" defaultColWidth="8.83203125" defaultRowHeight="15" x14ac:dyDescent="0.2"/>
  <cols>
    <col min="1" max="1" width="14.6640625" customWidth="1"/>
    <col min="2" max="2" width="13.6640625" customWidth="1"/>
    <col min="3" max="3" width="17.6640625" customWidth="1"/>
    <col min="4" max="4" width="13.6640625" customWidth="1"/>
  </cols>
  <sheetData>
    <row r="1" spans="1:4" ht="19" x14ac:dyDescent="0.25">
      <c r="A1" s="1" t="s">
        <v>115</v>
      </c>
    </row>
    <row r="2" spans="1:4" x14ac:dyDescent="0.2">
      <c r="A2" s="2" t="s">
        <v>116</v>
      </c>
    </row>
    <row r="4" spans="1:4" x14ac:dyDescent="0.2">
      <c r="A4" s="3" t="s">
        <v>23</v>
      </c>
      <c r="B4" s="3" t="s">
        <v>117</v>
      </c>
      <c r="C4" s="3" t="s">
        <v>118</v>
      </c>
      <c r="D4" s="3" t="s">
        <v>119</v>
      </c>
    </row>
    <row r="5" spans="1:4" x14ac:dyDescent="0.2">
      <c r="A5" s="35">
        <v>44084</v>
      </c>
      <c r="B5" t="s">
        <v>31</v>
      </c>
      <c r="C5" t="s">
        <v>31</v>
      </c>
      <c r="D5" t="s">
        <v>31</v>
      </c>
    </row>
    <row r="6" spans="1:4" x14ac:dyDescent="0.2">
      <c r="A6" s="4"/>
      <c r="B6" s="4"/>
      <c r="C6" s="4"/>
      <c r="D6" s="4"/>
    </row>
    <row r="7" spans="1:4" x14ac:dyDescent="0.2">
      <c r="A7" t="s">
        <v>28</v>
      </c>
    </row>
    <row r="8" spans="1:4" x14ac:dyDescent="0.2">
      <c r="A8" t="s">
        <v>120</v>
      </c>
    </row>
  </sheetData>
  <hyperlinks>
    <hyperlink ref="A2" r:id="rId1" xr:uid="{00000000-0004-0000-0A00-000000000000}"/>
  </hyperlink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8"/>
  <sheetViews>
    <sheetView workbookViewId="0"/>
  </sheetViews>
  <sheetFormatPr baseColWidth="10" defaultColWidth="8.83203125" defaultRowHeight="15" x14ac:dyDescent="0.2"/>
  <cols>
    <col min="1" max="1" width="14.6640625" customWidth="1"/>
    <col min="2" max="2" width="19.6640625" customWidth="1"/>
  </cols>
  <sheetData>
    <row r="1" spans="1:2" ht="19" x14ac:dyDescent="0.25">
      <c r="A1" s="1" t="s">
        <v>121</v>
      </c>
    </row>
    <row r="2" spans="1:2" x14ac:dyDescent="0.2">
      <c r="A2" s="2" t="s">
        <v>22</v>
      </c>
    </row>
    <row r="4" spans="1:2" x14ac:dyDescent="0.2">
      <c r="A4" s="3" t="s">
        <v>122</v>
      </c>
      <c r="B4" s="5" t="s">
        <v>123</v>
      </c>
    </row>
    <row r="5" spans="1:2" x14ac:dyDescent="0.2">
      <c r="A5" s="37">
        <v>43131</v>
      </c>
      <c r="B5" s="36">
        <v>17785</v>
      </c>
    </row>
    <row r="6" spans="1:2" x14ac:dyDescent="0.2">
      <c r="A6" s="37">
        <v>43159</v>
      </c>
      <c r="B6" s="36">
        <v>15410</v>
      </c>
    </row>
    <row r="7" spans="1:2" x14ac:dyDescent="0.2">
      <c r="A7" s="37">
        <v>43190</v>
      </c>
      <c r="B7" s="36">
        <v>15795</v>
      </c>
    </row>
    <row r="8" spans="1:2" x14ac:dyDescent="0.2">
      <c r="A8" s="37">
        <v>43220</v>
      </c>
      <c r="B8" s="36">
        <v>15205</v>
      </c>
    </row>
    <row r="9" spans="1:2" x14ac:dyDescent="0.2">
      <c r="A9" s="37">
        <v>43251</v>
      </c>
      <c r="B9" s="36">
        <v>15845</v>
      </c>
    </row>
    <row r="10" spans="1:2" x14ac:dyDescent="0.2">
      <c r="A10" s="37">
        <v>43281</v>
      </c>
      <c r="B10" s="36">
        <v>14470</v>
      </c>
    </row>
    <row r="11" spans="1:2" x14ac:dyDescent="0.2">
      <c r="A11" s="37">
        <v>43312</v>
      </c>
      <c r="B11" s="36">
        <v>14450</v>
      </c>
    </row>
    <row r="12" spans="1:2" x14ac:dyDescent="0.2">
      <c r="A12" s="37">
        <v>43343</v>
      </c>
      <c r="B12" s="36">
        <v>16405</v>
      </c>
    </row>
    <row r="13" spans="1:2" x14ac:dyDescent="0.2">
      <c r="A13" s="37">
        <v>43373</v>
      </c>
      <c r="B13" s="36">
        <v>13730</v>
      </c>
    </row>
    <row r="14" spans="1:2" x14ac:dyDescent="0.2">
      <c r="A14" s="37">
        <v>43404</v>
      </c>
      <c r="B14" s="36">
        <v>15930</v>
      </c>
    </row>
    <row r="15" spans="1:2" x14ac:dyDescent="0.2">
      <c r="A15" s="37">
        <v>43434</v>
      </c>
      <c r="B15" s="36">
        <v>16140</v>
      </c>
    </row>
    <row r="16" spans="1:2" x14ac:dyDescent="0.2">
      <c r="A16" s="37">
        <v>43465</v>
      </c>
      <c r="B16" s="36">
        <v>13335</v>
      </c>
    </row>
    <row r="17" spans="1:2" x14ac:dyDescent="0.2">
      <c r="A17" s="37">
        <v>43496</v>
      </c>
      <c r="B17" s="36">
        <v>21935</v>
      </c>
    </row>
    <row r="18" spans="1:2" x14ac:dyDescent="0.2">
      <c r="A18" s="37">
        <v>43524</v>
      </c>
      <c r="B18" s="36">
        <v>17665</v>
      </c>
    </row>
    <row r="19" spans="1:2" x14ac:dyDescent="0.2">
      <c r="A19" s="37">
        <v>43555</v>
      </c>
      <c r="B19" s="36">
        <v>18195</v>
      </c>
    </row>
    <row r="20" spans="1:2" x14ac:dyDescent="0.2">
      <c r="A20" s="37">
        <v>43585</v>
      </c>
      <c r="B20" s="36">
        <v>17605</v>
      </c>
    </row>
    <row r="21" spans="1:2" x14ac:dyDescent="0.2">
      <c r="A21" s="37">
        <v>43616</v>
      </c>
      <c r="B21" s="36">
        <v>17985</v>
      </c>
    </row>
    <row r="22" spans="1:2" x14ac:dyDescent="0.2">
      <c r="A22" s="37">
        <v>43646</v>
      </c>
      <c r="B22" s="36">
        <v>15470</v>
      </c>
    </row>
    <row r="23" spans="1:2" x14ac:dyDescent="0.2">
      <c r="A23" s="37">
        <v>43677</v>
      </c>
      <c r="B23" s="36">
        <v>17155</v>
      </c>
    </row>
    <row r="24" spans="1:2" x14ac:dyDescent="0.2">
      <c r="A24" s="37">
        <v>43708</v>
      </c>
      <c r="B24" s="36">
        <v>18140</v>
      </c>
    </row>
    <row r="25" spans="1:2" x14ac:dyDescent="0.2">
      <c r="A25" s="37">
        <v>43738</v>
      </c>
      <c r="B25" s="36">
        <v>16420</v>
      </c>
    </row>
    <row r="26" spans="1:2" x14ac:dyDescent="0.2">
      <c r="A26" s="37">
        <v>43769</v>
      </c>
      <c r="B26" s="36">
        <v>18390</v>
      </c>
    </row>
    <row r="27" spans="1:2" x14ac:dyDescent="0.2">
      <c r="A27" s="37">
        <v>43799</v>
      </c>
      <c r="B27" s="36">
        <v>17180</v>
      </c>
    </row>
    <row r="28" spans="1:2" x14ac:dyDescent="0.2">
      <c r="A28" s="37">
        <v>43830</v>
      </c>
      <c r="B28" s="36">
        <v>15420</v>
      </c>
    </row>
    <row r="29" spans="1:2" x14ac:dyDescent="0.2">
      <c r="A29" s="37">
        <v>43861</v>
      </c>
      <c r="B29" s="36">
        <v>22315</v>
      </c>
    </row>
    <row r="30" spans="1:2" x14ac:dyDescent="0.2">
      <c r="A30" s="37">
        <v>43890</v>
      </c>
      <c r="B30" s="36">
        <v>18500</v>
      </c>
    </row>
    <row r="31" spans="1:2" x14ac:dyDescent="0.2">
      <c r="A31" s="37">
        <v>43921</v>
      </c>
      <c r="B31" s="36">
        <v>28971</v>
      </c>
    </row>
    <row r="32" spans="1:2" x14ac:dyDescent="0.2">
      <c r="A32" s="37">
        <v>43951</v>
      </c>
      <c r="B32" s="36">
        <v>33106</v>
      </c>
    </row>
    <row r="33" spans="1:2" x14ac:dyDescent="0.2">
      <c r="A33" s="37">
        <v>43982</v>
      </c>
      <c r="B33" s="36">
        <v>23855</v>
      </c>
    </row>
    <row r="34" spans="1:2" x14ac:dyDescent="0.2">
      <c r="A34" s="37">
        <v>44012</v>
      </c>
      <c r="B34" s="36">
        <v>21709</v>
      </c>
    </row>
    <row r="35" spans="1:2" x14ac:dyDescent="0.2">
      <c r="A35" s="37">
        <v>44043</v>
      </c>
      <c r="B35" s="36">
        <v>19949</v>
      </c>
    </row>
    <row r="36" spans="1:2" x14ac:dyDescent="0.2">
      <c r="A36" s="4"/>
      <c r="B36" s="4"/>
    </row>
    <row r="37" spans="1:2" x14ac:dyDescent="0.2">
      <c r="A37" t="s">
        <v>28</v>
      </c>
    </row>
    <row r="38" spans="1:2" x14ac:dyDescent="0.2">
      <c r="A38" t="s">
        <v>124</v>
      </c>
    </row>
  </sheetData>
  <hyperlinks>
    <hyperlink ref="A2" r:id="rId1" xr:uid="{00000000-0004-0000-0B00-000000000000}"/>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79"/>
  <sheetViews>
    <sheetView workbookViewId="0"/>
  </sheetViews>
  <sheetFormatPr baseColWidth="10" defaultColWidth="8.83203125" defaultRowHeight="15" x14ac:dyDescent="0.2"/>
  <cols>
    <col min="1" max="1" width="14.6640625" customWidth="1"/>
    <col min="2" max="2" width="10.6640625" customWidth="1"/>
    <col min="3" max="3" width="29.6640625" customWidth="1"/>
    <col min="4" max="4" width="10.6640625" customWidth="1"/>
    <col min="5" max="5" width="38.6640625" customWidth="1"/>
  </cols>
  <sheetData>
    <row r="1" spans="1:5" ht="19" x14ac:dyDescent="0.25">
      <c r="A1" s="1" t="s">
        <v>125</v>
      </c>
    </row>
    <row r="2" spans="1:5" x14ac:dyDescent="0.2">
      <c r="A2" s="2" t="s">
        <v>126</v>
      </c>
    </row>
    <row r="4" spans="1:5" x14ac:dyDescent="0.2">
      <c r="A4" s="3" t="s">
        <v>127</v>
      </c>
      <c r="B4" s="3" t="s">
        <v>128</v>
      </c>
      <c r="C4" s="3" t="s">
        <v>129</v>
      </c>
      <c r="D4" s="5" t="s">
        <v>130</v>
      </c>
      <c r="E4" s="3" t="s">
        <v>131</v>
      </c>
    </row>
    <row r="5" spans="1:5" x14ac:dyDescent="0.2">
      <c r="A5">
        <v>2019</v>
      </c>
      <c r="B5" t="s">
        <v>132</v>
      </c>
      <c r="C5" t="s">
        <v>133</v>
      </c>
      <c r="D5" s="38">
        <v>20994</v>
      </c>
      <c r="E5" t="s">
        <v>134</v>
      </c>
    </row>
    <row r="6" spans="1:5" x14ac:dyDescent="0.2">
      <c r="A6">
        <v>2019</v>
      </c>
      <c r="B6" t="s">
        <v>132</v>
      </c>
      <c r="C6" t="s">
        <v>135</v>
      </c>
      <c r="D6" s="38">
        <v>740</v>
      </c>
      <c r="E6" t="s">
        <v>134</v>
      </c>
    </row>
    <row r="7" spans="1:5" x14ac:dyDescent="0.2">
      <c r="A7">
        <v>2019</v>
      </c>
      <c r="B7" t="s">
        <v>132</v>
      </c>
      <c r="C7" t="s">
        <v>136</v>
      </c>
      <c r="D7" s="38">
        <v>1055</v>
      </c>
      <c r="E7" t="s">
        <v>134</v>
      </c>
    </row>
    <row r="8" spans="1:5" x14ac:dyDescent="0.2">
      <c r="A8">
        <v>2019</v>
      </c>
      <c r="B8" t="s">
        <v>132</v>
      </c>
      <c r="C8" t="s">
        <v>137</v>
      </c>
      <c r="D8" s="38">
        <v>9459</v>
      </c>
      <c r="E8" t="s">
        <v>134</v>
      </c>
    </row>
    <row r="9" spans="1:5" x14ac:dyDescent="0.2">
      <c r="A9">
        <v>2019</v>
      </c>
      <c r="B9" t="s">
        <v>132</v>
      </c>
      <c r="C9" t="s">
        <v>138</v>
      </c>
      <c r="D9" s="38">
        <v>4233</v>
      </c>
      <c r="E9" t="s">
        <v>134</v>
      </c>
    </row>
    <row r="10" spans="1:5" x14ac:dyDescent="0.2">
      <c r="A10">
        <v>2019</v>
      </c>
      <c r="B10" t="s">
        <v>132</v>
      </c>
      <c r="C10" t="s">
        <v>139</v>
      </c>
      <c r="D10" s="38">
        <v>5507</v>
      </c>
      <c r="E10" t="s">
        <v>134</v>
      </c>
    </row>
    <row r="11" spans="1:5" x14ac:dyDescent="0.2">
      <c r="A11">
        <v>2019</v>
      </c>
      <c r="B11" t="s">
        <v>132</v>
      </c>
      <c r="C11" t="s">
        <v>140</v>
      </c>
      <c r="D11" s="38">
        <v>21644</v>
      </c>
      <c r="E11" t="s">
        <v>134</v>
      </c>
    </row>
    <row r="12" spans="1:5" x14ac:dyDescent="0.2">
      <c r="A12">
        <v>2019</v>
      </c>
      <c r="B12" t="s">
        <v>132</v>
      </c>
      <c r="C12" t="s">
        <v>141</v>
      </c>
      <c r="D12" s="38">
        <v>11047</v>
      </c>
      <c r="E12" t="s">
        <v>134</v>
      </c>
    </row>
    <row r="13" spans="1:5" x14ac:dyDescent="0.2">
      <c r="A13">
        <v>2019</v>
      </c>
      <c r="B13" t="s">
        <v>132</v>
      </c>
      <c r="C13" t="s">
        <v>142</v>
      </c>
      <c r="D13" s="38">
        <v>10597</v>
      </c>
      <c r="E13" t="s">
        <v>134</v>
      </c>
    </row>
    <row r="14" spans="1:5" x14ac:dyDescent="0.2">
      <c r="A14">
        <v>2020</v>
      </c>
      <c r="B14" t="s">
        <v>132</v>
      </c>
      <c r="C14" t="s">
        <v>133</v>
      </c>
      <c r="D14" s="38">
        <v>17171</v>
      </c>
      <c r="E14" t="s">
        <v>134</v>
      </c>
    </row>
    <row r="15" spans="1:5" x14ac:dyDescent="0.2">
      <c r="A15">
        <v>2020</v>
      </c>
      <c r="B15" t="s">
        <v>132</v>
      </c>
      <c r="C15" t="s">
        <v>135</v>
      </c>
      <c r="D15" s="38">
        <v>636</v>
      </c>
      <c r="E15" t="s">
        <v>134</v>
      </c>
    </row>
    <row r="16" spans="1:5" x14ac:dyDescent="0.2">
      <c r="A16">
        <v>2020</v>
      </c>
      <c r="B16" t="s">
        <v>132</v>
      </c>
      <c r="C16" t="s">
        <v>136</v>
      </c>
      <c r="D16" s="38">
        <v>781</v>
      </c>
      <c r="E16" t="s">
        <v>134</v>
      </c>
    </row>
    <row r="17" spans="1:5" x14ac:dyDescent="0.2">
      <c r="A17">
        <v>2020</v>
      </c>
      <c r="B17" t="s">
        <v>132</v>
      </c>
      <c r="C17" t="s">
        <v>137</v>
      </c>
      <c r="D17" s="38">
        <v>7177</v>
      </c>
      <c r="E17" t="s">
        <v>134</v>
      </c>
    </row>
    <row r="18" spans="1:5" x14ac:dyDescent="0.2">
      <c r="A18">
        <v>2020</v>
      </c>
      <c r="B18" t="s">
        <v>132</v>
      </c>
      <c r="C18" t="s">
        <v>138</v>
      </c>
      <c r="D18" s="38">
        <v>3148</v>
      </c>
      <c r="E18" t="s">
        <v>134</v>
      </c>
    </row>
    <row r="19" spans="1:5" x14ac:dyDescent="0.2">
      <c r="A19">
        <v>2020</v>
      </c>
      <c r="B19" t="s">
        <v>132</v>
      </c>
      <c r="C19" t="s">
        <v>139</v>
      </c>
      <c r="D19" s="38">
        <v>5429</v>
      </c>
      <c r="E19" t="s">
        <v>134</v>
      </c>
    </row>
    <row r="20" spans="1:5" x14ac:dyDescent="0.2">
      <c r="A20">
        <v>2020</v>
      </c>
      <c r="B20" t="s">
        <v>132</v>
      </c>
      <c r="C20" t="s">
        <v>140</v>
      </c>
      <c r="D20" s="38">
        <v>15449</v>
      </c>
      <c r="E20" t="s">
        <v>134</v>
      </c>
    </row>
    <row r="21" spans="1:5" x14ac:dyDescent="0.2">
      <c r="A21">
        <v>2020</v>
      </c>
      <c r="B21" t="s">
        <v>132</v>
      </c>
      <c r="C21" t="s">
        <v>141</v>
      </c>
      <c r="D21" s="38">
        <v>9306</v>
      </c>
      <c r="E21" t="s">
        <v>134</v>
      </c>
    </row>
    <row r="22" spans="1:5" x14ac:dyDescent="0.2">
      <c r="A22">
        <v>2020</v>
      </c>
      <c r="B22" t="s">
        <v>132</v>
      </c>
      <c r="C22" t="s">
        <v>142</v>
      </c>
      <c r="D22" s="38">
        <v>6143</v>
      </c>
      <c r="E22" t="s">
        <v>134</v>
      </c>
    </row>
    <row r="23" spans="1:5" x14ac:dyDescent="0.2">
      <c r="A23">
        <v>2019</v>
      </c>
      <c r="B23" t="s">
        <v>143</v>
      </c>
      <c r="C23" t="s">
        <v>133</v>
      </c>
      <c r="D23" s="38">
        <v>21722</v>
      </c>
      <c r="E23" t="s">
        <v>144</v>
      </c>
    </row>
    <row r="24" spans="1:5" x14ac:dyDescent="0.2">
      <c r="A24">
        <v>2019</v>
      </c>
      <c r="B24" t="s">
        <v>143</v>
      </c>
      <c r="C24" t="s">
        <v>135</v>
      </c>
      <c r="D24" s="38">
        <v>787</v>
      </c>
      <c r="E24" t="s">
        <v>144</v>
      </c>
    </row>
    <row r="25" spans="1:5" x14ac:dyDescent="0.2">
      <c r="A25">
        <v>2019</v>
      </c>
      <c r="B25" t="s">
        <v>143</v>
      </c>
      <c r="C25" t="s">
        <v>136</v>
      </c>
      <c r="D25" s="38">
        <v>1280</v>
      </c>
      <c r="E25" t="s">
        <v>144</v>
      </c>
    </row>
    <row r="26" spans="1:5" x14ac:dyDescent="0.2">
      <c r="A26">
        <v>2019</v>
      </c>
      <c r="B26" t="s">
        <v>143</v>
      </c>
      <c r="C26" t="s">
        <v>137</v>
      </c>
      <c r="D26" s="38">
        <v>9508</v>
      </c>
      <c r="E26" t="s">
        <v>144</v>
      </c>
    </row>
    <row r="27" spans="1:5" x14ac:dyDescent="0.2">
      <c r="A27">
        <v>2019</v>
      </c>
      <c r="B27" t="s">
        <v>143</v>
      </c>
      <c r="C27" t="s">
        <v>138</v>
      </c>
      <c r="D27" s="38">
        <v>4286</v>
      </c>
      <c r="E27" t="s">
        <v>144</v>
      </c>
    </row>
    <row r="28" spans="1:5" x14ac:dyDescent="0.2">
      <c r="A28">
        <v>2019</v>
      </c>
      <c r="B28" t="s">
        <v>143</v>
      </c>
      <c r="C28" t="s">
        <v>139</v>
      </c>
      <c r="D28" s="38">
        <v>5861</v>
      </c>
      <c r="E28" t="s">
        <v>144</v>
      </c>
    </row>
    <row r="29" spans="1:5" x14ac:dyDescent="0.2">
      <c r="A29">
        <v>2019</v>
      </c>
      <c r="B29" t="s">
        <v>143</v>
      </c>
      <c r="C29" t="s">
        <v>140</v>
      </c>
      <c r="D29" s="38">
        <v>22121</v>
      </c>
      <c r="E29" t="s">
        <v>144</v>
      </c>
    </row>
    <row r="30" spans="1:5" x14ac:dyDescent="0.2">
      <c r="A30">
        <v>2019</v>
      </c>
      <c r="B30" t="s">
        <v>143</v>
      </c>
      <c r="C30" t="s">
        <v>141</v>
      </c>
      <c r="D30" s="38">
        <v>11507</v>
      </c>
      <c r="E30" t="s">
        <v>144</v>
      </c>
    </row>
    <row r="31" spans="1:5" x14ac:dyDescent="0.2">
      <c r="A31">
        <v>2019</v>
      </c>
      <c r="B31" t="s">
        <v>143</v>
      </c>
      <c r="C31" t="s">
        <v>142</v>
      </c>
      <c r="D31" s="38">
        <v>10614</v>
      </c>
      <c r="E31" t="s">
        <v>144</v>
      </c>
    </row>
    <row r="32" spans="1:5" x14ac:dyDescent="0.2">
      <c r="A32">
        <v>2020</v>
      </c>
      <c r="B32" t="s">
        <v>143</v>
      </c>
      <c r="C32" t="s">
        <v>133</v>
      </c>
      <c r="D32" s="38">
        <v>20587</v>
      </c>
      <c r="E32" t="s">
        <v>144</v>
      </c>
    </row>
    <row r="33" spans="1:5" x14ac:dyDescent="0.2">
      <c r="A33">
        <v>2020</v>
      </c>
      <c r="B33" t="s">
        <v>143</v>
      </c>
      <c r="C33" t="s">
        <v>135</v>
      </c>
      <c r="D33" s="38">
        <v>744</v>
      </c>
      <c r="E33" t="s">
        <v>144</v>
      </c>
    </row>
    <row r="34" spans="1:5" x14ac:dyDescent="0.2">
      <c r="A34">
        <v>2020</v>
      </c>
      <c r="B34" t="s">
        <v>143</v>
      </c>
      <c r="C34" t="s">
        <v>136</v>
      </c>
      <c r="D34" s="38">
        <v>942</v>
      </c>
      <c r="E34" t="s">
        <v>144</v>
      </c>
    </row>
    <row r="35" spans="1:5" x14ac:dyDescent="0.2">
      <c r="A35">
        <v>2020</v>
      </c>
      <c r="B35" t="s">
        <v>143</v>
      </c>
      <c r="C35" t="s">
        <v>137</v>
      </c>
      <c r="D35" s="38">
        <v>8436</v>
      </c>
      <c r="E35" t="s">
        <v>144</v>
      </c>
    </row>
    <row r="36" spans="1:5" x14ac:dyDescent="0.2">
      <c r="A36">
        <v>2020</v>
      </c>
      <c r="B36" t="s">
        <v>143</v>
      </c>
      <c r="C36" t="s">
        <v>138</v>
      </c>
      <c r="D36" s="38">
        <v>3324</v>
      </c>
      <c r="E36" t="s">
        <v>144</v>
      </c>
    </row>
    <row r="37" spans="1:5" x14ac:dyDescent="0.2">
      <c r="A37">
        <v>2020</v>
      </c>
      <c r="B37" t="s">
        <v>143</v>
      </c>
      <c r="C37" t="s">
        <v>139</v>
      </c>
      <c r="D37" s="38">
        <v>7141</v>
      </c>
      <c r="E37" t="s">
        <v>144</v>
      </c>
    </row>
    <row r="38" spans="1:5" x14ac:dyDescent="0.2">
      <c r="A38">
        <v>2020</v>
      </c>
      <c r="B38" t="s">
        <v>143</v>
      </c>
      <c r="C38" t="s">
        <v>140</v>
      </c>
      <c r="D38" s="38">
        <v>21069</v>
      </c>
      <c r="E38" t="s">
        <v>144</v>
      </c>
    </row>
    <row r="39" spans="1:5" x14ac:dyDescent="0.2">
      <c r="A39">
        <v>2020</v>
      </c>
      <c r="B39" t="s">
        <v>143</v>
      </c>
      <c r="C39" t="s">
        <v>141</v>
      </c>
      <c r="D39" s="38">
        <v>11458</v>
      </c>
      <c r="E39" t="s">
        <v>144</v>
      </c>
    </row>
    <row r="40" spans="1:5" x14ac:dyDescent="0.2">
      <c r="A40">
        <v>2020</v>
      </c>
      <c r="B40" t="s">
        <v>143</v>
      </c>
      <c r="C40" t="s">
        <v>142</v>
      </c>
      <c r="D40" s="38">
        <v>9611</v>
      </c>
      <c r="E40" t="s">
        <v>144</v>
      </c>
    </row>
    <row r="41" spans="1:5" x14ac:dyDescent="0.2">
      <c r="A41">
        <v>2019</v>
      </c>
      <c r="B41" t="s">
        <v>145</v>
      </c>
      <c r="C41" t="s">
        <v>133</v>
      </c>
      <c r="D41" s="38">
        <v>21084</v>
      </c>
      <c r="E41" t="s">
        <v>146</v>
      </c>
    </row>
    <row r="42" spans="1:5" x14ac:dyDescent="0.2">
      <c r="A42">
        <v>2019</v>
      </c>
      <c r="B42" t="s">
        <v>145</v>
      </c>
      <c r="C42" t="s">
        <v>135</v>
      </c>
      <c r="D42" s="38">
        <v>851</v>
      </c>
      <c r="E42" t="s">
        <v>146</v>
      </c>
    </row>
    <row r="43" spans="1:5" x14ac:dyDescent="0.2">
      <c r="A43">
        <v>2019</v>
      </c>
      <c r="B43" t="s">
        <v>145</v>
      </c>
      <c r="C43" t="s">
        <v>136</v>
      </c>
      <c r="D43" s="38">
        <v>1123</v>
      </c>
      <c r="E43" t="s">
        <v>146</v>
      </c>
    </row>
    <row r="44" spans="1:5" x14ac:dyDescent="0.2">
      <c r="A44">
        <v>2019</v>
      </c>
      <c r="B44" t="s">
        <v>145</v>
      </c>
      <c r="C44" t="s">
        <v>137</v>
      </c>
      <c r="D44" s="38">
        <v>9655</v>
      </c>
      <c r="E44" t="s">
        <v>146</v>
      </c>
    </row>
    <row r="45" spans="1:5" x14ac:dyDescent="0.2">
      <c r="A45">
        <v>2019</v>
      </c>
      <c r="B45" t="s">
        <v>145</v>
      </c>
      <c r="C45" t="s">
        <v>138</v>
      </c>
      <c r="D45" s="38">
        <v>3867</v>
      </c>
      <c r="E45" t="s">
        <v>146</v>
      </c>
    </row>
    <row r="46" spans="1:5" x14ac:dyDescent="0.2">
      <c r="A46">
        <v>2019</v>
      </c>
      <c r="B46" t="s">
        <v>145</v>
      </c>
      <c r="C46" t="s">
        <v>139</v>
      </c>
      <c r="D46" s="38">
        <v>5588</v>
      </c>
      <c r="E46" t="s">
        <v>146</v>
      </c>
    </row>
    <row r="47" spans="1:5" x14ac:dyDescent="0.2">
      <c r="A47">
        <v>2019</v>
      </c>
      <c r="B47" t="s">
        <v>145</v>
      </c>
      <c r="C47" t="s">
        <v>140</v>
      </c>
      <c r="D47" s="38">
        <v>21645</v>
      </c>
      <c r="E47" t="s">
        <v>146</v>
      </c>
    </row>
    <row r="48" spans="1:5" x14ac:dyDescent="0.2">
      <c r="A48">
        <v>2019</v>
      </c>
      <c r="B48" t="s">
        <v>145</v>
      </c>
      <c r="C48" t="s">
        <v>141</v>
      </c>
      <c r="D48" s="38">
        <v>11454</v>
      </c>
      <c r="E48" t="s">
        <v>146</v>
      </c>
    </row>
    <row r="49" spans="1:5" x14ac:dyDescent="0.2">
      <c r="A49">
        <v>2019</v>
      </c>
      <c r="B49" t="s">
        <v>145</v>
      </c>
      <c r="C49" t="s">
        <v>142</v>
      </c>
      <c r="D49" s="38">
        <v>10191</v>
      </c>
      <c r="E49" t="s">
        <v>146</v>
      </c>
    </row>
    <row r="50" spans="1:5" x14ac:dyDescent="0.2">
      <c r="A50">
        <v>2020</v>
      </c>
      <c r="B50" t="s">
        <v>145</v>
      </c>
      <c r="C50" t="s">
        <v>133</v>
      </c>
      <c r="D50" s="38">
        <v>20440</v>
      </c>
      <c r="E50" t="s">
        <v>146</v>
      </c>
    </row>
    <row r="51" spans="1:5" x14ac:dyDescent="0.2">
      <c r="A51">
        <v>2020</v>
      </c>
      <c r="B51" t="s">
        <v>145</v>
      </c>
      <c r="C51" t="s">
        <v>135</v>
      </c>
      <c r="D51" s="38">
        <v>722</v>
      </c>
      <c r="E51" t="s">
        <v>146</v>
      </c>
    </row>
    <row r="52" spans="1:5" x14ac:dyDescent="0.2">
      <c r="A52">
        <v>2020</v>
      </c>
      <c r="B52" t="s">
        <v>145</v>
      </c>
      <c r="C52" t="s">
        <v>136</v>
      </c>
      <c r="D52" s="38">
        <v>1184</v>
      </c>
      <c r="E52" t="s">
        <v>146</v>
      </c>
    </row>
    <row r="53" spans="1:5" x14ac:dyDescent="0.2">
      <c r="A53">
        <v>2020</v>
      </c>
      <c r="B53" t="s">
        <v>145</v>
      </c>
      <c r="C53" t="s">
        <v>137</v>
      </c>
      <c r="D53" s="38">
        <v>8184</v>
      </c>
      <c r="E53" t="s">
        <v>146</v>
      </c>
    </row>
    <row r="54" spans="1:5" x14ac:dyDescent="0.2">
      <c r="A54">
        <v>2020</v>
      </c>
      <c r="B54" t="s">
        <v>145</v>
      </c>
      <c r="C54" t="s">
        <v>138</v>
      </c>
      <c r="D54" s="38">
        <v>3524</v>
      </c>
      <c r="E54" t="s">
        <v>146</v>
      </c>
    </row>
    <row r="55" spans="1:5" x14ac:dyDescent="0.2">
      <c r="A55">
        <v>2020</v>
      </c>
      <c r="B55" t="s">
        <v>145</v>
      </c>
      <c r="C55" t="s">
        <v>139</v>
      </c>
      <c r="D55" s="38">
        <v>6826</v>
      </c>
      <c r="E55" t="s">
        <v>146</v>
      </c>
    </row>
    <row r="56" spans="1:5" x14ac:dyDescent="0.2">
      <c r="A56">
        <v>2020</v>
      </c>
      <c r="B56" t="s">
        <v>145</v>
      </c>
      <c r="C56" t="s">
        <v>140</v>
      </c>
      <c r="D56" s="38">
        <v>21892</v>
      </c>
      <c r="E56" t="s">
        <v>146</v>
      </c>
    </row>
    <row r="57" spans="1:5" x14ac:dyDescent="0.2">
      <c r="A57">
        <v>2020</v>
      </c>
      <c r="B57" t="s">
        <v>145</v>
      </c>
      <c r="C57" t="s">
        <v>141</v>
      </c>
      <c r="D57" s="38">
        <v>11881</v>
      </c>
      <c r="E57" t="s">
        <v>146</v>
      </c>
    </row>
    <row r="58" spans="1:5" x14ac:dyDescent="0.2">
      <c r="A58">
        <v>2020</v>
      </c>
      <c r="B58" t="s">
        <v>145</v>
      </c>
      <c r="C58" t="s">
        <v>142</v>
      </c>
      <c r="D58" s="38">
        <v>10011</v>
      </c>
      <c r="E58" t="s">
        <v>146</v>
      </c>
    </row>
    <row r="59" spans="1:5" x14ac:dyDescent="0.2">
      <c r="A59">
        <v>2019</v>
      </c>
      <c r="B59" t="s">
        <v>147</v>
      </c>
      <c r="C59" t="s">
        <v>133</v>
      </c>
      <c r="D59" s="38">
        <v>21839</v>
      </c>
      <c r="E59" t="s">
        <v>126</v>
      </c>
    </row>
    <row r="60" spans="1:5" x14ac:dyDescent="0.2">
      <c r="A60">
        <v>2019</v>
      </c>
      <c r="B60" t="s">
        <v>147</v>
      </c>
      <c r="C60" t="s">
        <v>135</v>
      </c>
      <c r="D60" s="38">
        <v>794</v>
      </c>
      <c r="E60" t="s">
        <v>126</v>
      </c>
    </row>
    <row r="61" spans="1:5" x14ac:dyDescent="0.2">
      <c r="A61">
        <v>2019</v>
      </c>
      <c r="B61" t="s">
        <v>147</v>
      </c>
      <c r="C61" t="s">
        <v>136</v>
      </c>
      <c r="D61" s="38">
        <v>1117</v>
      </c>
      <c r="E61" t="s">
        <v>126</v>
      </c>
    </row>
    <row r="62" spans="1:5" x14ac:dyDescent="0.2">
      <c r="A62">
        <v>2019</v>
      </c>
      <c r="B62" t="s">
        <v>147</v>
      </c>
      <c r="C62" t="s">
        <v>137</v>
      </c>
      <c r="D62" s="38">
        <v>10008</v>
      </c>
      <c r="E62" t="s">
        <v>126</v>
      </c>
    </row>
    <row r="63" spans="1:5" x14ac:dyDescent="0.2">
      <c r="A63">
        <v>2019</v>
      </c>
      <c r="B63" t="s">
        <v>147</v>
      </c>
      <c r="C63" t="s">
        <v>138</v>
      </c>
      <c r="D63" s="38">
        <v>4084</v>
      </c>
      <c r="E63" t="s">
        <v>126</v>
      </c>
    </row>
    <row r="64" spans="1:5" x14ac:dyDescent="0.2">
      <c r="A64">
        <v>2019</v>
      </c>
      <c r="B64" t="s">
        <v>147</v>
      </c>
      <c r="C64" t="s">
        <v>139</v>
      </c>
      <c r="D64" s="38">
        <v>5836</v>
      </c>
      <c r="E64" t="s">
        <v>126</v>
      </c>
    </row>
    <row r="65" spans="1:5" x14ac:dyDescent="0.2">
      <c r="A65">
        <v>2019</v>
      </c>
      <c r="B65" t="s">
        <v>147</v>
      </c>
      <c r="C65" t="s">
        <v>140</v>
      </c>
      <c r="D65" s="38">
        <v>22644</v>
      </c>
      <c r="E65" t="s">
        <v>126</v>
      </c>
    </row>
    <row r="66" spans="1:5" x14ac:dyDescent="0.2">
      <c r="A66">
        <v>2019</v>
      </c>
      <c r="B66" t="s">
        <v>147</v>
      </c>
      <c r="C66" t="s">
        <v>141</v>
      </c>
      <c r="D66" s="38">
        <v>11502</v>
      </c>
      <c r="E66" t="s">
        <v>126</v>
      </c>
    </row>
    <row r="67" spans="1:5" x14ac:dyDescent="0.2">
      <c r="A67">
        <v>2019</v>
      </c>
      <c r="B67" t="s">
        <v>147</v>
      </c>
      <c r="C67" t="s">
        <v>142</v>
      </c>
      <c r="D67" s="38">
        <v>11142</v>
      </c>
      <c r="E67" t="s">
        <v>126</v>
      </c>
    </row>
    <row r="68" spans="1:5" x14ac:dyDescent="0.2">
      <c r="A68">
        <v>2020</v>
      </c>
      <c r="B68" t="s">
        <v>147</v>
      </c>
      <c r="C68" t="s">
        <v>133</v>
      </c>
      <c r="D68" s="38">
        <v>20401</v>
      </c>
      <c r="E68" t="s">
        <v>126</v>
      </c>
    </row>
    <row r="69" spans="1:5" x14ac:dyDescent="0.2">
      <c r="A69">
        <v>2020</v>
      </c>
      <c r="B69" t="s">
        <v>147</v>
      </c>
      <c r="C69" t="s">
        <v>135</v>
      </c>
      <c r="D69" s="38">
        <v>827</v>
      </c>
      <c r="E69" t="s">
        <v>126</v>
      </c>
    </row>
    <row r="70" spans="1:5" x14ac:dyDescent="0.2">
      <c r="A70">
        <v>2020</v>
      </c>
      <c r="B70" t="s">
        <v>147</v>
      </c>
      <c r="C70" t="s">
        <v>136</v>
      </c>
      <c r="D70" s="38">
        <v>1203</v>
      </c>
      <c r="E70" t="s">
        <v>126</v>
      </c>
    </row>
    <row r="71" spans="1:5" x14ac:dyDescent="0.2">
      <c r="A71">
        <v>2020</v>
      </c>
      <c r="B71" t="s">
        <v>147</v>
      </c>
      <c r="C71" t="s">
        <v>137</v>
      </c>
      <c r="D71" s="38">
        <v>8166</v>
      </c>
      <c r="E71" t="s">
        <v>126</v>
      </c>
    </row>
    <row r="72" spans="1:5" x14ac:dyDescent="0.2">
      <c r="A72">
        <v>2020</v>
      </c>
      <c r="B72" t="s">
        <v>147</v>
      </c>
      <c r="C72" t="s">
        <v>138</v>
      </c>
      <c r="D72" s="38">
        <v>3760</v>
      </c>
      <c r="E72" t="s">
        <v>126</v>
      </c>
    </row>
    <row r="73" spans="1:5" x14ac:dyDescent="0.2">
      <c r="A73">
        <v>2020</v>
      </c>
      <c r="B73" t="s">
        <v>147</v>
      </c>
      <c r="C73" t="s">
        <v>139</v>
      </c>
      <c r="D73" s="38">
        <v>6445</v>
      </c>
      <c r="E73" t="s">
        <v>126</v>
      </c>
    </row>
    <row r="74" spans="1:5" x14ac:dyDescent="0.2">
      <c r="A74">
        <v>2020</v>
      </c>
      <c r="B74" t="s">
        <v>147</v>
      </c>
      <c r="C74" t="s">
        <v>140</v>
      </c>
      <c r="D74" s="38">
        <v>21607</v>
      </c>
      <c r="E74" t="s">
        <v>126</v>
      </c>
    </row>
    <row r="75" spans="1:5" x14ac:dyDescent="0.2">
      <c r="A75">
        <v>2020</v>
      </c>
      <c r="B75" t="s">
        <v>147</v>
      </c>
      <c r="C75" t="s">
        <v>141</v>
      </c>
      <c r="D75" s="38">
        <v>11745</v>
      </c>
      <c r="E75" t="s">
        <v>126</v>
      </c>
    </row>
    <row r="76" spans="1:5" x14ac:dyDescent="0.2">
      <c r="A76">
        <v>2020</v>
      </c>
      <c r="B76" t="s">
        <v>147</v>
      </c>
      <c r="C76" t="s">
        <v>142</v>
      </c>
      <c r="D76" s="38">
        <v>9862</v>
      </c>
      <c r="E76" t="s">
        <v>126</v>
      </c>
    </row>
    <row r="77" spans="1:5" x14ac:dyDescent="0.2">
      <c r="A77" s="4"/>
      <c r="B77" s="4"/>
      <c r="C77" s="4"/>
      <c r="D77" s="4"/>
      <c r="E77" s="4"/>
    </row>
    <row r="78" spans="1:5" x14ac:dyDescent="0.2">
      <c r="A78" t="s">
        <v>28</v>
      </c>
    </row>
    <row r="79" spans="1:5" x14ac:dyDescent="0.2">
      <c r="A79" t="s">
        <v>148</v>
      </c>
    </row>
  </sheetData>
  <hyperlinks>
    <hyperlink ref="A2" r:id="rId1" xr:uid="{00000000-0004-0000-0C00-000000000000}"/>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8"/>
  <sheetViews>
    <sheetView workbookViewId="0"/>
  </sheetViews>
  <sheetFormatPr baseColWidth="10" defaultColWidth="8.83203125" defaultRowHeight="15" x14ac:dyDescent="0.2"/>
  <cols>
    <col min="1" max="1" width="14.6640625" customWidth="1"/>
    <col min="2" max="2" width="10.6640625" customWidth="1"/>
    <col min="3" max="3" width="125.6640625" customWidth="1"/>
    <col min="4" max="5" width="10.6640625" customWidth="1"/>
  </cols>
  <sheetData>
    <row r="1" spans="1:5" ht="19" x14ac:dyDescent="0.25">
      <c r="A1" s="1" t="s">
        <v>149</v>
      </c>
    </row>
    <row r="2" spans="1:5" x14ac:dyDescent="0.2">
      <c r="A2" t="s">
        <v>150</v>
      </c>
    </row>
    <row r="4" spans="1:5" x14ac:dyDescent="0.2">
      <c r="A4" s="3" t="s">
        <v>23</v>
      </c>
      <c r="B4" s="3" t="s">
        <v>79</v>
      </c>
      <c r="C4" s="3" t="s">
        <v>80</v>
      </c>
      <c r="D4" s="5" t="s">
        <v>151</v>
      </c>
      <c r="E4" s="3" t="s">
        <v>152</v>
      </c>
    </row>
    <row r="5" spans="1:5" x14ac:dyDescent="0.2">
      <c r="A5" t="s">
        <v>153</v>
      </c>
      <c r="B5" s="40">
        <v>43973</v>
      </c>
      <c r="C5" t="s">
        <v>154</v>
      </c>
      <c r="D5" s="39">
        <v>59</v>
      </c>
      <c r="E5" t="s">
        <v>155</v>
      </c>
    </row>
    <row r="6" spans="1:5" x14ac:dyDescent="0.2">
      <c r="A6" t="s">
        <v>156</v>
      </c>
      <c r="B6" s="40">
        <v>43987</v>
      </c>
      <c r="C6" t="s">
        <v>154</v>
      </c>
      <c r="D6" s="39">
        <v>55</v>
      </c>
      <c r="E6" t="s">
        <v>155</v>
      </c>
    </row>
    <row r="7" spans="1:5" x14ac:dyDescent="0.2">
      <c r="A7" t="s">
        <v>157</v>
      </c>
      <c r="B7" s="40">
        <v>43994</v>
      </c>
      <c r="C7" t="s">
        <v>154</v>
      </c>
      <c r="D7" s="39">
        <v>54</v>
      </c>
      <c r="E7" t="s">
        <v>155</v>
      </c>
    </row>
    <row r="8" spans="1:5" x14ac:dyDescent="0.2">
      <c r="A8" t="s">
        <v>158</v>
      </c>
      <c r="B8" s="40">
        <v>44001</v>
      </c>
      <c r="C8" t="s">
        <v>154</v>
      </c>
      <c r="D8" s="39">
        <v>54</v>
      </c>
      <c r="E8" t="s">
        <v>155</v>
      </c>
    </row>
    <row r="9" spans="1:5" x14ac:dyDescent="0.2">
      <c r="A9" t="s">
        <v>159</v>
      </c>
      <c r="B9" s="40">
        <v>44008</v>
      </c>
      <c r="C9" t="s">
        <v>154</v>
      </c>
      <c r="D9" s="39">
        <v>53</v>
      </c>
      <c r="E9" t="s">
        <v>155</v>
      </c>
    </row>
    <row r="10" spans="1:5" x14ac:dyDescent="0.2">
      <c r="A10" t="s">
        <v>160</v>
      </c>
      <c r="B10" s="40">
        <v>44015</v>
      </c>
      <c r="C10" t="s">
        <v>154</v>
      </c>
      <c r="D10" s="39">
        <v>56</v>
      </c>
      <c r="E10" t="s">
        <v>155</v>
      </c>
    </row>
    <row r="11" spans="1:5" x14ac:dyDescent="0.2">
      <c r="A11" t="s">
        <v>161</v>
      </c>
      <c r="B11" s="40">
        <v>44022</v>
      </c>
      <c r="C11" t="s">
        <v>154</v>
      </c>
      <c r="D11" s="39">
        <v>57</v>
      </c>
      <c r="E11" t="s">
        <v>155</v>
      </c>
    </row>
    <row r="12" spans="1:5" x14ac:dyDescent="0.2">
      <c r="A12" t="s">
        <v>99</v>
      </c>
      <c r="B12" s="40">
        <v>44040</v>
      </c>
      <c r="C12" t="s">
        <v>154</v>
      </c>
      <c r="D12" s="39">
        <v>44</v>
      </c>
      <c r="E12" t="s">
        <v>150</v>
      </c>
    </row>
    <row r="13" spans="1:5" x14ac:dyDescent="0.2">
      <c r="A13" t="s">
        <v>102</v>
      </c>
      <c r="B13" s="40">
        <v>44054</v>
      </c>
      <c r="C13" t="s">
        <v>154</v>
      </c>
      <c r="D13" s="39">
        <v>44</v>
      </c>
      <c r="E13" t="s">
        <v>150</v>
      </c>
    </row>
    <row r="14" spans="1:5" x14ac:dyDescent="0.2">
      <c r="A14" t="s">
        <v>104</v>
      </c>
      <c r="B14" s="40">
        <v>44068</v>
      </c>
      <c r="C14" t="s">
        <v>154</v>
      </c>
      <c r="D14" s="39">
        <v>44</v>
      </c>
      <c r="E14" t="s">
        <v>150</v>
      </c>
    </row>
    <row r="15" spans="1:5" x14ac:dyDescent="0.2">
      <c r="A15" t="s">
        <v>106</v>
      </c>
      <c r="B15" s="40">
        <v>44082</v>
      </c>
      <c r="C15" t="s">
        <v>154</v>
      </c>
      <c r="D15" s="39">
        <v>46</v>
      </c>
      <c r="E15" t="s">
        <v>150</v>
      </c>
    </row>
    <row r="16" spans="1:5" x14ac:dyDescent="0.2">
      <c r="A16" s="4"/>
      <c r="B16" s="4"/>
      <c r="C16" s="4"/>
      <c r="D16" s="4"/>
      <c r="E16" s="4"/>
    </row>
    <row r="17" spans="1:1" x14ac:dyDescent="0.2">
      <c r="A17" t="s">
        <v>28</v>
      </c>
    </row>
    <row r="18" spans="1:1" x14ac:dyDescent="0.2">
      <c r="A18" t="s">
        <v>162</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workbookViewId="0"/>
  </sheetViews>
  <sheetFormatPr baseColWidth="10" defaultColWidth="8.83203125" defaultRowHeight="15" x14ac:dyDescent="0.2"/>
  <cols>
    <col min="1" max="1" width="14.6640625" customWidth="1"/>
    <col min="2" max="2" width="10.6640625" customWidth="1"/>
    <col min="3" max="3" width="126.6640625" customWidth="1"/>
    <col min="4" max="5" width="10.6640625" customWidth="1"/>
  </cols>
  <sheetData>
    <row r="1" spans="1:5" ht="19" x14ac:dyDescent="0.25">
      <c r="A1" s="1" t="s">
        <v>163</v>
      </c>
    </row>
    <row r="2" spans="1:5" x14ac:dyDescent="0.2">
      <c r="A2" t="s">
        <v>150</v>
      </c>
    </row>
    <row r="4" spans="1:5" x14ac:dyDescent="0.2">
      <c r="A4" s="3" t="s">
        <v>23</v>
      </c>
      <c r="B4" s="3" t="s">
        <v>79</v>
      </c>
      <c r="C4" s="3" t="s">
        <v>80</v>
      </c>
      <c r="D4" s="5" t="s">
        <v>151</v>
      </c>
      <c r="E4" s="3" t="s">
        <v>152</v>
      </c>
    </row>
    <row r="5" spans="1:5" x14ac:dyDescent="0.2">
      <c r="A5" t="s">
        <v>164</v>
      </c>
      <c r="B5" s="42">
        <v>43959</v>
      </c>
      <c r="C5" t="s">
        <v>165</v>
      </c>
      <c r="D5" s="41">
        <v>73</v>
      </c>
      <c r="E5" t="s">
        <v>155</v>
      </c>
    </row>
    <row r="6" spans="1:5" x14ac:dyDescent="0.2">
      <c r="A6" t="s">
        <v>166</v>
      </c>
      <c r="B6" s="42">
        <v>43966</v>
      </c>
      <c r="C6" t="s">
        <v>165</v>
      </c>
      <c r="D6" s="41">
        <v>75</v>
      </c>
      <c r="E6" t="s">
        <v>155</v>
      </c>
    </row>
    <row r="7" spans="1:5" x14ac:dyDescent="0.2">
      <c r="A7" t="s">
        <v>153</v>
      </c>
      <c r="B7" s="42">
        <v>43973</v>
      </c>
      <c r="C7" t="s">
        <v>165</v>
      </c>
      <c r="D7" s="41">
        <v>77</v>
      </c>
      <c r="E7" t="s">
        <v>155</v>
      </c>
    </row>
    <row r="8" spans="1:5" x14ac:dyDescent="0.2">
      <c r="A8" t="s">
        <v>167</v>
      </c>
      <c r="B8" s="42">
        <v>43980</v>
      </c>
      <c r="C8" t="s">
        <v>165</v>
      </c>
      <c r="D8" s="41">
        <v>76</v>
      </c>
      <c r="E8" t="s">
        <v>155</v>
      </c>
    </row>
    <row r="9" spans="1:5" x14ac:dyDescent="0.2">
      <c r="A9" t="s">
        <v>156</v>
      </c>
      <c r="B9" s="42">
        <v>43987</v>
      </c>
      <c r="C9" t="s">
        <v>165</v>
      </c>
      <c r="D9" s="41">
        <v>73</v>
      </c>
      <c r="E9" t="s">
        <v>155</v>
      </c>
    </row>
    <row r="10" spans="1:5" x14ac:dyDescent="0.2">
      <c r="A10" t="s">
        <v>157</v>
      </c>
      <c r="B10" s="42">
        <v>43994</v>
      </c>
      <c r="C10" t="s">
        <v>165</v>
      </c>
      <c r="D10" s="41">
        <v>79</v>
      </c>
      <c r="E10" t="s">
        <v>155</v>
      </c>
    </row>
    <row r="11" spans="1:5" x14ac:dyDescent="0.2">
      <c r="A11" t="s">
        <v>158</v>
      </c>
      <c r="B11" s="42">
        <v>44001</v>
      </c>
      <c r="C11" t="s">
        <v>165</v>
      </c>
      <c r="D11" s="41">
        <v>77</v>
      </c>
      <c r="E11" t="s">
        <v>155</v>
      </c>
    </row>
    <row r="12" spans="1:5" x14ac:dyDescent="0.2">
      <c r="A12" t="s">
        <v>159</v>
      </c>
      <c r="B12" s="42">
        <v>44008</v>
      </c>
      <c r="C12" t="s">
        <v>165</v>
      </c>
      <c r="D12" s="41">
        <v>77</v>
      </c>
      <c r="E12" t="s">
        <v>155</v>
      </c>
    </row>
    <row r="13" spans="1:5" x14ac:dyDescent="0.2">
      <c r="A13" t="s">
        <v>160</v>
      </c>
      <c r="B13" s="42">
        <v>44015</v>
      </c>
      <c r="C13" t="s">
        <v>165</v>
      </c>
      <c r="D13" s="41">
        <v>76</v>
      </c>
      <c r="E13" t="s">
        <v>155</v>
      </c>
    </row>
    <row r="14" spans="1:5" x14ac:dyDescent="0.2">
      <c r="A14" t="s">
        <v>161</v>
      </c>
      <c r="B14" s="42">
        <v>44022</v>
      </c>
      <c r="C14" t="s">
        <v>165</v>
      </c>
      <c r="D14" s="41">
        <v>75</v>
      </c>
      <c r="E14" t="s">
        <v>155</v>
      </c>
    </row>
    <row r="15" spans="1:5" x14ac:dyDescent="0.2">
      <c r="A15" t="s">
        <v>99</v>
      </c>
      <c r="B15" s="42">
        <v>44040</v>
      </c>
      <c r="C15" t="s">
        <v>165</v>
      </c>
      <c r="D15" s="41">
        <v>78</v>
      </c>
      <c r="E15" t="s">
        <v>150</v>
      </c>
    </row>
    <row r="16" spans="1:5" x14ac:dyDescent="0.2">
      <c r="A16" t="s">
        <v>102</v>
      </c>
      <c r="B16" s="42">
        <v>44054</v>
      </c>
      <c r="C16" t="s">
        <v>165</v>
      </c>
      <c r="D16" s="41">
        <v>77</v>
      </c>
      <c r="E16" t="s">
        <v>150</v>
      </c>
    </row>
    <row r="17" spans="1:5" x14ac:dyDescent="0.2">
      <c r="A17" t="s">
        <v>104</v>
      </c>
      <c r="B17" s="42">
        <v>44068</v>
      </c>
      <c r="C17" t="s">
        <v>165</v>
      </c>
      <c r="D17" s="41">
        <v>75</v>
      </c>
      <c r="E17" t="s">
        <v>150</v>
      </c>
    </row>
    <row r="18" spans="1:5" x14ac:dyDescent="0.2">
      <c r="A18" t="s">
        <v>106</v>
      </c>
      <c r="B18" s="42">
        <v>44082</v>
      </c>
      <c r="C18" t="s">
        <v>165</v>
      </c>
      <c r="D18" s="41">
        <v>73</v>
      </c>
      <c r="E18" t="s">
        <v>150</v>
      </c>
    </row>
    <row r="19" spans="1:5" x14ac:dyDescent="0.2">
      <c r="A19" s="4"/>
      <c r="B19" s="4"/>
      <c r="C19" s="4"/>
      <c r="D19" s="4"/>
      <c r="E19" s="4"/>
    </row>
    <row r="20" spans="1:5" x14ac:dyDescent="0.2">
      <c r="A20" t="s">
        <v>28</v>
      </c>
    </row>
    <row r="21" spans="1:5" x14ac:dyDescent="0.2">
      <c r="A21" t="s">
        <v>162</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2"/>
  <sheetViews>
    <sheetView workbookViewId="0"/>
  </sheetViews>
  <sheetFormatPr baseColWidth="10" defaultColWidth="8.83203125" defaultRowHeight="15" x14ac:dyDescent="0.2"/>
  <cols>
    <col min="1" max="1" width="14.6640625" customWidth="1"/>
    <col min="2" max="2" width="10.6640625" customWidth="1"/>
    <col min="3" max="3" width="79.6640625" customWidth="1"/>
    <col min="4" max="5" width="10.6640625" customWidth="1"/>
  </cols>
  <sheetData>
    <row r="1" spans="1:5" ht="19" x14ac:dyDescent="0.25">
      <c r="A1" s="1" t="s">
        <v>168</v>
      </c>
    </row>
    <row r="2" spans="1:5" x14ac:dyDescent="0.2">
      <c r="A2" t="s">
        <v>150</v>
      </c>
    </row>
    <row r="4" spans="1:5" x14ac:dyDescent="0.2">
      <c r="A4" s="3" t="s">
        <v>23</v>
      </c>
      <c r="B4" s="3" t="s">
        <v>79</v>
      </c>
      <c r="C4" s="3" t="s">
        <v>80</v>
      </c>
      <c r="D4" s="5" t="s">
        <v>151</v>
      </c>
      <c r="E4" s="3" t="s">
        <v>152</v>
      </c>
    </row>
    <row r="5" spans="1:5" x14ac:dyDescent="0.2">
      <c r="A5" t="s">
        <v>97</v>
      </c>
      <c r="B5" s="44">
        <v>44026</v>
      </c>
      <c r="C5" t="s">
        <v>169</v>
      </c>
      <c r="D5" s="43">
        <v>26</v>
      </c>
      <c r="E5" t="s">
        <v>150</v>
      </c>
    </row>
    <row r="6" spans="1:5" x14ac:dyDescent="0.2">
      <c r="A6" t="s">
        <v>99</v>
      </c>
      <c r="B6" s="44">
        <v>44040</v>
      </c>
      <c r="C6" t="s">
        <v>169</v>
      </c>
      <c r="D6" s="43">
        <v>24</v>
      </c>
      <c r="E6" t="s">
        <v>150</v>
      </c>
    </row>
    <row r="7" spans="1:5" x14ac:dyDescent="0.2">
      <c r="A7" t="s">
        <v>102</v>
      </c>
      <c r="B7" s="44">
        <v>44054</v>
      </c>
      <c r="C7" t="s">
        <v>169</v>
      </c>
      <c r="D7" s="43">
        <v>25</v>
      </c>
      <c r="E7" t="s">
        <v>150</v>
      </c>
    </row>
    <row r="8" spans="1:5" x14ac:dyDescent="0.2">
      <c r="A8" t="s">
        <v>104</v>
      </c>
      <c r="B8" s="44">
        <v>44068</v>
      </c>
      <c r="C8" t="s">
        <v>169</v>
      </c>
      <c r="D8" s="43">
        <v>22</v>
      </c>
      <c r="E8" t="s">
        <v>150</v>
      </c>
    </row>
    <row r="9" spans="1:5" x14ac:dyDescent="0.2">
      <c r="A9" t="s">
        <v>106</v>
      </c>
      <c r="B9" s="44">
        <v>44082</v>
      </c>
      <c r="C9" t="s">
        <v>169</v>
      </c>
      <c r="D9" s="43">
        <v>26</v>
      </c>
      <c r="E9" t="s">
        <v>150</v>
      </c>
    </row>
    <row r="10" spans="1:5" x14ac:dyDescent="0.2">
      <c r="A10" s="4"/>
      <c r="B10" s="4"/>
      <c r="C10" s="4"/>
      <c r="D10" s="4"/>
      <c r="E10" s="4"/>
    </row>
    <row r="11" spans="1:5" x14ac:dyDescent="0.2">
      <c r="A11" t="s">
        <v>28</v>
      </c>
    </row>
    <row r="12" spans="1:5" x14ac:dyDescent="0.2">
      <c r="A12" t="s">
        <v>170</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3"/>
  <sheetViews>
    <sheetView workbookViewId="0"/>
  </sheetViews>
  <sheetFormatPr baseColWidth="10" defaultColWidth="8.83203125" defaultRowHeight="15" x14ac:dyDescent="0.2"/>
  <cols>
    <col min="1" max="1" width="14.6640625" customWidth="1"/>
    <col min="2" max="2" width="10.6640625" customWidth="1"/>
    <col min="3" max="3" width="101.6640625" customWidth="1"/>
    <col min="4" max="4" width="10.6640625" customWidth="1"/>
  </cols>
  <sheetData>
    <row r="1" spans="1:4" ht="19" x14ac:dyDescent="0.25">
      <c r="A1" s="1" t="s">
        <v>171</v>
      </c>
    </row>
    <row r="2" spans="1:4" x14ac:dyDescent="0.2">
      <c r="A2" t="s">
        <v>172</v>
      </c>
    </row>
    <row r="4" spans="1:4" x14ac:dyDescent="0.2">
      <c r="A4" s="3" t="s">
        <v>23</v>
      </c>
      <c r="B4" s="3" t="s">
        <v>173</v>
      </c>
      <c r="C4" s="3" t="s">
        <v>80</v>
      </c>
      <c r="D4" s="5" t="s">
        <v>151</v>
      </c>
    </row>
    <row r="5" spans="1:4" x14ac:dyDescent="0.2">
      <c r="A5" t="s">
        <v>174</v>
      </c>
      <c r="B5" s="46">
        <v>43969</v>
      </c>
      <c r="C5" t="s">
        <v>175</v>
      </c>
      <c r="D5" s="45">
        <v>82</v>
      </c>
    </row>
    <row r="6" spans="1:4" x14ac:dyDescent="0.2">
      <c r="A6" t="s">
        <v>176</v>
      </c>
      <c r="B6" s="46">
        <v>43983</v>
      </c>
      <c r="C6" t="s">
        <v>175</v>
      </c>
      <c r="D6" s="45">
        <v>81</v>
      </c>
    </row>
    <row r="7" spans="1:4" x14ac:dyDescent="0.2">
      <c r="A7" t="s">
        <v>177</v>
      </c>
      <c r="B7" s="46">
        <v>44006</v>
      </c>
      <c r="C7" t="s">
        <v>175</v>
      </c>
      <c r="D7" s="45">
        <v>75</v>
      </c>
    </row>
    <row r="8" spans="1:4" x14ac:dyDescent="0.2">
      <c r="A8" t="s">
        <v>178</v>
      </c>
      <c r="B8" s="46">
        <v>44020</v>
      </c>
      <c r="C8" t="s">
        <v>175</v>
      </c>
      <c r="D8" s="45">
        <v>67</v>
      </c>
    </row>
    <row r="9" spans="1:4" x14ac:dyDescent="0.2">
      <c r="A9" t="s">
        <v>179</v>
      </c>
      <c r="B9" s="46">
        <v>44034</v>
      </c>
      <c r="C9" t="s">
        <v>175</v>
      </c>
      <c r="D9" s="45">
        <v>61</v>
      </c>
    </row>
    <row r="10" spans="1:4" x14ac:dyDescent="0.2">
      <c r="A10" t="s">
        <v>180</v>
      </c>
      <c r="B10" s="46">
        <v>44062</v>
      </c>
      <c r="C10" t="s">
        <v>175</v>
      </c>
      <c r="D10" s="45">
        <v>68</v>
      </c>
    </row>
    <row r="11" spans="1:4" x14ac:dyDescent="0.2">
      <c r="A11" s="4"/>
      <c r="B11" s="4"/>
      <c r="C11" s="4"/>
      <c r="D11" s="4"/>
    </row>
    <row r="12" spans="1:4" x14ac:dyDescent="0.2">
      <c r="A12" t="s">
        <v>28</v>
      </c>
    </row>
    <row r="13" spans="1:4" x14ac:dyDescent="0.2">
      <c r="A13" t="s">
        <v>181</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557"/>
  <sheetViews>
    <sheetView workbookViewId="0"/>
  </sheetViews>
  <sheetFormatPr baseColWidth="10" defaultColWidth="8.83203125" defaultRowHeight="15" x14ac:dyDescent="0.2"/>
  <cols>
    <col min="1" max="1" width="14.6640625" customWidth="1"/>
    <col min="2" max="2" width="10.6640625" customWidth="1"/>
    <col min="3" max="3" width="14.6640625" customWidth="1"/>
    <col min="4" max="4" width="40.6640625" customWidth="1"/>
    <col min="5" max="5" width="11.6640625" customWidth="1"/>
  </cols>
  <sheetData>
    <row r="1" spans="1:5" ht="19" x14ac:dyDescent="0.25">
      <c r="A1" s="1" t="s">
        <v>182</v>
      </c>
    </row>
    <row r="2" spans="1:5" x14ac:dyDescent="0.2">
      <c r="A2" s="2" t="s">
        <v>22</v>
      </c>
    </row>
    <row r="4" spans="1:5" x14ac:dyDescent="0.2">
      <c r="A4" s="3" t="s">
        <v>127</v>
      </c>
      <c r="B4" s="5" t="s">
        <v>128</v>
      </c>
      <c r="C4" s="3" t="s">
        <v>183</v>
      </c>
      <c r="D4" s="3" t="s">
        <v>184</v>
      </c>
      <c r="E4" s="5" t="s">
        <v>185</v>
      </c>
    </row>
    <row r="5" spans="1:5" x14ac:dyDescent="0.2">
      <c r="A5">
        <v>2016</v>
      </c>
      <c r="B5" s="47">
        <v>1</v>
      </c>
      <c r="D5" t="s">
        <v>186</v>
      </c>
      <c r="E5" s="48">
        <v>54.470903029704601</v>
      </c>
    </row>
    <row r="6" spans="1:5" x14ac:dyDescent="0.2">
      <c r="A6">
        <v>2016</v>
      </c>
      <c r="B6" s="47">
        <v>2</v>
      </c>
      <c r="D6" t="s">
        <v>186</v>
      </c>
      <c r="E6" s="48">
        <v>50.138047394605202</v>
      </c>
    </row>
    <row r="7" spans="1:5" x14ac:dyDescent="0.2">
      <c r="A7">
        <v>2016</v>
      </c>
      <c r="B7" s="47">
        <v>3</v>
      </c>
      <c r="D7" t="s">
        <v>186</v>
      </c>
      <c r="E7" s="48">
        <v>48.211495485272899</v>
      </c>
    </row>
    <row r="8" spans="1:5" x14ac:dyDescent="0.2">
      <c r="A8">
        <v>2016</v>
      </c>
      <c r="B8" s="47">
        <v>4</v>
      </c>
      <c r="D8" t="s">
        <v>186</v>
      </c>
      <c r="E8" s="48">
        <v>58.483843671291197</v>
      </c>
    </row>
    <row r="9" spans="1:5" x14ac:dyDescent="0.2">
      <c r="A9">
        <v>2016</v>
      </c>
      <c r="B9" s="47">
        <v>5</v>
      </c>
      <c r="D9" t="s">
        <v>186</v>
      </c>
      <c r="E9" s="48">
        <v>55.585067404526903</v>
      </c>
    </row>
    <row r="10" spans="1:5" x14ac:dyDescent="0.2">
      <c r="A10">
        <v>2016</v>
      </c>
      <c r="B10" s="47">
        <v>6</v>
      </c>
      <c r="D10" t="s">
        <v>186</v>
      </c>
      <c r="E10" s="48">
        <v>51.205311451365397</v>
      </c>
    </row>
    <row r="11" spans="1:5" x14ac:dyDescent="0.2">
      <c r="A11">
        <v>2016</v>
      </c>
      <c r="B11" s="47">
        <v>7</v>
      </c>
      <c r="D11" t="s">
        <v>186</v>
      </c>
      <c r="E11" s="48">
        <v>48.017740480752202</v>
      </c>
    </row>
    <row r="12" spans="1:5" x14ac:dyDescent="0.2">
      <c r="A12">
        <v>2016</v>
      </c>
      <c r="B12" s="47">
        <v>8</v>
      </c>
      <c r="D12" t="s">
        <v>186</v>
      </c>
      <c r="E12" s="48">
        <v>57.840591330206301</v>
      </c>
    </row>
    <row r="13" spans="1:5" x14ac:dyDescent="0.2">
      <c r="A13">
        <v>2016</v>
      </c>
      <c r="B13" s="47">
        <v>9</v>
      </c>
      <c r="D13" t="s">
        <v>186</v>
      </c>
      <c r="E13" s="48">
        <v>54.121994361628097</v>
      </c>
    </row>
    <row r="14" spans="1:5" x14ac:dyDescent="0.2">
      <c r="A14">
        <v>2016</v>
      </c>
      <c r="B14" s="47">
        <v>10</v>
      </c>
      <c r="D14" t="s">
        <v>186</v>
      </c>
      <c r="E14" s="48">
        <v>52.393765749406001</v>
      </c>
    </row>
    <row r="15" spans="1:5" x14ac:dyDescent="0.2">
      <c r="A15">
        <v>2016</v>
      </c>
      <c r="B15" s="47">
        <v>11</v>
      </c>
      <c r="D15" t="s">
        <v>186</v>
      </c>
      <c r="E15" s="48">
        <v>59.728177507420199</v>
      </c>
    </row>
    <row r="16" spans="1:5" x14ac:dyDescent="0.2">
      <c r="A16">
        <v>2016</v>
      </c>
      <c r="B16" s="47">
        <v>12</v>
      </c>
      <c r="D16" t="s">
        <v>186</v>
      </c>
      <c r="E16" s="48">
        <v>58.537173707186703</v>
      </c>
    </row>
    <row r="17" spans="1:5" x14ac:dyDescent="0.2">
      <c r="A17">
        <v>2017</v>
      </c>
      <c r="B17" s="47">
        <v>1</v>
      </c>
      <c r="D17" t="s">
        <v>186</v>
      </c>
      <c r="E17" s="48">
        <v>53.285251281991201</v>
      </c>
    </row>
    <row r="18" spans="1:5" x14ac:dyDescent="0.2">
      <c r="A18">
        <v>2017</v>
      </c>
      <c r="B18" s="47">
        <v>2</v>
      </c>
      <c r="D18" t="s">
        <v>186</v>
      </c>
      <c r="E18" s="48">
        <v>48.221651506631801</v>
      </c>
    </row>
    <row r="19" spans="1:5" x14ac:dyDescent="0.2">
      <c r="A19">
        <v>2017</v>
      </c>
      <c r="B19" s="47">
        <v>3</v>
      </c>
      <c r="D19" t="s">
        <v>186</v>
      </c>
      <c r="E19" s="48">
        <v>58.424524901216003</v>
      </c>
    </row>
    <row r="20" spans="1:5" x14ac:dyDescent="0.2">
      <c r="A20">
        <v>2017</v>
      </c>
      <c r="B20" s="47">
        <v>4</v>
      </c>
      <c r="D20" t="s">
        <v>186</v>
      </c>
      <c r="E20" s="48">
        <v>50.353414816380599</v>
      </c>
    </row>
    <row r="21" spans="1:5" x14ac:dyDescent="0.2">
      <c r="A21">
        <v>2017</v>
      </c>
      <c r="B21" s="47">
        <v>5</v>
      </c>
      <c r="D21" t="s">
        <v>186</v>
      </c>
      <c r="E21" s="48">
        <v>51.848890321486103</v>
      </c>
    </row>
    <row r="22" spans="1:5" x14ac:dyDescent="0.2">
      <c r="A22">
        <v>2017</v>
      </c>
      <c r="B22" s="47">
        <v>6</v>
      </c>
      <c r="D22" t="s">
        <v>186</v>
      </c>
      <c r="E22" s="48">
        <v>55.207545839809001</v>
      </c>
    </row>
    <row r="23" spans="1:5" x14ac:dyDescent="0.2">
      <c r="A23">
        <v>2017</v>
      </c>
      <c r="B23" s="47">
        <v>7</v>
      </c>
      <c r="D23" t="s">
        <v>186</v>
      </c>
      <c r="E23" s="48">
        <v>55.912145472530803</v>
      </c>
    </row>
    <row r="24" spans="1:5" x14ac:dyDescent="0.2">
      <c r="A24">
        <v>2017</v>
      </c>
      <c r="B24" s="47">
        <v>8</v>
      </c>
      <c r="D24" t="s">
        <v>186</v>
      </c>
      <c r="E24" s="48">
        <v>51.910386650397001</v>
      </c>
    </row>
    <row r="25" spans="1:5" x14ac:dyDescent="0.2">
      <c r="A25">
        <v>2017</v>
      </c>
      <c r="B25" s="47">
        <v>9</v>
      </c>
      <c r="D25" t="s">
        <v>186</v>
      </c>
      <c r="E25" s="48">
        <v>53.034856475008397</v>
      </c>
    </row>
    <row r="26" spans="1:5" x14ac:dyDescent="0.2">
      <c r="A26">
        <v>2017</v>
      </c>
      <c r="B26" s="47">
        <v>10</v>
      </c>
      <c r="D26" t="s">
        <v>186</v>
      </c>
      <c r="E26" s="48">
        <v>52.113682977838501</v>
      </c>
    </row>
    <row r="27" spans="1:5" x14ac:dyDescent="0.2">
      <c r="A27">
        <v>2017</v>
      </c>
      <c r="B27" s="47">
        <v>11</v>
      </c>
      <c r="D27" t="s">
        <v>186</v>
      </c>
      <c r="E27" s="48">
        <v>50.4776872688848</v>
      </c>
    </row>
    <row r="28" spans="1:5" x14ac:dyDescent="0.2">
      <c r="A28">
        <v>2017</v>
      </c>
      <c r="B28" s="47">
        <v>12</v>
      </c>
      <c r="D28" t="s">
        <v>186</v>
      </c>
      <c r="E28" s="48">
        <v>51.110274586538203</v>
      </c>
    </row>
    <row r="29" spans="1:5" x14ac:dyDescent="0.2">
      <c r="A29">
        <v>2018</v>
      </c>
      <c r="B29" s="47">
        <v>1</v>
      </c>
      <c r="D29" t="s">
        <v>186</v>
      </c>
      <c r="E29" s="48">
        <v>49.731392520241897</v>
      </c>
    </row>
    <row r="30" spans="1:5" x14ac:dyDescent="0.2">
      <c r="A30">
        <v>2018</v>
      </c>
      <c r="B30" s="47">
        <v>2</v>
      </c>
      <c r="D30" t="s">
        <v>186</v>
      </c>
      <c r="E30" s="48">
        <v>50.688983958098</v>
      </c>
    </row>
    <row r="31" spans="1:5" x14ac:dyDescent="0.2">
      <c r="A31">
        <v>2018</v>
      </c>
      <c r="B31" s="47">
        <v>3</v>
      </c>
      <c r="D31" t="s">
        <v>186</v>
      </c>
      <c r="E31" s="48">
        <v>44.070079332221503</v>
      </c>
    </row>
    <row r="32" spans="1:5" x14ac:dyDescent="0.2">
      <c r="A32">
        <v>2018</v>
      </c>
      <c r="B32" s="47">
        <v>4</v>
      </c>
      <c r="D32" t="s">
        <v>186</v>
      </c>
      <c r="E32" s="48">
        <v>54.508368803952003</v>
      </c>
    </row>
    <row r="33" spans="1:5" x14ac:dyDescent="0.2">
      <c r="A33">
        <v>2018</v>
      </c>
      <c r="B33" s="47">
        <v>5</v>
      </c>
      <c r="D33" t="s">
        <v>186</v>
      </c>
      <c r="E33" s="48">
        <v>54.273179900081601</v>
      </c>
    </row>
    <row r="34" spans="1:5" x14ac:dyDescent="0.2">
      <c r="A34">
        <v>2018</v>
      </c>
      <c r="B34" s="47">
        <v>6</v>
      </c>
      <c r="D34" t="s">
        <v>186</v>
      </c>
      <c r="E34" s="48">
        <v>52.435959368273998</v>
      </c>
    </row>
    <row r="35" spans="1:5" x14ac:dyDescent="0.2">
      <c r="A35">
        <v>2018</v>
      </c>
      <c r="B35" s="47">
        <v>7</v>
      </c>
      <c r="D35" t="s">
        <v>186</v>
      </c>
      <c r="E35" s="48">
        <v>52.707589999401499</v>
      </c>
    </row>
    <row r="36" spans="1:5" x14ac:dyDescent="0.2">
      <c r="A36">
        <v>2018</v>
      </c>
      <c r="B36" s="47">
        <v>8</v>
      </c>
      <c r="D36" t="s">
        <v>186</v>
      </c>
      <c r="E36" s="48">
        <v>51.804436408994903</v>
      </c>
    </row>
    <row r="37" spans="1:5" x14ac:dyDescent="0.2">
      <c r="A37">
        <v>2018</v>
      </c>
      <c r="B37" s="47">
        <v>9</v>
      </c>
      <c r="D37" t="s">
        <v>186</v>
      </c>
      <c r="E37" s="48">
        <v>50.837511295792403</v>
      </c>
    </row>
    <row r="38" spans="1:5" x14ac:dyDescent="0.2">
      <c r="A38">
        <v>2018</v>
      </c>
      <c r="B38" s="47">
        <v>10</v>
      </c>
      <c r="D38" t="s">
        <v>186</v>
      </c>
      <c r="E38" s="48">
        <v>52.706959264697403</v>
      </c>
    </row>
    <row r="39" spans="1:5" x14ac:dyDescent="0.2">
      <c r="A39">
        <v>2018</v>
      </c>
      <c r="B39" s="47">
        <v>11</v>
      </c>
      <c r="D39" t="s">
        <v>186</v>
      </c>
      <c r="E39" s="48">
        <v>52.475074408976802</v>
      </c>
    </row>
    <row r="40" spans="1:5" x14ac:dyDescent="0.2">
      <c r="A40">
        <v>2018</v>
      </c>
      <c r="B40" s="47">
        <v>12</v>
      </c>
      <c r="D40" t="s">
        <v>186</v>
      </c>
      <c r="E40" s="48">
        <v>50.7471547770174</v>
      </c>
    </row>
    <row r="41" spans="1:5" x14ac:dyDescent="0.2">
      <c r="A41">
        <v>2019</v>
      </c>
      <c r="B41" s="47">
        <v>1</v>
      </c>
      <c r="D41" t="s">
        <v>186</v>
      </c>
      <c r="E41" s="48">
        <v>54.761414800180098</v>
      </c>
    </row>
    <row r="42" spans="1:5" x14ac:dyDescent="0.2">
      <c r="A42">
        <v>2019</v>
      </c>
      <c r="B42" s="47">
        <v>2</v>
      </c>
      <c r="D42" t="s">
        <v>186</v>
      </c>
      <c r="E42" s="48">
        <v>56.011427036711801</v>
      </c>
    </row>
    <row r="43" spans="1:5" x14ac:dyDescent="0.2">
      <c r="A43">
        <v>2019</v>
      </c>
      <c r="B43" s="47">
        <v>3</v>
      </c>
      <c r="D43" t="s">
        <v>186</v>
      </c>
      <c r="E43" s="48">
        <v>59.668904204502603</v>
      </c>
    </row>
    <row r="44" spans="1:5" x14ac:dyDescent="0.2">
      <c r="A44">
        <v>2019</v>
      </c>
      <c r="B44" s="47">
        <v>4</v>
      </c>
      <c r="D44" t="s">
        <v>186</v>
      </c>
      <c r="E44" s="48">
        <v>50.7609461541103</v>
      </c>
    </row>
    <row r="45" spans="1:5" x14ac:dyDescent="0.2">
      <c r="A45">
        <v>2019</v>
      </c>
      <c r="B45" s="47">
        <v>5</v>
      </c>
      <c r="D45" t="s">
        <v>186</v>
      </c>
      <c r="E45" s="48">
        <v>49.959184616389301</v>
      </c>
    </row>
    <row r="46" spans="1:5" x14ac:dyDescent="0.2">
      <c r="A46">
        <v>2019</v>
      </c>
      <c r="B46" s="47">
        <v>6</v>
      </c>
      <c r="D46" t="s">
        <v>186</v>
      </c>
      <c r="E46" s="48">
        <v>49.856838957081003</v>
      </c>
    </row>
    <row r="47" spans="1:5" x14ac:dyDescent="0.2">
      <c r="A47">
        <v>2019</v>
      </c>
      <c r="B47" s="47">
        <v>7</v>
      </c>
      <c r="D47" t="s">
        <v>186</v>
      </c>
      <c r="E47" s="48">
        <v>49.626231213612201</v>
      </c>
    </row>
    <row r="48" spans="1:5" x14ac:dyDescent="0.2">
      <c r="A48">
        <v>2019</v>
      </c>
      <c r="B48" s="47">
        <v>8</v>
      </c>
      <c r="D48" t="s">
        <v>186</v>
      </c>
      <c r="E48" s="48">
        <v>50.280896267056598</v>
      </c>
    </row>
    <row r="49" spans="1:5" x14ac:dyDescent="0.2">
      <c r="A49">
        <v>2019</v>
      </c>
      <c r="B49" s="47">
        <v>9</v>
      </c>
      <c r="D49" t="s">
        <v>186</v>
      </c>
      <c r="E49" s="48">
        <v>51.5112341431294</v>
      </c>
    </row>
    <row r="50" spans="1:5" x14ac:dyDescent="0.2">
      <c r="A50">
        <v>2019</v>
      </c>
      <c r="B50" s="47">
        <v>10</v>
      </c>
      <c r="D50" t="s">
        <v>186</v>
      </c>
      <c r="E50" s="48">
        <v>49.644593887767101</v>
      </c>
    </row>
    <row r="51" spans="1:5" x14ac:dyDescent="0.2">
      <c r="A51">
        <v>2019</v>
      </c>
      <c r="B51" s="47">
        <v>11</v>
      </c>
      <c r="D51" t="s">
        <v>186</v>
      </c>
      <c r="E51" s="48">
        <v>46.442252699732698</v>
      </c>
    </row>
    <row r="52" spans="1:5" x14ac:dyDescent="0.2">
      <c r="A52">
        <v>2019</v>
      </c>
      <c r="B52" s="47">
        <v>12</v>
      </c>
      <c r="D52" t="s">
        <v>186</v>
      </c>
      <c r="E52" s="48">
        <v>50.2366938370673</v>
      </c>
    </row>
    <row r="53" spans="1:5" x14ac:dyDescent="0.2">
      <c r="A53">
        <v>2020</v>
      </c>
      <c r="B53" s="47">
        <v>1</v>
      </c>
      <c r="D53" t="s">
        <v>186</v>
      </c>
      <c r="E53" s="48">
        <v>45.950813517576201</v>
      </c>
    </row>
    <row r="54" spans="1:5" x14ac:dyDescent="0.2">
      <c r="A54">
        <v>2020</v>
      </c>
      <c r="B54" s="47">
        <v>2</v>
      </c>
      <c r="D54" t="s">
        <v>186</v>
      </c>
      <c r="E54" s="48">
        <v>49.387351600144001</v>
      </c>
    </row>
    <row r="55" spans="1:5" x14ac:dyDescent="0.2">
      <c r="A55">
        <v>2020</v>
      </c>
      <c r="B55" s="47">
        <v>3</v>
      </c>
      <c r="D55" t="s">
        <v>186</v>
      </c>
      <c r="E55" s="48">
        <v>28.987873793536298</v>
      </c>
    </row>
    <row r="56" spans="1:5" x14ac:dyDescent="0.2">
      <c r="A56">
        <v>2020</v>
      </c>
      <c r="B56" s="47">
        <v>4</v>
      </c>
      <c r="D56" t="s">
        <v>186</v>
      </c>
      <c r="E56" s="48">
        <v>18.723944255715601</v>
      </c>
    </row>
    <row r="57" spans="1:5" x14ac:dyDescent="0.2">
      <c r="A57">
        <v>2020</v>
      </c>
      <c r="B57" s="47">
        <v>5</v>
      </c>
      <c r="D57" t="s">
        <v>186</v>
      </c>
      <c r="E57" s="48">
        <v>23.2764303597999</v>
      </c>
    </row>
    <row r="58" spans="1:5" x14ac:dyDescent="0.2">
      <c r="A58">
        <v>2020</v>
      </c>
      <c r="B58" s="47">
        <v>6</v>
      </c>
      <c r="D58" t="s">
        <v>186</v>
      </c>
      <c r="E58" s="48">
        <v>24.3625740033252</v>
      </c>
    </row>
    <row r="59" spans="1:5" x14ac:dyDescent="0.2">
      <c r="A59">
        <v>2020</v>
      </c>
      <c r="B59" s="47">
        <v>7</v>
      </c>
      <c r="D59" t="s">
        <v>186</v>
      </c>
      <c r="E59" s="48">
        <v>28.4985924929051</v>
      </c>
    </row>
    <row r="60" spans="1:5" x14ac:dyDescent="0.2">
      <c r="A60">
        <v>2016</v>
      </c>
      <c r="B60" s="47">
        <v>1</v>
      </c>
      <c r="C60" t="s">
        <v>186</v>
      </c>
      <c r="D60" t="s">
        <v>187</v>
      </c>
      <c r="E60" s="48">
        <v>44.422286810773699</v>
      </c>
    </row>
    <row r="61" spans="1:5" x14ac:dyDescent="0.2">
      <c r="A61">
        <v>2016</v>
      </c>
      <c r="B61" s="47">
        <v>2</v>
      </c>
      <c r="C61" t="s">
        <v>186</v>
      </c>
      <c r="D61" t="s">
        <v>187</v>
      </c>
      <c r="E61" s="48">
        <v>39.761661772565503</v>
      </c>
    </row>
    <row r="62" spans="1:5" x14ac:dyDescent="0.2">
      <c r="A62">
        <v>2016</v>
      </c>
      <c r="B62" s="47">
        <v>3</v>
      </c>
      <c r="C62" t="s">
        <v>186</v>
      </c>
      <c r="D62" t="s">
        <v>187</v>
      </c>
      <c r="E62" s="48">
        <v>42.053757628079097</v>
      </c>
    </row>
    <row r="63" spans="1:5" x14ac:dyDescent="0.2">
      <c r="A63">
        <v>2016</v>
      </c>
      <c r="B63" s="47">
        <v>4</v>
      </c>
      <c r="C63" t="s">
        <v>186</v>
      </c>
      <c r="D63" t="s">
        <v>187</v>
      </c>
      <c r="E63" s="48">
        <v>48.957693148357599</v>
      </c>
    </row>
    <row r="64" spans="1:5" x14ac:dyDescent="0.2">
      <c r="A64">
        <v>2016</v>
      </c>
      <c r="B64" s="47">
        <v>5</v>
      </c>
      <c r="C64" t="s">
        <v>186</v>
      </c>
      <c r="D64" t="s">
        <v>187</v>
      </c>
      <c r="E64" s="48">
        <v>49.103576391299299</v>
      </c>
    </row>
    <row r="65" spans="1:5" x14ac:dyDescent="0.2">
      <c r="A65">
        <v>2016</v>
      </c>
      <c r="B65" s="47">
        <v>6</v>
      </c>
      <c r="C65" t="s">
        <v>186</v>
      </c>
      <c r="D65" t="s">
        <v>187</v>
      </c>
      <c r="E65" s="48">
        <v>42.767979149204798</v>
      </c>
    </row>
    <row r="66" spans="1:5" x14ac:dyDescent="0.2">
      <c r="A66">
        <v>2016</v>
      </c>
      <c r="B66" s="47">
        <v>7</v>
      </c>
      <c r="C66" t="s">
        <v>186</v>
      </c>
      <c r="D66" t="s">
        <v>187</v>
      </c>
      <c r="E66" s="48">
        <v>43.071382677218899</v>
      </c>
    </row>
    <row r="67" spans="1:5" x14ac:dyDescent="0.2">
      <c r="A67">
        <v>2016</v>
      </c>
      <c r="B67" s="47">
        <v>8</v>
      </c>
      <c r="C67" t="s">
        <v>186</v>
      </c>
      <c r="D67" t="s">
        <v>187</v>
      </c>
      <c r="E67" s="48">
        <v>53.246693800459099</v>
      </c>
    </row>
    <row r="68" spans="1:5" x14ac:dyDescent="0.2">
      <c r="A68">
        <v>2016</v>
      </c>
      <c r="B68" s="47">
        <v>9</v>
      </c>
      <c r="C68" t="s">
        <v>186</v>
      </c>
      <c r="D68" t="s">
        <v>187</v>
      </c>
      <c r="E68" s="48">
        <v>48.915184769293099</v>
      </c>
    </row>
    <row r="69" spans="1:5" x14ac:dyDescent="0.2">
      <c r="A69">
        <v>2016</v>
      </c>
      <c r="B69" s="47">
        <v>10</v>
      </c>
      <c r="C69" t="s">
        <v>186</v>
      </c>
      <c r="D69" t="s">
        <v>187</v>
      </c>
      <c r="E69" s="48">
        <v>47.046940994245702</v>
      </c>
    </row>
    <row r="70" spans="1:5" x14ac:dyDescent="0.2">
      <c r="A70">
        <v>2016</v>
      </c>
      <c r="B70" s="47">
        <v>11</v>
      </c>
      <c r="C70" t="s">
        <v>186</v>
      </c>
      <c r="D70" t="s">
        <v>187</v>
      </c>
      <c r="E70" s="48">
        <v>59.143319653366198</v>
      </c>
    </row>
    <row r="71" spans="1:5" x14ac:dyDescent="0.2">
      <c r="A71">
        <v>2016</v>
      </c>
      <c r="B71" s="47">
        <v>12</v>
      </c>
      <c r="C71" t="s">
        <v>186</v>
      </c>
      <c r="D71" t="s">
        <v>187</v>
      </c>
      <c r="E71" s="48">
        <v>59.878685109379603</v>
      </c>
    </row>
    <row r="72" spans="1:5" x14ac:dyDescent="0.2">
      <c r="A72">
        <v>2017</v>
      </c>
      <c r="B72" s="47">
        <v>1</v>
      </c>
      <c r="C72" t="s">
        <v>186</v>
      </c>
      <c r="D72" t="s">
        <v>187</v>
      </c>
      <c r="E72" s="48">
        <v>56.5087572313046</v>
      </c>
    </row>
    <row r="73" spans="1:5" x14ac:dyDescent="0.2">
      <c r="A73">
        <v>2017</v>
      </c>
      <c r="B73" s="47">
        <v>2</v>
      </c>
      <c r="C73" t="s">
        <v>186</v>
      </c>
      <c r="D73" t="s">
        <v>187</v>
      </c>
      <c r="E73" s="48">
        <v>52.757600682099799</v>
      </c>
    </row>
    <row r="74" spans="1:5" x14ac:dyDescent="0.2">
      <c r="A74">
        <v>2017</v>
      </c>
      <c r="B74" s="47">
        <v>3</v>
      </c>
      <c r="C74" t="s">
        <v>186</v>
      </c>
      <c r="D74" t="s">
        <v>187</v>
      </c>
      <c r="E74" s="48">
        <v>65.3338245552453</v>
      </c>
    </row>
    <row r="75" spans="1:5" x14ac:dyDescent="0.2">
      <c r="A75">
        <v>2017</v>
      </c>
      <c r="B75" s="47">
        <v>4</v>
      </c>
      <c r="C75" t="s">
        <v>186</v>
      </c>
      <c r="D75" t="s">
        <v>187</v>
      </c>
      <c r="E75" s="48">
        <v>47.748196187475997</v>
      </c>
    </row>
    <row r="76" spans="1:5" x14ac:dyDescent="0.2">
      <c r="A76">
        <v>2017</v>
      </c>
      <c r="B76" s="47">
        <v>5</v>
      </c>
      <c r="C76" t="s">
        <v>186</v>
      </c>
      <c r="D76" t="s">
        <v>187</v>
      </c>
      <c r="E76" s="48">
        <v>54.671940306957303</v>
      </c>
    </row>
    <row r="77" spans="1:5" x14ac:dyDescent="0.2">
      <c r="A77">
        <v>2017</v>
      </c>
      <c r="B77" s="47">
        <v>6</v>
      </c>
      <c r="C77" t="s">
        <v>186</v>
      </c>
      <c r="D77" t="s">
        <v>187</v>
      </c>
      <c r="E77" s="48">
        <v>59.773165836611398</v>
      </c>
    </row>
    <row r="78" spans="1:5" x14ac:dyDescent="0.2">
      <c r="A78">
        <v>2017</v>
      </c>
      <c r="B78" s="47">
        <v>7</v>
      </c>
      <c r="C78" t="s">
        <v>186</v>
      </c>
      <c r="D78" t="s">
        <v>187</v>
      </c>
      <c r="E78" s="48">
        <v>60.082530637439</v>
      </c>
    </row>
    <row r="79" spans="1:5" x14ac:dyDescent="0.2">
      <c r="A79">
        <v>2017</v>
      </c>
      <c r="B79" s="47">
        <v>8</v>
      </c>
      <c r="C79" t="s">
        <v>186</v>
      </c>
      <c r="D79" t="s">
        <v>187</v>
      </c>
      <c r="E79" s="48">
        <v>50.439605636571002</v>
      </c>
    </row>
    <row r="80" spans="1:5" x14ac:dyDescent="0.2">
      <c r="A80">
        <v>2017</v>
      </c>
      <c r="B80" s="47">
        <v>9</v>
      </c>
      <c r="C80" t="s">
        <v>186</v>
      </c>
      <c r="D80" t="s">
        <v>187</v>
      </c>
      <c r="E80" s="48">
        <v>58.075878208020796</v>
      </c>
    </row>
    <row r="81" spans="1:5" x14ac:dyDescent="0.2">
      <c r="A81">
        <v>2017</v>
      </c>
      <c r="B81" s="47">
        <v>10</v>
      </c>
      <c r="C81" t="s">
        <v>186</v>
      </c>
      <c r="D81" t="s">
        <v>187</v>
      </c>
      <c r="E81" s="48">
        <v>54.911428422892598</v>
      </c>
    </row>
    <row r="82" spans="1:5" x14ac:dyDescent="0.2">
      <c r="A82">
        <v>2017</v>
      </c>
      <c r="B82" s="47">
        <v>11</v>
      </c>
      <c r="C82" t="s">
        <v>186</v>
      </c>
      <c r="D82" t="s">
        <v>187</v>
      </c>
      <c r="E82" s="48">
        <v>49.531780262830303</v>
      </c>
    </row>
    <row r="83" spans="1:5" x14ac:dyDescent="0.2">
      <c r="A83">
        <v>2017</v>
      </c>
      <c r="B83" s="47">
        <v>12</v>
      </c>
      <c r="C83" t="s">
        <v>186</v>
      </c>
      <c r="D83" t="s">
        <v>187</v>
      </c>
      <c r="E83" s="48">
        <v>52.651012503984603</v>
      </c>
    </row>
    <row r="84" spans="1:5" x14ac:dyDescent="0.2">
      <c r="A84">
        <v>2018</v>
      </c>
      <c r="B84" s="47">
        <v>1</v>
      </c>
      <c r="C84" t="s">
        <v>186</v>
      </c>
      <c r="D84" t="s">
        <v>187</v>
      </c>
      <c r="E84" s="48">
        <v>50.895495652707801</v>
      </c>
    </row>
    <row r="85" spans="1:5" x14ac:dyDescent="0.2">
      <c r="A85">
        <v>2018</v>
      </c>
      <c r="B85" s="47">
        <v>2</v>
      </c>
      <c r="C85" t="s">
        <v>186</v>
      </c>
      <c r="D85" t="s">
        <v>187</v>
      </c>
      <c r="E85" s="48">
        <v>49.867085345162003</v>
      </c>
    </row>
    <row r="86" spans="1:5" x14ac:dyDescent="0.2">
      <c r="A86">
        <v>2018</v>
      </c>
      <c r="B86" s="47">
        <v>3</v>
      </c>
      <c r="C86" t="s">
        <v>186</v>
      </c>
      <c r="D86" t="s">
        <v>187</v>
      </c>
      <c r="E86" s="48">
        <v>47.732459146189299</v>
      </c>
    </row>
    <row r="87" spans="1:5" x14ac:dyDescent="0.2">
      <c r="A87">
        <v>2018</v>
      </c>
      <c r="B87" s="47">
        <v>4</v>
      </c>
      <c r="C87" t="s">
        <v>186</v>
      </c>
      <c r="D87" t="s">
        <v>187</v>
      </c>
      <c r="E87" s="48">
        <v>53.832751211396896</v>
      </c>
    </row>
    <row r="88" spans="1:5" x14ac:dyDescent="0.2">
      <c r="A88">
        <v>2018</v>
      </c>
      <c r="B88" s="47">
        <v>5</v>
      </c>
      <c r="C88" t="s">
        <v>186</v>
      </c>
      <c r="D88" t="s">
        <v>187</v>
      </c>
      <c r="E88" s="48">
        <v>54.1489746809252</v>
      </c>
    </row>
    <row r="89" spans="1:5" x14ac:dyDescent="0.2">
      <c r="A89">
        <v>2018</v>
      </c>
      <c r="B89" s="47">
        <v>6</v>
      </c>
      <c r="C89" t="s">
        <v>186</v>
      </c>
      <c r="D89" t="s">
        <v>187</v>
      </c>
      <c r="E89" s="48">
        <v>53.882255554741803</v>
      </c>
    </row>
    <row r="90" spans="1:5" x14ac:dyDescent="0.2">
      <c r="A90">
        <v>2018</v>
      </c>
      <c r="B90" s="47">
        <v>7</v>
      </c>
      <c r="C90" t="s">
        <v>186</v>
      </c>
      <c r="D90" t="s">
        <v>187</v>
      </c>
      <c r="E90" s="48">
        <v>53.559534815535997</v>
      </c>
    </row>
    <row r="91" spans="1:5" x14ac:dyDescent="0.2">
      <c r="A91">
        <v>2018</v>
      </c>
      <c r="B91" s="47">
        <v>8</v>
      </c>
      <c r="C91" t="s">
        <v>186</v>
      </c>
      <c r="D91" t="s">
        <v>187</v>
      </c>
      <c r="E91" s="48">
        <v>54.755177454086301</v>
      </c>
    </row>
    <row r="92" spans="1:5" x14ac:dyDescent="0.2">
      <c r="A92">
        <v>2018</v>
      </c>
      <c r="B92" s="47">
        <v>9</v>
      </c>
      <c r="C92" t="s">
        <v>186</v>
      </c>
      <c r="D92" t="s">
        <v>187</v>
      </c>
      <c r="E92" s="48">
        <v>51.300404501884103</v>
      </c>
    </row>
    <row r="93" spans="1:5" x14ac:dyDescent="0.2">
      <c r="A93">
        <v>2018</v>
      </c>
      <c r="B93" s="47">
        <v>10</v>
      </c>
      <c r="C93" t="s">
        <v>186</v>
      </c>
      <c r="D93" t="s">
        <v>187</v>
      </c>
      <c r="E93" s="48">
        <v>49.3352687851932</v>
      </c>
    </row>
    <row r="94" spans="1:5" x14ac:dyDescent="0.2">
      <c r="A94">
        <v>2018</v>
      </c>
      <c r="B94" s="47">
        <v>11</v>
      </c>
      <c r="C94" t="s">
        <v>186</v>
      </c>
      <c r="D94" t="s">
        <v>187</v>
      </c>
      <c r="E94" s="48">
        <v>54.565044056058703</v>
      </c>
    </row>
    <row r="95" spans="1:5" x14ac:dyDescent="0.2">
      <c r="A95">
        <v>2018</v>
      </c>
      <c r="B95" s="47">
        <v>12</v>
      </c>
      <c r="C95" t="s">
        <v>186</v>
      </c>
      <c r="D95" t="s">
        <v>187</v>
      </c>
      <c r="E95" s="48">
        <v>50.822299634316501</v>
      </c>
    </row>
    <row r="96" spans="1:5" x14ac:dyDescent="0.2">
      <c r="A96">
        <v>2019</v>
      </c>
      <c r="B96" s="47">
        <v>1</v>
      </c>
      <c r="C96" t="s">
        <v>186</v>
      </c>
      <c r="D96" t="s">
        <v>187</v>
      </c>
      <c r="E96" s="48">
        <v>54.035020574303601</v>
      </c>
    </row>
    <row r="97" spans="1:5" x14ac:dyDescent="0.2">
      <c r="A97">
        <v>2019</v>
      </c>
      <c r="B97" s="47">
        <v>2</v>
      </c>
      <c r="C97" t="s">
        <v>186</v>
      </c>
      <c r="D97" t="s">
        <v>187</v>
      </c>
      <c r="E97" s="48">
        <v>59.584404721250003</v>
      </c>
    </row>
    <row r="98" spans="1:5" x14ac:dyDescent="0.2">
      <c r="A98">
        <v>2019</v>
      </c>
      <c r="B98" s="47">
        <v>3</v>
      </c>
      <c r="C98" t="s">
        <v>186</v>
      </c>
      <c r="D98" t="s">
        <v>187</v>
      </c>
      <c r="E98" s="48">
        <v>65.496260240879394</v>
      </c>
    </row>
    <row r="99" spans="1:5" x14ac:dyDescent="0.2">
      <c r="A99">
        <v>2019</v>
      </c>
      <c r="B99" s="47">
        <v>4</v>
      </c>
      <c r="C99" t="s">
        <v>186</v>
      </c>
      <c r="D99" t="s">
        <v>187</v>
      </c>
      <c r="E99" s="48">
        <v>48.312931340989998</v>
      </c>
    </row>
    <row r="100" spans="1:5" x14ac:dyDescent="0.2">
      <c r="A100">
        <v>2019</v>
      </c>
      <c r="B100" s="47">
        <v>5</v>
      </c>
      <c r="C100" t="s">
        <v>186</v>
      </c>
      <c r="D100" t="s">
        <v>187</v>
      </c>
      <c r="E100" s="48">
        <v>53.007346036710203</v>
      </c>
    </row>
    <row r="101" spans="1:5" x14ac:dyDescent="0.2">
      <c r="A101">
        <v>2019</v>
      </c>
      <c r="B101" s="47">
        <v>6</v>
      </c>
      <c r="C101" t="s">
        <v>186</v>
      </c>
      <c r="D101" t="s">
        <v>187</v>
      </c>
      <c r="E101" s="48">
        <v>50.750602336351101</v>
      </c>
    </row>
    <row r="102" spans="1:5" x14ac:dyDescent="0.2">
      <c r="A102">
        <v>2019</v>
      </c>
      <c r="B102" s="47">
        <v>7</v>
      </c>
      <c r="C102" t="s">
        <v>186</v>
      </c>
      <c r="D102" t="s">
        <v>187</v>
      </c>
      <c r="E102" s="48">
        <v>50.074108932773001</v>
      </c>
    </row>
    <row r="103" spans="1:5" x14ac:dyDescent="0.2">
      <c r="A103">
        <v>2019</v>
      </c>
      <c r="B103" s="47">
        <v>8</v>
      </c>
      <c r="C103" t="s">
        <v>186</v>
      </c>
      <c r="D103" t="s">
        <v>187</v>
      </c>
      <c r="E103" s="48">
        <v>48.897241529393902</v>
      </c>
    </row>
    <row r="104" spans="1:5" x14ac:dyDescent="0.2">
      <c r="A104">
        <v>2019</v>
      </c>
      <c r="B104" s="47">
        <v>9</v>
      </c>
      <c r="C104" t="s">
        <v>186</v>
      </c>
      <c r="D104" t="s">
        <v>187</v>
      </c>
      <c r="E104" s="48">
        <v>51.562667333133497</v>
      </c>
    </row>
    <row r="105" spans="1:5" x14ac:dyDescent="0.2">
      <c r="A105">
        <v>2019</v>
      </c>
      <c r="B105" s="47">
        <v>10</v>
      </c>
      <c r="C105" t="s">
        <v>186</v>
      </c>
      <c r="D105" t="s">
        <v>187</v>
      </c>
      <c r="E105" s="48">
        <v>47.926708130282002</v>
      </c>
    </row>
    <row r="106" spans="1:5" x14ac:dyDescent="0.2">
      <c r="A106">
        <v>2019</v>
      </c>
      <c r="B106" s="47">
        <v>11</v>
      </c>
      <c r="C106" t="s">
        <v>186</v>
      </c>
      <c r="D106" t="s">
        <v>187</v>
      </c>
      <c r="E106" s="48">
        <v>43.050389997081503</v>
      </c>
    </row>
    <row r="107" spans="1:5" x14ac:dyDescent="0.2">
      <c r="A107">
        <v>2019</v>
      </c>
      <c r="B107" s="47">
        <v>12</v>
      </c>
      <c r="C107" t="s">
        <v>186</v>
      </c>
      <c r="D107" t="s">
        <v>187</v>
      </c>
      <c r="E107" s="48">
        <v>45.477964877969598</v>
      </c>
    </row>
    <row r="108" spans="1:5" x14ac:dyDescent="0.2">
      <c r="A108">
        <v>2020</v>
      </c>
      <c r="B108" s="47">
        <v>1</v>
      </c>
      <c r="C108" t="s">
        <v>186</v>
      </c>
      <c r="D108" t="s">
        <v>187</v>
      </c>
      <c r="E108" s="48">
        <v>40.231697201252501</v>
      </c>
    </row>
    <row r="109" spans="1:5" x14ac:dyDescent="0.2">
      <c r="A109">
        <v>2020</v>
      </c>
      <c r="B109" s="47">
        <v>2</v>
      </c>
      <c r="C109" t="s">
        <v>186</v>
      </c>
      <c r="D109" t="s">
        <v>187</v>
      </c>
      <c r="E109" s="48">
        <v>40.224909060291203</v>
      </c>
    </row>
    <row r="110" spans="1:5" x14ac:dyDescent="0.2">
      <c r="A110">
        <v>2020</v>
      </c>
      <c r="B110" s="47">
        <v>3</v>
      </c>
      <c r="C110" t="s">
        <v>186</v>
      </c>
      <c r="D110" t="s">
        <v>187</v>
      </c>
      <c r="E110" s="48">
        <v>30.7570497178774</v>
      </c>
    </row>
    <row r="111" spans="1:5" x14ac:dyDescent="0.2">
      <c r="A111">
        <v>2020</v>
      </c>
      <c r="B111" s="47">
        <v>4</v>
      </c>
      <c r="C111" t="s">
        <v>186</v>
      </c>
      <c r="D111" t="s">
        <v>187</v>
      </c>
      <c r="E111" s="48">
        <v>18.683076217702101</v>
      </c>
    </row>
    <row r="112" spans="1:5" x14ac:dyDescent="0.2">
      <c r="A112">
        <v>2020</v>
      </c>
      <c r="B112" s="47">
        <v>5</v>
      </c>
      <c r="C112" t="s">
        <v>186</v>
      </c>
      <c r="D112" t="s">
        <v>187</v>
      </c>
      <c r="E112" s="48">
        <v>29.117852211633299</v>
      </c>
    </row>
    <row r="113" spans="1:5" x14ac:dyDescent="0.2">
      <c r="A113">
        <v>2020</v>
      </c>
      <c r="B113" s="47">
        <v>6</v>
      </c>
      <c r="C113" t="s">
        <v>186</v>
      </c>
      <c r="D113" t="s">
        <v>187</v>
      </c>
      <c r="E113" s="48">
        <v>30.878001303403199</v>
      </c>
    </row>
    <row r="114" spans="1:5" x14ac:dyDescent="0.2">
      <c r="A114">
        <v>2020</v>
      </c>
      <c r="B114" s="47">
        <v>7</v>
      </c>
      <c r="C114" t="s">
        <v>186</v>
      </c>
      <c r="D114" t="s">
        <v>187</v>
      </c>
      <c r="E114" s="48">
        <v>35.1103866323189</v>
      </c>
    </row>
    <row r="115" spans="1:5" x14ac:dyDescent="0.2">
      <c r="A115">
        <v>2016</v>
      </c>
      <c r="B115" s="47">
        <v>1</v>
      </c>
      <c r="C115" t="s">
        <v>186</v>
      </c>
      <c r="D115" t="s">
        <v>188</v>
      </c>
      <c r="E115" s="48">
        <v>57.130315037051602</v>
      </c>
    </row>
    <row r="116" spans="1:5" x14ac:dyDescent="0.2">
      <c r="A116">
        <v>2016</v>
      </c>
      <c r="B116" s="47">
        <v>2</v>
      </c>
      <c r="C116" t="s">
        <v>186</v>
      </c>
      <c r="D116" t="s">
        <v>188</v>
      </c>
      <c r="E116" s="48">
        <v>52.166992145254802</v>
      </c>
    </row>
    <row r="117" spans="1:5" x14ac:dyDescent="0.2">
      <c r="A117">
        <v>2016</v>
      </c>
      <c r="B117" s="47">
        <v>3</v>
      </c>
      <c r="C117" t="s">
        <v>186</v>
      </c>
      <c r="D117" t="s">
        <v>188</v>
      </c>
      <c r="E117" s="48">
        <v>49.700531208134798</v>
      </c>
    </row>
    <row r="118" spans="1:5" x14ac:dyDescent="0.2">
      <c r="A118">
        <v>2016</v>
      </c>
      <c r="B118" s="47">
        <v>4</v>
      </c>
      <c r="C118" t="s">
        <v>186</v>
      </c>
      <c r="D118" t="s">
        <v>188</v>
      </c>
      <c r="E118" s="48">
        <v>60.037083054239503</v>
      </c>
    </row>
    <row r="119" spans="1:5" x14ac:dyDescent="0.2">
      <c r="A119">
        <v>2016</v>
      </c>
      <c r="B119" s="47">
        <v>5</v>
      </c>
      <c r="C119" t="s">
        <v>186</v>
      </c>
      <c r="D119" t="s">
        <v>188</v>
      </c>
      <c r="E119" s="48">
        <v>56.835344584359902</v>
      </c>
    </row>
    <row r="120" spans="1:5" x14ac:dyDescent="0.2">
      <c r="A120">
        <v>2016</v>
      </c>
      <c r="B120" s="47">
        <v>6</v>
      </c>
      <c r="C120" t="s">
        <v>186</v>
      </c>
      <c r="D120" t="s">
        <v>188</v>
      </c>
      <c r="E120" s="48">
        <v>53.178553021694</v>
      </c>
    </row>
    <row r="121" spans="1:5" x14ac:dyDescent="0.2">
      <c r="A121">
        <v>2016</v>
      </c>
      <c r="B121" s="47">
        <v>7</v>
      </c>
      <c r="C121" t="s">
        <v>186</v>
      </c>
      <c r="D121" t="s">
        <v>188</v>
      </c>
      <c r="E121" s="48">
        <v>49.770266575233897</v>
      </c>
    </row>
    <row r="122" spans="1:5" x14ac:dyDescent="0.2">
      <c r="A122">
        <v>2016</v>
      </c>
      <c r="B122" s="47">
        <v>8</v>
      </c>
      <c r="C122" t="s">
        <v>186</v>
      </c>
      <c r="D122" t="s">
        <v>188</v>
      </c>
      <c r="E122" s="48">
        <v>58.5141034965676</v>
      </c>
    </row>
    <row r="123" spans="1:5" x14ac:dyDescent="0.2">
      <c r="A123">
        <v>2016</v>
      </c>
      <c r="B123" s="47">
        <v>9</v>
      </c>
      <c r="C123" t="s">
        <v>186</v>
      </c>
      <c r="D123" t="s">
        <v>188</v>
      </c>
      <c r="E123" s="48">
        <v>55.304832999547699</v>
      </c>
    </row>
    <row r="124" spans="1:5" x14ac:dyDescent="0.2">
      <c r="A124">
        <v>2016</v>
      </c>
      <c r="B124" s="47">
        <v>10</v>
      </c>
      <c r="C124" t="s">
        <v>186</v>
      </c>
      <c r="D124" t="s">
        <v>188</v>
      </c>
      <c r="E124" s="48">
        <v>53.666868953790498</v>
      </c>
    </row>
    <row r="125" spans="1:5" x14ac:dyDescent="0.2">
      <c r="A125">
        <v>2016</v>
      </c>
      <c r="B125" s="47">
        <v>11</v>
      </c>
      <c r="C125" t="s">
        <v>186</v>
      </c>
      <c r="D125" t="s">
        <v>188</v>
      </c>
      <c r="E125" s="48">
        <v>59.580047822069602</v>
      </c>
    </row>
    <row r="126" spans="1:5" x14ac:dyDescent="0.2">
      <c r="A126">
        <v>2016</v>
      </c>
      <c r="B126" s="47">
        <v>12</v>
      </c>
      <c r="C126" t="s">
        <v>186</v>
      </c>
      <c r="D126" t="s">
        <v>188</v>
      </c>
      <c r="E126" s="48">
        <v>58.087783938546004</v>
      </c>
    </row>
    <row r="127" spans="1:5" x14ac:dyDescent="0.2">
      <c r="A127">
        <v>2017</v>
      </c>
      <c r="B127" s="47">
        <v>1</v>
      </c>
      <c r="C127" t="s">
        <v>186</v>
      </c>
      <c r="D127" t="s">
        <v>188</v>
      </c>
      <c r="E127" s="48">
        <v>52.699939940855401</v>
      </c>
    </row>
    <row r="128" spans="1:5" x14ac:dyDescent="0.2">
      <c r="A128">
        <v>2017</v>
      </c>
      <c r="B128" s="47">
        <v>2</v>
      </c>
      <c r="C128" t="s">
        <v>186</v>
      </c>
      <c r="D128" t="s">
        <v>188</v>
      </c>
      <c r="E128" s="48">
        <v>47.549745111402302</v>
      </c>
    </row>
    <row r="129" spans="1:5" x14ac:dyDescent="0.2">
      <c r="A129">
        <v>2017</v>
      </c>
      <c r="B129" s="47">
        <v>3</v>
      </c>
      <c r="C129" t="s">
        <v>186</v>
      </c>
      <c r="D129" t="s">
        <v>188</v>
      </c>
      <c r="E129" s="48">
        <v>57.172954955497602</v>
      </c>
    </row>
    <row r="130" spans="1:5" x14ac:dyDescent="0.2">
      <c r="A130">
        <v>2017</v>
      </c>
      <c r="B130" s="47">
        <v>4</v>
      </c>
      <c r="C130" t="s">
        <v>186</v>
      </c>
      <c r="D130" t="s">
        <v>188</v>
      </c>
      <c r="E130" s="48">
        <v>50.529808795046797</v>
      </c>
    </row>
    <row r="131" spans="1:5" x14ac:dyDescent="0.2">
      <c r="A131">
        <v>2017</v>
      </c>
      <c r="B131" s="47">
        <v>5</v>
      </c>
      <c r="C131" t="s">
        <v>186</v>
      </c>
      <c r="D131" t="s">
        <v>188</v>
      </c>
      <c r="E131" s="48">
        <v>51.2286197872616</v>
      </c>
    </row>
    <row r="132" spans="1:5" x14ac:dyDescent="0.2">
      <c r="A132">
        <v>2017</v>
      </c>
      <c r="B132" s="47">
        <v>6</v>
      </c>
      <c r="C132" t="s">
        <v>186</v>
      </c>
      <c r="D132" t="s">
        <v>188</v>
      </c>
      <c r="E132" s="48">
        <v>54.442105017639399</v>
      </c>
    </row>
    <row r="133" spans="1:5" x14ac:dyDescent="0.2">
      <c r="A133">
        <v>2017</v>
      </c>
      <c r="B133" s="47">
        <v>7</v>
      </c>
      <c r="C133" t="s">
        <v>186</v>
      </c>
      <c r="D133" t="s">
        <v>188</v>
      </c>
      <c r="E133" s="48">
        <v>55.447782623273902</v>
      </c>
    </row>
    <row r="134" spans="1:5" x14ac:dyDescent="0.2">
      <c r="A134">
        <v>2017</v>
      </c>
      <c r="B134" s="47">
        <v>8</v>
      </c>
      <c r="C134" t="s">
        <v>186</v>
      </c>
      <c r="D134" t="s">
        <v>188</v>
      </c>
      <c r="E134" s="48">
        <v>52.018105941685199</v>
      </c>
    </row>
    <row r="135" spans="1:5" x14ac:dyDescent="0.2">
      <c r="A135">
        <v>2017</v>
      </c>
      <c r="B135" s="47">
        <v>9</v>
      </c>
      <c r="C135" t="s">
        <v>186</v>
      </c>
      <c r="D135" t="s">
        <v>188</v>
      </c>
      <c r="E135" s="48">
        <v>52.074871427835198</v>
      </c>
    </row>
    <row r="136" spans="1:5" x14ac:dyDescent="0.2">
      <c r="A136">
        <v>2017</v>
      </c>
      <c r="B136" s="47">
        <v>10</v>
      </c>
      <c r="C136" t="s">
        <v>186</v>
      </c>
      <c r="D136" t="s">
        <v>188</v>
      </c>
      <c r="E136" s="48">
        <v>51.608477609108199</v>
      </c>
    </row>
    <row r="137" spans="1:5" x14ac:dyDescent="0.2">
      <c r="A137">
        <v>2017</v>
      </c>
      <c r="B137" s="47">
        <v>11</v>
      </c>
      <c r="C137" t="s">
        <v>186</v>
      </c>
      <c r="D137" t="s">
        <v>188</v>
      </c>
      <c r="E137" s="48">
        <v>50.5079985120055</v>
      </c>
    </row>
    <row r="138" spans="1:5" x14ac:dyDescent="0.2">
      <c r="A138">
        <v>2017</v>
      </c>
      <c r="B138" s="47">
        <v>12</v>
      </c>
      <c r="C138" t="s">
        <v>186</v>
      </c>
      <c r="D138" t="s">
        <v>188</v>
      </c>
      <c r="E138" s="48">
        <v>50.736839735410001</v>
      </c>
    </row>
    <row r="139" spans="1:5" x14ac:dyDescent="0.2">
      <c r="A139">
        <v>2018</v>
      </c>
      <c r="B139" s="47">
        <v>1</v>
      </c>
      <c r="C139" t="s">
        <v>186</v>
      </c>
      <c r="D139" t="s">
        <v>188</v>
      </c>
      <c r="E139" s="48">
        <v>49.420201086765402</v>
      </c>
    </row>
    <row r="140" spans="1:5" x14ac:dyDescent="0.2">
      <c r="A140">
        <v>2018</v>
      </c>
      <c r="B140" s="47">
        <v>2</v>
      </c>
      <c r="C140" t="s">
        <v>186</v>
      </c>
      <c r="D140" t="s">
        <v>188</v>
      </c>
      <c r="E140" s="48">
        <v>50.954788991216603</v>
      </c>
    </row>
    <row r="141" spans="1:5" x14ac:dyDescent="0.2">
      <c r="A141">
        <v>2018</v>
      </c>
      <c r="B141" s="47">
        <v>3</v>
      </c>
      <c r="C141" t="s">
        <v>186</v>
      </c>
      <c r="D141" t="s">
        <v>188</v>
      </c>
      <c r="E141" s="48">
        <v>43.436411724031302</v>
      </c>
    </row>
    <row r="142" spans="1:5" x14ac:dyDescent="0.2">
      <c r="A142">
        <v>2018</v>
      </c>
      <c r="B142" s="47">
        <v>4</v>
      </c>
      <c r="C142" t="s">
        <v>186</v>
      </c>
      <c r="D142" t="s">
        <v>188</v>
      </c>
      <c r="E142" s="48">
        <v>54.228928508238702</v>
      </c>
    </row>
    <row r="143" spans="1:5" x14ac:dyDescent="0.2">
      <c r="A143">
        <v>2018</v>
      </c>
      <c r="B143" s="47">
        <v>5</v>
      </c>
      <c r="C143" t="s">
        <v>186</v>
      </c>
      <c r="D143" t="s">
        <v>188</v>
      </c>
      <c r="E143" s="48">
        <v>54.517343487296102</v>
      </c>
    </row>
    <row r="144" spans="1:5" x14ac:dyDescent="0.2">
      <c r="A144">
        <v>2018</v>
      </c>
      <c r="B144" s="47">
        <v>6</v>
      </c>
      <c r="C144" t="s">
        <v>186</v>
      </c>
      <c r="D144" t="s">
        <v>188</v>
      </c>
      <c r="E144" s="48">
        <v>52.421573682863098</v>
      </c>
    </row>
    <row r="145" spans="1:5" x14ac:dyDescent="0.2">
      <c r="A145">
        <v>2018</v>
      </c>
      <c r="B145" s="47">
        <v>7</v>
      </c>
      <c r="C145" t="s">
        <v>186</v>
      </c>
      <c r="D145" t="s">
        <v>188</v>
      </c>
      <c r="E145" s="48">
        <v>52.616814751137802</v>
      </c>
    </row>
    <row r="146" spans="1:5" x14ac:dyDescent="0.2">
      <c r="A146">
        <v>2018</v>
      </c>
      <c r="B146" s="47">
        <v>8</v>
      </c>
      <c r="C146" t="s">
        <v>186</v>
      </c>
      <c r="D146" t="s">
        <v>188</v>
      </c>
      <c r="E146" s="48">
        <v>51.1898644346509</v>
      </c>
    </row>
    <row r="147" spans="1:5" x14ac:dyDescent="0.2">
      <c r="A147">
        <v>2018</v>
      </c>
      <c r="B147" s="47">
        <v>9</v>
      </c>
      <c r="C147" t="s">
        <v>186</v>
      </c>
      <c r="D147" t="s">
        <v>188</v>
      </c>
      <c r="E147" s="48">
        <v>50.837459804085398</v>
      </c>
    </row>
    <row r="148" spans="1:5" x14ac:dyDescent="0.2">
      <c r="A148">
        <v>2018</v>
      </c>
      <c r="B148" s="47">
        <v>10</v>
      </c>
      <c r="C148" t="s">
        <v>186</v>
      </c>
      <c r="D148" t="s">
        <v>188</v>
      </c>
      <c r="E148" s="48">
        <v>53.365862100871603</v>
      </c>
    </row>
    <row r="149" spans="1:5" x14ac:dyDescent="0.2">
      <c r="A149">
        <v>2018</v>
      </c>
      <c r="B149" s="47">
        <v>11</v>
      </c>
      <c r="C149" t="s">
        <v>186</v>
      </c>
      <c r="D149" t="s">
        <v>188</v>
      </c>
      <c r="E149" s="48">
        <v>51.907298090372102</v>
      </c>
    </row>
    <row r="150" spans="1:5" x14ac:dyDescent="0.2">
      <c r="A150">
        <v>2018</v>
      </c>
      <c r="B150" s="47">
        <v>12</v>
      </c>
      <c r="C150" t="s">
        <v>186</v>
      </c>
      <c r="D150" t="s">
        <v>188</v>
      </c>
      <c r="E150" s="48">
        <v>50.632319628950803</v>
      </c>
    </row>
    <row r="151" spans="1:5" x14ac:dyDescent="0.2">
      <c r="A151">
        <v>2019</v>
      </c>
      <c r="B151" s="47">
        <v>1</v>
      </c>
      <c r="C151" t="s">
        <v>186</v>
      </c>
      <c r="D151" t="s">
        <v>188</v>
      </c>
      <c r="E151" s="48">
        <v>54.841533680436598</v>
      </c>
    </row>
    <row r="152" spans="1:5" x14ac:dyDescent="0.2">
      <c r="A152">
        <v>2019</v>
      </c>
      <c r="B152" s="47">
        <v>2</v>
      </c>
      <c r="C152" t="s">
        <v>186</v>
      </c>
      <c r="D152" t="s">
        <v>188</v>
      </c>
      <c r="E152" s="48">
        <v>55.210732766533702</v>
      </c>
    </row>
    <row r="153" spans="1:5" x14ac:dyDescent="0.2">
      <c r="A153">
        <v>2019</v>
      </c>
      <c r="B153" s="47">
        <v>3</v>
      </c>
      <c r="C153" t="s">
        <v>186</v>
      </c>
      <c r="D153" t="s">
        <v>188</v>
      </c>
      <c r="E153" s="48">
        <v>58.636570036530699</v>
      </c>
    </row>
    <row r="154" spans="1:5" x14ac:dyDescent="0.2">
      <c r="A154">
        <v>2019</v>
      </c>
      <c r="B154" s="47">
        <v>4</v>
      </c>
      <c r="C154" t="s">
        <v>186</v>
      </c>
      <c r="D154" t="s">
        <v>188</v>
      </c>
      <c r="E154" s="48">
        <v>50.684335922284298</v>
      </c>
    </row>
    <row r="155" spans="1:5" x14ac:dyDescent="0.2">
      <c r="A155">
        <v>2019</v>
      </c>
      <c r="B155" s="47">
        <v>5</v>
      </c>
      <c r="C155" t="s">
        <v>186</v>
      </c>
      <c r="D155" t="s">
        <v>188</v>
      </c>
      <c r="E155" s="48">
        <v>49.772866378388599</v>
      </c>
    </row>
    <row r="156" spans="1:5" x14ac:dyDescent="0.2">
      <c r="A156">
        <v>2019</v>
      </c>
      <c r="B156" s="47">
        <v>6</v>
      </c>
      <c r="C156" t="s">
        <v>186</v>
      </c>
      <c r="D156" t="s">
        <v>188</v>
      </c>
      <c r="E156" s="48">
        <v>50.125130670183097</v>
      </c>
    </row>
    <row r="157" spans="1:5" x14ac:dyDescent="0.2">
      <c r="A157">
        <v>2019</v>
      </c>
      <c r="B157" s="47">
        <v>7</v>
      </c>
      <c r="C157" t="s">
        <v>186</v>
      </c>
      <c r="D157" t="s">
        <v>188</v>
      </c>
      <c r="E157" s="48">
        <v>49.481259659464598</v>
      </c>
    </row>
    <row r="158" spans="1:5" x14ac:dyDescent="0.2">
      <c r="A158">
        <v>2019</v>
      </c>
      <c r="B158" s="47">
        <v>8</v>
      </c>
      <c r="C158" t="s">
        <v>186</v>
      </c>
      <c r="D158" t="s">
        <v>188</v>
      </c>
      <c r="E158" s="48">
        <v>50.692813541290597</v>
      </c>
    </row>
    <row r="159" spans="1:5" x14ac:dyDescent="0.2">
      <c r="A159">
        <v>2019</v>
      </c>
      <c r="B159" s="47">
        <v>9</v>
      </c>
      <c r="C159" t="s">
        <v>186</v>
      </c>
      <c r="D159" t="s">
        <v>188</v>
      </c>
      <c r="E159" s="48">
        <v>51.379015231821903</v>
      </c>
    </row>
    <row r="160" spans="1:5" x14ac:dyDescent="0.2">
      <c r="A160">
        <v>2019</v>
      </c>
      <c r="B160" s="47">
        <v>10</v>
      </c>
      <c r="C160" t="s">
        <v>186</v>
      </c>
      <c r="D160" t="s">
        <v>188</v>
      </c>
      <c r="E160" s="48">
        <v>49.955667939602399</v>
      </c>
    </row>
    <row r="161" spans="1:5" x14ac:dyDescent="0.2">
      <c r="A161">
        <v>2019</v>
      </c>
      <c r="B161" s="47">
        <v>11</v>
      </c>
      <c r="C161" t="s">
        <v>186</v>
      </c>
      <c r="D161" t="s">
        <v>188</v>
      </c>
      <c r="E161" s="48">
        <v>47.128644616658796</v>
      </c>
    </row>
    <row r="162" spans="1:5" x14ac:dyDescent="0.2">
      <c r="A162">
        <v>2019</v>
      </c>
      <c r="B162" s="47">
        <v>12</v>
      </c>
      <c r="C162" t="s">
        <v>186</v>
      </c>
      <c r="D162" t="s">
        <v>188</v>
      </c>
      <c r="E162" s="48">
        <v>51.001107978165699</v>
      </c>
    </row>
    <row r="163" spans="1:5" x14ac:dyDescent="0.2">
      <c r="A163">
        <v>2020</v>
      </c>
      <c r="B163" s="47">
        <v>1</v>
      </c>
      <c r="C163" t="s">
        <v>186</v>
      </c>
      <c r="D163" t="s">
        <v>188</v>
      </c>
      <c r="E163" s="48">
        <v>47.020942984043899</v>
      </c>
    </row>
    <row r="164" spans="1:5" x14ac:dyDescent="0.2">
      <c r="A164">
        <v>2020</v>
      </c>
      <c r="B164" s="47">
        <v>2</v>
      </c>
      <c r="C164" t="s">
        <v>186</v>
      </c>
      <c r="D164" t="s">
        <v>188</v>
      </c>
      <c r="E164" s="48">
        <v>50.544339979665303</v>
      </c>
    </row>
    <row r="165" spans="1:5" x14ac:dyDescent="0.2">
      <c r="A165">
        <v>2020</v>
      </c>
      <c r="B165" s="47">
        <v>3</v>
      </c>
      <c r="C165" t="s">
        <v>186</v>
      </c>
      <c r="D165" t="s">
        <v>188</v>
      </c>
      <c r="E165" s="48">
        <v>28.581471938089301</v>
      </c>
    </row>
    <row r="166" spans="1:5" x14ac:dyDescent="0.2">
      <c r="A166">
        <v>2020</v>
      </c>
      <c r="B166" s="47">
        <v>4</v>
      </c>
      <c r="C166" t="s">
        <v>186</v>
      </c>
      <c r="D166" t="s">
        <v>188</v>
      </c>
      <c r="E166" s="48">
        <v>18.430379442768199</v>
      </c>
    </row>
    <row r="167" spans="1:5" x14ac:dyDescent="0.2">
      <c r="A167">
        <v>2020</v>
      </c>
      <c r="B167" s="47">
        <v>5</v>
      </c>
      <c r="C167" t="s">
        <v>186</v>
      </c>
      <c r="D167" t="s">
        <v>188</v>
      </c>
      <c r="E167" s="48">
        <v>22.717303259810599</v>
      </c>
    </row>
    <row r="168" spans="1:5" x14ac:dyDescent="0.2">
      <c r="A168">
        <v>2020</v>
      </c>
      <c r="B168" s="47">
        <v>6</v>
      </c>
      <c r="C168" t="s">
        <v>186</v>
      </c>
      <c r="D168" t="s">
        <v>188</v>
      </c>
      <c r="E168" s="48">
        <v>23.264271758316699</v>
      </c>
    </row>
    <row r="169" spans="1:5" x14ac:dyDescent="0.2">
      <c r="A169">
        <v>2020</v>
      </c>
      <c r="B169" s="47">
        <v>7</v>
      </c>
      <c r="C169" t="s">
        <v>186</v>
      </c>
      <c r="D169" t="s">
        <v>188</v>
      </c>
      <c r="E169" s="48">
        <v>27.211589352016901</v>
      </c>
    </row>
    <row r="170" spans="1:5" x14ac:dyDescent="0.2">
      <c r="A170">
        <v>2016</v>
      </c>
      <c r="B170" s="47">
        <v>1</v>
      </c>
      <c r="C170" t="s">
        <v>188</v>
      </c>
      <c r="D170" t="s">
        <v>189</v>
      </c>
      <c r="E170" s="48">
        <v>54.997583847606599</v>
      </c>
    </row>
    <row r="171" spans="1:5" x14ac:dyDescent="0.2">
      <c r="A171">
        <v>2016</v>
      </c>
      <c r="B171" s="47">
        <v>2</v>
      </c>
      <c r="C171" t="s">
        <v>188</v>
      </c>
      <c r="D171" t="s">
        <v>189</v>
      </c>
      <c r="E171" s="48">
        <v>41.973138318713602</v>
      </c>
    </row>
    <row r="172" spans="1:5" x14ac:dyDescent="0.2">
      <c r="A172">
        <v>2016</v>
      </c>
      <c r="B172" s="47">
        <v>3</v>
      </c>
      <c r="C172" t="s">
        <v>188</v>
      </c>
      <c r="D172" t="s">
        <v>189</v>
      </c>
      <c r="E172" s="48">
        <v>44.930172816692298</v>
      </c>
    </row>
    <row r="173" spans="1:5" x14ac:dyDescent="0.2">
      <c r="A173">
        <v>2016</v>
      </c>
      <c r="B173" s="47">
        <v>4</v>
      </c>
      <c r="C173" t="s">
        <v>188</v>
      </c>
      <c r="D173" t="s">
        <v>189</v>
      </c>
      <c r="E173" s="48">
        <v>63.386908628772098</v>
      </c>
    </row>
    <row r="174" spans="1:5" x14ac:dyDescent="0.2">
      <c r="A174">
        <v>2016</v>
      </c>
      <c r="B174" s="47">
        <v>5</v>
      </c>
      <c r="C174" t="s">
        <v>188</v>
      </c>
      <c r="D174" t="s">
        <v>189</v>
      </c>
      <c r="E174" s="48">
        <v>56.212988442479499</v>
      </c>
    </row>
    <row r="175" spans="1:5" x14ac:dyDescent="0.2">
      <c r="A175">
        <v>2016</v>
      </c>
      <c r="B175" s="47">
        <v>6</v>
      </c>
      <c r="C175" t="s">
        <v>188</v>
      </c>
      <c r="D175" t="s">
        <v>189</v>
      </c>
      <c r="E175" s="48">
        <v>50.430057883886803</v>
      </c>
    </row>
    <row r="176" spans="1:5" x14ac:dyDescent="0.2">
      <c r="A176">
        <v>2016</v>
      </c>
      <c r="B176" s="47">
        <v>7</v>
      </c>
      <c r="C176" t="s">
        <v>188</v>
      </c>
      <c r="D176" t="s">
        <v>189</v>
      </c>
      <c r="E176" s="48">
        <v>45.244769775829901</v>
      </c>
    </row>
    <row r="177" spans="1:5" x14ac:dyDescent="0.2">
      <c r="A177">
        <v>2016</v>
      </c>
      <c r="B177" s="47">
        <v>8</v>
      </c>
      <c r="C177" t="s">
        <v>188</v>
      </c>
      <c r="D177" t="s">
        <v>189</v>
      </c>
      <c r="E177" s="48">
        <v>64.0417134855402</v>
      </c>
    </row>
    <row r="178" spans="1:5" x14ac:dyDescent="0.2">
      <c r="A178">
        <v>2016</v>
      </c>
      <c r="B178" s="47">
        <v>9</v>
      </c>
      <c r="C178" t="s">
        <v>188</v>
      </c>
      <c r="D178" t="s">
        <v>189</v>
      </c>
      <c r="E178" s="48">
        <v>55.625011196863099</v>
      </c>
    </row>
    <row r="179" spans="1:5" x14ac:dyDescent="0.2">
      <c r="A179">
        <v>2016</v>
      </c>
      <c r="B179" s="47">
        <v>10</v>
      </c>
      <c r="C179" t="s">
        <v>188</v>
      </c>
      <c r="D179" t="s">
        <v>189</v>
      </c>
      <c r="E179" s="48">
        <v>52.343240858787702</v>
      </c>
    </row>
    <row r="180" spans="1:5" x14ac:dyDescent="0.2">
      <c r="A180">
        <v>2016</v>
      </c>
      <c r="B180" s="47">
        <v>11</v>
      </c>
      <c r="C180" t="s">
        <v>188</v>
      </c>
      <c r="D180" t="s">
        <v>189</v>
      </c>
      <c r="E180" s="48">
        <v>67.416204183387904</v>
      </c>
    </row>
    <row r="181" spans="1:5" x14ac:dyDescent="0.2">
      <c r="A181">
        <v>2016</v>
      </c>
      <c r="B181" s="47">
        <v>12</v>
      </c>
      <c r="C181" t="s">
        <v>188</v>
      </c>
      <c r="D181" t="s">
        <v>189</v>
      </c>
      <c r="E181" s="48">
        <v>64.816689384794401</v>
      </c>
    </row>
    <row r="182" spans="1:5" x14ac:dyDescent="0.2">
      <c r="A182">
        <v>2017</v>
      </c>
      <c r="B182" s="47">
        <v>1</v>
      </c>
      <c r="C182" t="s">
        <v>188</v>
      </c>
      <c r="D182" t="s">
        <v>189</v>
      </c>
      <c r="E182" s="48">
        <v>56.578228716688798</v>
      </c>
    </row>
    <row r="183" spans="1:5" x14ac:dyDescent="0.2">
      <c r="A183">
        <v>2017</v>
      </c>
      <c r="B183" s="47">
        <v>2</v>
      </c>
      <c r="C183" t="s">
        <v>188</v>
      </c>
      <c r="D183" t="s">
        <v>189</v>
      </c>
      <c r="E183" s="48">
        <v>51.863340251260801</v>
      </c>
    </row>
    <row r="184" spans="1:5" x14ac:dyDescent="0.2">
      <c r="A184">
        <v>2017</v>
      </c>
      <c r="B184" s="47">
        <v>3</v>
      </c>
      <c r="C184" t="s">
        <v>188</v>
      </c>
      <c r="D184" t="s">
        <v>189</v>
      </c>
      <c r="E184" s="48">
        <v>71.440228121548799</v>
      </c>
    </row>
    <row r="185" spans="1:5" x14ac:dyDescent="0.2">
      <c r="A185">
        <v>2017</v>
      </c>
      <c r="B185" s="47">
        <v>4</v>
      </c>
      <c r="C185" t="s">
        <v>188</v>
      </c>
      <c r="D185" t="s">
        <v>189</v>
      </c>
      <c r="E185" s="48">
        <v>52.896634817373602</v>
      </c>
    </row>
    <row r="186" spans="1:5" x14ac:dyDescent="0.2">
      <c r="A186">
        <v>2017</v>
      </c>
      <c r="B186" s="47">
        <v>5</v>
      </c>
      <c r="C186" t="s">
        <v>188</v>
      </c>
      <c r="D186" t="s">
        <v>189</v>
      </c>
      <c r="E186" s="48">
        <v>56.555171000880797</v>
      </c>
    </row>
    <row r="187" spans="1:5" x14ac:dyDescent="0.2">
      <c r="A187">
        <v>2017</v>
      </c>
      <c r="B187" s="47">
        <v>6</v>
      </c>
      <c r="C187" t="s">
        <v>188</v>
      </c>
      <c r="D187" t="s">
        <v>189</v>
      </c>
      <c r="E187" s="48">
        <v>57.910370424606</v>
      </c>
    </row>
    <row r="188" spans="1:5" x14ac:dyDescent="0.2">
      <c r="A188">
        <v>2017</v>
      </c>
      <c r="B188" s="47">
        <v>7</v>
      </c>
      <c r="C188" t="s">
        <v>188</v>
      </c>
      <c r="D188" t="s">
        <v>189</v>
      </c>
      <c r="E188" s="48">
        <v>65.440509374782906</v>
      </c>
    </row>
    <row r="189" spans="1:5" x14ac:dyDescent="0.2">
      <c r="A189">
        <v>2017</v>
      </c>
      <c r="B189" s="47">
        <v>8</v>
      </c>
      <c r="C189" t="s">
        <v>188</v>
      </c>
      <c r="D189" t="s">
        <v>189</v>
      </c>
      <c r="E189" s="48">
        <v>56.589509245308697</v>
      </c>
    </row>
    <row r="190" spans="1:5" x14ac:dyDescent="0.2">
      <c r="A190">
        <v>2017</v>
      </c>
      <c r="B190" s="47">
        <v>9</v>
      </c>
      <c r="C190" t="s">
        <v>188</v>
      </c>
      <c r="D190" t="s">
        <v>189</v>
      </c>
      <c r="E190" s="48">
        <v>58.851657089257003</v>
      </c>
    </row>
    <row r="191" spans="1:5" x14ac:dyDescent="0.2">
      <c r="A191">
        <v>2017</v>
      </c>
      <c r="B191" s="47">
        <v>10</v>
      </c>
      <c r="C191" t="s">
        <v>188</v>
      </c>
      <c r="D191" t="s">
        <v>189</v>
      </c>
      <c r="E191" s="48">
        <v>54.693307177435003</v>
      </c>
    </row>
    <row r="192" spans="1:5" x14ac:dyDescent="0.2">
      <c r="A192">
        <v>2017</v>
      </c>
      <c r="B192" s="47">
        <v>11</v>
      </c>
      <c r="C192" t="s">
        <v>188</v>
      </c>
      <c r="D192" t="s">
        <v>189</v>
      </c>
      <c r="E192" s="48">
        <v>52.944348916674201</v>
      </c>
    </row>
    <row r="193" spans="1:5" x14ac:dyDescent="0.2">
      <c r="A193">
        <v>2017</v>
      </c>
      <c r="B193" s="47">
        <v>12</v>
      </c>
      <c r="C193" t="s">
        <v>188</v>
      </c>
      <c r="D193" t="s">
        <v>189</v>
      </c>
      <c r="E193" s="48">
        <v>55.367975447172697</v>
      </c>
    </row>
    <row r="194" spans="1:5" x14ac:dyDescent="0.2">
      <c r="A194">
        <v>2018</v>
      </c>
      <c r="B194" s="47">
        <v>1</v>
      </c>
      <c r="C194" t="s">
        <v>188</v>
      </c>
      <c r="D194" t="s">
        <v>189</v>
      </c>
      <c r="E194" s="48">
        <v>48.0237515870284</v>
      </c>
    </row>
    <row r="195" spans="1:5" x14ac:dyDescent="0.2">
      <c r="A195">
        <v>2018</v>
      </c>
      <c r="B195" s="47">
        <v>2</v>
      </c>
      <c r="C195" t="s">
        <v>188</v>
      </c>
      <c r="D195" t="s">
        <v>189</v>
      </c>
      <c r="E195" s="48">
        <v>52.547014402190101</v>
      </c>
    </row>
    <row r="196" spans="1:5" x14ac:dyDescent="0.2">
      <c r="A196">
        <v>2018</v>
      </c>
      <c r="B196" s="47">
        <v>3</v>
      </c>
      <c r="C196" t="s">
        <v>188</v>
      </c>
      <c r="D196" t="s">
        <v>189</v>
      </c>
      <c r="E196" s="48">
        <v>44.542923667934403</v>
      </c>
    </row>
    <row r="197" spans="1:5" x14ac:dyDescent="0.2">
      <c r="A197">
        <v>2018</v>
      </c>
      <c r="B197" s="47">
        <v>4</v>
      </c>
      <c r="C197" t="s">
        <v>188</v>
      </c>
      <c r="D197" t="s">
        <v>189</v>
      </c>
      <c r="E197" s="48">
        <v>64.3876821884474</v>
      </c>
    </row>
    <row r="198" spans="1:5" x14ac:dyDescent="0.2">
      <c r="A198">
        <v>2018</v>
      </c>
      <c r="B198" s="47">
        <v>5</v>
      </c>
      <c r="C198" t="s">
        <v>188</v>
      </c>
      <c r="D198" t="s">
        <v>189</v>
      </c>
      <c r="E198" s="48">
        <v>60.294574523346697</v>
      </c>
    </row>
    <row r="199" spans="1:5" x14ac:dyDescent="0.2">
      <c r="A199">
        <v>2018</v>
      </c>
      <c r="B199" s="47">
        <v>6</v>
      </c>
      <c r="C199" t="s">
        <v>188</v>
      </c>
      <c r="D199" t="s">
        <v>189</v>
      </c>
      <c r="E199" s="48">
        <v>58.888241788431102</v>
      </c>
    </row>
    <row r="200" spans="1:5" x14ac:dyDescent="0.2">
      <c r="A200">
        <v>2018</v>
      </c>
      <c r="B200" s="47">
        <v>7</v>
      </c>
      <c r="C200" t="s">
        <v>188</v>
      </c>
      <c r="D200" t="s">
        <v>189</v>
      </c>
      <c r="E200" s="48">
        <v>54.771116710285099</v>
      </c>
    </row>
    <row r="201" spans="1:5" x14ac:dyDescent="0.2">
      <c r="A201">
        <v>2018</v>
      </c>
      <c r="B201" s="47">
        <v>8</v>
      </c>
      <c r="C201" t="s">
        <v>188</v>
      </c>
      <c r="D201" t="s">
        <v>189</v>
      </c>
      <c r="E201" s="48">
        <v>54.086578339630499</v>
      </c>
    </row>
    <row r="202" spans="1:5" x14ac:dyDescent="0.2">
      <c r="A202">
        <v>2018</v>
      </c>
      <c r="B202" s="47">
        <v>9</v>
      </c>
      <c r="C202" t="s">
        <v>188</v>
      </c>
      <c r="D202" t="s">
        <v>189</v>
      </c>
      <c r="E202" s="48">
        <v>52.697525478449698</v>
      </c>
    </row>
    <row r="203" spans="1:5" x14ac:dyDescent="0.2">
      <c r="A203">
        <v>2018</v>
      </c>
      <c r="B203" s="47">
        <v>10</v>
      </c>
      <c r="C203" t="s">
        <v>188</v>
      </c>
      <c r="D203" t="s">
        <v>189</v>
      </c>
      <c r="E203" s="48">
        <v>57.997526750631103</v>
      </c>
    </row>
    <row r="204" spans="1:5" x14ac:dyDescent="0.2">
      <c r="A204">
        <v>2018</v>
      </c>
      <c r="B204" s="47">
        <v>11</v>
      </c>
      <c r="C204" t="s">
        <v>188</v>
      </c>
      <c r="D204" t="s">
        <v>189</v>
      </c>
      <c r="E204" s="48">
        <v>52.873415429840101</v>
      </c>
    </row>
    <row r="205" spans="1:5" x14ac:dyDescent="0.2">
      <c r="A205">
        <v>2018</v>
      </c>
      <c r="B205" s="47">
        <v>12</v>
      </c>
      <c r="C205" t="s">
        <v>188</v>
      </c>
      <c r="D205" t="s">
        <v>189</v>
      </c>
      <c r="E205" s="48">
        <v>45.235635761978202</v>
      </c>
    </row>
    <row r="206" spans="1:5" x14ac:dyDescent="0.2">
      <c r="A206">
        <v>2019</v>
      </c>
      <c r="B206" s="47">
        <v>1</v>
      </c>
      <c r="C206" t="s">
        <v>188</v>
      </c>
      <c r="D206" t="s">
        <v>189</v>
      </c>
      <c r="E206" s="48">
        <v>55.942075339577997</v>
      </c>
    </row>
    <row r="207" spans="1:5" x14ac:dyDescent="0.2">
      <c r="A207">
        <v>2019</v>
      </c>
      <c r="B207" s="47">
        <v>2</v>
      </c>
      <c r="C207" t="s">
        <v>188</v>
      </c>
      <c r="D207" t="s">
        <v>189</v>
      </c>
      <c r="E207" s="48">
        <v>61.566300054248003</v>
      </c>
    </row>
    <row r="208" spans="1:5" x14ac:dyDescent="0.2">
      <c r="A208">
        <v>2019</v>
      </c>
      <c r="B208" s="47">
        <v>3</v>
      </c>
      <c r="C208" t="s">
        <v>188</v>
      </c>
      <c r="D208" t="s">
        <v>189</v>
      </c>
      <c r="E208" s="48">
        <v>66.860353096877802</v>
      </c>
    </row>
    <row r="209" spans="1:5" x14ac:dyDescent="0.2">
      <c r="A209">
        <v>2019</v>
      </c>
      <c r="B209" s="47">
        <v>4</v>
      </c>
      <c r="C209" t="s">
        <v>188</v>
      </c>
      <c r="D209" t="s">
        <v>189</v>
      </c>
      <c r="E209" s="48">
        <v>46.046499679441403</v>
      </c>
    </row>
    <row r="210" spans="1:5" x14ac:dyDescent="0.2">
      <c r="A210">
        <v>2019</v>
      </c>
      <c r="B210" s="47">
        <v>5</v>
      </c>
      <c r="C210" t="s">
        <v>188</v>
      </c>
      <c r="D210" t="s">
        <v>189</v>
      </c>
      <c r="E210" s="48">
        <v>47.229491780052498</v>
      </c>
    </row>
    <row r="211" spans="1:5" x14ac:dyDescent="0.2">
      <c r="A211">
        <v>2019</v>
      </c>
      <c r="B211" s="47">
        <v>6</v>
      </c>
      <c r="C211" t="s">
        <v>188</v>
      </c>
      <c r="D211" t="s">
        <v>189</v>
      </c>
      <c r="E211" s="48">
        <v>48.918517052402798</v>
      </c>
    </row>
    <row r="212" spans="1:5" x14ac:dyDescent="0.2">
      <c r="A212">
        <v>2019</v>
      </c>
      <c r="B212" s="47">
        <v>7</v>
      </c>
      <c r="C212" t="s">
        <v>188</v>
      </c>
      <c r="D212" t="s">
        <v>189</v>
      </c>
      <c r="E212" s="48">
        <v>49.3678035415209</v>
      </c>
    </row>
    <row r="213" spans="1:5" x14ac:dyDescent="0.2">
      <c r="A213">
        <v>2019</v>
      </c>
      <c r="B213" s="47">
        <v>8</v>
      </c>
      <c r="C213" t="s">
        <v>188</v>
      </c>
      <c r="D213" t="s">
        <v>189</v>
      </c>
      <c r="E213" s="48">
        <v>48.688930114499897</v>
      </c>
    </row>
    <row r="214" spans="1:5" x14ac:dyDescent="0.2">
      <c r="A214">
        <v>2019</v>
      </c>
      <c r="B214" s="47">
        <v>9</v>
      </c>
      <c r="C214" t="s">
        <v>188</v>
      </c>
      <c r="D214" t="s">
        <v>189</v>
      </c>
      <c r="E214" s="48">
        <v>49.773794548983197</v>
      </c>
    </row>
    <row r="215" spans="1:5" x14ac:dyDescent="0.2">
      <c r="A215">
        <v>2019</v>
      </c>
      <c r="B215" s="47">
        <v>10</v>
      </c>
      <c r="C215" t="s">
        <v>188</v>
      </c>
      <c r="D215" t="s">
        <v>189</v>
      </c>
      <c r="E215" s="48">
        <v>43.026406306844898</v>
      </c>
    </row>
    <row r="216" spans="1:5" x14ac:dyDescent="0.2">
      <c r="A216">
        <v>2019</v>
      </c>
      <c r="B216" s="47">
        <v>11</v>
      </c>
      <c r="C216" t="s">
        <v>188</v>
      </c>
      <c r="D216" t="s">
        <v>189</v>
      </c>
      <c r="E216" s="48">
        <v>40.361354086725299</v>
      </c>
    </row>
    <row r="217" spans="1:5" x14ac:dyDescent="0.2">
      <c r="A217">
        <v>2019</v>
      </c>
      <c r="B217" s="47">
        <v>12</v>
      </c>
      <c r="C217" t="s">
        <v>188</v>
      </c>
      <c r="D217" t="s">
        <v>189</v>
      </c>
      <c r="E217" s="48">
        <v>42.691392531613999</v>
      </c>
    </row>
    <row r="218" spans="1:5" x14ac:dyDescent="0.2">
      <c r="A218">
        <v>2020</v>
      </c>
      <c r="B218" s="47">
        <v>1</v>
      </c>
      <c r="C218" t="s">
        <v>188</v>
      </c>
      <c r="D218" t="s">
        <v>189</v>
      </c>
      <c r="E218" s="48">
        <v>37.126893049540598</v>
      </c>
    </row>
    <row r="219" spans="1:5" x14ac:dyDescent="0.2">
      <c r="A219">
        <v>2020</v>
      </c>
      <c r="B219" s="47">
        <v>2</v>
      </c>
      <c r="C219" t="s">
        <v>188</v>
      </c>
      <c r="D219" t="s">
        <v>189</v>
      </c>
      <c r="E219" s="48">
        <v>42.799902724978502</v>
      </c>
    </row>
    <row r="220" spans="1:5" x14ac:dyDescent="0.2">
      <c r="A220">
        <v>2020</v>
      </c>
      <c r="B220" s="47">
        <v>3</v>
      </c>
      <c r="C220" t="s">
        <v>188</v>
      </c>
      <c r="D220" t="s">
        <v>189</v>
      </c>
      <c r="E220" s="48">
        <v>19.806334810078202</v>
      </c>
    </row>
    <row r="221" spans="1:5" x14ac:dyDescent="0.2">
      <c r="A221">
        <v>2020</v>
      </c>
      <c r="B221" s="47">
        <v>4</v>
      </c>
      <c r="C221" t="s">
        <v>188</v>
      </c>
      <c r="D221" t="s">
        <v>189</v>
      </c>
      <c r="E221" s="48">
        <v>15.060240963855399</v>
      </c>
    </row>
    <row r="222" spans="1:5" x14ac:dyDescent="0.2">
      <c r="A222">
        <v>2020</v>
      </c>
      <c r="B222" s="47">
        <v>5</v>
      </c>
      <c r="C222" t="s">
        <v>188</v>
      </c>
      <c r="D222" t="s">
        <v>189</v>
      </c>
      <c r="E222" s="48">
        <v>15.25</v>
      </c>
    </row>
    <row r="223" spans="1:5" x14ac:dyDescent="0.2">
      <c r="A223">
        <v>2020</v>
      </c>
      <c r="B223" s="47">
        <v>6</v>
      </c>
      <c r="C223" t="s">
        <v>188</v>
      </c>
      <c r="D223" t="s">
        <v>189</v>
      </c>
      <c r="E223" s="48">
        <v>28.205128205128201</v>
      </c>
    </row>
    <row r="224" spans="1:5" x14ac:dyDescent="0.2">
      <c r="A224">
        <v>2020</v>
      </c>
      <c r="B224" s="47">
        <v>7</v>
      </c>
      <c r="C224" t="s">
        <v>190</v>
      </c>
      <c r="D224" t="s">
        <v>189</v>
      </c>
      <c r="E224" s="48">
        <v>32.784431137724603</v>
      </c>
    </row>
    <row r="225" spans="1:5" x14ac:dyDescent="0.2">
      <c r="A225">
        <v>2016</v>
      </c>
      <c r="B225" s="47">
        <v>1</v>
      </c>
      <c r="C225" t="s">
        <v>188</v>
      </c>
      <c r="D225" t="s">
        <v>191</v>
      </c>
      <c r="E225" s="48">
        <v>54.590424460420202</v>
      </c>
    </row>
    <row r="226" spans="1:5" x14ac:dyDescent="0.2">
      <c r="A226">
        <v>2016</v>
      </c>
      <c r="B226" s="47">
        <v>2</v>
      </c>
      <c r="C226" t="s">
        <v>188</v>
      </c>
      <c r="D226" t="s">
        <v>191</v>
      </c>
      <c r="E226" s="48">
        <v>53.609004248083203</v>
      </c>
    </row>
    <row r="227" spans="1:5" x14ac:dyDescent="0.2">
      <c r="A227">
        <v>2016</v>
      </c>
      <c r="B227" s="47">
        <v>3</v>
      </c>
      <c r="C227" t="s">
        <v>188</v>
      </c>
      <c r="D227" t="s">
        <v>191</v>
      </c>
      <c r="E227" s="48">
        <v>45.780746527500099</v>
      </c>
    </row>
    <row r="228" spans="1:5" x14ac:dyDescent="0.2">
      <c r="A228">
        <v>2016</v>
      </c>
      <c r="B228" s="47">
        <v>4</v>
      </c>
      <c r="C228" t="s">
        <v>188</v>
      </c>
      <c r="D228" t="s">
        <v>191</v>
      </c>
      <c r="E228" s="48">
        <v>55.710742857112599</v>
      </c>
    </row>
    <row r="229" spans="1:5" x14ac:dyDescent="0.2">
      <c r="A229">
        <v>2016</v>
      </c>
      <c r="B229" s="47">
        <v>5</v>
      </c>
      <c r="C229" t="s">
        <v>188</v>
      </c>
      <c r="D229" t="s">
        <v>191</v>
      </c>
      <c r="E229" s="48">
        <v>51.213791705331403</v>
      </c>
    </row>
    <row r="230" spans="1:5" x14ac:dyDescent="0.2">
      <c r="A230">
        <v>2016</v>
      </c>
      <c r="B230" s="47">
        <v>6</v>
      </c>
      <c r="C230" t="s">
        <v>188</v>
      </c>
      <c r="D230" t="s">
        <v>191</v>
      </c>
      <c r="E230" s="48">
        <v>63.715716779579601</v>
      </c>
    </row>
    <row r="231" spans="1:5" x14ac:dyDescent="0.2">
      <c r="A231">
        <v>2016</v>
      </c>
      <c r="B231" s="47">
        <v>7</v>
      </c>
      <c r="C231" t="s">
        <v>188</v>
      </c>
      <c r="D231" t="s">
        <v>191</v>
      </c>
      <c r="E231" s="48">
        <v>63.546071171543403</v>
      </c>
    </row>
    <row r="232" spans="1:5" x14ac:dyDescent="0.2">
      <c r="A232">
        <v>2016</v>
      </c>
      <c r="B232" s="47">
        <v>8</v>
      </c>
      <c r="C232" t="s">
        <v>188</v>
      </c>
      <c r="D232" t="s">
        <v>191</v>
      </c>
      <c r="E232" s="48">
        <v>67.991559622625502</v>
      </c>
    </row>
    <row r="233" spans="1:5" x14ac:dyDescent="0.2">
      <c r="A233">
        <v>2016</v>
      </c>
      <c r="B233" s="47">
        <v>9</v>
      </c>
      <c r="C233" t="s">
        <v>188</v>
      </c>
      <c r="D233" t="s">
        <v>191</v>
      </c>
      <c r="E233" s="48">
        <v>47.704392690713703</v>
      </c>
    </row>
    <row r="234" spans="1:5" x14ac:dyDescent="0.2">
      <c r="A234">
        <v>2016</v>
      </c>
      <c r="B234" s="47">
        <v>10</v>
      </c>
      <c r="C234" t="s">
        <v>188</v>
      </c>
      <c r="D234" t="s">
        <v>191</v>
      </c>
      <c r="E234" s="48">
        <v>61.686500655546197</v>
      </c>
    </row>
    <row r="235" spans="1:5" x14ac:dyDescent="0.2">
      <c r="A235">
        <v>2016</v>
      </c>
      <c r="B235" s="47">
        <v>11</v>
      </c>
      <c r="C235" t="s">
        <v>188</v>
      </c>
      <c r="D235" t="s">
        <v>191</v>
      </c>
      <c r="E235" s="48">
        <v>50.909110314143597</v>
      </c>
    </row>
    <row r="236" spans="1:5" x14ac:dyDescent="0.2">
      <c r="A236">
        <v>2016</v>
      </c>
      <c r="B236" s="47">
        <v>12</v>
      </c>
      <c r="C236" t="s">
        <v>188</v>
      </c>
      <c r="D236" t="s">
        <v>191</v>
      </c>
      <c r="E236" s="48">
        <v>70.723784691376906</v>
      </c>
    </row>
    <row r="237" spans="1:5" x14ac:dyDescent="0.2">
      <c r="A237">
        <v>2017</v>
      </c>
      <c r="B237" s="47">
        <v>1</v>
      </c>
      <c r="C237" t="s">
        <v>188</v>
      </c>
      <c r="D237" t="s">
        <v>191</v>
      </c>
      <c r="E237" s="48">
        <v>40.238234973279297</v>
      </c>
    </row>
    <row r="238" spans="1:5" x14ac:dyDescent="0.2">
      <c r="A238">
        <v>2017</v>
      </c>
      <c r="B238" s="47">
        <v>2</v>
      </c>
      <c r="C238" t="s">
        <v>188</v>
      </c>
      <c r="D238" t="s">
        <v>191</v>
      </c>
      <c r="E238" s="48">
        <v>35.3821344317494</v>
      </c>
    </row>
    <row r="239" spans="1:5" x14ac:dyDescent="0.2">
      <c r="A239">
        <v>2017</v>
      </c>
      <c r="B239" s="47">
        <v>3</v>
      </c>
      <c r="C239" t="s">
        <v>188</v>
      </c>
      <c r="D239" t="s">
        <v>191</v>
      </c>
      <c r="E239" s="48">
        <v>41.846775017574402</v>
      </c>
    </row>
    <row r="240" spans="1:5" x14ac:dyDescent="0.2">
      <c r="A240">
        <v>2017</v>
      </c>
      <c r="B240" s="47">
        <v>4</v>
      </c>
      <c r="C240" t="s">
        <v>188</v>
      </c>
      <c r="D240" t="s">
        <v>191</v>
      </c>
      <c r="E240" s="48">
        <v>68.680320258298295</v>
      </c>
    </row>
    <row r="241" spans="1:5" x14ac:dyDescent="0.2">
      <c r="A241">
        <v>2017</v>
      </c>
      <c r="B241" s="47">
        <v>5</v>
      </c>
      <c r="C241" t="s">
        <v>188</v>
      </c>
      <c r="D241" t="s">
        <v>191</v>
      </c>
      <c r="E241" s="48">
        <v>39.112366248807703</v>
      </c>
    </row>
    <row r="242" spans="1:5" x14ac:dyDescent="0.2">
      <c r="A242">
        <v>2017</v>
      </c>
      <c r="B242" s="47">
        <v>6</v>
      </c>
      <c r="C242" t="s">
        <v>188</v>
      </c>
      <c r="D242" t="s">
        <v>191</v>
      </c>
      <c r="E242" s="48">
        <v>43.099297854410302</v>
      </c>
    </row>
    <row r="243" spans="1:5" x14ac:dyDescent="0.2">
      <c r="A243">
        <v>2017</v>
      </c>
      <c r="B243" s="47">
        <v>7</v>
      </c>
      <c r="C243" t="s">
        <v>188</v>
      </c>
      <c r="D243" t="s">
        <v>191</v>
      </c>
      <c r="E243" s="48">
        <v>43.950999312271698</v>
      </c>
    </row>
    <row r="244" spans="1:5" x14ac:dyDescent="0.2">
      <c r="A244">
        <v>2017</v>
      </c>
      <c r="B244" s="47">
        <v>8</v>
      </c>
      <c r="C244" t="s">
        <v>188</v>
      </c>
      <c r="D244" t="s">
        <v>191</v>
      </c>
      <c r="E244" s="48">
        <v>40.668675202487698</v>
      </c>
    </row>
    <row r="245" spans="1:5" x14ac:dyDescent="0.2">
      <c r="A245">
        <v>2017</v>
      </c>
      <c r="B245" s="47">
        <v>9</v>
      </c>
      <c r="C245" t="s">
        <v>188</v>
      </c>
      <c r="D245" t="s">
        <v>191</v>
      </c>
      <c r="E245" s="48">
        <v>45.285029352676503</v>
      </c>
    </row>
    <row r="246" spans="1:5" x14ac:dyDescent="0.2">
      <c r="A246">
        <v>2017</v>
      </c>
      <c r="B246" s="47">
        <v>10</v>
      </c>
      <c r="C246" t="s">
        <v>188</v>
      </c>
      <c r="D246" t="s">
        <v>191</v>
      </c>
      <c r="E246" s="48">
        <v>39.3623402844525</v>
      </c>
    </row>
    <row r="247" spans="1:5" x14ac:dyDescent="0.2">
      <c r="A247">
        <v>2017</v>
      </c>
      <c r="B247" s="47">
        <v>11</v>
      </c>
      <c r="C247" t="s">
        <v>188</v>
      </c>
      <c r="D247" t="s">
        <v>191</v>
      </c>
      <c r="E247" s="48">
        <v>49.5930201773145</v>
      </c>
    </row>
    <row r="248" spans="1:5" x14ac:dyDescent="0.2">
      <c r="A248">
        <v>2017</v>
      </c>
      <c r="B248" s="47">
        <v>12</v>
      </c>
      <c r="C248" t="s">
        <v>188</v>
      </c>
      <c r="D248" t="s">
        <v>191</v>
      </c>
      <c r="E248" s="48">
        <v>52.873092450756701</v>
      </c>
    </row>
    <row r="249" spans="1:5" x14ac:dyDescent="0.2">
      <c r="A249">
        <v>2018</v>
      </c>
      <c r="B249" s="47">
        <v>1</v>
      </c>
      <c r="C249" t="s">
        <v>188</v>
      </c>
      <c r="D249" t="s">
        <v>191</v>
      </c>
      <c r="E249" s="48">
        <v>40.9926884541158</v>
      </c>
    </row>
    <row r="250" spans="1:5" x14ac:dyDescent="0.2">
      <c r="A250">
        <v>2018</v>
      </c>
      <c r="B250" s="47">
        <v>2</v>
      </c>
      <c r="C250" t="s">
        <v>188</v>
      </c>
      <c r="D250" t="s">
        <v>191</v>
      </c>
      <c r="E250" s="48">
        <v>58.585132616702403</v>
      </c>
    </row>
    <row r="251" spans="1:5" x14ac:dyDescent="0.2">
      <c r="A251">
        <v>2018</v>
      </c>
      <c r="B251" s="47">
        <v>3</v>
      </c>
      <c r="C251" t="s">
        <v>188</v>
      </c>
      <c r="D251" t="s">
        <v>191</v>
      </c>
      <c r="E251" s="48">
        <v>62.334555080580898</v>
      </c>
    </row>
    <row r="252" spans="1:5" x14ac:dyDescent="0.2">
      <c r="A252">
        <v>2018</v>
      </c>
      <c r="B252" s="47">
        <v>4</v>
      </c>
      <c r="C252" t="s">
        <v>188</v>
      </c>
      <c r="D252" t="s">
        <v>191</v>
      </c>
      <c r="E252" s="48">
        <v>35.092155513029901</v>
      </c>
    </row>
    <row r="253" spans="1:5" x14ac:dyDescent="0.2">
      <c r="A253">
        <v>2018</v>
      </c>
      <c r="B253" s="47">
        <v>5</v>
      </c>
      <c r="C253" t="s">
        <v>188</v>
      </c>
      <c r="D253" t="s">
        <v>191</v>
      </c>
      <c r="E253" s="48">
        <v>60.962827216156398</v>
      </c>
    </row>
    <row r="254" spans="1:5" x14ac:dyDescent="0.2">
      <c r="A254">
        <v>2018</v>
      </c>
      <c r="B254" s="47">
        <v>6</v>
      </c>
      <c r="C254" t="s">
        <v>188</v>
      </c>
      <c r="D254" t="s">
        <v>191</v>
      </c>
      <c r="E254" s="48">
        <v>48.266629741321303</v>
      </c>
    </row>
    <row r="255" spans="1:5" x14ac:dyDescent="0.2">
      <c r="A255">
        <v>2018</v>
      </c>
      <c r="B255" s="47">
        <v>7</v>
      </c>
      <c r="C255" t="s">
        <v>188</v>
      </c>
      <c r="D255" t="s">
        <v>191</v>
      </c>
      <c r="E255" s="48">
        <v>53.707591896568601</v>
      </c>
    </row>
    <row r="256" spans="1:5" x14ac:dyDescent="0.2">
      <c r="A256">
        <v>2018</v>
      </c>
      <c r="B256" s="47">
        <v>8</v>
      </c>
      <c r="C256" t="s">
        <v>188</v>
      </c>
      <c r="D256" t="s">
        <v>191</v>
      </c>
      <c r="E256" s="48">
        <v>51.0002037377661</v>
      </c>
    </row>
    <row r="257" spans="1:5" x14ac:dyDescent="0.2">
      <c r="A257">
        <v>2018</v>
      </c>
      <c r="B257" s="47">
        <v>9</v>
      </c>
      <c r="C257" t="s">
        <v>188</v>
      </c>
      <c r="D257" t="s">
        <v>191</v>
      </c>
      <c r="E257" s="48">
        <v>50.894164216994099</v>
      </c>
    </row>
    <row r="258" spans="1:5" x14ac:dyDescent="0.2">
      <c r="A258">
        <v>2018</v>
      </c>
      <c r="B258" s="47">
        <v>10</v>
      </c>
      <c r="C258" t="s">
        <v>188</v>
      </c>
      <c r="D258" t="s">
        <v>191</v>
      </c>
      <c r="E258" s="48">
        <v>50.6117673679951</v>
      </c>
    </row>
    <row r="259" spans="1:5" x14ac:dyDescent="0.2">
      <c r="A259">
        <v>2018</v>
      </c>
      <c r="B259" s="47">
        <v>11</v>
      </c>
      <c r="C259" t="s">
        <v>188</v>
      </c>
      <c r="D259" t="s">
        <v>191</v>
      </c>
      <c r="E259" s="48">
        <v>56.123807675540597</v>
      </c>
    </row>
    <row r="260" spans="1:5" x14ac:dyDescent="0.2">
      <c r="A260">
        <v>2018</v>
      </c>
      <c r="B260" s="47">
        <v>12</v>
      </c>
      <c r="C260" t="s">
        <v>188</v>
      </c>
      <c r="D260" t="s">
        <v>191</v>
      </c>
      <c r="E260" s="48">
        <v>60.439663130909501</v>
      </c>
    </row>
    <row r="261" spans="1:5" x14ac:dyDescent="0.2">
      <c r="A261">
        <v>2019</v>
      </c>
      <c r="B261" s="47">
        <v>1</v>
      </c>
      <c r="C261" t="s">
        <v>188</v>
      </c>
      <c r="D261" t="s">
        <v>191</v>
      </c>
      <c r="E261" s="48">
        <v>71.149654897911901</v>
      </c>
    </row>
    <row r="262" spans="1:5" x14ac:dyDescent="0.2">
      <c r="A262">
        <v>2019</v>
      </c>
      <c r="B262" s="47">
        <v>2</v>
      </c>
      <c r="C262" t="s">
        <v>188</v>
      </c>
      <c r="D262" t="s">
        <v>191</v>
      </c>
      <c r="E262" s="48">
        <v>52.662649904778803</v>
      </c>
    </row>
    <row r="263" spans="1:5" x14ac:dyDescent="0.2">
      <c r="A263">
        <v>2019</v>
      </c>
      <c r="B263" s="47">
        <v>3</v>
      </c>
      <c r="C263" t="s">
        <v>188</v>
      </c>
      <c r="D263" t="s">
        <v>191</v>
      </c>
      <c r="E263" s="48">
        <v>47.669497300748503</v>
      </c>
    </row>
    <row r="264" spans="1:5" x14ac:dyDescent="0.2">
      <c r="A264">
        <v>2019</v>
      </c>
      <c r="B264" s="47">
        <v>4</v>
      </c>
      <c r="C264" t="s">
        <v>188</v>
      </c>
      <c r="D264" t="s">
        <v>191</v>
      </c>
      <c r="E264" s="48">
        <v>83.425949391980097</v>
      </c>
    </row>
    <row r="265" spans="1:5" x14ac:dyDescent="0.2">
      <c r="A265">
        <v>2019</v>
      </c>
      <c r="B265" s="47">
        <v>5</v>
      </c>
      <c r="C265" t="s">
        <v>188</v>
      </c>
      <c r="D265" t="s">
        <v>191</v>
      </c>
      <c r="E265" s="48">
        <v>45.719164758184696</v>
      </c>
    </row>
    <row r="266" spans="1:5" x14ac:dyDescent="0.2">
      <c r="A266">
        <v>2019</v>
      </c>
      <c r="B266" s="47">
        <v>6</v>
      </c>
      <c r="C266" t="s">
        <v>188</v>
      </c>
      <c r="D266" t="s">
        <v>191</v>
      </c>
      <c r="E266" s="48">
        <v>46.723826374795401</v>
      </c>
    </row>
    <row r="267" spans="1:5" x14ac:dyDescent="0.2">
      <c r="A267">
        <v>2019</v>
      </c>
      <c r="B267" s="47">
        <v>7</v>
      </c>
      <c r="C267" t="s">
        <v>188</v>
      </c>
      <c r="D267" t="s">
        <v>191</v>
      </c>
      <c r="E267" s="48">
        <v>45.3040099066843</v>
      </c>
    </row>
    <row r="268" spans="1:5" x14ac:dyDescent="0.2">
      <c r="A268">
        <v>2019</v>
      </c>
      <c r="B268" s="47">
        <v>8</v>
      </c>
      <c r="C268" t="s">
        <v>188</v>
      </c>
      <c r="D268" t="s">
        <v>191</v>
      </c>
      <c r="E268" s="48">
        <v>59.7206722671351</v>
      </c>
    </row>
    <row r="269" spans="1:5" x14ac:dyDescent="0.2">
      <c r="A269">
        <v>2019</v>
      </c>
      <c r="B269" s="47">
        <v>9</v>
      </c>
      <c r="C269" t="s">
        <v>188</v>
      </c>
      <c r="D269" t="s">
        <v>191</v>
      </c>
      <c r="E269" s="48">
        <v>57.7199224431047</v>
      </c>
    </row>
    <row r="270" spans="1:5" x14ac:dyDescent="0.2">
      <c r="A270">
        <v>2019</v>
      </c>
      <c r="B270" s="47">
        <v>10</v>
      </c>
      <c r="C270" t="s">
        <v>188</v>
      </c>
      <c r="D270" t="s">
        <v>191</v>
      </c>
      <c r="E270" s="48">
        <v>53.145185040653899</v>
      </c>
    </row>
    <row r="271" spans="1:5" x14ac:dyDescent="0.2">
      <c r="A271">
        <v>2019</v>
      </c>
      <c r="B271" s="47">
        <v>11</v>
      </c>
      <c r="C271" t="s">
        <v>188</v>
      </c>
      <c r="D271" t="s">
        <v>191</v>
      </c>
      <c r="E271" s="48">
        <v>58.304191611629697</v>
      </c>
    </row>
    <row r="272" spans="1:5" x14ac:dyDescent="0.2">
      <c r="A272">
        <v>2019</v>
      </c>
      <c r="B272" s="47">
        <v>12</v>
      </c>
      <c r="C272" t="s">
        <v>188</v>
      </c>
      <c r="D272" t="s">
        <v>191</v>
      </c>
      <c r="E272" s="48">
        <v>47.356255478462103</v>
      </c>
    </row>
    <row r="273" spans="1:5" x14ac:dyDescent="0.2">
      <c r="A273">
        <v>2020</v>
      </c>
      <c r="B273" s="47">
        <v>1</v>
      </c>
      <c r="C273" t="s">
        <v>188</v>
      </c>
      <c r="D273" t="s">
        <v>191</v>
      </c>
      <c r="E273" s="48">
        <v>56.396217879785901</v>
      </c>
    </row>
    <row r="274" spans="1:5" x14ac:dyDescent="0.2">
      <c r="A274">
        <v>2020</v>
      </c>
      <c r="B274" s="47">
        <v>2</v>
      </c>
      <c r="C274" t="s">
        <v>188</v>
      </c>
      <c r="D274" t="s">
        <v>191</v>
      </c>
      <c r="E274" s="48">
        <v>52.128844263870697</v>
      </c>
    </row>
    <row r="275" spans="1:5" x14ac:dyDescent="0.2">
      <c r="A275">
        <v>2020</v>
      </c>
      <c r="B275" s="47">
        <v>3</v>
      </c>
      <c r="C275" t="s">
        <v>188</v>
      </c>
      <c r="D275" t="s">
        <v>191</v>
      </c>
      <c r="E275" s="48">
        <v>56.741453182166701</v>
      </c>
    </row>
    <row r="276" spans="1:5" x14ac:dyDescent="0.2">
      <c r="A276">
        <v>2020</v>
      </c>
      <c r="B276" s="47">
        <v>4</v>
      </c>
      <c r="C276" t="s">
        <v>188</v>
      </c>
      <c r="D276" t="s">
        <v>191</v>
      </c>
      <c r="E276" s="48">
        <v>55.379392255281701</v>
      </c>
    </row>
    <row r="277" spans="1:5" x14ac:dyDescent="0.2">
      <c r="A277">
        <v>2020</v>
      </c>
      <c r="B277" s="47">
        <v>5</v>
      </c>
      <c r="C277" t="s">
        <v>188</v>
      </c>
      <c r="D277" t="s">
        <v>191</v>
      </c>
      <c r="E277" s="48">
        <v>61.9234348300959</v>
      </c>
    </row>
    <row r="278" spans="1:5" x14ac:dyDescent="0.2">
      <c r="A278">
        <v>2020</v>
      </c>
      <c r="B278" s="47">
        <v>6</v>
      </c>
      <c r="C278" t="s">
        <v>188</v>
      </c>
      <c r="D278" t="s">
        <v>191</v>
      </c>
      <c r="E278" s="48">
        <v>58.376256201928598</v>
      </c>
    </row>
    <row r="279" spans="1:5" x14ac:dyDescent="0.2">
      <c r="A279">
        <v>2020</v>
      </c>
      <c r="B279" s="47">
        <v>7</v>
      </c>
      <c r="C279" t="s">
        <v>188</v>
      </c>
      <c r="D279" t="s">
        <v>191</v>
      </c>
      <c r="E279" s="48">
        <v>57.4338371581131</v>
      </c>
    </row>
    <row r="280" spans="1:5" x14ac:dyDescent="0.2">
      <c r="A280">
        <v>2016</v>
      </c>
      <c r="B280" s="47">
        <v>1</v>
      </c>
      <c r="C280" t="s">
        <v>188</v>
      </c>
      <c r="D280" t="s">
        <v>192</v>
      </c>
      <c r="E280" s="48">
        <v>62.7223584505684</v>
      </c>
    </row>
    <row r="281" spans="1:5" x14ac:dyDescent="0.2">
      <c r="A281">
        <v>2016</v>
      </c>
      <c r="B281" s="47">
        <v>2</v>
      </c>
      <c r="C281" t="s">
        <v>188</v>
      </c>
      <c r="D281" t="s">
        <v>192</v>
      </c>
      <c r="E281" s="48">
        <v>56.4959033625545</v>
      </c>
    </row>
    <row r="282" spans="1:5" x14ac:dyDescent="0.2">
      <c r="A282">
        <v>2016</v>
      </c>
      <c r="B282" s="47">
        <v>3</v>
      </c>
      <c r="C282" t="s">
        <v>188</v>
      </c>
      <c r="D282" t="s">
        <v>192</v>
      </c>
      <c r="E282" s="48">
        <v>47.547376197693602</v>
      </c>
    </row>
    <row r="283" spans="1:5" x14ac:dyDescent="0.2">
      <c r="A283">
        <v>2016</v>
      </c>
      <c r="B283" s="47">
        <v>4</v>
      </c>
      <c r="C283" t="s">
        <v>188</v>
      </c>
      <c r="D283" t="s">
        <v>192</v>
      </c>
      <c r="E283" s="48">
        <v>56.776550406114403</v>
      </c>
    </row>
    <row r="284" spans="1:5" x14ac:dyDescent="0.2">
      <c r="A284">
        <v>2016</v>
      </c>
      <c r="B284" s="47">
        <v>5</v>
      </c>
      <c r="C284" t="s">
        <v>188</v>
      </c>
      <c r="D284" t="s">
        <v>192</v>
      </c>
      <c r="E284" s="48">
        <v>57.509308274563097</v>
      </c>
    </row>
    <row r="285" spans="1:5" x14ac:dyDescent="0.2">
      <c r="A285">
        <v>2016</v>
      </c>
      <c r="B285" s="47">
        <v>6</v>
      </c>
      <c r="C285" t="s">
        <v>188</v>
      </c>
      <c r="D285" t="s">
        <v>192</v>
      </c>
      <c r="E285" s="48">
        <v>51.543200228384997</v>
      </c>
    </row>
    <row r="286" spans="1:5" x14ac:dyDescent="0.2">
      <c r="A286">
        <v>2016</v>
      </c>
      <c r="B286" s="47">
        <v>7</v>
      </c>
      <c r="C286" t="s">
        <v>188</v>
      </c>
      <c r="D286" t="s">
        <v>192</v>
      </c>
      <c r="E286" s="48">
        <v>55.531667364010303</v>
      </c>
    </row>
    <row r="287" spans="1:5" x14ac:dyDescent="0.2">
      <c r="A287">
        <v>2016</v>
      </c>
      <c r="B287" s="47">
        <v>8</v>
      </c>
      <c r="C287" t="s">
        <v>188</v>
      </c>
      <c r="D287" t="s">
        <v>192</v>
      </c>
      <c r="E287" s="48">
        <v>57.327708241201698</v>
      </c>
    </row>
    <row r="288" spans="1:5" x14ac:dyDescent="0.2">
      <c r="A288">
        <v>2016</v>
      </c>
      <c r="B288" s="47">
        <v>9</v>
      </c>
      <c r="C288" t="s">
        <v>188</v>
      </c>
      <c r="D288" t="s">
        <v>192</v>
      </c>
      <c r="E288" s="48">
        <v>55.528886811992997</v>
      </c>
    </row>
    <row r="289" spans="1:5" x14ac:dyDescent="0.2">
      <c r="A289">
        <v>2016</v>
      </c>
      <c r="B289" s="47">
        <v>10</v>
      </c>
      <c r="C289" t="s">
        <v>188</v>
      </c>
      <c r="D289" t="s">
        <v>192</v>
      </c>
      <c r="E289" s="48">
        <v>62.295048603601103</v>
      </c>
    </row>
    <row r="290" spans="1:5" x14ac:dyDescent="0.2">
      <c r="A290">
        <v>2016</v>
      </c>
      <c r="B290" s="47">
        <v>11</v>
      </c>
      <c r="C290" t="s">
        <v>188</v>
      </c>
      <c r="D290" t="s">
        <v>192</v>
      </c>
      <c r="E290" s="48">
        <v>59.980724832317001</v>
      </c>
    </row>
    <row r="291" spans="1:5" x14ac:dyDescent="0.2">
      <c r="A291">
        <v>2016</v>
      </c>
      <c r="B291" s="47">
        <v>12</v>
      </c>
      <c r="C291" t="s">
        <v>188</v>
      </c>
      <c r="D291" t="s">
        <v>192</v>
      </c>
      <c r="E291" s="48">
        <v>61.721830540782697</v>
      </c>
    </row>
    <row r="292" spans="1:5" x14ac:dyDescent="0.2">
      <c r="A292">
        <v>2017</v>
      </c>
      <c r="B292" s="47">
        <v>1</v>
      </c>
      <c r="C292" t="s">
        <v>188</v>
      </c>
      <c r="D292" t="s">
        <v>192</v>
      </c>
      <c r="E292" s="48">
        <v>51.611381379089501</v>
      </c>
    </row>
    <row r="293" spans="1:5" x14ac:dyDescent="0.2">
      <c r="A293">
        <v>2017</v>
      </c>
      <c r="B293" s="47">
        <v>2</v>
      </c>
      <c r="C293" t="s">
        <v>188</v>
      </c>
      <c r="D293" t="s">
        <v>192</v>
      </c>
      <c r="E293" s="48">
        <v>48.5472294927837</v>
      </c>
    </row>
    <row r="294" spans="1:5" x14ac:dyDescent="0.2">
      <c r="A294">
        <v>2017</v>
      </c>
      <c r="B294" s="47">
        <v>3</v>
      </c>
      <c r="C294" t="s">
        <v>188</v>
      </c>
      <c r="D294" t="s">
        <v>192</v>
      </c>
      <c r="E294" s="48">
        <v>55.593478670091798</v>
      </c>
    </row>
    <row r="295" spans="1:5" x14ac:dyDescent="0.2">
      <c r="A295">
        <v>2017</v>
      </c>
      <c r="B295" s="47">
        <v>4</v>
      </c>
      <c r="C295" t="s">
        <v>188</v>
      </c>
      <c r="D295" t="s">
        <v>192</v>
      </c>
      <c r="E295" s="48">
        <v>54.057756076579501</v>
      </c>
    </row>
    <row r="296" spans="1:5" x14ac:dyDescent="0.2">
      <c r="A296">
        <v>2017</v>
      </c>
      <c r="B296" s="47">
        <v>5</v>
      </c>
      <c r="C296" t="s">
        <v>188</v>
      </c>
      <c r="D296" t="s">
        <v>192</v>
      </c>
      <c r="E296" s="48">
        <v>40.680434810929803</v>
      </c>
    </row>
    <row r="297" spans="1:5" x14ac:dyDescent="0.2">
      <c r="A297">
        <v>2017</v>
      </c>
      <c r="B297" s="47">
        <v>6</v>
      </c>
      <c r="C297" t="s">
        <v>188</v>
      </c>
      <c r="D297" t="s">
        <v>192</v>
      </c>
      <c r="E297" s="48">
        <v>57.530671503813899</v>
      </c>
    </row>
    <row r="298" spans="1:5" x14ac:dyDescent="0.2">
      <c r="A298">
        <v>2017</v>
      </c>
      <c r="B298" s="47">
        <v>7</v>
      </c>
      <c r="C298" t="s">
        <v>188</v>
      </c>
      <c r="D298" t="s">
        <v>192</v>
      </c>
      <c r="E298" s="48">
        <v>48.1709052172735</v>
      </c>
    </row>
    <row r="299" spans="1:5" x14ac:dyDescent="0.2">
      <c r="A299">
        <v>2017</v>
      </c>
      <c r="B299" s="47">
        <v>8</v>
      </c>
      <c r="C299" t="s">
        <v>188</v>
      </c>
      <c r="D299" t="s">
        <v>192</v>
      </c>
      <c r="E299" s="48">
        <v>50.219396691108599</v>
      </c>
    </row>
    <row r="300" spans="1:5" x14ac:dyDescent="0.2">
      <c r="A300">
        <v>2017</v>
      </c>
      <c r="B300" s="47">
        <v>9</v>
      </c>
      <c r="C300" t="s">
        <v>188</v>
      </c>
      <c r="D300" t="s">
        <v>192</v>
      </c>
      <c r="E300" s="48">
        <v>51.889078600191397</v>
      </c>
    </row>
    <row r="301" spans="1:5" x14ac:dyDescent="0.2">
      <c r="A301">
        <v>2017</v>
      </c>
      <c r="B301" s="47">
        <v>10</v>
      </c>
      <c r="C301" t="s">
        <v>188</v>
      </c>
      <c r="D301" t="s">
        <v>192</v>
      </c>
      <c r="E301" s="48">
        <v>40.571904009894503</v>
      </c>
    </row>
    <row r="302" spans="1:5" x14ac:dyDescent="0.2">
      <c r="A302">
        <v>2017</v>
      </c>
      <c r="B302" s="47">
        <v>11</v>
      </c>
      <c r="C302" t="s">
        <v>188</v>
      </c>
      <c r="D302" t="s">
        <v>192</v>
      </c>
      <c r="E302" s="48">
        <v>48.5443794627598</v>
      </c>
    </row>
    <row r="303" spans="1:5" x14ac:dyDescent="0.2">
      <c r="A303">
        <v>2017</v>
      </c>
      <c r="B303" s="47">
        <v>12</v>
      </c>
      <c r="C303" t="s">
        <v>188</v>
      </c>
      <c r="D303" t="s">
        <v>192</v>
      </c>
      <c r="E303" s="48">
        <v>41.653516783869897</v>
      </c>
    </row>
    <row r="304" spans="1:5" x14ac:dyDescent="0.2">
      <c r="A304">
        <v>2018</v>
      </c>
      <c r="B304" s="47">
        <v>1</v>
      </c>
      <c r="C304" t="s">
        <v>188</v>
      </c>
      <c r="D304" t="s">
        <v>192</v>
      </c>
      <c r="E304" s="48">
        <v>45.906162545175199</v>
      </c>
    </row>
    <row r="305" spans="1:5" x14ac:dyDescent="0.2">
      <c r="A305">
        <v>2018</v>
      </c>
      <c r="B305" s="47">
        <v>2</v>
      </c>
      <c r="C305" t="s">
        <v>188</v>
      </c>
      <c r="D305" t="s">
        <v>192</v>
      </c>
      <c r="E305" s="48">
        <v>45.087606301121902</v>
      </c>
    </row>
    <row r="306" spans="1:5" x14ac:dyDescent="0.2">
      <c r="A306">
        <v>2018</v>
      </c>
      <c r="B306" s="47">
        <v>3</v>
      </c>
      <c r="C306" t="s">
        <v>188</v>
      </c>
      <c r="D306" t="s">
        <v>192</v>
      </c>
      <c r="E306" s="48">
        <v>33.818465455119302</v>
      </c>
    </row>
    <row r="307" spans="1:5" x14ac:dyDescent="0.2">
      <c r="A307">
        <v>2018</v>
      </c>
      <c r="B307" s="47">
        <v>4</v>
      </c>
      <c r="C307" t="s">
        <v>188</v>
      </c>
      <c r="D307" t="s">
        <v>192</v>
      </c>
      <c r="E307" s="48">
        <v>39.346005496594103</v>
      </c>
    </row>
    <row r="308" spans="1:5" x14ac:dyDescent="0.2">
      <c r="A308">
        <v>2018</v>
      </c>
      <c r="B308" s="47">
        <v>5</v>
      </c>
      <c r="C308" t="s">
        <v>188</v>
      </c>
      <c r="D308" t="s">
        <v>192</v>
      </c>
      <c r="E308" s="48">
        <v>50.014382533279502</v>
      </c>
    </row>
    <row r="309" spans="1:5" x14ac:dyDescent="0.2">
      <c r="A309">
        <v>2018</v>
      </c>
      <c r="B309" s="47">
        <v>6</v>
      </c>
      <c r="C309" t="s">
        <v>188</v>
      </c>
      <c r="D309" t="s">
        <v>192</v>
      </c>
      <c r="E309" s="48">
        <v>47.167224099859297</v>
      </c>
    </row>
    <row r="310" spans="1:5" x14ac:dyDescent="0.2">
      <c r="A310">
        <v>2018</v>
      </c>
      <c r="B310" s="47">
        <v>7</v>
      </c>
      <c r="C310" t="s">
        <v>188</v>
      </c>
      <c r="D310" t="s">
        <v>192</v>
      </c>
      <c r="E310" s="48">
        <v>43.172592401623803</v>
      </c>
    </row>
    <row r="311" spans="1:5" x14ac:dyDescent="0.2">
      <c r="A311">
        <v>2018</v>
      </c>
      <c r="B311" s="47">
        <v>8</v>
      </c>
      <c r="C311" t="s">
        <v>188</v>
      </c>
      <c r="D311" t="s">
        <v>192</v>
      </c>
      <c r="E311" s="48">
        <v>45.460436199052403</v>
      </c>
    </row>
    <row r="312" spans="1:5" x14ac:dyDescent="0.2">
      <c r="A312">
        <v>2018</v>
      </c>
      <c r="B312" s="47">
        <v>9</v>
      </c>
      <c r="C312" t="s">
        <v>188</v>
      </c>
      <c r="D312" t="s">
        <v>192</v>
      </c>
      <c r="E312" s="48">
        <v>43.982629916161102</v>
      </c>
    </row>
    <row r="313" spans="1:5" x14ac:dyDescent="0.2">
      <c r="A313">
        <v>2018</v>
      </c>
      <c r="B313" s="47">
        <v>10</v>
      </c>
      <c r="C313" t="s">
        <v>188</v>
      </c>
      <c r="D313" t="s">
        <v>192</v>
      </c>
      <c r="E313" s="48">
        <v>42.348206376253998</v>
      </c>
    </row>
    <row r="314" spans="1:5" x14ac:dyDescent="0.2">
      <c r="A314">
        <v>2018</v>
      </c>
      <c r="B314" s="47">
        <v>11</v>
      </c>
      <c r="C314" t="s">
        <v>188</v>
      </c>
      <c r="D314" t="s">
        <v>192</v>
      </c>
      <c r="E314" s="48">
        <v>44.131464786000301</v>
      </c>
    </row>
    <row r="315" spans="1:5" x14ac:dyDescent="0.2">
      <c r="A315">
        <v>2018</v>
      </c>
      <c r="B315" s="47">
        <v>12</v>
      </c>
      <c r="C315" t="s">
        <v>188</v>
      </c>
      <c r="D315" t="s">
        <v>192</v>
      </c>
      <c r="E315" s="48">
        <v>43.036639088548597</v>
      </c>
    </row>
    <row r="316" spans="1:5" x14ac:dyDescent="0.2">
      <c r="A316">
        <v>2019</v>
      </c>
      <c r="B316" s="47">
        <v>1</v>
      </c>
      <c r="C316" t="s">
        <v>188</v>
      </c>
      <c r="D316" t="s">
        <v>192</v>
      </c>
      <c r="E316" s="48">
        <v>60.117662058187598</v>
      </c>
    </row>
    <row r="317" spans="1:5" x14ac:dyDescent="0.2">
      <c r="A317">
        <v>2019</v>
      </c>
      <c r="B317" s="47">
        <v>2</v>
      </c>
      <c r="C317" t="s">
        <v>188</v>
      </c>
      <c r="D317" t="s">
        <v>192</v>
      </c>
      <c r="E317" s="48">
        <v>48.147161425978098</v>
      </c>
    </row>
    <row r="318" spans="1:5" x14ac:dyDescent="0.2">
      <c r="A318">
        <v>2019</v>
      </c>
      <c r="B318" s="47">
        <v>3</v>
      </c>
      <c r="C318" t="s">
        <v>188</v>
      </c>
      <c r="D318" t="s">
        <v>192</v>
      </c>
      <c r="E318" s="48">
        <v>51.194818230899301</v>
      </c>
    </row>
    <row r="319" spans="1:5" x14ac:dyDescent="0.2">
      <c r="A319">
        <v>2019</v>
      </c>
      <c r="B319" s="47">
        <v>4</v>
      </c>
      <c r="C319" t="s">
        <v>188</v>
      </c>
      <c r="D319" t="s">
        <v>192</v>
      </c>
      <c r="E319" s="48">
        <v>50.935949328952702</v>
      </c>
    </row>
    <row r="320" spans="1:5" x14ac:dyDescent="0.2">
      <c r="A320">
        <v>2019</v>
      </c>
      <c r="B320" s="47">
        <v>5</v>
      </c>
      <c r="C320" t="s">
        <v>188</v>
      </c>
      <c r="D320" t="s">
        <v>192</v>
      </c>
      <c r="E320" s="48">
        <v>46.554782058941299</v>
      </c>
    </row>
    <row r="321" spans="1:5" x14ac:dyDescent="0.2">
      <c r="A321">
        <v>2019</v>
      </c>
      <c r="B321" s="47">
        <v>6</v>
      </c>
      <c r="C321" t="s">
        <v>188</v>
      </c>
      <c r="D321" t="s">
        <v>192</v>
      </c>
      <c r="E321" s="48">
        <v>44.860975916252002</v>
      </c>
    </row>
    <row r="322" spans="1:5" x14ac:dyDescent="0.2">
      <c r="A322">
        <v>2019</v>
      </c>
      <c r="B322" s="47">
        <v>7</v>
      </c>
      <c r="C322" t="s">
        <v>188</v>
      </c>
      <c r="D322" t="s">
        <v>192</v>
      </c>
      <c r="E322" s="48">
        <v>48.8237861929207</v>
      </c>
    </row>
    <row r="323" spans="1:5" x14ac:dyDescent="0.2">
      <c r="A323">
        <v>2019</v>
      </c>
      <c r="B323" s="47">
        <v>8</v>
      </c>
      <c r="C323" t="s">
        <v>188</v>
      </c>
      <c r="D323" t="s">
        <v>192</v>
      </c>
      <c r="E323" s="48">
        <v>49.540504942646102</v>
      </c>
    </row>
    <row r="324" spans="1:5" x14ac:dyDescent="0.2">
      <c r="A324">
        <v>2019</v>
      </c>
      <c r="B324" s="47">
        <v>9</v>
      </c>
      <c r="C324" t="s">
        <v>188</v>
      </c>
      <c r="D324" t="s">
        <v>192</v>
      </c>
      <c r="E324" s="48">
        <v>44.088195894220597</v>
      </c>
    </row>
    <row r="325" spans="1:5" x14ac:dyDescent="0.2">
      <c r="A325">
        <v>2019</v>
      </c>
      <c r="B325" s="47">
        <v>10</v>
      </c>
      <c r="C325" t="s">
        <v>188</v>
      </c>
      <c r="D325" t="s">
        <v>192</v>
      </c>
      <c r="E325" s="48">
        <v>52.005493608204098</v>
      </c>
    </row>
    <row r="326" spans="1:5" x14ac:dyDescent="0.2">
      <c r="A326">
        <v>2019</v>
      </c>
      <c r="B326" s="47">
        <v>11</v>
      </c>
      <c r="C326" t="s">
        <v>188</v>
      </c>
      <c r="D326" t="s">
        <v>192</v>
      </c>
      <c r="E326" s="48">
        <v>41.868289331834298</v>
      </c>
    </row>
    <row r="327" spans="1:5" x14ac:dyDescent="0.2">
      <c r="A327">
        <v>2019</v>
      </c>
      <c r="B327" s="47">
        <v>12</v>
      </c>
      <c r="C327" t="s">
        <v>188</v>
      </c>
      <c r="D327" t="s">
        <v>192</v>
      </c>
      <c r="E327" s="48">
        <v>51.164351450960602</v>
      </c>
    </row>
    <row r="328" spans="1:5" x14ac:dyDescent="0.2">
      <c r="A328">
        <v>2020</v>
      </c>
      <c r="B328" s="47">
        <v>1</v>
      </c>
      <c r="C328" t="s">
        <v>188</v>
      </c>
      <c r="D328" t="s">
        <v>192</v>
      </c>
      <c r="E328" s="48">
        <v>43.084436044876902</v>
      </c>
    </row>
    <row r="329" spans="1:5" x14ac:dyDescent="0.2">
      <c r="A329">
        <v>2020</v>
      </c>
      <c r="B329" s="47">
        <v>2</v>
      </c>
      <c r="C329" t="s">
        <v>188</v>
      </c>
      <c r="D329" t="s">
        <v>192</v>
      </c>
      <c r="E329" s="48">
        <v>47.076021293428497</v>
      </c>
    </row>
    <row r="330" spans="1:5" x14ac:dyDescent="0.2">
      <c r="A330">
        <v>2020</v>
      </c>
      <c r="B330" s="47">
        <v>3</v>
      </c>
      <c r="C330" t="s">
        <v>188</v>
      </c>
      <c r="D330" t="s">
        <v>192</v>
      </c>
      <c r="E330" s="48">
        <v>19.891048640083699</v>
      </c>
    </row>
    <row r="331" spans="1:5" x14ac:dyDescent="0.2">
      <c r="A331">
        <v>2020</v>
      </c>
      <c r="B331" s="47">
        <v>4</v>
      </c>
      <c r="C331" t="s">
        <v>188</v>
      </c>
      <c r="D331" t="s">
        <v>192</v>
      </c>
      <c r="E331" s="48">
        <v>9.1668845638871304</v>
      </c>
    </row>
    <row r="332" spans="1:5" x14ac:dyDescent="0.2">
      <c r="A332">
        <v>2020</v>
      </c>
      <c r="B332" s="47">
        <v>5</v>
      </c>
      <c r="C332" t="s">
        <v>188</v>
      </c>
      <c r="D332" t="s">
        <v>192</v>
      </c>
      <c r="E332" s="48">
        <v>13.0838860454481</v>
      </c>
    </row>
    <row r="333" spans="1:5" x14ac:dyDescent="0.2">
      <c r="A333">
        <v>2020</v>
      </c>
      <c r="B333" s="47">
        <v>6</v>
      </c>
      <c r="C333" t="s">
        <v>188</v>
      </c>
      <c r="D333" t="s">
        <v>192</v>
      </c>
      <c r="E333" s="48">
        <v>21.692946043474802</v>
      </c>
    </row>
    <row r="334" spans="1:5" x14ac:dyDescent="0.2">
      <c r="A334">
        <v>2020</v>
      </c>
      <c r="B334" s="47">
        <v>7</v>
      </c>
      <c r="C334" t="s">
        <v>188</v>
      </c>
      <c r="D334" t="s">
        <v>192</v>
      </c>
      <c r="E334" s="48">
        <v>32.842959761834102</v>
      </c>
    </row>
    <row r="335" spans="1:5" x14ac:dyDescent="0.2">
      <c r="A335">
        <v>2016</v>
      </c>
      <c r="B335" s="47">
        <v>1</v>
      </c>
      <c r="C335" t="s">
        <v>188</v>
      </c>
      <c r="D335" t="s">
        <v>193</v>
      </c>
      <c r="E335" s="48">
        <v>65.632764541021501</v>
      </c>
    </row>
    <row r="336" spans="1:5" x14ac:dyDescent="0.2">
      <c r="A336">
        <v>2016</v>
      </c>
      <c r="B336" s="47">
        <v>2</v>
      </c>
      <c r="C336" t="s">
        <v>188</v>
      </c>
      <c r="D336" t="s">
        <v>193</v>
      </c>
      <c r="E336" s="48">
        <v>59.194592311779303</v>
      </c>
    </row>
    <row r="337" spans="1:5" x14ac:dyDescent="0.2">
      <c r="A337">
        <v>2016</v>
      </c>
      <c r="B337" s="47">
        <v>3</v>
      </c>
      <c r="C337" t="s">
        <v>188</v>
      </c>
      <c r="D337" t="s">
        <v>193</v>
      </c>
      <c r="E337" s="48">
        <v>64.192804890443298</v>
      </c>
    </row>
    <row r="338" spans="1:5" x14ac:dyDescent="0.2">
      <c r="A338">
        <v>2016</v>
      </c>
      <c r="B338" s="47">
        <v>4</v>
      </c>
      <c r="C338" t="s">
        <v>188</v>
      </c>
      <c r="D338" t="s">
        <v>193</v>
      </c>
      <c r="E338" s="48">
        <v>59.279712620536202</v>
      </c>
    </row>
    <row r="339" spans="1:5" x14ac:dyDescent="0.2">
      <c r="A339">
        <v>2016</v>
      </c>
      <c r="B339" s="47">
        <v>5</v>
      </c>
      <c r="C339" t="s">
        <v>188</v>
      </c>
      <c r="D339" t="s">
        <v>193</v>
      </c>
      <c r="E339" s="48">
        <v>58.018075147466</v>
      </c>
    </row>
    <row r="340" spans="1:5" x14ac:dyDescent="0.2">
      <c r="A340">
        <v>2016</v>
      </c>
      <c r="B340" s="47">
        <v>6</v>
      </c>
      <c r="C340" t="s">
        <v>188</v>
      </c>
      <c r="D340" t="s">
        <v>193</v>
      </c>
      <c r="E340" s="48">
        <v>59.877975723450099</v>
      </c>
    </row>
    <row r="341" spans="1:5" x14ac:dyDescent="0.2">
      <c r="A341">
        <v>2016</v>
      </c>
      <c r="B341" s="47">
        <v>7</v>
      </c>
      <c r="C341" t="s">
        <v>188</v>
      </c>
      <c r="D341" t="s">
        <v>193</v>
      </c>
      <c r="E341" s="48">
        <v>61.213024590738698</v>
      </c>
    </row>
    <row r="342" spans="1:5" x14ac:dyDescent="0.2">
      <c r="A342">
        <v>2016</v>
      </c>
      <c r="B342" s="47">
        <v>8</v>
      </c>
      <c r="C342" t="s">
        <v>188</v>
      </c>
      <c r="D342" t="s">
        <v>193</v>
      </c>
      <c r="E342" s="48">
        <v>58.410260372173497</v>
      </c>
    </row>
    <row r="343" spans="1:5" x14ac:dyDescent="0.2">
      <c r="A343">
        <v>2016</v>
      </c>
      <c r="B343" s="47">
        <v>9</v>
      </c>
      <c r="C343" t="s">
        <v>188</v>
      </c>
      <c r="D343" t="s">
        <v>193</v>
      </c>
      <c r="E343" s="48">
        <v>62.085606539722001</v>
      </c>
    </row>
    <row r="344" spans="1:5" x14ac:dyDescent="0.2">
      <c r="A344">
        <v>2016</v>
      </c>
      <c r="B344" s="47">
        <v>10</v>
      </c>
      <c r="C344" t="s">
        <v>188</v>
      </c>
      <c r="D344" t="s">
        <v>193</v>
      </c>
      <c r="E344" s="48">
        <v>54.536717145489497</v>
      </c>
    </row>
    <row r="345" spans="1:5" x14ac:dyDescent="0.2">
      <c r="A345">
        <v>2016</v>
      </c>
      <c r="B345" s="47">
        <v>11</v>
      </c>
      <c r="C345" t="s">
        <v>188</v>
      </c>
      <c r="D345" t="s">
        <v>193</v>
      </c>
      <c r="E345" s="48">
        <v>61.445358309351001</v>
      </c>
    </row>
    <row r="346" spans="1:5" x14ac:dyDescent="0.2">
      <c r="A346">
        <v>2016</v>
      </c>
      <c r="B346" s="47">
        <v>12</v>
      </c>
      <c r="C346" t="s">
        <v>188</v>
      </c>
      <c r="D346" t="s">
        <v>193</v>
      </c>
      <c r="E346" s="48">
        <v>54.983360242149999</v>
      </c>
    </row>
    <row r="347" spans="1:5" x14ac:dyDescent="0.2">
      <c r="A347">
        <v>2017</v>
      </c>
      <c r="B347" s="47">
        <v>1</v>
      </c>
      <c r="C347" t="s">
        <v>188</v>
      </c>
      <c r="D347" t="s">
        <v>193</v>
      </c>
      <c r="E347" s="48">
        <v>60.155777809569301</v>
      </c>
    </row>
    <row r="348" spans="1:5" x14ac:dyDescent="0.2">
      <c r="A348">
        <v>2017</v>
      </c>
      <c r="B348" s="47">
        <v>2</v>
      </c>
      <c r="C348" t="s">
        <v>188</v>
      </c>
      <c r="D348" t="s">
        <v>193</v>
      </c>
      <c r="E348" s="48">
        <v>44.092772562229598</v>
      </c>
    </row>
    <row r="349" spans="1:5" x14ac:dyDescent="0.2">
      <c r="A349">
        <v>2017</v>
      </c>
      <c r="B349" s="47">
        <v>3</v>
      </c>
      <c r="C349" t="s">
        <v>188</v>
      </c>
      <c r="D349" t="s">
        <v>193</v>
      </c>
      <c r="E349" s="48">
        <v>51.459296885946799</v>
      </c>
    </row>
    <row r="350" spans="1:5" x14ac:dyDescent="0.2">
      <c r="A350">
        <v>2017</v>
      </c>
      <c r="B350" s="47">
        <v>4</v>
      </c>
      <c r="C350" t="s">
        <v>188</v>
      </c>
      <c r="D350" t="s">
        <v>193</v>
      </c>
      <c r="E350" s="48">
        <v>58.7753344044323</v>
      </c>
    </row>
    <row r="351" spans="1:5" x14ac:dyDescent="0.2">
      <c r="A351">
        <v>2017</v>
      </c>
      <c r="B351" s="47">
        <v>5</v>
      </c>
      <c r="C351" t="s">
        <v>188</v>
      </c>
      <c r="D351" t="s">
        <v>193</v>
      </c>
      <c r="E351" s="48">
        <v>55.0946032677275</v>
      </c>
    </row>
    <row r="352" spans="1:5" x14ac:dyDescent="0.2">
      <c r="A352">
        <v>2017</v>
      </c>
      <c r="B352" s="47">
        <v>6</v>
      </c>
      <c r="C352" t="s">
        <v>188</v>
      </c>
      <c r="D352" t="s">
        <v>193</v>
      </c>
      <c r="E352" s="48">
        <v>56.415198277364802</v>
      </c>
    </row>
    <row r="353" spans="1:5" x14ac:dyDescent="0.2">
      <c r="A353">
        <v>2017</v>
      </c>
      <c r="B353" s="47">
        <v>7</v>
      </c>
      <c r="C353" t="s">
        <v>188</v>
      </c>
      <c r="D353" t="s">
        <v>193</v>
      </c>
      <c r="E353" s="48">
        <v>52.343217733853898</v>
      </c>
    </row>
    <row r="354" spans="1:5" x14ac:dyDescent="0.2">
      <c r="A354">
        <v>2017</v>
      </c>
      <c r="B354" s="47">
        <v>8</v>
      </c>
      <c r="C354" t="s">
        <v>188</v>
      </c>
      <c r="D354" t="s">
        <v>193</v>
      </c>
      <c r="E354" s="48">
        <v>53.650443263589203</v>
      </c>
    </row>
    <row r="355" spans="1:5" x14ac:dyDescent="0.2">
      <c r="A355">
        <v>2017</v>
      </c>
      <c r="B355" s="47">
        <v>9</v>
      </c>
      <c r="C355" t="s">
        <v>188</v>
      </c>
      <c r="D355" t="s">
        <v>193</v>
      </c>
      <c r="E355" s="48">
        <v>50.250314560508698</v>
      </c>
    </row>
    <row r="356" spans="1:5" x14ac:dyDescent="0.2">
      <c r="A356">
        <v>2017</v>
      </c>
      <c r="B356" s="47">
        <v>10</v>
      </c>
      <c r="C356" t="s">
        <v>188</v>
      </c>
      <c r="D356" t="s">
        <v>193</v>
      </c>
      <c r="E356" s="48">
        <v>52.282538820820101</v>
      </c>
    </row>
    <row r="357" spans="1:5" x14ac:dyDescent="0.2">
      <c r="A357">
        <v>2017</v>
      </c>
      <c r="B357" s="47">
        <v>11</v>
      </c>
      <c r="C357" t="s">
        <v>188</v>
      </c>
      <c r="D357" t="s">
        <v>193</v>
      </c>
      <c r="E357" s="48">
        <v>53.634841330902198</v>
      </c>
    </row>
    <row r="358" spans="1:5" x14ac:dyDescent="0.2">
      <c r="A358">
        <v>2017</v>
      </c>
      <c r="B358" s="47">
        <v>12</v>
      </c>
      <c r="C358" t="s">
        <v>188</v>
      </c>
      <c r="D358" t="s">
        <v>193</v>
      </c>
      <c r="E358" s="48">
        <v>47.394465984573202</v>
      </c>
    </row>
    <row r="359" spans="1:5" x14ac:dyDescent="0.2">
      <c r="A359">
        <v>2018</v>
      </c>
      <c r="B359" s="47">
        <v>1</v>
      </c>
      <c r="C359" t="s">
        <v>188</v>
      </c>
      <c r="D359" t="s">
        <v>193</v>
      </c>
      <c r="E359" s="48">
        <v>44.748212674139999</v>
      </c>
    </row>
    <row r="360" spans="1:5" x14ac:dyDescent="0.2">
      <c r="A360">
        <v>2018</v>
      </c>
      <c r="B360" s="47">
        <v>2</v>
      </c>
      <c r="C360" t="s">
        <v>188</v>
      </c>
      <c r="D360" t="s">
        <v>193</v>
      </c>
      <c r="E360" s="48">
        <v>47.9688311150651</v>
      </c>
    </row>
    <row r="361" spans="1:5" x14ac:dyDescent="0.2">
      <c r="A361">
        <v>2018</v>
      </c>
      <c r="B361" s="47">
        <v>3</v>
      </c>
      <c r="C361" t="s">
        <v>188</v>
      </c>
      <c r="D361" t="s">
        <v>193</v>
      </c>
      <c r="E361" s="48">
        <v>39.962982481429002</v>
      </c>
    </row>
    <row r="362" spans="1:5" x14ac:dyDescent="0.2">
      <c r="A362">
        <v>2018</v>
      </c>
      <c r="B362" s="47">
        <v>4</v>
      </c>
      <c r="C362" t="s">
        <v>188</v>
      </c>
      <c r="D362" t="s">
        <v>193</v>
      </c>
      <c r="E362" s="48">
        <v>43.067267679891501</v>
      </c>
    </row>
    <row r="363" spans="1:5" x14ac:dyDescent="0.2">
      <c r="A363">
        <v>2018</v>
      </c>
      <c r="B363" s="47">
        <v>5</v>
      </c>
      <c r="C363" t="s">
        <v>188</v>
      </c>
      <c r="D363" t="s">
        <v>193</v>
      </c>
      <c r="E363" s="48">
        <v>51.453230382429403</v>
      </c>
    </row>
    <row r="364" spans="1:5" x14ac:dyDescent="0.2">
      <c r="A364">
        <v>2018</v>
      </c>
      <c r="B364" s="47">
        <v>6</v>
      </c>
      <c r="C364" t="s">
        <v>188</v>
      </c>
      <c r="D364" t="s">
        <v>193</v>
      </c>
      <c r="E364" s="48">
        <v>47.319571941367798</v>
      </c>
    </row>
    <row r="365" spans="1:5" x14ac:dyDescent="0.2">
      <c r="A365">
        <v>2018</v>
      </c>
      <c r="B365" s="47">
        <v>7</v>
      </c>
      <c r="C365" t="s">
        <v>188</v>
      </c>
      <c r="D365" t="s">
        <v>193</v>
      </c>
      <c r="E365" s="48">
        <v>51.807999451596402</v>
      </c>
    </row>
    <row r="366" spans="1:5" x14ac:dyDescent="0.2">
      <c r="A366">
        <v>2018</v>
      </c>
      <c r="B366" s="47">
        <v>8</v>
      </c>
      <c r="C366" t="s">
        <v>188</v>
      </c>
      <c r="D366" t="s">
        <v>193</v>
      </c>
      <c r="E366" s="48">
        <v>47.095513475187197</v>
      </c>
    </row>
    <row r="367" spans="1:5" x14ac:dyDescent="0.2">
      <c r="A367">
        <v>2018</v>
      </c>
      <c r="B367" s="47">
        <v>9</v>
      </c>
      <c r="C367" t="s">
        <v>188</v>
      </c>
      <c r="D367" t="s">
        <v>193</v>
      </c>
      <c r="E367" s="48">
        <v>47.653648263664103</v>
      </c>
    </row>
    <row r="368" spans="1:5" x14ac:dyDescent="0.2">
      <c r="A368">
        <v>2018</v>
      </c>
      <c r="B368" s="47">
        <v>10</v>
      </c>
      <c r="C368" t="s">
        <v>188</v>
      </c>
      <c r="D368" t="s">
        <v>193</v>
      </c>
      <c r="E368" s="48">
        <v>49.495830192147203</v>
      </c>
    </row>
    <row r="369" spans="1:5" x14ac:dyDescent="0.2">
      <c r="A369">
        <v>2018</v>
      </c>
      <c r="B369" s="47">
        <v>11</v>
      </c>
      <c r="C369" t="s">
        <v>188</v>
      </c>
      <c r="D369" t="s">
        <v>193</v>
      </c>
      <c r="E369" s="48">
        <v>45.611570300358601</v>
      </c>
    </row>
    <row r="370" spans="1:5" x14ac:dyDescent="0.2">
      <c r="A370">
        <v>2018</v>
      </c>
      <c r="B370" s="47">
        <v>12</v>
      </c>
      <c r="C370" t="s">
        <v>188</v>
      </c>
      <c r="D370" t="s">
        <v>193</v>
      </c>
      <c r="E370" s="48">
        <v>52.207037761671003</v>
      </c>
    </row>
    <row r="371" spans="1:5" x14ac:dyDescent="0.2">
      <c r="A371">
        <v>2019</v>
      </c>
      <c r="B371" s="47">
        <v>1</v>
      </c>
      <c r="C371" t="s">
        <v>188</v>
      </c>
      <c r="D371" t="s">
        <v>193</v>
      </c>
      <c r="E371" s="48">
        <v>44.971235909683301</v>
      </c>
    </row>
    <row r="372" spans="1:5" x14ac:dyDescent="0.2">
      <c r="A372">
        <v>2019</v>
      </c>
      <c r="B372" s="47">
        <v>2</v>
      </c>
      <c r="C372" t="s">
        <v>188</v>
      </c>
      <c r="D372" t="s">
        <v>193</v>
      </c>
      <c r="E372" s="48">
        <v>49.375803554283202</v>
      </c>
    </row>
    <row r="373" spans="1:5" x14ac:dyDescent="0.2">
      <c r="A373">
        <v>2019</v>
      </c>
      <c r="B373" s="47">
        <v>3</v>
      </c>
      <c r="C373" t="s">
        <v>188</v>
      </c>
      <c r="D373" t="s">
        <v>193</v>
      </c>
      <c r="E373" s="48">
        <v>49.961686917045903</v>
      </c>
    </row>
    <row r="374" spans="1:5" x14ac:dyDescent="0.2">
      <c r="A374">
        <v>2019</v>
      </c>
      <c r="B374" s="47">
        <v>4</v>
      </c>
      <c r="C374" t="s">
        <v>188</v>
      </c>
      <c r="D374" t="s">
        <v>193</v>
      </c>
      <c r="E374" s="48">
        <v>50.9284767142939</v>
      </c>
    </row>
    <row r="375" spans="1:5" x14ac:dyDescent="0.2">
      <c r="A375">
        <v>2019</v>
      </c>
      <c r="B375" s="47">
        <v>5</v>
      </c>
      <c r="C375" t="s">
        <v>188</v>
      </c>
      <c r="D375" t="s">
        <v>193</v>
      </c>
      <c r="E375" s="48">
        <v>46.268370268392701</v>
      </c>
    </row>
    <row r="376" spans="1:5" x14ac:dyDescent="0.2">
      <c r="A376">
        <v>2019</v>
      </c>
      <c r="B376" s="47">
        <v>6</v>
      </c>
      <c r="C376" t="s">
        <v>188</v>
      </c>
      <c r="D376" t="s">
        <v>193</v>
      </c>
      <c r="E376" s="48">
        <v>49.091910837416201</v>
      </c>
    </row>
    <row r="377" spans="1:5" x14ac:dyDescent="0.2">
      <c r="A377">
        <v>2019</v>
      </c>
      <c r="B377" s="47">
        <v>7</v>
      </c>
      <c r="C377" t="s">
        <v>188</v>
      </c>
      <c r="D377" t="s">
        <v>193</v>
      </c>
      <c r="E377" s="48">
        <v>45.430987173949703</v>
      </c>
    </row>
    <row r="378" spans="1:5" x14ac:dyDescent="0.2">
      <c r="A378">
        <v>2019</v>
      </c>
      <c r="B378" s="47">
        <v>8</v>
      </c>
      <c r="C378" t="s">
        <v>188</v>
      </c>
      <c r="D378" t="s">
        <v>193</v>
      </c>
      <c r="E378" s="48">
        <v>48.752572310924599</v>
      </c>
    </row>
    <row r="379" spans="1:5" x14ac:dyDescent="0.2">
      <c r="A379">
        <v>2019</v>
      </c>
      <c r="B379" s="47">
        <v>9</v>
      </c>
      <c r="C379" t="s">
        <v>188</v>
      </c>
      <c r="D379" t="s">
        <v>193</v>
      </c>
      <c r="E379" s="48">
        <v>49.952111440412203</v>
      </c>
    </row>
    <row r="380" spans="1:5" x14ac:dyDescent="0.2">
      <c r="A380">
        <v>2019</v>
      </c>
      <c r="B380" s="47">
        <v>10</v>
      </c>
      <c r="C380" t="s">
        <v>188</v>
      </c>
      <c r="D380" t="s">
        <v>193</v>
      </c>
      <c r="E380" s="48">
        <v>41.900475180229797</v>
      </c>
    </row>
    <row r="381" spans="1:5" x14ac:dyDescent="0.2">
      <c r="A381">
        <v>2019</v>
      </c>
      <c r="B381" s="47">
        <v>11</v>
      </c>
      <c r="C381" t="s">
        <v>188</v>
      </c>
      <c r="D381" t="s">
        <v>193</v>
      </c>
      <c r="E381" s="48">
        <v>48.840076440090797</v>
      </c>
    </row>
    <row r="382" spans="1:5" x14ac:dyDescent="0.2">
      <c r="A382">
        <v>2019</v>
      </c>
      <c r="B382" s="47">
        <v>12</v>
      </c>
      <c r="C382" t="s">
        <v>188</v>
      </c>
      <c r="D382" t="s">
        <v>193</v>
      </c>
      <c r="E382" s="48">
        <v>51.370735934851098</v>
      </c>
    </row>
    <row r="383" spans="1:5" x14ac:dyDescent="0.2">
      <c r="A383">
        <v>2020</v>
      </c>
      <c r="B383" s="47">
        <v>1</v>
      </c>
      <c r="C383" t="s">
        <v>188</v>
      </c>
      <c r="D383" t="s">
        <v>193</v>
      </c>
      <c r="E383" s="48">
        <v>54.208317373241002</v>
      </c>
    </row>
    <row r="384" spans="1:5" x14ac:dyDescent="0.2">
      <c r="A384">
        <v>2020</v>
      </c>
      <c r="B384" s="47">
        <v>2</v>
      </c>
      <c r="C384" t="s">
        <v>188</v>
      </c>
      <c r="D384" t="s">
        <v>193</v>
      </c>
      <c r="E384" s="48">
        <v>52.3009337399562</v>
      </c>
    </row>
    <row r="385" spans="1:5" x14ac:dyDescent="0.2">
      <c r="A385">
        <v>2020</v>
      </c>
      <c r="B385" s="47">
        <v>3</v>
      </c>
      <c r="C385" t="s">
        <v>188</v>
      </c>
      <c r="D385" t="s">
        <v>193</v>
      </c>
      <c r="E385" s="48">
        <v>7.40738675839716</v>
      </c>
    </row>
    <row r="386" spans="1:5" x14ac:dyDescent="0.2">
      <c r="A386">
        <v>2020</v>
      </c>
      <c r="B386" s="47">
        <v>4</v>
      </c>
      <c r="C386" t="s">
        <v>188</v>
      </c>
      <c r="D386" t="s">
        <v>193</v>
      </c>
      <c r="E386" s="48">
        <v>3.8265306122449001</v>
      </c>
    </row>
    <row r="387" spans="1:5" x14ac:dyDescent="0.2">
      <c r="A387">
        <v>2020</v>
      </c>
      <c r="B387" s="47">
        <v>5</v>
      </c>
      <c r="C387" t="s">
        <v>188</v>
      </c>
      <c r="D387" t="s">
        <v>193</v>
      </c>
      <c r="E387" s="48">
        <v>3.40314136125654</v>
      </c>
    </row>
    <row r="388" spans="1:5" x14ac:dyDescent="0.2">
      <c r="A388">
        <v>2020</v>
      </c>
      <c r="B388" s="47">
        <v>6</v>
      </c>
      <c r="C388" t="s">
        <v>188</v>
      </c>
      <c r="D388" t="s">
        <v>193</v>
      </c>
      <c r="E388" s="48">
        <v>5.21472392638037</v>
      </c>
    </row>
    <row r="389" spans="1:5" x14ac:dyDescent="0.2">
      <c r="A389">
        <v>2020</v>
      </c>
      <c r="B389" s="47">
        <v>7</v>
      </c>
      <c r="C389" t="s">
        <v>188</v>
      </c>
      <c r="D389" t="s">
        <v>193</v>
      </c>
      <c r="E389" s="48">
        <v>8.2191780821917799</v>
      </c>
    </row>
    <row r="390" spans="1:5" x14ac:dyDescent="0.2">
      <c r="A390">
        <v>2016</v>
      </c>
      <c r="B390" s="47">
        <v>1</v>
      </c>
      <c r="C390" t="s">
        <v>188</v>
      </c>
      <c r="D390" t="s">
        <v>194</v>
      </c>
      <c r="E390" s="48">
        <v>54.700127822554201</v>
      </c>
    </row>
    <row r="391" spans="1:5" x14ac:dyDescent="0.2">
      <c r="A391">
        <v>2016</v>
      </c>
      <c r="B391" s="47">
        <v>2</v>
      </c>
      <c r="C391" t="s">
        <v>188</v>
      </c>
      <c r="D391" t="s">
        <v>194</v>
      </c>
      <c r="E391" s="48">
        <v>51.457958927983</v>
      </c>
    </row>
    <row r="392" spans="1:5" x14ac:dyDescent="0.2">
      <c r="A392">
        <v>2016</v>
      </c>
      <c r="B392" s="47">
        <v>3</v>
      </c>
      <c r="C392" t="s">
        <v>188</v>
      </c>
      <c r="D392" t="s">
        <v>194</v>
      </c>
      <c r="E392" s="48">
        <v>49.0077252449112</v>
      </c>
    </row>
    <row r="393" spans="1:5" x14ac:dyDescent="0.2">
      <c r="A393">
        <v>2016</v>
      </c>
      <c r="B393" s="47">
        <v>4</v>
      </c>
      <c r="C393" t="s">
        <v>188</v>
      </c>
      <c r="D393" t="s">
        <v>194</v>
      </c>
      <c r="E393" s="48">
        <v>55.222680342596902</v>
      </c>
    </row>
    <row r="394" spans="1:5" x14ac:dyDescent="0.2">
      <c r="A394">
        <v>2016</v>
      </c>
      <c r="B394" s="47">
        <v>5</v>
      </c>
      <c r="C394" t="s">
        <v>188</v>
      </c>
      <c r="D394" t="s">
        <v>194</v>
      </c>
      <c r="E394" s="48">
        <v>56.293861763076599</v>
      </c>
    </row>
    <row r="395" spans="1:5" x14ac:dyDescent="0.2">
      <c r="A395">
        <v>2016</v>
      </c>
      <c r="B395" s="47">
        <v>6</v>
      </c>
      <c r="C395" t="s">
        <v>188</v>
      </c>
      <c r="D395" t="s">
        <v>194</v>
      </c>
      <c r="E395" s="48">
        <v>51.615083424816099</v>
      </c>
    </row>
    <row r="396" spans="1:5" x14ac:dyDescent="0.2">
      <c r="A396">
        <v>2016</v>
      </c>
      <c r="B396" s="47">
        <v>7</v>
      </c>
      <c r="C396" t="s">
        <v>188</v>
      </c>
      <c r="D396" t="s">
        <v>194</v>
      </c>
      <c r="E396" s="48">
        <v>46.779148551515704</v>
      </c>
    </row>
    <row r="397" spans="1:5" x14ac:dyDescent="0.2">
      <c r="A397">
        <v>2016</v>
      </c>
      <c r="B397" s="47">
        <v>8</v>
      </c>
      <c r="C397" t="s">
        <v>188</v>
      </c>
      <c r="D397" t="s">
        <v>194</v>
      </c>
      <c r="E397" s="48">
        <v>60.908059332581303</v>
      </c>
    </row>
    <row r="398" spans="1:5" x14ac:dyDescent="0.2">
      <c r="A398">
        <v>2016</v>
      </c>
      <c r="B398" s="47">
        <v>9</v>
      </c>
      <c r="C398" t="s">
        <v>188</v>
      </c>
      <c r="D398" t="s">
        <v>194</v>
      </c>
      <c r="E398" s="48">
        <v>52.398819199955497</v>
      </c>
    </row>
    <row r="399" spans="1:5" x14ac:dyDescent="0.2">
      <c r="A399">
        <v>2016</v>
      </c>
      <c r="B399" s="47">
        <v>10</v>
      </c>
      <c r="C399" t="s">
        <v>188</v>
      </c>
      <c r="D399" t="s">
        <v>194</v>
      </c>
      <c r="E399" s="48">
        <v>50.221483601647897</v>
      </c>
    </row>
    <row r="400" spans="1:5" x14ac:dyDescent="0.2">
      <c r="A400">
        <v>2016</v>
      </c>
      <c r="B400" s="47">
        <v>11</v>
      </c>
      <c r="C400" t="s">
        <v>188</v>
      </c>
      <c r="D400" t="s">
        <v>194</v>
      </c>
      <c r="E400" s="48">
        <v>58.259042211812101</v>
      </c>
    </row>
    <row r="401" spans="1:5" x14ac:dyDescent="0.2">
      <c r="A401">
        <v>2016</v>
      </c>
      <c r="B401" s="47">
        <v>12</v>
      </c>
      <c r="C401" t="s">
        <v>188</v>
      </c>
      <c r="D401" t="s">
        <v>194</v>
      </c>
      <c r="E401" s="48">
        <v>56.466386802231298</v>
      </c>
    </row>
    <row r="402" spans="1:5" x14ac:dyDescent="0.2">
      <c r="A402">
        <v>2017</v>
      </c>
      <c r="B402" s="47">
        <v>1</v>
      </c>
      <c r="C402" t="s">
        <v>188</v>
      </c>
      <c r="D402" t="s">
        <v>194</v>
      </c>
      <c r="E402" s="48">
        <v>52.420534260177199</v>
      </c>
    </row>
    <row r="403" spans="1:5" x14ac:dyDescent="0.2">
      <c r="A403">
        <v>2017</v>
      </c>
      <c r="B403" s="47">
        <v>2</v>
      </c>
      <c r="C403" t="s">
        <v>188</v>
      </c>
      <c r="D403" t="s">
        <v>194</v>
      </c>
      <c r="E403" s="48">
        <v>49.286269203312997</v>
      </c>
    </row>
    <row r="404" spans="1:5" x14ac:dyDescent="0.2">
      <c r="A404">
        <v>2017</v>
      </c>
      <c r="B404" s="47">
        <v>3</v>
      </c>
      <c r="C404" t="s">
        <v>188</v>
      </c>
      <c r="D404" t="s">
        <v>194</v>
      </c>
      <c r="E404" s="48">
        <v>60.786996585928001</v>
      </c>
    </row>
    <row r="405" spans="1:5" x14ac:dyDescent="0.2">
      <c r="A405">
        <v>2017</v>
      </c>
      <c r="B405" s="47">
        <v>4</v>
      </c>
      <c r="C405" t="s">
        <v>188</v>
      </c>
      <c r="D405" t="s">
        <v>194</v>
      </c>
      <c r="E405" s="48">
        <v>45.261800933515602</v>
      </c>
    </row>
    <row r="406" spans="1:5" x14ac:dyDescent="0.2">
      <c r="A406">
        <v>2017</v>
      </c>
      <c r="B406" s="47">
        <v>5</v>
      </c>
      <c r="C406" t="s">
        <v>188</v>
      </c>
      <c r="D406" t="s">
        <v>194</v>
      </c>
      <c r="E406" s="48">
        <v>51.014453617083603</v>
      </c>
    </row>
    <row r="407" spans="1:5" x14ac:dyDescent="0.2">
      <c r="A407">
        <v>2017</v>
      </c>
      <c r="B407" s="47">
        <v>6</v>
      </c>
      <c r="C407" t="s">
        <v>188</v>
      </c>
      <c r="D407" t="s">
        <v>194</v>
      </c>
      <c r="E407" s="48">
        <v>52.612661476318202</v>
      </c>
    </row>
    <row r="408" spans="1:5" x14ac:dyDescent="0.2">
      <c r="A408">
        <v>2017</v>
      </c>
      <c r="B408" s="47">
        <v>7</v>
      </c>
      <c r="C408" t="s">
        <v>188</v>
      </c>
      <c r="D408" t="s">
        <v>194</v>
      </c>
      <c r="E408" s="48">
        <v>55.9907780263351</v>
      </c>
    </row>
    <row r="409" spans="1:5" x14ac:dyDescent="0.2">
      <c r="A409">
        <v>2017</v>
      </c>
      <c r="B409" s="47">
        <v>8</v>
      </c>
      <c r="C409" t="s">
        <v>188</v>
      </c>
      <c r="D409" t="s">
        <v>194</v>
      </c>
      <c r="E409" s="48">
        <v>49.136196058020502</v>
      </c>
    </row>
    <row r="410" spans="1:5" x14ac:dyDescent="0.2">
      <c r="A410">
        <v>2017</v>
      </c>
      <c r="B410" s="47">
        <v>9</v>
      </c>
      <c r="C410" t="s">
        <v>188</v>
      </c>
      <c r="D410" t="s">
        <v>194</v>
      </c>
      <c r="E410" s="48">
        <v>49.749573027711897</v>
      </c>
    </row>
    <row r="411" spans="1:5" x14ac:dyDescent="0.2">
      <c r="A411">
        <v>2017</v>
      </c>
      <c r="B411" s="47">
        <v>10</v>
      </c>
      <c r="C411" t="s">
        <v>188</v>
      </c>
      <c r="D411" t="s">
        <v>194</v>
      </c>
      <c r="E411" s="48">
        <v>48.843249391253103</v>
      </c>
    </row>
    <row r="412" spans="1:5" x14ac:dyDescent="0.2">
      <c r="A412">
        <v>2017</v>
      </c>
      <c r="B412" s="47">
        <v>11</v>
      </c>
      <c r="C412" t="s">
        <v>188</v>
      </c>
      <c r="D412" t="s">
        <v>194</v>
      </c>
      <c r="E412" s="48">
        <v>46.6130832613173</v>
      </c>
    </row>
    <row r="413" spans="1:5" x14ac:dyDescent="0.2">
      <c r="A413">
        <v>2017</v>
      </c>
      <c r="B413" s="47">
        <v>12</v>
      </c>
      <c r="C413" t="s">
        <v>188</v>
      </c>
      <c r="D413" t="s">
        <v>194</v>
      </c>
      <c r="E413" s="48">
        <v>49.3207202787803</v>
      </c>
    </row>
    <row r="414" spans="1:5" x14ac:dyDescent="0.2">
      <c r="A414">
        <v>2018</v>
      </c>
      <c r="B414" s="47">
        <v>1</v>
      </c>
      <c r="C414" t="s">
        <v>188</v>
      </c>
      <c r="D414" t="s">
        <v>194</v>
      </c>
      <c r="E414" s="48">
        <v>48.689439244282802</v>
      </c>
    </row>
    <row r="415" spans="1:5" x14ac:dyDescent="0.2">
      <c r="A415">
        <v>2018</v>
      </c>
      <c r="B415" s="47">
        <v>2</v>
      </c>
      <c r="C415" t="s">
        <v>188</v>
      </c>
      <c r="D415" t="s">
        <v>194</v>
      </c>
      <c r="E415" s="48">
        <v>51.940825636347697</v>
      </c>
    </row>
    <row r="416" spans="1:5" x14ac:dyDescent="0.2">
      <c r="A416">
        <v>2018</v>
      </c>
      <c r="B416" s="47">
        <v>3</v>
      </c>
      <c r="C416" t="s">
        <v>188</v>
      </c>
      <c r="D416" t="s">
        <v>194</v>
      </c>
      <c r="E416" s="48">
        <v>47.054527598921098</v>
      </c>
    </row>
    <row r="417" spans="1:5" x14ac:dyDescent="0.2">
      <c r="A417">
        <v>2018</v>
      </c>
      <c r="B417" s="47">
        <v>4</v>
      </c>
      <c r="C417" t="s">
        <v>188</v>
      </c>
      <c r="D417" t="s">
        <v>194</v>
      </c>
      <c r="E417" s="48">
        <v>55.204297483977903</v>
      </c>
    </row>
    <row r="418" spans="1:5" x14ac:dyDescent="0.2">
      <c r="A418">
        <v>2018</v>
      </c>
      <c r="B418" s="47">
        <v>5</v>
      </c>
      <c r="C418" t="s">
        <v>188</v>
      </c>
      <c r="D418" t="s">
        <v>194</v>
      </c>
      <c r="E418" s="48">
        <v>51.196584052186502</v>
      </c>
    </row>
    <row r="419" spans="1:5" x14ac:dyDescent="0.2">
      <c r="A419">
        <v>2018</v>
      </c>
      <c r="B419" s="47">
        <v>6</v>
      </c>
      <c r="C419" t="s">
        <v>188</v>
      </c>
      <c r="D419" t="s">
        <v>194</v>
      </c>
      <c r="E419" s="48">
        <v>52.867165713803701</v>
      </c>
    </row>
    <row r="420" spans="1:5" x14ac:dyDescent="0.2">
      <c r="A420">
        <v>2018</v>
      </c>
      <c r="B420" s="47">
        <v>7</v>
      </c>
      <c r="C420" t="s">
        <v>188</v>
      </c>
      <c r="D420" t="s">
        <v>194</v>
      </c>
      <c r="E420" s="48">
        <v>54.242189037079001</v>
      </c>
    </row>
    <row r="421" spans="1:5" x14ac:dyDescent="0.2">
      <c r="A421">
        <v>2018</v>
      </c>
      <c r="B421" s="47">
        <v>8</v>
      </c>
      <c r="C421" t="s">
        <v>188</v>
      </c>
      <c r="D421" t="s">
        <v>194</v>
      </c>
      <c r="E421" s="48">
        <v>53.245933319137897</v>
      </c>
    </row>
    <row r="422" spans="1:5" x14ac:dyDescent="0.2">
      <c r="A422">
        <v>2018</v>
      </c>
      <c r="B422" s="47">
        <v>9</v>
      </c>
      <c r="C422" t="s">
        <v>188</v>
      </c>
      <c r="D422" t="s">
        <v>194</v>
      </c>
      <c r="E422" s="48">
        <v>52.987496678274901</v>
      </c>
    </row>
    <row r="423" spans="1:5" x14ac:dyDescent="0.2">
      <c r="A423">
        <v>2018</v>
      </c>
      <c r="B423" s="47">
        <v>10</v>
      </c>
      <c r="C423" t="s">
        <v>188</v>
      </c>
      <c r="D423" t="s">
        <v>194</v>
      </c>
      <c r="E423" s="48">
        <v>56.212531756339601</v>
      </c>
    </row>
    <row r="424" spans="1:5" x14ac:dyDescent="0.2">
      <c r="A424">
        <v>2018</v>
      </c>
      <c r="B424" s="47">
        <v>11</v>
      </c>
      <c r="C424" t="s">
        <v>188</v>
      </c>
      <c r="D424" t="s">
        <v>194</v>
      </c>
      <c r="E424" s="48">
        <v>56.071020032305299</v>
      </c>
    </row>
    <row r="425" spans="1:5" x14ac:dyDescent="0.2">
      <c r="A425">
        <v>2018</v>
      </c>
      <c r="B425" s="47">
        <v>12</v>
      </c>
      <c r="C425" t="s">
        <v>188</v>
      </c>
      <c r="D425" t="s">
        <v>194</v>
      </c>
      <c r="E425" s="48">
        <v>51.554476290369401</v>
      </c>
    </row>
    <row r="426" spans="1:5" x14ac:dyDescent="0.2">
      <c r="A426">
        <v>2019</v>
      </c>
      <c r="B426" s="47">
        <v>1</v>
      </c>
      <c r="C426" t="s">
        <v>188</v>
      </c>
      <c r="D426" t="s">
        <v>194</v>
      </c>
      <c r="E426" s="48">
        <v>53.123808101893601</v>
      </c>
    </row>
    <row r="427" spans="1:5" x14ac:dyDescent="0.2">
      <c r="A427">
        <v>2019</v>
      </c>
      <c r="B427" s="47">
        <v>2</v>
      </c>
      <c r="C427" t="s">
        <v>188</v>
      </c>
      <c r="D427" t="s">
        <v>194</v>
      </c>
      <c r="E427" s="48">
        <v>56.042855624380003</v>
      </c>
    </row>
    <row r="428" spans="1:5" x14ac:dyDescent="0.2">
      <c r="A428">
        <v>2019</v>
      </c>
      <c r="B428" s="47">
        <v>3</v>
      </c>
      <c r="C428" t="s">
        <v>188</v>
      </c>
      <c r="D428" t="s">
        <v>194</v>
      </c>
      <c r="E428" s="48">
        <v>59.236447596904398</v>
      </c>
    </row>
    <row r="429" spans="1:5" x14ac:dyDescent="0.2">
      <c r="A429">
        <v>2019</v>
      </c>
      <c r="B429" s="47">
        <v>4</v>
      </c>
      <c r="C429" t="s">
        <v>188</v>
      </c>
      <c r="D429" t="s">
        <v>194</v>
      </c>
      <c r="E429" s="48">
        <v>51.746730815773802</v>
      </c>
    </row>
    <row r="430" spans="1:5" x14ac:dyDescent="0.2">
      <c r="A430">
        <v>2019</v>
      </c>
      <c r="B430" s="47">
        <v>5</v>
      </c>
      <c r="C430" t="s">
        <v>188</v>
      </c>
      <c r="D430" t="s">
        <v>194</v>
      </c>
      <c r="E430" s="48">
        <v>52.210804896667298</v>
      </c>
    </row>
    <row r="431" spans="1:5" x14ac:dyDescent="0.2">
      <c r="A431">
        <v>2019</v>
      </c>
      <c r="B431" s="47">
        <v>6</v>
      </c>
      <c r="C431" t="s">
        <v>188</v>
      </c>
      <c r="D431" t="s">
        <v>194</v>
      </c>
      <c r="E431" s="48">
        <v>54.002843071513801</v>
      </c>
    </row>
    <row r="432" spans="1:5" x14ac:dyDescent="0.2">
      <c r="A432">
        <v>2019</v>
      </c>
      <c r="B432" s="47">
        <v>7</v>
      </c>
      <c r="C432" t="s">
        <v>188</v>
      </c>
      <c r="D432" t="s">
        <v>194</v>
      </c>
      <c r="E432" s="48">
        <v>49.539425396746097</v>
      </c>
    </row>
    <row r="433" spans="1:5" x14ac:dyDescent="0.2">
      <c r="A433">
        <v>2019</v>
      </c>
      <c r="B433" s="47">
        <v>8</v>
      </c>
      <c r="C433" t="s">
        <v>188</v>
      </c>
      <c r="D433" t="s">
        <v>194</v>
      </c>
      <c r="E433" s="48">
        <v>51.507571863809403</v>
      </c>
    </row>
    <row r="434" spans="1:5" x14ac:dyDescent="0.2">
      <c r="A434">
        <v>2019</v>
      </c>
      <c r="B434" s="47">
        <v>9</v>
      </c>
      <c r="C434" t="s">
        <v>188</v>
      </c>
      <c r="D434" t="s">
        <v>194</v>
      </c>
      <c r="E434" s="48">
        <v>53.663036403593402</v>
      </c>
    </row>
    <row r="435" spans="1:5" x14ac:dyDescent="0.2">
      <c r="A435">
        <v>2019</v>
      </c>
      <c r="B435" s="47">
        <v>10</v>
      </c>
      <c r="C435" t="s">
        <v>188</v>
      </c>
      <c r="D435" t="s">
        <v>194</v>
      </c>
      <c r="E435" s="48">
        <v>49.443123642429299</v>
      </c>
    </row>
    <row r="436" spans="1:5" x14ac:dyDescent="0.2">
      <c r="A436">
        <v>2019</v>
      </c>
      <c r="B436" s="47">
        <v>11</v>
      </c>
      <c r="C436" t="s">
        <v>188</v>
      </c>
      <c r="D436" t="s">
        <v>194</v>
      </c>
      <c r="E436" s="48">
        <v>45.721644482174902</v>
      </c>
    </row>
    <row r="437" spans="1:5" x14ac:dyDescent="0.2">
      <c r="A437">
        <v>2019</v>
      </c>
      <c r="B437" s="47">
        <v>12</v>
      </c>
      <c r="C437" t="s">
        <v>188</v>
      </c>
      <c r="D437" t="s">
        <v>194</v>
      </c>
      <c r="E437" s="48">
        <v>50.587542524073299</v>
      </c>
    </row>
    <row r="438" spans="1:5" x14ac:dyDescent="0.2">
      <c r="A438">
        <v>2020</v>
      </c>
      <c r="B438" s="47">
        <v>1</v>
      </c>
      <c r="C438" t="s">
        <v>188</v>
      </c>
      <c r="D438" t="s">
        <v>194</v>
      </c>
      <c r="E438" s="48">
        <v>44.805946181562398</v>
      </c>
    </row>
    <row r="439" spans="1:5" x14ac:dyDescent="0.2">
      <c r="A439">
        <v>2020</v>
      </c>
      <c r="B439" s="47">
        <v>2</v>
      </c>
      <c r="C439" t="s">
        <v>188</v>
      </c>
      <c r="D439" t="s">
        <v>194</v>
      </c>
      <c r="E439" s="48">
        <v>48.4659701383883</v>
      </c>
    </row>
    <row r="440" spans="1:5" x14ac:dyDescent="0.2">
      <c r="A440">
        <v>2020</v>
      </c>
      <c r="B440" s="47">
        <v>3</v>
      </c>
      <c r="C440" t="s">
        <v>188</v>
      </c>
      <c r="D440" t="s">
        <v>194</v>
      </c>
      <c r="E440" s="48">
        <v>33.6262905832236</v>
      </c>
    </row>
    <row r="441" spans="1:5" x14ac:dyDescent="0.2">
      <c r="A441">
        <v>2020</v>
      </c>
      <c r="B441" s="47">
        <v>4</v>
      </c>
      <c r="C441" t="s">
        <v>188</v>
      </c>
      <c r="D441" t="s">
        <v>194</v>
      </c>
      <c r="E441" s="48">
        <v>23.5030335323573</v>
      </c>
    </row>
    <row r="442" spans="1:5" x14ac:dyDescent="0.2">
      <c r="A442">
        <v>2020</v>
      </c>
      <c r="B442" s="47">
        <v>5</v>
      </c>
      <c r="C442" t="s">
        <v>188</v>
      </c>
      <c r="D442" t="s">
        <v>194</v>
      </c>
      <c r="E442" s="48">
        <v>27.9868178935081</v>
      </c>
    </row>
    <row r="443" spans="1:5" x14ac:dyDescent="0.2">
      <c r="A443">
        <v>2020</v>
      </c>
      <c r="B443" s="47">
        <v>6</v>
      </c>
      <c r="C443" t="s">
        <v>188</v>
      </c>
      <c r="D443" t="s">
        <v>194</v>
      </c>
      <c r="E443" s="48">
        <v>30.8068067454393</v>
      </c>
    </row>
    <row r="444" spans="1:5" x14ac:dyDescent="0.2">
      <c r="A444">
        <v>2020</v>
      </c>
      <c r="B444" s="47">
        <v>7</v>
      </c>
      <c r="C444" t="s">
        <v>188</v>
      </c>
      <c r="D444" t="s">
        <v>194</v>
      </c>
      <c r="E444" s="48">
        <v>35.632273919227998</v>
      </c>
    </row>
    <row r="445" spans="1:5" x14ac:dyDescent="0.2">
      <c r="A445">
        <v>2016</v>
      </c>
      <c r="B445" s="47">
        <v>1</v>
      </c>
      <c r="C445" t="s">
        <v>188</v>
      </c>
      <c r="D445" t="s">
        <v>195</v>
      </c>
      <c r="E445" s="48">
        <v>55.726096656945899</v>
      </c>
    </row>
    <row r="446" spans="1:5" x14ac:dyDescent="0.2">
      <c r="A446">
        <v>2016</v>
      </c>
      <c r="B446" s="47">
        <v>2</v>
      </c>
      <c r="C446" t="s">
        <v>188</v>
      </c>
      <c r="D446" t="s">
        <v>195</v>
      </c>
      <c r="E446" s="48">
        <v>52.6618406986248</v>
      </c>
    </row>
    <row r="447" spans="1:5" x14ac:dyDescent="0.2">
      <c r="A447">
        <v>2016</v>
      </c>
      <c r="B447" s="47">
        <v>3</v>
      </c>
      <c r="C447" t="s">
        <v>188</v>
      </c>
      <c r="D447" t="s">
        <v>195</v>
      </c>
      <c r="E447" s="48">
        <v>51.539143417138398</v>
      </c>
    </row>
    <row r="448" spans="1:5" x14ac:dyDescent="0.2">
      <c r="A448">
        <v>2016</v>
      </c>
      <c r="B448" s="47">
        <v>4</v>
      </c>
      <c r="C448" t="s">
        <v>188</v>
      </c>
      <c r="D448" t="s">
        <v>195</v>
      </c>
      <c r="E448" s="48">
        <v>63.142500084917003</v>
      </c>
    </row>
    <row r="449" spans="1:5" x14ac:dyDescent="0.2">
      <c r="A449">
        <v>2016</v>
      </c>
      <c r="B449" s="47">
        <v>5</v>
      </c>
      <c r="C449" t="s">
        <v>188</v>
      </c>
      <c r="D449" t="s">
        <v>195</v>
      </c>
      <c r="E449" s="48">
        <v>54.619453092176101</v>
      </c>
    </row>
    <row r="450" spans="1:5" x14ac:dyDescent="0.2">
      <c r="A450">
        <v>2016</v>
      </c>
      <c r="B450" s="47">
        <v>6</v>
      </c>
      <c r="C450" t="s">
        <v>188</v>
      </c>
      <c r="D450" t="s">
        <v>195</v>
      </c>
      <c r="E450" s="48">
        <v>53.965372349667</v>
      </c>
    </row>
    <row r="451" spans="1:5" x14ac:dyDescent="0.2">
      <c r="A451">
        <v>2016</v>
      </c>
      <c r="B451" s="47">
        <v>7</v>
      </c>
      <c r="C451" t="s">
        <v>188</v>
      </c>
      <c r="D451" t="s">
        <v>195</v>
      </c>
      <c r="E451" s="48">
        <v>49.041777206121203</v>
      </c>
    </row>
    <row r="452" spans="1:5" x14ac:dyDescent="0.2">
      <c r="A452">
        <v>2016</v>
      </c>
      <c r="B452" s="47">
        <v>8</v>
      </c>
      <c r="C452" t="s">
        <v>188</v>
      </c>
      <c r="D452" t="s">
        <v>195</v>
      </c>
      <c r="E452" s="48">
        <v>52.985425451717099</v>
      </c>
    </row>
    <row r="453" spans="1:5" x14ac:dyDescent="0.2">
      <c r="A453">
        <v>2016</v>
      </c>
      <c r="B453" s="47">
        <v>9</v>
      </c>
      <c r="C453" t="s">
        <v>188</v>
      </c>
      <c r="D453" t="s">
        <v>195</v>
      </c>
      <c r="E453" s="48">
        <v>55.014841034573699</v>
      </c>
    </row>
    <row r="454" spans="1:5" x14ac:dyDescent="0.2">
      <c r="A454">
        <v>2016</v>
      </c>
      <c r="B454" s="47">
        <v>10</v>
      </c>
      <c r="C454" t="s">
        <v>188</v>
      </c>
      <c r="D454" t="s">
        <v>195</v>
      </c>
      <c r="E454" s="48">
        <v>49.013496013775203</v>
      </c>
    </row>
    <row r="455" spans="1:5" x14ac:dyDescent="0.2">
      <c r="A455">
        <v>2016</v>
      </c>
      <c r="B455" s="47">
        <v>11</v>
      </c>
      <c r="C455" t="s">
        <v>188</v>
      </c>
      <c r="D455" t="s">
        <v>195</v>
      </c>
      <c r="E455" s="48">
        <v>55.874612720205903</v>
      </c>
    </row>
    <row r="456" spans="1:5" x14ac:dyDescent="0.2">
      <c r="A456">
        <v>2016</v>
      </c>
      <c r="B456" s="47">
        <v>12</v>
      </c>
      <c r="C456" t="s">
        <v>188</v>
      </c>
      <c r="D456" t="s">
        <v>195</v>
      </c>
      <c r="E456" s="48">
        <v>52.767234030596597</v>
      </c>
    </row>
    <row r="457" spans="1:5" x14ac:dyDescent="0.2">
      <c r="A457">
        <v>2017</v>
      </c>
      <c r="B457" s="47">
        <v>1</v>
      </c>
      <c r="C457" t="s">
        <v>188</v>
      </c>
      <c r="D457" t="s">
        <v>195</v>
      </c>
      <c r="E457" s="48">
        <v>47.663103276302401</v>
      </c>
    </row>
    <row r="458" spans="1:5" x14ac:dyDescent="0.2">
      <c r="A458">
        <v>2017</v>
      </c>
      <c r="B458" s="47">
        <v>2</v>
      </c>
      <c r="C458" t="s">
        <v>188</v>
      </c>
      <c r="D458" t="s">
        <v>195</v>
      </c>
      <c r="E458" s="48">
        <v>46.705786293023301</v>
      </c>
    </row>
    <row r="459" spans="1:5" x14ac:dyDescent="0.2">
      <c r="A459">
        <v>2017</v>
      </c>
      <c r="B459" s="47">
        <v>3</v>
      </c>
      <c r="C459" t="s">
        <v>188</v>
      </c>
      <c r="D459" t="s">
        <v>195</v>
      </c>
      <c r="E459" s="48">
        <v>55.159758830599102</v>
      </c>
    </row>
    <row r="460" spans="1:5" x14ac:dyDescent="0.2">
      <c r="A460">
        <v>2017</v>
      </c>
      <c r="B460" s="47">
        <v>4</v>
      </c>
      <c r="C460" t="s">
        <v>188</v>
      </c>
      <c r="D460" t="s">
        <v>195</v>
      </c>
      <c r="E460" s="48">
        <v>47.582667202217003</v>
      </c>
    </row>
    <row r="461" spans="1:5" x14ac:dyDescent="0.2">
      <c r="A461">
        <v>2017</v>
      </c>
      <c r="B461" s="47">
        <v>5</v>
      </c>
      <c r="C461" t="s">
        <v>188</v>
      </c>
      <c r="D461" t="s">
        <v>195</v>
      </c>
      <c r="E461" s="48">
        <v>50.578431946467703</v>
      </c>
    </row>
    <row r="462" spans="1:5" x14ac:dyDescent="0.2">
      <c r="A462">
        <v>2017</v>
      </c>
      <c r="B462" s="47">
        <v>6</v>
      </c>
      <c r="C462" t="s">
        <v>188</v>
      </c>
      <c r="D462" t="s">
        <v>195</v>
      </c>
      <c r="E462" s="48">
        <v>50.717608576887798</v>
      </c>
    </row>
    <row r="463" spans="1:5" x14ac:dyDescent="0.2">
      <c r="A463">
        <v>2017</v>
      </c>
      <c r="B463" s="47">
        <v>7</v>
      </c>
      <c r="C463" t="s">
        <v>188</v>
      </c>
      <c r="D463" t="s">
        <v>195</v>
      </c>
      <c r="E463" s="48">
        <v>56.010281849753397</v>
      </c>
    </row>
    <row r="464" spans="1:5" x14ac:dyDescent="0.2">
      <c r="A464">
        <v>2017</v>
      </c>
      <c r="B464" s="47">
        <v>8</v>
      </c>
      <c r="C464" t="s">
        <v>188</v>
      </c>
      <c r="D464" t="s">
        <v>195</v>
      </c>
      <c r="E464" s="48">
        <v>52.954964927564099</v>
      </c>
    </row>
    <row r="465" spans="1:5" x14ac:dyDescent="0.2">
      <c r="A465">
        <v>2017</v>
      </c>
      <c r="B465" s="47">
        <v>9</v>
      </c>
      <c r="C465" t="s">
        <v>188</v>
      </c>
      <c r="D465" t="s">
        <v>195</v>
      </c>
      <c r="E465" s="48">
        <v>50.772387824341699</v>
      </c>
    </row>
    <row r="466" spans="1:5" x14ac:dyDescent="0.2">
      <c r="A466">
        <v>2017</v>
      </c>
      <c r="B466" s="47">
        <v>10</v>
      </c>
      <c r="C466" t="s">
        <v>188</v>
      </c>
      <c r="D466" t="s">
        <v>195</v>
      </c>
      <c r="E466" s="48">
        <v>54.400807302436498</v>
      </c>
    </row>
    <row r="467" spans="1:5" x14ac:dyDescent="0.2">
      <c r="A467">
        <v>2017</v>
      </c>
      <c r="B467" s="47">
        <v>11</v>
      </c>
      <c r="C467" t="s">
        <v>188</v>
      </c>
      <c r="D467" t="s">
        <v>195</v>
      </c>
      <c r="E467" s="48">
        <v>52.343207004161599</v>
      </c>
    </row>
    <row r="468" spans="1:5" x14ac:dyDescent="0.2">
      <c r="A468">
        <v>2017</v>
      </c>
      <c r="B468" s="47">
        <v>12</v>
      </c>
      <c r="C468" t="s">
        <v>188</v>
      </c>
      <c r="D468" t="s">
        <v>195</v>
      </c>
      <c r="E468" s="48">
        <v>52.655504087131902</v>
      </c>
    </row>
    <row r="469" spans="1:5" x14ac:dyDescent="0.2">
      <c r="A469">
        <v>2018</v>
      </c>
      <c r="B469" s="47">
        <v>1</v>
      </c>
      <c r="C469" t="s">
        <v>188</v>
      </c>
      <c r="D469" t="s">
        <v>195</v>
      </c>
      <c r="E469" s="48">
        <v>53.541527090048397</v>
      </c>
    </row>
    <row r="470" spans="1:5" x14ac:dyDescent="0.2">
      <c r="A470">
        <v>2018</v>
      </c>
      <c r="B470" s="47">
        <v>2</v>
      </c>
      <c r="C470" t="s">
        <v>188</v>
      </c>
      <c r="D470" t="s">
        <v>195</v>
      </c>
      <c r="E470" s="48">
        <v>53.359415454959198</v>
      </c>
    </row>
    <row r="471" spans="1:5" x14ac:dyDescent="0.2">
      <c r="A471">
        <v>2018</v>
      </c>
      <c r="B471" s="47">
        <v>3</v>
      </c>
      <c r="C471" t="s">
        <v>188</v>
      </c>
      <c r="D471" t="s">
        <v>195</v>
      </c>
      <c r="E471" s="48">
        <v>48.122596991415598</v>
      </c>
    </row>
    <row r="472" spans="1:5" x14ac:dyDescent="0.2">
      <c r="A472">
        <v>2018</v>
      </c>
      <c r="B472" s="47">
        <v>4</v>
      </c>
      <c r="C472" t="s">
        <v>188</v>
      </c>
      <c r="D472" t="s">
        <v>195</v>
      </c>
      <c r="E472" s="48">
        <v>59.529076484504998</v>
      </c>
    </row>
    <row r="473" spans="1:5" x14ac:dyDescent="0.2">
      <c r="A473">
        <v>2018</v>
      </c>
      <c r="B473" s="47">
        <v>5</v>
      </c>
      <c r="C473" t="s">
        <v>188</v>
      </c>
      <c r="D473" t="s">
        <v>195</v>
      </c>
      <c r="E473" s="48">
        <v>55.445497474945697</v>
      </c>
    </row>
    <row r="474" spans="1:5" x14ac:dyDescent="0.2">
      <c r="A474">
        <v>2018</v>
      </c>
      <c r="B474" s="47">
        <v>6</v>
      </c>
      <c r="C474" t="s">
        <v>188</v>
      </c>
      <c r="D474" t="s">
        <v>195</v>
      </c>
      <c r="E474" s="48">
        <v>53.829732065084499</v>
      </c>
    </row>
    <row r="475" spans="1:5" x14ac:dyDescent="0.2">
      <c r="A475">
        <v>2018</v>
      </c>
      <c r="B475" s="47">
        <v>7</v>
      </c>
      <c r="C475" t="s">
        <v>188</v>
      </c>
      <c r="D475" t="s">
        <v>195</v>
      </c>
      <c r="E475" s="48">
        <v>56.2063460226871</v>
      </c>
    </row>
    <row r="476" spans="1:5" x14ac:dyDescent="0.2">
      <c r="A476">
        <v>2018</v>
      </c>
      <c r="B476" s="47">
        <v>8</v>
      </c>
      <c r="C476" t="s">
        <v>188</v>
      </c>
      <c r="D476" t="s">
        <v>195</v>
      </c>
      <c r="E476" s="48">
        <v>53.939036704128398</v>
      </c>
    </row>
    <row r="477" spans="1:5" x14ac:dyDescent="0.2">
      <c r="A477">
        <v>2018</v>
      </c>
      <c r="B477" s="47">
        <v>9</v>
      </c>
      <c r="C477" t="s">
        <v>188</v>
      </c>
      <c r="D477" t="s">
        <v>195</v>
      </c>
      <c r="E477" s="48">
        <v>55.0353196467901</v>
      </c>
    </row>
    <row r="478" spans="1:5" x14ac:dyDescent="0.2">
      <c r="A478">
        <v>2018</v>
      </c>
      <c r="B478" s="47">
        <v>10</v>
      </c>
      <c r="C478" t="s">
        <v>188</v>
      </c>
      <c r="D478" t="s">
        <v>195</v>
      </c>
      <c r="E478" s="48">
        <v>55.590031250577802</v>
      </c>
    </row>
    <row r="479" spans="1:5" x14ac:dyDescent="0.2">
      <c r="A479">
        <v>2018</v>
      </c>
      <c r="B479" s="47">
        <v>11</v>
      </c>
      <c r="C479" t="s">
        <v>188</v>
      </c>
      <c r="D479" t="s">
        <v>195</v>
      </c>
      <c r="E479" s="48">
        <v>53.868514809063797</v>
      </c>
    </row>
    <row r="480" spans="1:5" x14ac:dyDescent="0.2">
      <c r="A480">
        <v>2018</v>
      </c>
      <c r="B480" s="47">
        <v>12</v>
      </c>
      <c r="C480" t="s">
        <v>188</v>
      </c>
      <c r="D480" t="s">
        <v>195</v>
      </c>
      <c r="E480" s="48">
        <v>55.066975241772298</v>
      </c>
    </row>
    <row r="481" spans="1:5" x14ac:dyDescent="0.2">
      <c r="A481">
        <v>2019</v>
      </c>
      <c r="B481" s="47">
        <v>1</v>
      </c>
      <c r="C481" t="s">
        <v>188</v>
      </c>
      <c r="D481" t="s">
        <v>195</v>
      </c>
      <c r="E481" s="48">
        <v>55.343015625973997</v>
      </c>
    </row>
    <row r="482" spans="1:5" x14ac:dyDescent="0.2">
      <c r="A482">
        <v>2019</v>
      </c>
      <c r="B482" s="47">
        <v>2</v>
      </c>
      <c r="C482" t="s">
        <v>188</v>
      </c>
      <c r="D482" t="s">
        <v>195</v>
      </c>
      <c r="E482" s="48">
        <v>57.428496649543199</v>
      </c>
    </row>
    <row r="483" spans="1:5" x14ac:dyDescent="0.2">
      <c r="A483">
        <v>2019</v>
      </c>
      <c r="B483" s="47">
        <v>3</v>
      </c>
      <c r="C483" t="s">
        <v>188</v>
      </c>
      <c r="D483" t="s">
        <v>195</v>
      </c>
      <c r="E483" s="48">
        <v>63.150379715857497</v>
      </c>
    </row>
    <row r="484" spans="1:5" x14ac:dyDescent="0.2">
      <c r="A484">
        <v>2019</v>
      </c>
      <c r="B484" s="47">
        <v>4</v>
      </c>
      <c r="C484" t="s">
        <v>188</v>
      </c>
      <c r="D484" t="s">
        <v>195</v>
      </c>
      <c r="E484" s="48">
        <v>48.4486645894372</v>
      </c>
    </row>
    <row r="485" spans="1:5" x14ac:dyDescent="0.2">
      <c r="A485">
        <v>2019</v>
      </c>
      <c r="B485" s="47">
        <v>5</v>
      </c>
      <c r="C485" t="s">
        <v>188</v>
      </c>
      <c r="D485" t="s">
        <v>195</v>
      </c>
      <c r="E485" s="48">
        <v>52.354257079337899</v>
      </c>
    </row>
    <row r="486" spans="1:5" x14ac:dyDescent="0.2">
      <c r="A486">
        <v>2019</v>
      </c>
      <c r="B486" s="47">
        <v>6</v>
      </c>
      <c r="C486" t="s">
        <v>188</v>
      </c>
      <c r="D486" t="s">
        <v>195</v>
      </c>
      <c r="E486" s="48">
        <v>53.335204483869902</v>
      </c>
    </row>
    <row r="487" spans="1:5" x14ac:dyDescent="0.2">
      <c r="A487">
        <v>2019</v>
      </c>
      <c r="B487" s="47">
        <v>7</v>
      </c>
      <c r="C487" t="s">
        <v>188</v>
      </c>
      <c r="D487" t="s">
        <v>195</v>
      </c>
      <c r="E487" s="48">
        <v>52.183173755186402</v>
      </c>
    </row>
    <row r="488" spans="1:5" x14ac:dyDescent="0.2">
      <c r="A488">
        <v>2019</v>
      </c>
      <c r="B488" s="47">
        <v>8</v>
      </c>
      <c r="C488" t="s">
        <v>188</v>
      </c>
      <c r="D488" t="s">
        <v>195</v>
      </c>
      <c r="E488" s="48">
        <v>52.270201138605998</v>
      </c>
    </row>
    <row r="489" spans="1:5" x14ac:dyDescent="0.2">
      <c r="A489">
        <v>2019</v>
      </c>
      <c r="B489" s="47">
        <v>9</v>
      </c>
      <c r="C489" t="s">
        <v>188</v>
      </c>
      <c r="D489" t="s">
        <v>195</v>
      </c>
      <c r="E489" s="48">
        <v>53.199022465979603</v>
      </c>
    </row>
    <row r="490" spans="1:5" x14ac:dyDescent="0.2">
      <c r="A490">
        <v>2019</v>
      </c>
      <c r="B490" s="47">
        <v>10</v>
      </c>
      <c r="C490" t="s">
        <v>188</v>
      </c>
      <c r="D490" t="s">
        <v>195</v>
      </c>
      <c r="E490" s="48">
        <v>54.8855936488685</v>
      </c>
    </row>
    <row r="491" spans="1:5" x14ac:dyDescent="0.2">
      <c r="A491">
        <v>2019</v>
      </c>
      <c r="B491" s="47">
        <v>11</v>
      </c>
      <c r="C491" t="s">
        <v>188</v>
      </c>
      <c r="D491" t="s">
        <v>195</v>
      </c>
      <c r="E491" s="48">
        <v>51.044083984698602</v>
      </c>
    </row>
    <row r="492" spans="1:5" x14ac:dyDescent="0.2">
      <c r="A492">
        <v>2019</v>
      </c>
      <c r="B492" s="47">
        <v>12</v>
      </c>
      <c r="C492" t="s">
        <v>188</v>
      </c>
      <c r="D492" t="s">
        <v>195</v>
      </c>
      <c r="E492" s="48">
        <v>52.607391906160203</v>
      </c>
    </row>
    <row r="493" spans="1:5" x14ac:dyDescent="0.2">
      <c r="A493">
        <v>2020</v>
      </c>
      <c r="B493" s="47">
        <v>1</v>
      </c>
      <c r="C493" t="s">
        <v>188</v>
      </c>
      <c r="D493" t="s">
        <v>195</v>
      </c>
      <c r="E493" s="48">
        <v>52.753537790968203</v>
      </c>
    </row>
    <row r="494" spans="1:5" x14ac:dyDescent="0.2">
      <c r="A494">
        <v>2020</v>
      </c>
      <c r="B494" s="47">
        <v>2</v>
      </c>
      <c r="C494" t="s">
        <v>188</v>
      </c>
      <c r="D494" t="s">
        <v>195</v>
      </c>
      <c r="E494" s="48">
        <v>55.847914290171801</v>
      </c>
    </row>
    <row r="495" spans="1:5" x14ac:dyDescent="0.2">
      <c r="A495">
        <v>2020</v>
      </c>
      <c r="B495" s="47">
        <v>3</v>
      </c>
      <c r="C495" t="s">
        <v>188</v>
      </c>
      <c r="D495" t="s">
        <v>195</v>
      </c>
      <c r="E495" s="48">
        <v>40.399928645961097</v>
      </c>
    </row>
    <row r="496" spans="1:5" x14ac:dyDescent="0.2">
      <c r="A496">
        <v>2020</v>
      </c>
      <c r="B496" s="47">
        <v>4</v>
      </c>
      <c r="C496" t="s">
        <v>188</v>
      </c>
      <c r="D496" t="s">
        <v>195</v>
      </c>
      <c r="E496" s="48">
        <v>24.825588330162301</v>
      </c>
    </row>
    <row r="497" spans="1:5" x14ac:dyDescent="0.2">
      <c r="A497">
        <v>2020</v>
      </c>
      <c r="B497" s="47">
        <v>5</v>
      </c>
      <c r="C497" t="s">
        <v>188</v>
      </c>
      <c r="D497" t="s">
        <v>195</v>
      </c>
      <c r="E497" s="48">
        <v>24.522988439825301</v>
      </c>
    </row>
    <row r="498" spans="1:5" x14ac:dyDescent="0.2">
      <c r="A498">
        <v>2020</v>
      </c>
      <c r="B498" s="47">
        <v>6</v>
      </c>
      <c r="C498" t="s">
        <v>188</v>
      </c>
      <c r="D498" t="s">
        <v>195</v>
      </c>
      <c r="E498" s="48">
        <v>25.110941568417601</v>
      </c>
    </row>
    <row r="499" spans="1:5" x14ac:dyDescent="0.2">
      <c r="A499">
        <v>2020</v>
      </c>
      <c r="B499" s="47">
        <v>7</v>
      </c>
      <c r="C499" t="s">
        <v>188</v>
      </c>
      <c r="D499" t="s">
        <v>195</v>
      </c>
      <c r="E499" s="48">
        <v>24.293429926351799</v>
      </c>
    </row>
    <row r="500" spans="1:5" x14ac:dyDescent="0.2">
      <c r="A500">
        <v>2016</v>
      </c>
      <c r="B500" s="47">
        <v>1</v>
      </c>
      <c r="C500" t="s">
        <v>188</v>
      </c>
      <c r="D500" t="s">
        <v>196</v>
      </c>
      <c r="E500" s="48">
        <v>51.005741282174696</v>
      </c>
    </row>
    <row r="501" spans="1:5" x14ac:dyDescent="0.2">
      <c r="A501">
        <v>2016</v>
      </c>
      <c r="B501" s="47">
        <v>2</v>
      </c>
      <c r="C501" t="s">
        <v>188</v>
      </c>
      <c r="D501" t="s">
        <v>196</v>
      </c>
      <c r="E501" s="48">
        <v>57.983924011182303</v>
      </c>
    </row>
    <row r="502" spans="1:5" x14ac:dyDescent="0.2">
      <c r="A502">
        <v>2016</v>
      </c>
      <c r="B502" s="47">
        <v>3</v>
      </c>
      <c r="C502" t="s">
        <v>188</v>
      </c>
      <c r="D502" t="s">
        <v>196</v>
      </c>
      <c r="E502" s="48">
        <v>58.548240165328998</v>
      </c>
    </row>
    <row r="503" spans="1:5" x14ac:dyDescent="0.2">
      <c r="A503">
        <v>2016</v>
      </c>
      <c r="B503" s="47">
        <v>4</v>
      </c>
      <c r="C503" t="s">
        <v>188</v>
      </c>
      <c r="D503" t="s">
        <v>196</v>
      </c>
      <c r="E503" s="48">
        <v>60.785788262906202</v>
      </c>
    </row>
    <row r="504" spans="1:5" x14ac:dyDescent="0.2">
      <c r="A504">
        <v>2016</v>
      </c>
      <c r="B504" s="47">
        <v>5</v>
      </c>
      <c r="C504" t="s">
        <v>188</v>
      </c>
      <c r="D504" t="s">
        <v>196</v>
      </c>
      <c r="E504" s="48">
        <v>51.6238525495544</v>
      </c>
    </row>
    <row r="505" spans="1:5" x14ac:dyDescent="0.2">
      <c r="A505">
        <v>2016</v>
      </c>
      <c r="B505" s="47">
        <v>6</v>
      </c>
      <c r="C505" t="s">
        <v>188</v>
      </c>
      <c r="D505" t="s">
        <v>196</v>
      </c>
      <c r="E505" s="48">
        <v>59.306037383310503</v>
      </c>
    </row>
    <row r="506" spans="1:5" x14ac:dyDescent="0.2">
      <c r="A506">
        <v>2016</v>
      </c>
      <c r="B506" s="47">
        <v>7</v>
      </c>
      <c r="C506" t="s">
        <v>188</v>
      </c>
      <c r="D506" t="s">
        <v>196</v>
      </c>
      <c r="E506" s="48">
        <v>45.954513338806102</v>
      </c>
    </row>
    <row r="507" spans="1:5" x14ac:dyDescent="0.2">
      <c r="A507">
        <v>2016</v>
      </c>
      <c r="B507" s="47">
        <v>8</v>
      </c>
      <c r="C507" t="s">
        <v>188</v>
      </c>
      <c r="D507" t="s">
        <v>196</v>
      </c>
      <c r="E507" s="48">
        <v>63.121130277304303</v>
      </c>
    </row>
    <row r="508" spans="1:5" x14ac:dyDescent="0.2">
      <c r="A508">
        <v>2016</v>
      </c>
      <c r="B508" s="47">
        <v>9</v>
      </c>
      <c r="C508" t="s">
        <v>188</v>
      </c>
      <c r="D508" t="s">
        <v>196</v>
      </c>
      <c r="E508" s="48">
        <v>53.811843531967099</v>
      </c>
    </row>
    <row r="509" spans="1:5" x14ac:dyDescent="0.2">
      <c r="A509">
        <v>2016</v>
      </c>
      <c r="B509" s="47">
        <v>10</v>
      </c>
      <c r="C509" t="s">
        <v>188</v>
      </c>
      <c r="D509" t="s">
        <v>196</v>
      </c>
      <c r="E509" s="48">
        <v>58.1650046900454</v>
      </c>
    </row>
    <row r="510" spans="1:5" x14ac:dyDescent="0.2">
      <c r="A510">
        <v>2016</v>
      </c>
      <c r="B510" s="47">
        <v>11</v>
      </c>
      <c r="C510" t="s">
        <v>188</v>
      </c>
      <c r="D510" t="s">
        <v>196</v>
      </c>
      <c r="E510" s="48">
        <v>53.471551643274999</v>
      </c>
    </row>
    <row r="511" spans="1:5" x14ac:dyDescent="0.2">
      <c r="A511">
        <v>2016</v>
      </c>
      <c r="B511" s="47">
        <v>12</v>
      </c>
      <c r="C511" t="s">
        <v>188</v>
      </c>
      <c r="D511" t="s">
        <v>196</v>
      </c>
      <c r="E511" s="48">
        <v>54.172412721853497</v>
      </c>
    </row>
    <row r="512" spans="1:5" x14ac:dyDescent="0.2">
      <c r="A512">
        <v>2017</v>
      </c>
      <c r="B512" s="47">
        <v>1</v>
      </c>
      <c r="C512" t="s">
        <v>188</v>
      </c>
      <c r="D512" t="s">
        <v>196</v>
      </c>
      <c r="E512" s="48">
        <v>54.280695998360997</v>
      </c>
    </row>
    <row r="513" spans="1:5" x14ac:dyDescent="0.2">
      <c r="A513">
        <v>2017</v>
      </c>
      <c r="B513" s="47">
        <v>2</v>
      </c>
      <c r="C513" t="s">
        <v>188</v>
      </c>
      <c r="D513" t="s">
        <v>196</v>
      </c>
      <c r="E513" s="48">
        <v>45.921105410781401</v>
      </c>
    </row>
    <row r="514" spans="1:5" x14ac:dyDescent="0.2">
      <c r="A514">
        <v>2017</v>
      </c>
      <c r="B514" s="47">
        <v>3</v>
      </c>
      <c r="C514" t="s">
        <v>188</v>
      </c>
      <c r="D514" t="s">
        <v>196</v>
      </c>
      <c r="E514" s="48">
        <v>40.530150400871698</v>
      </c>
    </row>
    <row r="515" spans="1:5" x14ac:dyDescent="0.2">
      <c r="A515">
        <v>2017</v>
      </c>
      <c r="B515" s="47">
        <v>4</v>
      </c>
      <c r="C515" t="s">
        <v>188</v>
      </c>
      <c r="D515" t="s">
        <v>196</v>
      </c>
      <c r="E515" s="48">
        <v>48.485389845304098</v>
      </c>
    </row>
    <row r="516" spans="1:5" x14ac:dyDescent="0.2">
      <c r="A516">
        <v>2017</v>
      </c>
      <c r="B516" s="47">
        <v>5</v>
      </c>
      <c r="C516" t="s">
        <v>188</v>
      </c>
      <c r="D516" t="s">
        <v>196</v>
      </c>
      <c r="E516" s="48">
        <v>57.331900437360297</v>
      </c>
    </row>
    <row r="517" spans="1:5" x14ac:dyDescent="0.2">
      <c r="A517">
        <v>2017</v>
      </c>
      <c r="B517" s="47">
        <v>6</v>
      </c>
      <c r="C517" t="s">
        <v>188</v>
      </c>
      <c r="D517" t="s">
        <v>196</v>
      </c>
      <c r="E517" s="48">
        <v>55.682793620016398</v>
      </c>
    </row>
    <row r="518" spans="1:5" x14ac:dyDescent="0.2">
      <c r="A518">
        <v>2017</v>
      </c>
      <c r="B518" s="47">
        <v>7</v>
      </c>
      <c r="C518" t="s">
        <v>188</v>
      </c>
      <c r="D518" t="s">
        <v>196</v>
      </c>
      <c r="E518" s="48">
        <v>57.153815237577199</v>
      </c>
    </row>
    <row r="519" spans="1:5" x14ac:dyDescent="0.2">
      <c r="A519">
        <v>2017</v>
      </c>
      <c r="B519" s="47">
        <v>8</v>
      </c>
      <c r="C519" t="s">
        <v>188</v>
      </c>
      <c r="D519" t="s">
        <v>196</v>
      </c>
      <c r="E519" s="48">
        <v>51.600456841288498</v>
      </c>
    </row>
    <row r="520" spans="1:5" x14ac:dyDescent="0.2">
      <c r="A520">
        <v>2017</v>
      </c>
      <c r="B520" s="47">
        <v>9</v>
      </c>
      <c r="C520" t="s">
        <v>188</v>
      </c>
      <c r="D520" t="s">
        <v>196</v>
      </c>
      <c r="E520" s="48">
        <v>50.030206079615901</v>
      </c>
    </row>
    <row r="521" spans="1:5" x14ac:dyDescent="0.2">
      <c r="A521">
        <v>2017</v>
      </c>
      <c r="B521" s="47">
        <v>10</v>
      </c>
      <c r="C521" t="s">
        <v>188</v>
      </c>
      <c r="D521" t="s">
        <v>196</v>
      </c>
      <c r="E521" s="48">
        <v>53.717809787304702</v>
      </c>
    </row>
    <row r="522" spans="1:5" x14ac:dyDescent="0.2">
      <c r="A522">
        <v>2017</v>
      </c>
      <c r="B522" s="47">
        <v>11</v>
      </c>
      <c r="C522" t="s">
        <v>188</v>
      </c>
      <c r="D522" t="s">
        <v>196</v>
      </c>
      <c r="E522" s="48">
        <v>50.167043612402303</v>
      </c>
    </row>
    <row r="523" spans="1:5" x14ac:dyDescent="0.2">
      <c r="A523">
        <v>2017</v>
      </c>
      <c r="B523" s="47">
        <v>12</v>
      </c>
      <c r="C523" t="s">
        <v>188</v>
      </c>
      <c r="D523" t="s">
        <v>196</v>
      </c>
      <c r="E523" s="48">
        <v>52.431000080502002</v>
      </c>
    </row>
    <row r="524" spans="1:5" x14ac:dyDescent="0.2">
      <c r="A524">
        <v>2018</v>
      </c>
      <c r="B524" s="47">
        <v>1</v>
      </c>
      <c r="C524" t="s">
        <v>188</v>
      </c>
      <c r="D524" t="s">
        <v>196</v>
      </c>
      <c r="E524" s="48">
        <v>54.628572716847202</v>
      </c>
    </row>
    <row r="525" spans="1:5" x14ac:dyDescent="0.2">
      <c r="A525">
        <v>2018</v>
      </c>
      <c r="B525" s="47">
        <v>2</v>
      </c>
      <c r="C525" t="s">
        <v>188</v>
      </c>
      <c r="D525" t="s">
        <v>196</v>
      </c>
      <c r="E525" s="48">
        <v>54.385395093383401</v>
      </c>
    </row>
    <row r="526" spans="1:5" x14ac:dyDescent="0.2">
      <c r="A526">
        <v>2018</v>
      </c>
      <c r="B526" s="47">
        <v>3</v>
      </c>
      <c r="C526" t="s">
        <v>188</v>
      </c>
      <c r="D526" t="s">
        <v>196</v>
      </c>
      <c r="E526" s="48">
        <v>47.610520213744401</v>
      </c>
    </row>
    <row r="527" spans="1:5" x14ac:dyDescent="0.2">
      <c r="A527">
        <v>2018</v>
      </c>
      <c r="B527" s="47">
        <v>4</v>
      </c>
      <c r="C527" t="s">
        <v>188</v>
      </c>
      <c r="D527" t="s">
        <v>196</v>
      </c>
      <c r="E527" s="48">
        <v>51.261935343579196</v>
      </c>
    </row>
    <row r="528" spans="1:5" x14ac:dyDescent="0.2">
      <c r="A528">
        <v>2018</v>
      </c>
      <c r="B528" s="47">
        <v>5</v>
      </c>
      <c r="C528" t="s">
        <v>188</v>
      </c>
      <c r="D528" t="s">
        <v>196</v>
      </c>
      <c r="E528" s="48">
        <v>53.784073769560699</v>
      </c>
    </row>
    <row r="529" spans="1:5" x14ac:dyDescent="0.2">
      <c r="A529">
        <v>2018</v>
      </c>
      <c r="B529" s="47">
        <v>6</v>
      </c>
      <c r="C529" t="s">
        <v>188</v>
      </c>
      <c r="D529" t="s">
        <v>196</v>
      </c>
      <c r="E529" s="48">
        <v>47.271513048502896</v>
      </c>
    </row>
    <row r="530" spans="1:5" x14ac:dyDescent="0.2">
      <c r="A530">
        <v>2018</v>
      </c>
      <c r="B530" s="47">
        <v>7</v>
      </c>
      <c r="C530" t="s">
        <v>188</v>
      </c>
      <c r="D530" t="s">
        <v>196</v>
      </c>
      <c r="E530" s="48">
        <v>49.4356080404213</v>
      </c>
    </row>
    <row r="531" spans="1:5" x14ac:dyDescent="0.2">
      <c r="A531">
        <v>2018</v>
      </c>
      <c r="B531" s="47">
        <v>8</v>
      </c>
      <c r="C531" t="s">
        <v>188</v>
      </c>
      <c r="D531" t="s">
        <v>196</v>
      </c>
      <c r="E531" s="48">
        <v>48.221682657823102</v>
      </c>
    </row>
    <row r="532" spans="1:5" x14ac:dyDescent="0.2">
      <c r="A532">
        <v>2018</v>
      </c>
      <c r="B532" s="47">
        <v>9</v>
      </c>
      <c r="C532" t="s">
        <v>188</v>
      </c>
      <c r="D532" t="s">
        <v>196</v>
      </c>
      <c r="E532" s="48">
        <v>43.730370356527999</v>
      </c>
    </row>
    <row r="533" spans="1:5" x14ac:dyDescent="0.2">
      <c r="A533">
        <v>2018</v>
      </c>
      <c r="B533" s="47">
        <v>10</v>
      </c>
      <c r="C533" t="s">
        <v>188</v>
      </c>
      <c r="D533" t="s">
        <v>196</v>
      </c>
      <c r="E533" s="48">
        <v>47.721558236481698</v>
      </c>
    </row>
    <row r="534" spans="1:5" x14ac:dyDescent="0.2">
      <c r="A534">
        <v>2018</v>
      </c>
      <c r="B534" s="47">
        <v>11</v>
      </c>
      <c r="C534" t="s">
        <v>188</v>
      </c>
      <c r="D534" t="s">
        <v>196</v>
      </c>
      <c r="E534" s="48">
        <v>50.312423527925098</v>
      </c>
    </row>
    <row r="535" spans="1:5" x14ac:dyDescent="0.2">
      <c r="A535">
        <v>2018</v>
      </c>
      <c r="B535" s="47">
        <v>12</v>
      </c>
      <c r="C535" t="s">
        <v>188</v>
      </c>
      <c r="D535" t="s">
        <v>196</v>
      </c>
      <c r="E535" s="48">
        <v>51.239513979266903</v>
      </c>
    </row>
    <row r="536" spans="1:5" x14ac:dyDescent="0.2">
      <c r="A536">
        <v>2019</v>
      </c>
      <c r="B536" s="47">
        <v>1</v>
      </c>
      <c r="C536" t="s">
        <v>188</v>
      </c>
      <c r="D536" t="s">
        <v>196</v>
      </c>
      <c r="E536" s="48">
        <v>55.606581979620103</v>
      </c>
    </row>
    <row r="537" spans="1:5" x14ac:dyDescent="0.2">
      <c r="A537">
        <v>2019</v>
      </c>
      <c r="B537" s="47">
        <v>2</v>
      </c>
      <c r="C537" t="s">
        <v>188</v>
      </c>
      <c r="D537" t="s">
        <v>196</v>
      </c>
      <c r="E537" s="48">
        <v>54.233253297448599</v>
      </c>
    </row>
    <row r="538" spans="1:5" x14ac:dyDescent="0.2">
      <c r="A538">
        <v>2019</v>
      </c>
      <c r="B538" s="47">
        <v>3</v>
      </c>
      <c r="C538" t="s">
        <v>188</v>
      </c>
      <c r="D538" t="s">
        <v>196</v>
      </c>
      <c r="E538" s="48">
        <v>54.818650570076599</v>
      </c>
    </row>
    <row r="539" spans="1:5" x14ac:dyDescent="0.2">
      <c r="A539">
        <v>2019</v>
      </c>
      <c r="B539" s="47">
        <v>4</v>
      </c>
      <c r="C539" t="s">
        <v>188</v>
      </c>
      <c r="D539" t="s">
        <v>196</v>
      </c>
      <c r="E539" s="48">
        <v>52.218258472655201</v>
      </c>
    </row>
    <row r="540" spans="1:5" x14ac:dyDescent="0.2">
      <c r="A540">
        <v>2019</v>
      </c>
      <c r="B540" s="47">
        <v>5</v>
      </c>
      <c r="C540" t="s">
        <v>188</v>
      </c>
      <c r="D540" t="s">
        <v>196</v>
      </c>
      <c r="E540" s="48">
        <v>53.509061603313398</v>
      </c>
    </row>
    <row r="541" spans="1:5" x14ac:dyDescent="0.2">
      <c r="A541">
        <v>2019</v>
      </c>
      <c r="B541" s="47">
        <v>6</v>
      </c>
      <c r="C541" t="s">
        <v>188</v>
      </c>
      <c r="D541" t="s">
        <v>196</v>
      </c>
      <c r="E541" s="48">
        <v>48.378158172273601</v>
      </c>
    </row>
    <row r="542" spans="1:5" x14ac:dyDescent="0.2">
      <c r="A542">
        <v>2019</v>
      </c>
      <c r="B542" s="47">
        <v>7</v>
      </c>
      <c r="C542" t="s">
        <v>188</v>
      </c>
      <c r="D542" t="s">
        <v>196</v>
      </c>
      <c r="E542" s="48">
        <v>54.100032121185798</v>
      </c>
    </row>
    <row r="543" spans="1:5" x14ac:dyDescent="0.2">
      <c r="A543">
        <v>2019</v>
      </c>
      <c r="B543" s="47">
        <v>8</v>
      </c>
      <c r="C543" t="s">
        <v>188</v>
      </c>
      <c r="D543" t="s">
        <v>196</v>
      </c>
      <c r="E543" s="48">
        <v>55.734555001855398</v>
      </c>
    </row>
    <row r="544" spans="1:5" x14ac:dyDescent="0.2">
      <c r="A544">
        <v>2019</v>
      </c>
      <c r="B544" s="47">
        <v>9</v>
      </c>
      <c r="C544" t="s">
        <v>188</v>
      </c>
      <c r="D544" t="s">
        <v>196</v>
      </c>
      <c r="E544" s="48">
        <v>54.914563424566602</v>
      </c>
    </row>
    <row r="545" spans="1:5" x14ac:dyDescent="0.2">
      <c r="A545">
        <v>2019</v>
      </c>
      <c r="B545" s="47">
        <v>10</v>
      </c>
      <c r="C545" t="s">
        <v>188</v>
      </c>
      <c r="D545" t="s">
        <v>196</v>
      </c>
      <c r="E545" s="48">
        <v>57.590775885933297</v>
      </c>
    </row>
    <row r="546" spans="1:5" x14ac:dyDescent="0.2">
      <c r="A546">
        <v>2019</v>
      </c>
      <c r="B546" s="47">
        <v>11</v>
      </c>
      <c r="C546" t="s">
        <v>188</v>
      </c>
      <c r="D546" t="s">
        <v>196</v>
      </c>
      <c r="E546" s="48">
        <v>57.991476484985597</v>
      </c>
    </row>
    <row r="547" spans="1:5" x14ac:dyDescent="0.2">
      <c r="A547">
        <v>2019</v>
      </c>
      <c r="B547" s="47">
        <v>12</v>
      </c>
      <c r="C547" t="s">
        <v>188</v>
      </c>
      <c r="D547" t="s">
        <v>196</v>
      </c>
      <c r="E547" s="48">
        <v>51.204569234254897</v>
      </c>
    </row>
    <row r="548" spans="1:5" x14ac:dyDescent="0.2">
      <c r="A548">
        <v>2020</v>
      </c>
      <c r="B548" s="47">
        <v>1</v>
      </c>
      <c r="C548" t="s">
        <v>188</v>
      </c>
      <c r="D548" t="s">
        <v>196</v>
      </c>
      <c r="E548" s="48">
        <v>57.218478072614303</v>
      </c>
    </row>
    <row r="549" spans="1:5" x14ac:dyDescent="0.2">
      <c r="A549">
        <v>2020</v>
      </c>
      <c r="B549" s="47">
        <v>2</v>
      </c>
      <c r="C549" t="s">
        <v>188</v>
      </c>
      <c r="D549" t="s">
        <v>196</v>
      </c>
      <c r="E549" s="48">
        <v>57.759266500565097</v>
      </c>
    </row>
    <row r="550" spans="1:5" x14ac:dyDescent="0.2">
      <c r="A550">
        <v>2020</v>
      </c>
      <c r="B550" s="47">
        <v>3</v>
      </c>
      <c r="C550" t="s">
        <v>188</v>
      </c>
      <c r="D550" t="s">
        <v>196</v>
      </c>
      <c r="E550" s="48">
        <v>25.981472114140999</v>
      </c>
    </row>
    <row r="551" spans="1:5" x14ac:dyDescent="0.2">
      <c r="A551">
        <v>2020</v>
      </c>
      <c r="B551" s="47">
        <v>4</v>
      </c>
      <c r="C551" t="s">
        <v>188</v>
      </c>
      <c r="D551" t="s">
        <v>196</v>
      </c>
      <c r="E551" s="48">
        <v>17.3913043478261</v>
      </c>
    </row>
    <row r="552" spans="1:5" x14ac:dyDescent="0.2">
      <c r="A552">
        <v>2020</v>
      </c>
      <c r="B552" s="47">
        <v>5</v>
      </c>
      <c r="C552" t="s">
        <v>188</v>
      </c>
      <c r="D552" t="s">
        <v>196</v>
      </c>
      <c r="E552" s="48">
        <v>15.384615384615399</v>
      </c>
    </row>
    <row r="553" spans="1:5" x14ac:dyDescent="0.2">
      <c r="A553">
        <v>2020</v>
      </c>
      <c r="B553" s="47">
        <v>6</v>
      </c>
      <c r="C553" t="s">
        <v>188</v>
      </c>
      <c r="D553" t="s">
        <v>196</v>
      </c>
      <c r="E553" s="48">
        <v>20.1086956521739</v>
      </c>
    </row>
    <row r="554" spans="1:5" x14ac:dyDescent="0.2">
      <c r="A554">
        <v>2020</v>
      </c>
      <c r="B554" s="47">
        <v>7</v>
      </c>
      <c r="C554" t="s">
        <v>188</v>
      </c>
      <c r="D554" t="s">
        <v>196</v>
      </c>
      <c r="E554" s="48">
        <v>22.435897435897399</v>
      </c>
    </row>
    <row r="555" spans="1:5" x14ac:dyDescent="0.2">
      <c r="A555" s="4"/>
      <c r="B555" s="4"/>
      <c r="C555" s="4"/>
      <c r="D555" s="4"/>
      <c r="E555" s="4"/>
    </row>
    <row r="556" spans="1:5" x14ac:dyDescent="0.2">
      <c r="A556" t="s">
        <v>28</v>
      </c>
    </row>
    <row r="557" spans="1:5" x14ac:dyDescent="0.2">
      <c r="A557" t="s">
        <v>197</v>
      </c>
    </row>
  </sheetData>
  <hyperlinks>
    <hyperlink ref="A2" r:id="rId1" xr:uid="{00000000-0004-0000-1100-000000000000}"/>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33"/>
  <sheetViews>
    <sheetView workbookViewId="0"/>
  </sheetViews>
  <sheetFormatPr baseColWidth="10" defaultColWidth="8.83203125" defaultRowHeight="15" x14ac:dyDescent="0.2"/>
  <cols>
    <col min="1" max="1" width="14.6640625" customWidth="1"/>
    <col min="2" max="2" width="10.6640625" customWidth="1"/>
    <col min="3" max="3" width="14.6640625" customWidth="1"/>
  </cols>
  <sheetData>
    <row r="1" spans="1:3" ht="19" x14ac:dyDescent="0.25">
      <c r="A1" s="1" t="s">
        <v>198</v>
      </c>
    </row>
    <row r="2" spans="1:3" x14ac:dyDescent="0.2">
      <c r="A2" s="2" t="s">
        <v>22</v>
      </c>
    </row>
    <row r="4" spans="1:3" x14ac:dyDescent="0.2">
      <c r="A4" s="3" t="s">
        <v>127</v>
      </c>
      <c r="B4" s="3" t="s">
        <v>128</v>
      </c>
      <c r="C4" s="5" t="s">
        <v>199</v>
      </c>
    </row>
    <row r="5" spans="1:3" x14ac:dyDescent="0.2">
      <c r="A5">
        <v>2010</v>
      </c>
      <c r="B5" t="s">
        <v>200</v>
      </c>
      <c r="C5" s="49">
        <v>92.378487983162103</v>
      </c>
    </row>
    <row r="6" spans="1:3" x14ac:dyDescent="0.2">
      <c r="A6">
        <v>2010</v>
      </c>
      <c r="B6" t="s">
        <v>201</v>
      </c>
      <c r="C6" s="49">
        <v>93.093927030503394</v>
      </c>
    </row>
    <row r="7" spans="1:3" x14ac:dyDescent="0.2">
      <c r="A7">
        <v>2010</v>
      </c>
      <c r="B7" t="s">
        <v>202</v>
      </c>
      <c r="C7" s="49">
        <v>93.451106844935197</v>
      </c>
    </row>
    <row r="8" spans="1:3" x14ac:dyDescent="0.2">
      <c r="A8">
        <v>2010</v>
      </c>
      <c r="B8" t="s">
        <v>203</v>
      </c>
      <c r="C8" s="49">
        <v>93.964396811235403</v>
      </c>
    </row>
    <row r="9" spans="1:3" x14ac:dyDescent="0.2">
      <c r="A9">
        <v>2010</v>
      </c>
      <c r="B9" t="s">
        <v>143</v>
      </c>
      <c r="C9" s="49">
        <v>93.378079365073404</v>
      </c>
    </row>
    <row r="10" spans="1:3" x14ac:dyDescent="0.2">
      <c r="A10">
        <v>2010</v>
      </c>
      <c r="B10" t="s">
        <v>204</v>
      </c>
      <c r="C10" s="49">
        <v>94.323763508031902</v>
      </c>
    </row>
    <row r="11" spans="1:3" x14ac:dyDescent="0.2">
      <c r="A11">
        <v>2010</v>
      </c>
      <c r="B11" t="s">
        <v>205</v>
      </c>
      <c r="C11" s="49">
        <v>94.378685909880403</v>
      </c>
    </row>
    <row r="12" spans="1:3" x14ac:dyDescent="0.2">
      <c r="A12">
        <v>2010</v>
      </c>
      <c r="B12" t="s">
        <v>206</v>
      </c>
      <c r="C12" s="49">
        <v>94.606539815005306</v>
      </c>
    </row>
    <row r="13" spans="1:3" x14ac:dyDescent="0.2">
      <c r="A13">
        <v>2010</v>
      </c>
      <c r="B13" t="s">
        <v>207</v>
      </c>
      <c r="C13" s="49">
        <v>94.440100275240198</v>
      </c>
    </row>
    <row r="14" spans="1:3" x14ac:dyDescent="0.2">
      <c r="A14">
        <v>2010</v>
      </c>
      <c r="B14" t="s">
        <v>208</v>
      </c>
      <c r="C14" s="49">
        <v>94.312194001803306</v>
      </c>
    </row>
    <row r="15" spans="1:3" x14ac:dyDescent="0.2">
      <c r="A15">
        <v>2010</v>
      </c>
      <c r="B15" t="s">
        <v>209</v>
      </c>
      <c r="C15" s="49">
        <v>94.0556014570858</v>
      </c>
    </row>
    <row r="16" spans="1:3" x14ac:dyDescent="0.2">
      <c r="A16">
        <v>2010</v>
      </c>
      <c r="B16" t="s">
        <v>210</v>
      </c>
      <c r="C16" s="49">
        <v>92.721328614011696</v>
      </c>
    </row>
    <row r="17" spans="1:3" x14ac:dyDescent="0.2">
      <c r="A17">
        <v>2011</v>
      </c>
      <c r="B17" t="s">
        <v>200</v>
      </c>
      <c r="C17" s="49">
        <v>94.120235276967406</v>
      </c>
    </row>
    <row r="18" spans="1:3" x14ac:dyDescent="0.2">
      <c r="A18">
        <v>2011</v>
      </c>
      <c r="B18" t="s">
        <v>201</v>
      </c>
      <c r="C18" s="49">
        <v>94.263020831571595</v>
      </c>
    </row>
    <row r="19" spans="1:3" x14ac:dyDescent="0.2">
      <c r="A19">
        <v>2011</v>
      </c>
      <c r="B19" t="s">
        <v>202</v>
      </c>
      <c r="C19" s="49">
        <v>94.570434348008206</v>
      </c>
    </row>
    <row r="20" spans="1:3" x14ac:dyDescent="0.2">
      <c r="A20">
        <v>2011</v>
      </c>
      <c r="B20" t="s">
        <v>203</v>
      </c>
      <c r="C20" s="49">
        <v>94.201019583895004</v>
      </c>
    </row>
    <row r="21" spans="1:3" x14ac:dyDescent="0.2">
      <c r="A21">
        <v>2011</v>
      </c>
      <c r="B21" t="s">
        <v>143</v>
      </c>
      <c r="C21" s="49">
        <v>94.107864558747394</v>
      </c>
    </row>
    <row r="22" spans="1:3" x14ac:dyDescent="0.2">
      <c r="A22">
        <v>2011</v>
      </c>
      <c r="B22" t="s">
        <v>204</v>
      </c>
      <c r="C22" s="49">
        <v>94.242367630465793</v>
      </c>
    </row>
    <row r="23" spans="1:3" x14ac:dyDescent="0.2">
      <c r="A23">
        <v>2011</v>
      </c>
      <c r="B23" t="s">
        <v>205</v>
      </c>
      <c r="C23" s="49">
        <v>94.378785741964805</v>
      </c>
    </row>
    <row r="24" spans="1:3" x14ac:dyDescent="0.2">
      <c r="A24">
        <v>2011</v>
      </c>
      <c r="B24" t="s">
        <v>206</v>
      </c>
      <c r="C24" s="49">
        <v>94.260467457951094</v>
      </c>
    </row>
    <row r="25" spans="1:3" x14ac:dyDescent="0.2">
      <c r="A25">
        <v>2011</v>
      </c>
      <c r="B25" t="s">
        <v>207</v>
      </c>
      <c r="C25" s="49">
        <v>94.447355447470798</v>
      </c>
    </row>
    <row r="26" spans="1:3" x14ac:dyDescent="0.2">
      <c r="A26">
        <v>2011</v>
      </c>
      <c r="B26" t="s">
        <v>208</v>
      </c>
      <c r="C26" s="49">
        <v>94.5473114517916</v>
      </c>
    </row>
    <row r="27" spans="1:3" x14ac:dyDescent="0.2">
      <c r="A27">
        <v>2011</v>
      </c>
      <c r="B27" t="s">
        <v>209</v>
      </c>
      <c r="C27" s="49">
        <v>95.358087337565195</v>
      </c>
    </row>
    <row r="28" spans="1:3" x14ac:dyDescent="0.2">
      <c r="A28">
        <v>2011</v>
      </c>
      <c r="B28" t="s">
        <v>210</v>
      </c>
      <c r="C28" s="49">
        <v>94.922193090441993</v>
      </c>
    </row>
    <row r="29" spans="1:3" x14ac:dyDescent="0.2">
      <c r="A29">
        <v>2012</v>
      </c>
      <c r="B29" t="s">
        <v>200</v>
      </c>
      <c r="C29" s="49">
        <v>94.2220602047406</v>
      </c>
    </row>
    <row r="30" spans="1:3" x14ac:dyDescent="0.2">
      <c r="A30">
        <v>2012</v>
      </c>
      <c r="B30" t="s">
        <v>201</v>
      </c>
      <c r="C30" s="49">
        <v>94.111066411214694</v>
      </c>
    </row>
    <row r="31" spans="1:3" x14ac:dyDescent="0.2">
      <c r="A31">
        <v>2012</v>
      </c>
      <c r="B31" t="s">
        <v>202</v>
      </c>
      <c r="C31" s="49">
        <v>94.073997151534797</v>
      </c>
    </row>
    <row r="32" spans="1:3" x14ac:dyDescent="0.2">
      <c r="A32">
        <v>2012</v>
      </c>
      <c r="B32" t="s">
        <v>203</v>
      </c>
      <c r="C32" s="49">
        <v>94.376644568563506</v>
      </c>
    </row>
    <row r="33" spans="1:3" x14ac:dyDescent="0.2">
      <c r="A33">
        <v>2012</v>
      </c>
      <c r="B33" t="s">
        <v>143</v>
      </c>
      <c r="C33" s="49">
        <v>95.081701584564001</v>
      </c>
    </row>
    <row r="34" spans="1:3" x14ac:dyDescent="0.2">
      <c r="A34">
        <v>2012</v>
      </c>
      <c r="B34" t="s">
        <v>204</v>
      </c>
      <c r="C34" s="49">
        <v>94.158562727426101</v>
      </c>
    </row>
    <row r="35" spans="1:3" x14ac:dyDescent="0.2">
      <c r="A35">
        <v>2012</v>
      </c>
      <c r="B35" t="s">
        <v>205</v>
      </c>
      <c r="C35" s="49">
        <v>94.496307886381004</v>
      </c>
    </row>
    <row r="36" spans="1:3" x14ac:dyDescent="0.2">
      <c r="A36">
        <v>2012</v>
      </c>
      <c r="B36" t="s">
        <v>206</v>
      </c>
      <c r="C36" s="49">
        <v>94.892336600422695</v>
      </c>
    </row>
    <row r="37" spans="1:3" x14ac:dyDescent="0.2">
      <c r="A37">
        <v>2012</v>
      </c>
      <c r="B37" t="s">
        <v>207</v>
      </c>
      <c r="C37" s="49">
        <v>94.365190811622796</v>
      </c>
    </row>
    <row r="38" spans="1:3" x14ac:dyDescent="0.2">
      <c r="A38">
        <v>2012</v>
      </c>
      <c r="B38" t="s">
        <v>208</v>
      </c>
      <c r="C38" s="49">
        <v>95.196833021695198</v>
      </c>
    </row>
    <row r="39" spans="1:3" x14ac:dyDescent="0.2">
      <c r="A39">
        <v>2012</v>
      </c>
      <c r="B39" t="s">
        <v>209</v>
      </c>
      <c r="C39" s="49">
        <v>95.920197478046802</v>
      </c>
    </row>
    <row r="40" spans="1:3" x14ac:dyDescent="0.2">
      <c r="A40">
        <v>2012</v>
      </c>
      <c r="B40" t="s">
        <v>210</v>
      </c>
      <c r="C40" s="49">
        <v>95.815117960067695</v>
      </c>
    </row>
    <row r="41" spans="1:3" x14ac:dyDescent="0.2">
      <c r="A41">
        <v>2013</v>
      </c>
      <c r="B41" t="s">
        <v>200</v>
      </c>
      <c r="C41" s="49">
        <v>95.334694744062801</v>
      </c>
    </row>
    <row r="42" spans="1:3" x14ac:dyDescent="0.2">
      <c r="A42">
        <v>2013</v>
      </c>
      <c r="B42" t="s">
        <v>201</v>
      </c>
      <c r="C42" s="49">
        <v>95.963239167228807</v>
      </c>
    </row>
    <row r="43" spans="1:3" x14ac:dyDescent="0.2">
      <c r="A43">
        <v>2013</v>
      </c>
      <c r="B43" t="s">
        <v>202</v>
      </c>
      <c r="C43" s="49">
        <v>96.025718994231198</v>
      </c>
    </row>
    <row r="44" spans="1:3" x14ac:dyDescent="0.2">
      <c r="A44">
        <v>2013</v>
      </c>
      <c r="B44" t="s">
        <v>203</v>
      </c>
      <c r="C44" s="49">
        <v>95.904563568620105</v>
      </c>
    </row>
    <row r="45" spans="1:3" x14ac:dyDescent="0.2">
      <c r="A45">
        <v>2013</v>
      </c>
      <c r="B45" t="s">
        <v>143</v>
      </c>
      <c r="C45" s="49">
        <v>96.599460330060694</v>
      </c>
    </row>
    <row r="46" spans="1:3" x14ac:dyDescent="0.2">
      <c r="A46">
        <v>2013</v>
      </c>
      <c r="B46" t="s">
        <v>204</v>
      </c>
      <c r="C46" s="49">
        <v>97.031708176542296</v>
      </c>
    </row>
    <row r="47" spans="1:3" x14ac:dyDescent="0.2">
      <c r="A47">
        <v>2013</v>
      </c>
      <c r="B47" t="s">
        <v>205</v>
      </c>
      <c r="C47" s="49">
        <v>96.622598593384893</v>
      </c>
    </row>
    <row r="48" spans="1:3" x14ac:dyDescent="0.2">
      <c r="A48">
        <v>2013</v>
      </c>
      <c r="B48" t="s">
        <v>206</v>
      </c>
      <c r="C48" s="49">
        <v>96.607815868372896</v>
      </c>
    </row>
    <row r="49" spans="1:3" x14ac:dyDescent="0.2">
      <c r="A49">
        <v>2013</v>
      </c>
      <c r="B49" t="s">
        <v>207</v>
      </c>
      <c r="C49" s="49">
        <v>97.605768631536904</v>
      </c>
    </row>
    <row r="50" spans="1:3" x14ac:dyDescent="0.2">
      <c r="A50">
        <v>2013</v>
      </c>
      <c r="B50" t="s">
        <v>208</v>
      </c>
      <c r="C50" s="49">
        <v>97.327797182901506</v>
      </c>
    </row>
    <row r="51" spans="1:3" x14ac:dyDescent="0.2">
      <c r="A51">
        <v>2013</v>
      </c>
      <c r="B51" t="s">
        <v>209</v>
      </c>
      <c r="C51" s="49">
        <v>96.886366292559799</v>
      </c>
    </row>
    <row r="52" spans="1:3" x14ac:dyDescent="0.2">
      <c r="A52">
        <v>2013</v>
      </c>
      <c r="B52" t="s">
        <v>210</v>
      </c>
      <c r="C52" s="49">
        <v>97.943900375452003</v>
      </c>
    </row>
    <row r="53" spans="1:3" x14ac:dyDescent="0.2">
      <c r="A53">
        <v>2014</v>
      </c>
      <c r="B53" t="s">
        <v>200</v>
      </c>
      <c r="C53" s="49">
        <v>98.240631568766005</v>
      </c>
    </row>
    <row r="54" spans="1:3" x14ac:dyDescent="0.2">
      <c r="A54">
        <v>2014</v>
      </c>
      <c r="B54" t="s">
        <v>201</v>
      </c>
      <c r="C54" s="49">
        <v>97.597781365600696</v>
      </c>
    </row>
    <row r="55" spans="1:3" x14ac:dyDescent="0.2">
      <c r="A55">
        <v>2014</v>
      </c>
      <c r="B55" t="s">
        <v>202</v>
      </c>
      <c r="C55" s="49">
        <v>97.537164054688006</v>
      </c>
    </row>
    <row r="56" spans="1:3" x14ac:dyDescent="0.2">
      <c r="A56">
        <v>2014</v>
      </c>
      <c r="B56" t="s">
        <v>203</v>
      </c>
      <c r="C56" s="49">
        <v>98.128279793666806</v>
      </c>
    </row>
    <row r="57" spans="1:3" x14ac:dyDescent="0.2">
      <c r="A57">
        <v>2014</v>
      </c>
      <c r="B57" t="s">
        <v>143</v>
      </c>
      <c r="C57" s="49">
        <v>98.425272401220099</v>
      </c>
    </row>
    <row r="58" spans="1:3" x14ac:dyDescent="0.2">
      <c r="A58">
        <v>2014</v>
      </c>
      <c r="B58" t="s">
        <v>204</v>
      </c>
      <c r="C58" s="49">
        <v>98.751553882235299</v>
      </c>
    </row>
    <row r="59" spans="1:3" x14ac:dyDescent="0.2">
      <c r="A59">
        <v>2014</v>
      </c>
      <c r="B59" t="s">
        <v>205</v>
      </c>
      <c r="C59" s="49">
        <v>99.089617341396306</v>
      </c>
    </row>
    <row r="60" spans="1:3" x14ac:dyDescent="0.2">
      <c r="A60">
        <v>2014</v>
      </c>
      <c r="B60" t="s">
        <v>206</v>
      </c>
      <c r="C60" s="49">
        <v>98.763163579252506</v>
      </c>
    </row>
    <row r="61" spans="1:3" x14ac:dyDescent="0.2">
      <c r="A61">
        <v>2014</v>
      </c>
      <c r="B61" t="s">
        <v>207</v>
      </c>
      <c r="C61" s="49">
        <v>99.690051767440806</v>
      </c>
    </row>
    <row r="62" spans="1:3" x14ac:dyDescent="0.2">
      <c r="A62">
        <v>2014</v>
      </c>
      <c r="B62" t="s">
        <v>208</v>
      </c>
      <c r="C62" s="49">
        <v>99.355156123154899</v>
      </c>
    </row>
    <row r="63" spans="1:3" x14ac:dyDescent="0.2">
      <c r="A63">
        <v>2014</v>
      </c>
      <c r="B63" t="s">
        <v>209</v>
      </c>
      <c r="C63" s="49">
        <v>98.989687878326805</v>
      </c>
    </row>
    <row r="64" spans="1:3" x14ac:dyDescent="0.2">
      <c r="A64">
        <v>2014</v>
      </c>
      <c r="B64" t="s">
        <v>210</v>
      </c>
      <c r="C64" s="49">
        <v>99.395811469885302</v>
      </c>
    </row>
    <row r="65" spans="1:3" x14ac:dyDescent="0.2">
      <c r="A65">
        <v>2015</v>
      </c>
      <c r="B65" t="s">
        <v>200</v>
      </c>
      <c r="C65" s="49">
        <v>99.087466199411395</v>
      </c>
    </row>
    <row r="66" spans="1:3" x14ac:dyDescent="0.2">
      <c r="A66">
        <v>2015</v>
      </c>
      <c r="B66" t="s">
        <v>201</v>
      </c>
      <c r="C66" s="49">
        <v>99.239243244172897</v>
      </c>
    </row>
    <row r="67" spans="1:3" x14ac:dyDescent="0.2">
      <c r="A67">
        <v>2015</v>
      </c>
      <c r="B67" t="s">
        <v>202</v>
      </c>
      <c r="C67" s="49">
        <v>99.963768652389703</v>
      </c>
    </row>
    <row r="68" spans="1:3" x14ac:dyDescent="0.2">
      <c r="A68">
        <v>2015</v>
      </c>
      <c r="B68" t="s">
        <v>203</v>
      </c>
      <c r="C68" s="49">
        <v>99.627492188633099</v>
      </c>
    </row>
    <row r="69" spans="1:3" x14ac:dyDescent="0.2">
      <c r="A69">
        <v>2015</v>
      </c>
      <c r="B69" t="s">
        <v>143</v>
      </c>
      <c r="C69" s="49">
        <v>98.734615012570103</v>
      </c>
    </row>
    <row r="70" spans="1:3" x14ac:dyDescent="0.2">
      <c r="A70">
        <v>2015</v>
      </c>
      <c r="B70" t="s">
        <v>204</v>
      </c>
      <c r="C70" s="49">
        <v>98.9167232214687</v>
      </c>
    </row>
    <row r="71" spans="1:3" x14ac:dyDescent="0.2">
      <c r="A71">
        <v>2015</v>
      </c>
      <c r="B71" t="s">
        <v>205</v>
      </c>
      <c r="C71" s="49">
        <v>99.224409711128104</v>
      </c>
    </row>
    <row r="72" spans="1:3" x14ac:dyDescent="0.2">
      <c r="A72">
        <v>2015</v>
      </c>
      <c r="B72" t="s">
        <v>206</v>
      </c>
      <c r="C72" s="49">
        <v>98.526928423056205</v>
      </c>
    </row>
    <row r="73" spans="1:3" x14ac:dyDescent="0.2">
      <c r="A73">
        <v>2015</v>
      </c>
      <c r="B73" t="s">
        <v>207</v>
      </c>
      <c r="C73" s="49">
        <v>98.876611817013995</v>
      </c>
    </row>
    <row r="74" spans="1:3" x14ac:dyDescent="0.2">
      <c r="A74">
        <v>2015</v>
      </c>
      <c r="B74" t="s">
        <v>208</v>
      </c>
      <c r="C74" s="49">
        <v>99.040764121935595</v>
      </c>
    </row>
    <row r="75" spans="1:3" x14ac:dyDescent="0.2">
      <c r="A75">
        <v>2015</v>
      </c>
      <c r="B75" t="s">
        <v>209</v>
      </c>
      <c r="C75" s="49">
        <v>99.193579444826796</v>
      </c>
    </row>
    <row r="76" spans="1:3" x14ac:dyDescent="0.2">
      <c r="A76">
        <v>2015</v>
      </c>
      <c r="B76" t="s">
        <v>210</v>
      </c>
      <c r="C76" s="49">
        <v>99.524998115263401</v>
      </c>
    </row>
    <row r="77" spans="1:3" x14ac:dyDescent="0.2">
      <c r="A77">
        <v>2016</v>
      </c>
      <c r="B77" t="s">
        <v>200</v>
      </c>
      <c r="C77" s="49">
        <v>99.015349677105704</v>
      </c>
    </row>
    <row r="78" spans="1:3" x14ac:dyDescent="0.2">
      <c r="A78">
        <v>2016</v>
      </c>
      <c r="B78" t="s">
        <v>201</v>
      </c>
      <c r="C78" s="49">
        <v>99.540039175363304</v>
      </c>
    </row>
    <row r="79" spans="1:3" x14ac:dyDescent="0.2">
      <c r="A79">
        <v>2016</v>
      </c>
      <c r="B79" t="s">
        <v>202</v>
      </c>
      <c r="C79" s="49">
        <v>99.512095039988296</v>
      </c>
    </row>
    <row r="80" spans="1:3" x14ac:dyDescent="0.2">
      <c r="A80">
        <v>2016</v>
      </c>
      <c r="B80" t="s">
        <v>203</v>
      </c>
      <c r="C80" s="49">
        <v>99.966575360765404</v>
      </c>
    </row>
    <row r="81" spans="1:3" x14ac:dyDescent="0.2">
      <c r="A81">
        <v>2016</v>
      </c>
      <c r="B81" t="s">
        <v>143</v>
      </c>
      <c r="C81" s="49">
        <v>99.512938162328894</v>
      </c>
    </row>
    <row r="82" spans="1:3" x14ac:dyDescent="0.2">
      <c r="A82">
        <v>2016</v>
      </c>
      <c r="B82" t="s">
        <v>204</v>
      </c>
      <c r="C82" s="49">
        <v>100.128770460601</v>
      </c>
    </row>
    <row r="83" spans="1:3" x14ac:dyDescent="0.2">
      <c r="A83">
        <v>2016</v>
      </c>
      <c r="B83" t="s">
        <v>205</v>
      </c>
      <c r="C83" s="49">
        <v>99.922681187830193</v>
      </c>
    </row>
    <row r="84" spans="1:3" x14ac:dyDescent="0.2">
      <c r="A84">
        <v>2016</v>
      </c>
      <c r="B84" t="s">
        <v>206</v>
      </c>
      <c r="C84" s="49">
        <v>100.651990254361</v>
      </c>
    </row>
    <row r="85" spans="1:3" x14ac:dyDescent="0.2">
      <c r="A85">
        <v>2016</v>
      </c>
      <c r="B85" t="s">
        <v>207</v>
      </c>
      <c r="C85" s="49">
        <v>100.679649758426</v>
      </c>
    </row>
    <row r="86" spans="1:3" x14ac:dyDescent="0.2">
      <c r="A86">
        <v>2016</v>
      </c>
      <c r="B86" t="s">
        <v>208</v>
      </c>
      <c r="C86" s="49">
        <v>100.13994793323</v>
      </c>
    </row>
    <row r="87" spans="1:3" x14ac:dyDescent="0.2">
      <c r="A87">
        <v>2016</v>
      </c>
      <c r="B87" t="s">
        <v>209</v>
      </c>
      <c r="C87" s="49">
        <v>100.578922098937</v>
      </c>
    </row>
    <row r="88" spans="1:3" x14ac:dyDescent="0.2">
      <c r="A88">
        <v>2016</v>
      </c>
      <c r="B88" t="s">
        <v>210</v>
      </c>
      <c r="C88" s="49">
        <v>100.345924941094</v>
      </c>
    </row>
    <row r="89" spans="1:3" x14ac:dyDescent="0.2">
      <c r="A89">
        <v>2017</v>
      </c>
      <c r="B89" t="s">
        <v>200</v>
      </c>
      <c r="C89" s="49">
        <v>100.571476946085</v>
      </c>
    </row>
    <row r="90" spans="1:3" x14ac:dyDescent="0.2">
      <c r="A90">
        <v>2017</v>
      </c>
      <c r="B90" t="s">
        <v>201</v>
      </c>
      <c r="C90" s="49">
        <v>100.98471332449201</v>
      </c>
    </row>
    <row r="91" spans="1:3" x14ac:dyDescent="0.2">
      <c r="A91">
        <v>2017</v>
      </c>
      <c r="B91" t="s">
        <v>202</v>
      </c>
      <c r="C91" s="49">
        <v>101.252495970684</v>
      </c>
    </row>
    <row r="92" spans="1:3" x14ac:dyDescent="0.2">
      <c r="A92">
        <v>2017</v>
      </c>
      <c r="B92" t="s">
        <v>203</v>
      </c>
      <c r="C92" s="49">
        <v>100.351371261184</v>
      </c>
    </row>
    <row r="93" spans="1:3" x14ac:dyDescent="0.2">
      <c r="A93">
        <v>2017</v>
      </c>
      <c r="B93" t="s">
        <v>143</v>
      </c>
      <c r="C93" s="49">
        <v>101.079267014618</v>
      </c>
    </row>
    <row r="94" spans="1:3" x14ac:dyDescent="0.2">
      <c r="A94">
        <v>2017</v>
      </c>
      <c r="B94" t="s">
        <v>204</v>
      </c>
      <c r="C94" s="49">
        <v>101.41021615980701</v>
      </c>
    </row>
    <row r="95" spans="1:3" x14ac:dyDescent="0.2">
      <c r="A95">
        <v>2017</v>
      </c>
      <c r="B95" t="s">
        <v>205</v>
      </c>
      <c r="C95" s="49">
        <v>100.952988077947</v>
      </c>
    </row>
    <row r="96" spans="1:3" x14ac:dyDescent="0.2">
      <c r="A96">
        <v>2017</v>
      </c>
      <c r="B96" t="s">
        <v>206</v>
      </c>
      <c r="C96" s="49">
        <v>101.54856219234</v>
      </c>
    </row>
    <row r="97" spans="1:3" x14ac:dyDescent="0.2">
      <c r="A97">
        <v>2017</v>
      </c>
      <c r="B97" t="s">
        <v>207</v>
      </c>
      <c r="C97" s="49">
        <v>100.98639865593</v>
      </c>
    </row>
    <row r="98" spans="1:3" x14ac:dyDescent="0.2">
      <c r="A98">
        <v>2017</v>
      </c>
      <c r="B98" t="s">
        <v>208</v>
      </c>
      <c r="C98" s="49">
        <v>101.08374487037599</v>
      </c>
    </row>
    <row r="99" spans="1:3" x14ac:dyDescent="0.2">
      <c r="A99">
        <v>2017</v>
      </c>
      <c r="B99" t="s">
        <v>209</v>
      </c>
      <c r="C99" s="49">
        <v>101.390757322982</v>
      </c>
    </row>
    <row r="100" spans="1:3" x14ac:dyDescent="0.2">
      <c r="A100">
        <v>2017</v>
      </c>
      <c r="B100" t="s">
        <v>210</v>
      </c>
      <c r="C100" s="49">
        <v>101.991824836258</v>
      </c>
    </row>
    <row r="101" spans="1:3" x14ac:dyDescent="0.2">
      <c r="A101">
        <v>2018</v>
      </c>
      <c r="B101" t="s">
        <v>200</v>
      </c>
      <c r="C101" s="49">
        <v>102.218481164721</v>
      </c>
    </row>
    <row r="102" spans="1:3" x14ac:dyDescent="0.2">
      <c r="A102">
        <v>2018</v>
      </c>
      <c r="B102" t="s">
        <v>201</v>
      </c>
      <c r="C102" s="49">
        <v>102.174049848922</v>
      </c>
    </row>
    <row r="103" spans="1:3" x14ac:dyDescent="0.2">
      <c r="A103">
        <v>2018</v>
      </c>
      <c r="B103" t="s">
        <v>202</v>
      </c>
      <c r="C103" s="49">
        <v>102.411574735504</v>
      </c>
    </row>
    <row r="104" spans="1:3" x14ac:dyDescent="0.2">
      <c r="A104">
        <v>2018</v>
      </c>
      <c r="B104" t="s">
        <v>203</v>
      </c>
      <c r="C104" s="49">
        <v>102.366092791886</v>
      </c>
    </row>
    <row r="105" spans="1:3" x14ac:dyDescent="0.2">
      <c r="A105">
        <v>2018</v>
      </c>
      <c r="B105" t="s">
        <v>143</v>
      </c>
      <c r="C105" s="49">
        <v>103.072871681926</v>
      </c>
    </row>
    <row r="106" spans="1:3" x14ac:dyDescent="0.2">
      <c r="A106">
        <v>2018</v>
      </c>
      <c r="B106" t="s">
        <v>204</v>
      </c>
      <c r="C106" s="49">
        <v>103.165251989738</v>
      </c>
    </row>
    <row r="107" spans="1:3" x14ac:dyDescent="0.2">
      <c r="A107">
        <v>2018</v>
      </c>
      <c r="B107" t="s">
        <v>205</v>
      </c>
      <c r="C107" s="49">
        <v>103.051445705145</v>
      </c>
    </row>
    <row r="108" spans="1:3" x14ac:dyDescent="0.2">
      <c r="A108">
        <v>2018</v>
      </c>
      <c r="B108" t="s">
        <v>206</v>
      </c>
      <c r="C108" s="49">
        <v>102.883591158071</v>
      </c>
    </row>
    <row r="109" spans="1:3" x14ac:dyDescent="0.2">
      <c r="A109">
        <v>2018</v>
      </c>
      <c r="B109" t="s">
        <v>207</v>
      </c>
      <c r="C109" s="49">
        <v>103.24949165259601</v>
      </c>
    </row>
    <row r="110" spans="1:3" x14ac:dyDescent="0.2">
      <c r="A110">
        <v>2018</v>
      </c>
      <c r="B110" t="s">
        <v>208</v>
      </c>
      <c r="C110" s="49">
        <v>103.088235437664</v>
      </c>
    </row>
    <row r="111" spans="1:3" x14ac:dyDescent="0.2">
      <c r="A111">
        <v>2018</v>
      </c>
      <c r="B111" t="s">
        <v>209</v>
      </c>
      <c r="C111" s="49">
        <v>103.355130438788</v>
      </c>
    </row>
    <row r="112" spans="1:3" x14ac:dyDescent="0.2">
      <c r="A112">
        <v>2018</v>
      </c>
      <c r="B112" t="s">
        <v>210</v>
      </c>
      <c r="C112" s="49">
        <v>102.948163693965</v>
      </c>
    </row>
    <row r="113" spans="1:3" x14ac:dyDescent="0.2">
      <c r="A113">
        <v>2019</v>
      </c>
      <c r="B113" t="s">
        <v>200</v>
      </c>
      <c r="C113" s="49">
        <v>103.828607873519</v>
      </c>
    </row>
    <row r="114" spans="1:3" x14ac:dyDescent="0.2">
      <c r="A114">
        <v>2019</v>
      </c>
      <c r="B114" t="s">
        <v>201</v>
      </c>
      <c r="C114" s="49">
        <v>103.769689609541</v>
      </c>
    </row>
    <row r="115" spans="1:3" x14ac:dyDescent="0.2">
      <c r="A115">
        <v>2019</v>
      </c>
      <c r="B115" t="s">
        <v>202</v>
      </c>
      <c r="C115" s="49">
        <v>103.629812146966</v>
      </c>
    </row>
    <row r="116" spans="1:3" x14ac:dyDescent="0.2">
      <c r="A116">
        <v>2019</v>
      </c>
      <c r="B116" t="s">
        <v>203</v>
      </c>
      <c r="C116" s="49">
        <v>103.855987236621</v>
      </c>
    </row>
    <row r="117" spans="1:3" x14ac:dyDescent="0.2">
      <c r="A117">
        <v>2019</v>
      </c>
      <c r="B117" t="s">
        <v>143</v>
      </c>
      <c r="C117" s="49">
        <v>103.360631373259</v>
      </c>
    </row>
    <row r="118" spans="1:3" x14ac:dyDescent="0.2">
      <c r="A118">
        <v>2019</v>
      </c>
      <c r="B118" t="s">
        <v>204</v>
      </c>
      <c r="C118" s="49">
        <v>102.929091668298</v>
      </c>
    </row>
    <row r="119" spans="1:3" x14ac:dyDescent="0.2">
      <c r="A119">
        <v>2019</v>
      </c>
      <c r="B119" t="s">
        <v>205</v>
      </c>
      <c r="C119" s="49">
        <v>103.54437199822</v>
      </c>
    </row>
    <row r="120" spans="1:3" x14ac:dyDescent="0.2">
      <c r="A120">
        <v>2019</v>
      </c>
      <c r="B120" t="s">
        <v>206</v>
      </c>
      <c r="C120" s="49">
        <v>103.66066244899299</v>
      </c>
    </row>
    <row r="121" spans="1:3" x14ac:dyDescent="0.2">
      <c r="A121">
        <v>2019</v>
      </c>
      <c r="B121" t="s">
        <v>207</v>
      </c>
      <c r="C121" s="49">
        <v>103.52884026739601</v>
      </c>
    </row>
    <row r="122" spans="1:3" x14ac:dyDescent="0.2">
      <c r="A122">
        <v>2019</v>
      </c>
      <c r="B122" t="s">
        <v>208</v>
      </c>
      <c r="C122" s="49">
        <v>104.244497776738</v>
      </c>
    </row>
    <row r="123" spans="1:3" x14ac:dyDescent="0.2">
      <c r="A123">
        <v>2019</v>
      </c>
      <c r="B123" t="s">
        <v>209</v>
      </c>
      <c r="C123" s="49">
        <v>103.237824646988</v>
      </c>
    </row>
    <row r="124" spans="1:3" x14ac:dyDescent="0.2">
      <c r="A124">
        <v>2019</v>
      </c>
      <c r="B124" t="s">
        <v>210</v>
      </c>
      <c r="C124" s="49">
        <v>103.590388599595</v>
      </c>
    </row>
    <row r="125" spans="1:3" x14ac:dyDescent="0.2">
      <c r="A125">
        <v>2020</v>
      </c>
      <c r="B125" t="s">
        <v>200</v>
      </c>
      <c r="C125" s="49">
        <v>103.252892882917</v>
      </c>
    </row>
    <row r="126" spans="1:3" x14ac:dyDescent="0.2">
      <c r="A126">
        <v>2020</v>
      </c>
      <c r="B126" t="s">
        <v>201</v>
      </c>
      <c r="C126" s="49">
        <v>102.97287562200199</v>
      </c>
    </row>
    <row r="127" spans="1:3" x14ac:dyDescent="0.2">
      <c r="A127">
        <v>2020</v>
      </c>
      <c r="B127" t="s">
        <v>202</v>
      </c>
      <c r="C127" s="49">
        <v>97.046077219534894</v>
      </c>
    </row>
    <row r="128" spans="1:3" x14ac:dyDescent="0.2">
      <c r="A128">
        <v>2020</v>
      </c>
      <c r="B128" t="s">
        <v>203</v>
      </c>
      <c r="C128" s="49">
        <v>78.459637035577799</v>
      </c>
    </row>
    <row r="129" spans="1:3" x14ac:dyDescent="0.2">
      <c r="A129">
        <v>2020</v>
      </c>
      <c r="B129" t="s">
        <v>143</v>
      </c>
      <c r="C129" s="49">
        <v>80.241330518167004</v>
      </c>
    </row>
    <row r="130" spans="1:3" x14ac:dyDescent="0.2">
      <c r="A130">
        <v>2020</v>
      </c>
      <c r="B130" t="s">
        <v>145</v>
      </c>
      <c r="C130" s="49">
        <v>84.831047970443606</v>
      </c>
    </row>
    <row r="131" spans="1:3" x14ac:dyDescent="0.2">
      <c r="A131" s="4"/>
      <c r="B131" s="4"/>
      <c r="C131" s="4"/>
    </row>
    <row r="132" spans="1:3" x14ac:dyDescent="0.2">
      <c r="A132" t="s">
        <v>28</v>
      </c>
    </row>
    <row r="133" spans="1:3" x14ac:dyDescent="0.2">
      <c r="A133" t="s">
        <v>211</v>
      </c>
    </row>
  </sheetData>
  <hyperlinks>
    <hyperlink ref="A2" r:id="rId1" xr:uid="{00000000-0004-0000-1200-000000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1"/>
  <sheetViews>
    <sheetView workbookViewId="0"/>
  </sheetViews>
  <sheetFormatPr baseColWidth="10" defaultColWidth="8.83203125" defaultRowHeight="15" x14ac:dyDescent="0.2"/>
  <cols>
    <col min="1" max="1" width="14.6640625" customWidth="1"/>
    <col min="2" max="2" width="13.6640625" customWidth="1"/>
    <col min="3" max="3" width="10.6640625" customWidth="1"/>
  </cols>
  <sheetData>
    <row r="1" spans="1:3" ht="19" x14ac:dyDescent="0.25">
      <c r="A1" s="1" t="s">
        <v>21</v>
      </c>
    </row>
    <row r="2" spans="1:3" x14ac:dyDescent="0.2">
      <c r="A2" s="2" t="s">
        <v>22</v>
      </c>
    </row>
    <row r="4" spans="1:3" x14ac:dyDescent="0.2">
      <c r="A4" s="3" t="s">
        <v>23</v>
      </c>
      <c r="B4" s="3" t="s">
        <v>24</v>
      </c>
      <c r="C4" s="5" t="s">
        <v>25</v>
      </c>
    </row>
    <row r="5" spans="1:3" x14ac:dyDescent="0.2">
      <c r="A5" s="7">
        <v>43973</v>
      </c>
      <c r="B5" t="s">
        <v>26</v>
      </c>
      <c r="C5" s="6">
        <v>0.7</v>
      </c>
    </row>
    <row r="6" spans="1:3" x14ac:dyDescent="0.2">
      <c r="A6" s="7">
        <v>43973</v>
      </c>
      <c r="B6" t="s">
        <v>27</v>
      </c>
      <c r="C6" s="6">
        <v>1</v>
      </c>
    </row>
    <row r="7" spans="1:3" x14ac:dyDescent="0.2">
      <c r="A7" s="7">
        <v>43980</v>
      </c>
      <c r="B7" t="s">
        <v>26</v>
      </c>
      <c r="C7" s="6">
        <v>0.7</v>
      </c>
    </row>
    <row r="8" spans="1:3" x14ac:dyDescent="0.2">
      <c r="A8" s="7">
        <v>43980</v>
      </c>
      <c r="B8" t="s">
        <v>27</v>
      </c>
      <c r="C8" s="6">
        <v>0.9</v>
      </c>
    </row>
    <row r="9" spans="1:3" x14ac:dyDescent="0.2">
      <c r="A9" s="7">
        <v>43987</v>
      </c>
      <c r="B9" t="s">
        <v>26</v>
      </c>
      <c r="C9" s="6">
        <v>0.6</v>
      </c>
    </row>
    <row r="10" spans="1:3" x14ac:dyDescent="0.2">
      <c r="A10" s="7">
        <v>43987</v>
      </c>
      <c r="B10" t="s">
        <v>27</v>
      </c>
      <c r="C10" s="6">
        <v>0.8</v>
      </c>
    </row>
    <row r="11" spans="1:3" x14ac:dyDescent="0.2">
      <c r="A11" s="7">
        <v>43994</v>
      </c>
      <c r="B11" t="s">
        <v>26</v>
      </c>
      <c r="C11" s="6">
        <v>0.6</v>
      </c>
    </row>
    <row r="12" spans="1:3" x14ac:dyDescent="0.2">
      <c r="A12" s="7">
        <v>43994</v>
      </c>
      <c r="B12" t="s">
        <v>27</v>
      </c>
      <c r="C12" s="6">
        <v>0.9</v>
      </c>
    </row>
    <row r="13" spans="1:3" x14ac:dyDescent="0.2">
      <c r="A13" s="7">
        <v>44000</v>
      </c>
      <c r="B13" t="s">
        <v>26</v>
      </c>
      <c r="C13" s="6">
        <v>0.6</v>
      </c>
    </row>
    <row r="14" spans="1:3" x14ac:dyDescent="0.2">
      <c r="A14" s="7">
        <v>44000</v>
      </c>
      <c r="B14" t="s">
        <v>27</v>
      </c>
      <c r="C14" s="6">
        <v>0.8</v>
      </c>
    </row>
    <row r="15" spans="1:3" x14ac:dyDescent="0.2">
      <c r="A15" s="7">
        <v>44006</v>
      </c>
      <c r="B15" t="s">
        <v>26</v>
      </c>
      <c r="C15" s="6">
        <v>0.6</v>
      </c>
    </row>
    <row r="16" spans="1:3" x14ac:dyDescent="0.2">
      <c r="A16" s="7">
        <v>44006</v>
      </c>
      <c r="B16" t="s">
        <v>27</v>
      </c>
      <c r="C16" s="6">
        <v>0.8</v>
      </c>
    </row>
    <row r="17" spans="1:3" x14ac:dyDescent="0.2">
      <c r="A17" s="7">
        <v>44013</v>
      </c>
      <c r="B17" t="s">
        <v>26</v>
      </c>
      <c r="C17" s="6">
        <v>0.6</v>
      </c>
    </row>
    <row r="18" spans="1:3" x14ac:dyDescent="0.2">
      <c r="A18" s="7">
        <v>44013</v>
      </c>
      <c r="B18" t="s">
        <v>27</v>
      </c>
      <c r="C18" s="6">
        <v>0.8</v>
      </c>
    </row>
    <row r="19" spans="1:3" x14ac:dyDescent="0.2">
      <c r="A19" s="7">
        <v>44020</v>
      </c>
      <c r="B19" t="s">
        <v>26</v>
      </c>
      <c r="C19" s="6">
        <v>0.6</v>
      </c>
    </row>
    <row r="20" spans="1:3" x14ac:dyDescent="0.2">
      <c r="A20" s="7">
        <v>44020</v>
      </c>
      <c r="B20" t="s">
        <v>27</v>
      </c>
      <c r="C20" s="6">
        <v>1</v>
      </c>
    </row>
    <row r="21" spans="1:3" x14ac:dyDescent="0.2">
      <c r="A21" s="7">
        <v>44027</v>
      </c>
      <c r="B21" t="s">
        <v>26</v>
      </c>
      <c r="C21" s="6">
        <v>0.5</v>
      </c>
    </row>
    <row r="22" spans="1:3" x14ac:dyDescent="0.2">
      <c r="A22" s="7">
        <v>44027</v>
      </c>
      <c r="B22" t="s">
        <v>27</v>
      </c>
      <c r="C22" s="6">
        <v>0.9</v>
      </c>
    </row>
    <row r="23" spans="1:3" x14ac:dyDescent="0.2">
      <c r="A23" s="7">
        <v>44034</v>
      </c>
      <c r="B23" t="s">
        <v>26</v>
      </c>
      <c r="C23" s="6">
        <v>0.6</v>
      </c>
    </row>
    <row r="24" spans="1:3" x14ac:dyDescent="0.2">
      <c r="A24" s="7">
        <v>44034</v>
      </c>
      <c r="B24" t="s">
        <v>27</v>
      </c>
      <c r="C24" s="6">
        <v>0.9</v>
      </c>
    </row>
    <row r="25" spans="1:3" x14ac:dyDescent="0.2">
      <c r="A25" s="7">
        <v>44041</v>
      </c>
      <c r="B25" t="s">
        <v>26</v>
      </c>
      <c r="C25" s="6">
        <v>0.6</v>
      </c>
    </row>
    <row r="26" spans="1:3" x14ac:dyDescent="0.2">
      <c r="A26" s="7">
        <v>44041</v>
      </c>
      <c r="B26" t="s">
        <v>27</v>
      </c>
      <c r="C26" s="6">
        <v>0.9</v>
      </c>
    </row>
    <row r="27" spans="1:3" x14ac:dyDescent="0.2">
      <c r="A27" s="7">
        <v>44048</v>
      </c>
      <c r="B27" t="s">
        <v>26</v>
      </c>
      <c r="C27" s="6">
        <v>0.6</v>
      </c>
    </row>
    <row r="28" spans="1:3" x14ac:dyDescent="0.2">
      <c r="A28" s="7">
        <v>44048</v>
      </c>
      <c r="B28" t="s">
        <v>27</v>
      </c>
      <c r="C28" s="6">
        <v>1</v>
      </c>
    </row>
    <row r="29" spans="1:3" x14ac:dyDescent="0.2">
      <c r="A29" s="7">
        <v>44056</v>
      </c>
      <c r="B29" t="s">
        <v>26</v>
      </c>
      <c r="C29" s="6">
        <v>0.6</v>
      </c>
    </row>
    <row r="30" spans="1:3" x14ac:dyDescent="0.2">
      <c r="A30" s="7">
        <v>44056</v>
      </c>
      <c r="B30" t="s">
        <v>27</v>
      </c>
      <c r="C30" s="6">
        <v>1.3</v>
      </c>
    </row>
    <row r="31" spans="1:3" x14ac:dyDescent="0.2">
      <c r="A31" s="7">
        <v>44063</v>
      </c>
      <c r="B31" t="s">
        <v>26</v>
      </c>
      <c r="C31" s="6">
        <v>0.8</v>
      </c>
    </row>
    <row r="32" spans="1:3" x14ac:dyDescent="0.2">
      <c r="A32" s="7">
        <v>44063</v>
      </c>
      <c r="B32" t="s">
        <v>27</v>
      </c>
      <c r="C32" s="6">
        <v>1.2</v>
      </c>
    </row>
    <row r="33" spans="1:3" x14ac:dyDescent="0.2">
      <c r="A33" s="7">
        <v>44070</v>
      </c>
      <c r="B33" t="s">
        <v>26</v>
      </c>
      <c r="C33" s="6">
        <v>0.8</v>
      </c>
    </row>
    <row r="34" spans="1:3" x14ac:dyDescent="0.2">
      <c r="A34" s="7">
        <v>44070</v>
      </c>
      <c r="B34" t="s">
        <v>27</v>
      </c>
      <c r="C34" s="6">
        <v>1.2</v>
      </c>
    </row>
    <row r="35" spans="1:3" x14ac:dyDescent="0.2">
      <c r="A35" s="7">
        <v>44076</v>
      </c>
      <c r="B35" t="s">
        <v>26</v>
      </c>
      <c r="C35" s="6">
        <v>0.9</v>
      </c>
    </row>
    <row r="36" spans="1:3" x14ac:dyDescent="0.2">
      <c r="A36" s="7">
        <v>44076</v>
      </c>
      <c r="B36" t="s">
        <v>27</v>
      </c>
      <c r="C36" s="6">
        <v>1.4</v>
      </c>
    </row>
    <row r="37" spans="1:3" x14ac:dyDescent="0.2">
      <c r="A37" s="7">
        <v>44083</v>
      </c>
      <c r="B37" t="s">
        <v>26</v>
      </c>
      <c r="C37" s="6">
        <v>1.1000000000000001</v>
      </c>
    </row>
    <row r="38" spans="1:3" x14ac:dyDescent="0.2">
      <c r="A38" s="7">
        <v>44083</v>
      </c>
      <c r="B38" t="s">
        <v>27</v>
      </c>
      <c r="C38" s="6">
        <v>1.5</v>
      </c>
    </row>
    <row r="39" spans="1:3" x14ac:dyDescent="0.2">
      <c r="A39" s="4"/>
      <c r="B39" s="4"/>
      <c r="C39" s="4"/>
    </row>
    <row r="40" spans="1:3" x14ac:dyDescent="0.2">
      <c r="A40" t="s">
        <v>28</v>
      </c>
    </row>
    <row r="41" spans="1:3" x14ac:dyDescent="0.2">
      <c r="A41" t="s">
        <v>29</v>
      </c>
    </row>
  </sheetData>
  <hyperlinks>
    <hyperlink ref="A2" r:id="rId1" xr:uid="{00000000-0004-0000-0100-000000000000}"/>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57"/>
  <sheetViews>
    <sheetView workbookViewId="0"/>
  </sheetViews>
  <sheetFormatPr baseColWidth="10" defaultColWidth="8.83203125" defaultRowHeight="15" x14ac:dyDescent="0.2"/>
  <cols>
    <col min="1" max="1" width="14.6640625" customWidth="1"/>
    <col min="2" max="2" width="10.6640625" customWidth="1"/>
    <col min="3" max="3" width="11.6640625" customWidth="1"/>
  </cols>
  <sheetData>
    <row r="1" spans="1:3" ht="19" x14ac:dyDescent="0.25">
      <c r="A1" s="1" t="s">
        <v>212</v>
      </c>
    </row>
    <row r="2" spans="1:3" x14ac:dyDescent="0.2">
      <c r="A2" s="2" t="s">
        <v>213</v>
      </c>
    </row>
    <row r="4" spans="1:3" x14ac:dyDescent="0.2">
      <c r="A4" s="3" t="s">
        <v>127</v>
      </c>
      <c r="B4" s="3" t="s">
        <v>214</v>
      </c>
      <c r="C4" s="5" t="s">
        <v>215</v>
      </c>
    </row>
    <row r="5" spans="1:3" x14ac:dyDescent="0.2">
      <c r="A5">
        <v>2008</v>
      </c>
      <c r="B5" t="s">
        <v>216</v>
      </c>
      <c r="C5" s="50">
        <v>4.6822617206154797</v>
      </c>
    </row>
    <row r="6" spans="1:3" x14ac:dyDescent="0.2">
      <c r="A6">
        <v>2008</v>
      </c>
      <c r="B6" t="s">
        <v>217</v>
      </c>
      <c r="C6" s="50">
        <v>4.2128580226727799</v>
      </c>
    </row>
    <row r="7" spans="1:3" x14ac:dyDescent="0.2">
      <c r="A7">
        <v>2008</v>
      </c>
      <c r="B7" t="s">
        <v>218</v>
      </c>
      <c r="C7" s="50">
        <v>4.7488539900255899</v>
      </c>
    </row>
    <row r="8" spans="1:3" x14ac:dyDescent="0.2">
      <c r="A8">
        <v>2008</v>
      </c>
      <c r="B8" t="s">
        <v>219</v>
      </c>
      <c r="C8" s="50">
        <v>5.2258710515275002</v>
      </c>
    </row>
    <row r="9" spans="1:3" x14ac:dyDescent="0.2">
      <c r="A9">
        <v>2009</v>
      </c>
      <c r="B9" t="s">
        <v>216</v>
      </c>
      <c r="C9" s="50">
        <v>6.0308821412940503</v>
      </c>
    </row>
    <row r="10" spans="1:3" x14ac:dyDescent="0.2">
      <c r="A10">
        <v>2009</v>
      </c>
      <c r="B10" t="s">
        <v>217</v>
      </c>
      <c r="C10" s="50">
        <v>7.0692429934648304</v>
      </c>
    </row>
    <row r="11" spans="1:3" x14ac:dyDescent="0.2">
      <c r="A11">
        <v>2009</v>
      </c>
      <c r="B11" t="s">
        <v>218</v>
      </c>
      <c r="C11" s="50">
        <v>7.1538151820239797</v>
      </c>
    </row>
    <row r="12" spans="1:3" x14ac:dyDescent="0.2">
      <c r="A12">
        <v>2009</v>
      </c>
      <c r="B12" t="s">
        <v>219</v>
      </c>
      <c r="C12" s="50">
        <v>7.5788683084830701</v>
      </c>
    </row>
    <row r="13" spans="1:3" x14ac:dyDescent="0.2">
      <c r="A13">
        <v>2010</v>
      </c>
      <c r="B13" t="s">
        <v>216</v>
      </c>
      <c r="C13" s="50">
        <v>8.2687192196525192</v>
      </c>
    </row>
    <row r="14" spans="1:3" x14ac:dyDescent="0.2">
      <c r="A14">
        <v>2010</v>
      </c>
      <c r="B14" t="s">
        <v>217</v>
      </c>
      <c r="C14" s="50">
        <v>8.4400061043814603</v>
      </c>
    </row>
    <row r="15" spans="1:3" x14ac:dyDescent="0.2">
      <c r="A15">
        <v>2010</v>
      </c>
      <c r="B15" t="s">
        <v>218</v>
      </c>
      <c r="C15" s="50">
        <v>8.3991677024948892</v>
      </c>
    </row>
    <row r="16" spans="1:3" x14ac:dyDescent="0.2">
      <c r="A16">
        <v>2010</v>
      </c>
      <c r="B16" t="s">
        <v>219</v>
      </c>
      <c r="C16" s="50">
        <v>7.8827353421166704</v>
      </c>
    </row>
    <row r="17" spans="1:3" x14ac:dyDescent="0.2">
      <c r="A17">
        <v>2011</v>
      </c>
      <c r="B17" t="s">
        <v>216</v>
      </c>
      <c r="C17" s="50">
        <v>7.8571028825585199</v>
      </c>
    </row>
    <row r="18" spans="1:3" x14ac:dyDescent="0.2">
      <c r="A18">
        <v>2011</v>
      </c>
      <c r="B18" t="s">
        <v>217</v>
      </c>
      <c r="C18" s="50">
        <v>7.8880879753769202</v>
      </c>
    </row>
    <row r="19" spans="1:3" x14ac:dyDescent="0.2">
      <c r="A19">
        <v>2011</v>
      </c>
      <c r="B19" t="s">
        <v>218</v>
      </c>
      <c r="C19" s="50">
        <v>8.0881438727172998</v>
      </c>
    </row>
    <row r="20" spans="1:3" x14ac:dyDescent="0.2">
      <c r="A20">
        <v>2011</v>
      </c>
      <c r="B20" t="s">
        <v>219</v>
      </c>
      <c r="C20" s="50">
        <v>8.5530893599155799</v>
      </c>
    </row>
    <row r="21" spans="1:3" x14ac:dyDescent="0.2">
      <c r="A21">
        <v>2012</v>
      </c>
      <c r="B21" t="s">
        <v>216</v>
      </c>
      <c r="C21" s="50">
        <v>8.1561186368305396</v>
      </c>
    </row>
    <row r="22" spans="1:3" x14ac:dyDescent="0.2">
      <c r="A22">
        <v>2012</v>
      </c>
      <c r="B22" t="s">
        <v>217</v>
      </c>
      <c r="C22" s="50">
        <v>8.0383013886748298</v>
      </c>
    </row>
    <row r="23" spans="1:3" x14ac:dyDescent="0.2">
      <c r="A23">
        <v>2012</v>
      </c>
      <c r="B23" t="s">
        <v>218</v>
      </c>
      <c r="C23" s="50">
        <v>8.2161828666676193</v>
      </c>
    </row>
    <row r="24" spans="1:3" x14ac:dyDescent="0.2">
      <c r="A24">
        <v>2012</v>
      </c>
      <c r="B24" t="s">
        <v>219</v>
      </c>
      <c r="C24" s="50">
        <v>7.6421000539596102</v>
      </c>
    </row>
    <row r="25" spans="1:3" x14ac:dyDescent="0.2">
      <c r="A25">
        <v>2013</v>
      </c>
      <c r="B25" t="s">
        <v>216</v>
      </c>
      <c r="C25" s="50">
        <v>7.2340406116681102</v>
      </c>
    </row>
    <row r="26" spans="1:3" x14ac:dyDescent="0.2">
      <c r="A26">
        <v>2013</v>
      </c>
      <c r="B26" t="s">
        <v>217</v>
      </c>
      <c r="C26" s="50">
        <v>7.3016373744140903</v>
      </c>
    </row>
    <row r="27" spans="1:3" x14ac:dyDescent="0.2">
      <c r="A27">
        <v>2013</v>
      </c>
      <c r="B27" t="s">
        <v>218</v>
      </c>
      <c r="C27" s="50">
        <v>7.4053765696921001</v>
      </c>
    </row>
    <row r="28" spans="1:3" x14ac:dyDescent="0.2">
      <c r="A28">
        <v>2013</v>
      </c>
      <c r="B28" t="s">
        <v>219</v>
      </c>
      <c r="C28" s="50">
        <v>7.1921571886030398</v>
      </c>
    </row>
    <row r="29" spans="1:3" x14ac:dyDescent="0.2">
      <c r="A29">
        <v>2014</v>
      </c>
      <c r="B29" t="s">
        <v>216</v>
      </c>
      <c r="C29" s="50">
        <v>6.28896952435014</v>
      </c>
    </row>
    <row r="30" spans="1:3" x14ac:dyDescent="0.2">
      <c r="A30">
        <v>2014</v>
      </c>
      <c r="B30" t="s">
        <v>217</v>
      </c>
      <c r="C30" s="50">
        <v>6.3812514486724696</v>
      </c>
    </row>
    <row r="31" spans="1:3" x14ac:dyDescent="0.2">
      <c r="A31">
        <v>2014</v>
      </c>
      <c r="B31" t="s">
        <v>218</v>
      </c>
      <c r="C31" s="50">
        <v>6.0544294872457503</v>
      </c>
    </row>
    <row r="32" spans="1:3" x14ac:dyDescent="0.2">
      <c r="A32">
        <v>2014</v>
      </c>
      <c r="B32" t="s">
        <v>219</v>
      </c>
      <c r="C32" s="50">
        <v>5.3374155836669903</v>
      </c>
    </row>
    <row r="33" spans="1:3" x14ac:dyDescent="0.2">
      <c r="A33">
        <v>2015</v>
      </c>
      <c r="B33" t="s">
        <v>216</v>
      </c>
      <c r="C33" s="50">
        <v>5.8084020620917398</v>
      </c>
    </row>
    <row r="34" spans="1:3" x14ac:dyDescent="0.2">
      <c r="A34">
        <v>2015</v>
      </c>
      <c r="B34" t="s">
        <v>217</v>
      </c>
      <c r="C34" s="50">
        <v>5.7055198468249797</v>
      </c>
    </row>
    <row r="35" spans="1:3" x14ac:dyDescent="0.2">
      <c r="A35">
        <v>2015</v>
      </c>
      <c r="B35" t="s">
        <v>218</v>
      </c>
      <c r="C35" s="50">
        <v>6.2265744247839203</v>
      </c>
    </row>
    <row r="36" spans="1:3" x14ac:dyDescent="0.2">
      <c r="A36">
        <v>2015</v>
      </c>
      <c r="B36" t="s">
        <v>219</v>
      </c>
      <c r="C36" s="50">
        <v>5.6179052994607401</v>
      </c>
    </row>
    <row r="37" spans="1:3" x14ac:dyDescent="0.2">
      <c r="A37">
        <v>2016</v>
      </c>
      <c r="B37" t="s">
        <v>216</v>
      </c>
      <c r="C37" s="50">
        <v>5.9411650930256004</v>
      </c>
    </row>
    <row r="38" spans="1:3" x14ac:dyDescent="0.2">
      <c r="A38">
        <v>2016</v>
      </c>
      <c r="B38" t="s">
        <v>217</v>
      </c>
      <c r="C38" s="50">
        <v>5.1854334954374099</v>
      </c>
    </row>
    <row r="39" spans="1:3" x14ac:dyDescent="0.2">
      <c r="A39">
        <v>2016</v>
      </c>
      <c r="B39" t="s">
        <v>218</v>
      </c>
      <c r="C39" s="50">
        <v>4.9290950328171501</v>
      </c>
    </row>
    <row r="40" spans="1:3" x14ac:dyDescent="0.2">
      <c r="A40">
        <v>2016</v>
      </c>
      <c r="B40" t="s">
        <v>219</v>
      </c>
      <c r="C40" s="50">
        <v>4.7064651655748104</v>
      </c>
    </row>
    <row r="41" spans="1:3" x14ac:dyDescent="0.2">
      <c r="A41">
        <v>2017</v>
      </c>
      <c r="B41" t="s">
        <v>216</v>
      </c>
      <c r="C41" s="50">
        <v>4.2132901677343604</v>
      </c>
    </row>
    <row r="42" spans="1:3" x14ac:dyDescent="0.2">
      <c r="A42">
        <v>2017</v>
      </c>
      <c r="B42" t="s">
        <v>217</v>
      </c>
      <c r="C42" s="50">
        <v>3.8926646613274398</v>
      </c>
    </row>
    <row r="43" spans="1:3" x14ac:dyDescent="0.2">
      <c r="A43">
        <v>2017</v>
      </c>
      <c r="B43" t="s">
        <v>218</v>
      </c>
      <c r="C43" s="50">
        <v>4.1507997652540398</v>
      </c>
    </row>
    <row r="44" spans="1:3" x14ac:dyDescent="0.2">
      <c r="A44">
        <v>2017</v>
      </c>
      <c r="B44" t="s">
        <v>219</v>
      </c>
      <c r="C44" s="50">
        <v>4.4192130652483002</v>
      </c>
    </row>
    <row r="45" spans="1:3" x14ac:dyDescent="0.2">
      <c r="A45">
        <v>2018</v>
      </c>
      <c r="B45" t="s">
        <v>216</v>
      </c>
      <c r="C45" s="50">
        <v>4.2627152778144</v>
      </c>
    </row>
    <row r="46" spans="1:3" x14ac:dyDescent="0.2">
      <c r="A46">
        <v>2018</v>
      </c>
      <c r="B46" t="s">
        <v>217</v>
      </c>
      <c r="C46" s="50">
        <v>4.0992819857159404</v>
      </c>
    </row>
    <row r="47" spans="1:3" x14ac:dyDescent="0.2">
      <c r="A47">
        <v>2018</v>
      </c>
      <c r="B47" t="s">
        <v>218</v>
      </c>
      <c r="C47" s="50">
        <v>3.8311454384245001</v>
      </c>
    </row>
    <row r="48" spans="1:3" x14ac:dyDescent="0.2">
      <c r="A48">
        <v>2018</v>
      </c>
      <c r="B48" t="s">
        <v>219</v>
      </c>
      <c r="C48" s="50">
        <v>3.4677372112499398</v>
      </c>
    </row>
    <row r="49" spans="1:3" x14ac:dyDescent="0.2">
      <c r="A49">
        <v>2019</v>
      </c>
      <c r="B49" t="s">
        <v>216</v>
      </c>
      <c r="C49" s="50">
        <v>3.2257363777097101</v>
      </c>
    </row>
    <row r="50" spans="1:3" x14ac:dyDescent="0.2">
      <c r="A50">
        <v>2019</v>
      </c>
      <c r="B50" t="s">
        <v>217</v>
      </c>
      <c r="C50" s="50">
        <v>3.64534642214167</v>
      </c>
    </row>
    <row r="51" spans="1:3" x14ac:dyDescent="0.2">
      <c r="A51">
        <v>2019</v>
      </c>
      <c r="B51" t="s">
        <v>218</v>
      </c>
      <c r="C51" s="50">
        <v>3.99655311530084</v>
      </c>
    </row>
    <row r="52" spans="1:3" x14ac:dyDescent="0.2">
      <c r="A52">
        <v>2019</v>
      </c>
      <c r="B52" t="s">
        <v>219</v>
      </c>
      <c r="C52" s="50">
        <v>3.4753142986785401</v>
      </c>
    </row>
    <row r="53" spans="1:3" x14ac:dyDescent="0.2">
      <c r="A53">
        <v>2020</v>
      </c>
      <c r="B53" t="s">
        <v>216</v>
      </c>
      <c r="C53" s="50">
        <v>4.0541304173703496</v>
      </c>
    </row>
    <row r="54" spans="1:3" x14ac:dyDescent="0.2">
      <c r="A54">
        <v>2020</v>
      </c>
      <c r="B54" t="s">
        <v>217</v>
      </c>
      <c r="C54" s="50">
        <v>4.4594823808253699</v>
      </c>
    </row>
    <row r="55" spans="1:3" x14ac:dyDescent="0.2">
      <c r="A55" s="4"/>
      <c r="B55" s="4"/>
      <c r="C55" s="4"/>
    </row>
    <row r="56" spans="1:3" x14ac:dyDescent="0.2">
      <c r="A56" t="s">
        <v>28</v>
      </c>
    </row>
    <row r="57" spans="1:3" x14ac:dyDescent="0.2">
      <c r="A57" t="s">
        <v>220</v>
      </c>
    </row>
  </sheetData>
  <hyperlinks>
    <hyperlink ref="A2"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9"/>
  <sheetViews>
    <sheetView workbookViewId="0"/>
  </sheetViews>
  <sheetFormatPr baseColWidth="10" defaultColWidth="8.83203125" defaultRowHeight="15" x14ac:dyDescent="0.2"/>
  <cols>
    <col min="1" max="1" width="14.6640625" customWidth="1"/>
    <col min="2" max="2" width="10.6640625" customWidth="1"/>
    <col min="3" max="3" width="31.6640625" customWidth="1"/>
    <col min="4" max="4" width="33.6640625" customWidth="1"/>
  </cols>
  <sheetData>
    <row r="1" spans="1:4" ht="19" x14ac:dyDescent="0.25">
      <c r="A1" s="1" t="s">
        <v>221</v>
      </c>
    </row>
    <row r="2" spans="1:4" x14ac:dyDescent="0.2">
      <c r="A2" s="2" t="s">
        <v>213</v>
      </c>
    </row>
    <row r="4" spans="1:4" x14ac:dyDescent="0.2">
      <c r="A4" s="3" t="s">
        <v>127</v>
      </c>
      <c r="B4" s="3" t="s">
        <v>128</v>
      </c>
      <c r="C4" s="5" t="s">
        <v>222</v>
      </c>
      <c r="D4" s="5" t="s">
        <v>223</v>
      </c>
    </row>
    <row r="5" spans="1:4" x14ac:dyDescent="0.2">
      <c r="A5">
        <v>2017</v>
      </c>
      <c r="B5" t="s">
        <v>224</v>
      </c>
      <c r="C5" s="51">
        <v>83.4</v>
      </c>
      <c r="D5" s="52"/>
    </row>
    <row r="6" spans="1:4" x14ac:dyDescent="0.2">
      <c r="A6">
        <v>2018</v>
      </c>
      <c r="B6" t="s">
        <v>225</v>
      </c>
      <c r="C6" s="51">
        <v>83.3</v>
      </c>
      <c r="D6" s="52">
        <v>-0.119904076738619</v>
      </c>
    </row>
    <row r="7" spans="1:4" x14ac:dyDescent="0.2">
      <c r="A7">
        <v>2018</v>
      </c>
      <c r="B7" t="s">
        <v>226</v>
      </c>
      <c r="C7" s="51">
        <v>83.6</v>
      </c>
      <c r="D7" s="52">
        <v>0.36014405762304602</v>
      </c>
    </row>
    <row r="8" spans="1:4" x14ac:dyDescent="0.2">
      <c r="A8">
        <v>2018</v>
      </c>
      <c r="B8" t="s">
        <v>227</v>
      </c>
      <c r="C8" s="51">
        <v>85</v>
      </c>
      <c r="D8" s="52">
        <v>1.67464114832537</v>
      </c>
    </row>
    <row r="9" spans="1:4" x14ac:dyDescent="0.2">
      <c r="A9">
        <v>2018</v>
      </c>
      <c r="B9" t="s">
        <v>228</v>
      </c>
      <c r="C9" s="51">
        <v>86.4</v>
      </c>
      <c r="D9" s="52">
        <v>1.6470588235294199</v>
      </c>
    </row>
    <row r="10" spans="1:4" x14ac:dyDescent="0.2">
      <c r="A10">
        <v>2018</v>
      </c>
      <c r="B10" t="s">
        <v>229</v>
      </c>
      <c r="C10" s="51">
        <v>88</v>
      </c>
      <c r="D10" s="52">
        <v>1.8518518518518501</v>
      </c>
    </row>
    <row r="11" spans="1:4" x14ac:dyDescent="0.2">
      <c r="A11">
        <v>2018</v>
      </c>
      <c r="B11" t="s">
        <v>230</v>
      </c>
      <c r="C11" s="51">
        <v>89.6</v>
      </c>
      <c r="D11" s="52">
        <v>1.8181818181818099</v>
      </c>
    </row>
    <row r="12" spans="1:4" x14ac:dyDescent="0.2">
      <c r="A12">
        <v>2018</v>
      </c>
      <c r="B12" t="s">
        <v>231</v>
      </c>
      <c r="C12" s="51">
        <v>90.7</v>
      </c>
      <c r="D12" s="52">
        <v>1.2276785714285801</v>
      </c>
    </row>
    <row r="13" spans="1:4" x14ac:dyDescent="0.2">
      <c r="A13">
        <v>2018</v>
      </c>
      <c r="B13" t="s">
        <v>232</v>
      </c>
      <c r="C13" s="51">
        <v>92.2</v>
      </c>
      <c r="D13" s="52">
        <v>1.65380374862183</v>
      </c>
    </row>
    <row r="14" spans="1:4" x14ac:dyDescent="0.2">
      <c r="A14">
        <v>2018</v>
      </c>
      <c r="B14" t="s">
        <v>233</v>
      </c>
      <c r="C14" s="51">
        <v>94.1</v>
      </c>
      <c r="D14" s="52">
        <v>2.0607375271149602</v>
      </c>
    </row>
    <row r="15" spans="1:4" x14ac:dyDescent="0.2">
      <c r="A15">
        <v>2018</v>
      </c>
      <c r="B15" t="s">
        <v>234</v>
      </c>
      <c r="C15" s="51">
        <v>95.9</v>
      </c>
      <c r="D15" s="52">
        <v>1.91285866099895</v>
      </c>
    </row>
    <row r="16" spans="1:4" x14ac:dyDescent="0.2">
      <c r="A16">
        <v>2018</v>
      </c>
      <c r="B16" t="s">
        <v>235</v>
      </c>
      <c r="C16" s="51">
        <v>97.7</v>
      </c>
      <c r="D16" s="52">
        <v>1.87695516162669</v>
      </c>
    </row>
    <row r="17" spans="1:4" x14ac:dyDescent="0.2">
      <c r="A17">
        <v>2018</v>
      </c>
      <c r="B17" t="s">
        <v>224</v>
      </c>
      <c r="C17" s="51">
        <v>99.3</v>
      </c>
      <c r="D17" s="52">
        <v>1.6376663254861801</v>
      </c>
    </row>
    <row r="18" spans="1:4" x14ac:dyDescent="0.2">
      <c r="A18">
        <v>2019</v>
      </c>
      <c r="B18" t="s">
        <v>225</v>
      </c>
      <c r="C18" s="51">
        <v>100.4</v>
      </c>
      <c r="D18" s="52">
        <v>1.10775427995973</v>
      </c>
    </row>
    <row r="19" spans="1:4" x14ac:dyDescent="0.2">
      <c r="A19">
        <v>2019</v>
      </c>
      <c r="B19" t="s">
        <v>226</v>
      </c>
      <c r="C19" s="51">
        <v>102.7</v>
      </c>
      <c r="D19" s="52">
        <v>2.2908366533864499</v>
      </c>
    </row>
    <row r="20" spans="1:4" x14ac:dyDescent="0.2">
      <c r="A20">
        <v>2019</v>
      </c>
      <c r="B20" t="s">
        <v>227</v>
      </c>
      <c r="C20" s="51">
        <v>104.3</v>
      </c>
      <c r="D20" s="52">
        <v>1.55793573515092</v>
      </c>
    </row>
    <row r="21" spans="1:4" x14ac:dyDescent="0.2">
      <c r="A21">
        <v>2019</v>
      </c>
      <c r="B21" t="s">
        <v>228</v>
      </c>
      <c r="C21" s="51">
        <v>105.2</v>
      </c>
      <c r="D21" s="52">
        <v>0.86289549376798202</v>
      </c>
    </row>
    <row r="22" spans="1:4" x14ac:dyDescent="0.2">
      <c r="A22">
        <v>2019</v>
      </c>
      <c r="B22" t="s">
        <v>229</v>
      </c>
      <c r="C22" s="51">
        <v>106.2</v>
      </c>
      <c r="D22" s="52">
        <v>0.95057034220532299</v>
      </c>
    </row>
    <row r="23" spans="1:4" x14ac:dyDescent="0.2">
      <c r="A23">
        <v>2019</v>
      </c>
      <c r="B23" t="s">
        <v>230</v>
      </c>
      <c r="C23" s="51">
        <v>108.2</v>
      </c>
      <c r="D23" s="52">
        <v>1.88323917137476</v>
      </c>
    </row>
    <row r="24" spans="1:4" x14ac:dyDescent="0.2">
      <c r="A24">
        <v>2019</v>
      </c>
      <c r="B24" t="s">
        <v>231</v>
      </c>
      <c r="C24" s="51">
        <v>109.8</v>
      </c>
      <c r="D24" s="52">
        <v>1.4787430683918601</v>
      </c>
    </row>
    <row r="25" spans="1:4" x14ac:dyDescent="0.2">
      <c r="A25">
        <v>2019</v>
      </c>
      <c r="B25" t="s">
        <v>232</v>
      </c>
      <c r="C25" s="51">
        <v>110.8</v>
      </c>
      <c r="D25" s="52">
        <v>0.91074681238615696</v>
      </c>
    </row>
    <row r="26" spans="1:4" x14ac:dyDescent="0.2">
      <c r="A26">
        <v>2019</v>
      </c>
      <c r="B26" t="s">
        <v>233</v>
      </c>
      <c r="C26" s="51">
        <v>111.4</v>
      </c>
      <c r="D26" s="52">
        <v>0.54151624548737198</v>
      </c>
    </row>
    <row r="27" spans="1:4" x14ac:dyDescent="0.2">
      <c r="A27">
        <v>2019</v>
      </c>
      <c r="B27" t="s">
        <v>234</v>
      </c>
      <c r="C27" s="51">
        <v>113.5</v>
      </c>
      <c r="D27" s="52">
        <v>1.8850987432674999</v>
      </c>
    </row>
    <row r="28" spans="1:4" x14ac:dyDescent="0.2">
      <c r="A28">
        <v>2019</v>
      </c>
      <c r="B28" t="s">
        <v>235</v>
      </c>
      <c r="C28" s="51">
        <v>114.8</v>
      </c>
      <c r="D28" s="52">
        <v>1.1453744493392</v>
      </c>
    </row>
    <row r="29" spans="1:4" x14ac:dyDescent="0.2">
      <c r="A29">
        <v>2019</v>
      </c>
      <c r="B29" t="s">
        <v>224</v>
      </c>
      <c r="C29" s="51">
        <v>114.4</v>
      </c>
      <c r="D29" s="52">
        <v>-0.348432055749122</v>
      </c>
    </row>
    <row r="30" spans="1:4" x14ac:dyDescent="0.2">
      <c r="A30">
        <v>2020</v>
      </c>
      <c r="B30" t="s">
        <v>225</v>
      </c>
      <c r="C30" s="51">
        <v>113.5</v>
      </c>
      <c r="D30" s="52">
        <v>-0.78671328671329199</v>
      </c>
    </row>
    <row r="31" spans="1:4" x14ac:dyDescent="0.2">
      <c r="A31">
        <v>2020</v>
      </c>
      <c r="B31" t="s">
        <v>226</v>
      </c>
      <c r="C31" s="51">
        <v>112.3</v>
      </c>
      <c r="D31" s="52">
        <v>-1.0572687224669599</v>
      </c>
    </row>
    <row r="32" spans="1:4" x14ac:dyDescent="0.2">
      <c r="A32">
        <v>2020</v>
      </c>
      <c r="B32" t="s">
        <v>227</v>
      </c>
      <c r="C32" s="51">
        <v>111.4</v>
      </c>
      <c r="D32" s="52">
        <v>-0.80142475512020594</v>
      </c>
    </row>
    <row r="33" spans="1:4" x14ac:dyDescent="0.2">
      <c r="A33">
        <v>2020</v>
      </c>
      <c r="B33" t="s">
        <v>228</v>
      </c>
      <c r="C33" s="51">
        <v>187.2</v>
      </c>
      <c r="D33" s="52">
        <v>68.043087971274701</v>
      </c>
    </row>
    <row r="34" spans="1:4" x14ac:dyDescent="0.2">
      <c r="A34">
        <v>2020</v>
      </c>
      <c r="B34" t="s">
        <v>229</v>
      </c>
      <c r="C34" s="51">
        <v>215.8</v>
      </c>
      <c r="D34" s="52">
        <v>15.2777777777778</v>
      </c>
    </row>
    <row r="35" spans="1:4" x14ac:dyDescent="0.2">
      <c r="A35">
        <v>2020</v>
      </c>
      <c r="B35" t="s">
        <v>236</v>
      </c>
      <c r="C35" s="51">
        <v>213.2</v>
      </c>
      <c r="D35" s="52">
        <v>-1.2048192771084401</v>
      </c>
    </row>
    <row r="36" spans="1:4" x14ac:dyDescent="0.2">
      <c r="A36">
        <v>2020</v>
      </c>
      <c r="B36" t="s">
        <v>237</v>
      </c>
      <c r="C36" s="51">
        <v>222.3</v>
      </c>
      <c r="D36" s="52">
        <v>4.2682926829268402</v>
      </c>
    </row>
    <row r="37" spans="1:4" x14ac:dyDescent="0.2">
      <c r="A37" s="4"/>
      <c r="B37" s="4"/>
      <c r="C37" s="4"/>
      <c r="D37" s="4"/>
    </row>
    <row r="38" spans="1:4" x14ac:dyDescent="0.2">
      <c r="A38" t="s">
        <v>28</v>
      </c>
    </row>
    <row r="39" spans="1:4" x14ac:dyDescent="0.2">
      <c r="A39" t="s">
        <v>238</v>
      </c>
    </row>
  </sheetData>
  <hyperlinks>
    <hyperlink ref="A2" r:id="rId1" xr:uid="{00000000-0004-0000-14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heetViews>
  <sheetFormatPr baseColWidth="10" defaultColWidth="8.83203125" defaultRowHeight="15" x14ac:dyDescent="0.2"/>
  <cols>
    <col min="1" max="1" width="14.6640625" customWidth="1"/>
    <col min="2" max="3" width="10.6640625" customWidth="1"/>
  </cols>
  <sheetData>
    <row r="1" spans="1:3" ht="19" x14ac:dyDescent="0.25">
      <c r="A1" s="1" t="s">
        <v>30</v>
      </c>
    </row>
    <row r="2" spans="1:3" x14ac:dyDescent="0.2">
      <c r="A2" s="2" t="s">
        <v>22</v>
      </c>
    </row>
    <row r="4" spans="1:3" x14ac:dyDescent="0.2">
      <c r="A4" s="3" t="s">
        <v>23</v>
      </c>
      <c r="B4" s="3" t="s">
        <v>24</v>
      </c>
      <c r="C4" s="3" t="s">
        <v>25</v>
      </c>
    </row>
    <row r="5" spans="1:3" x14ac:dyDescent="0.2">
      <c r="A5" t="s">
        <v>31</v>
      </c>
      <c r="B5" t="s">
        <v>31</v>
      </c>
      <c r="C5" t="s">
        <v>31</v>
      </c>
    </row>
    <row r="6" spans="1:3" x14ac:dyDescent="0.2">
      <c r="A6" s="4"/>
      <c r="B6" s="4"/>
      <c r="C6" s="4"/>
    </row>
    <row r="7" spans="1:3" x14ac:dyDescent="0.2">
      <c r="A7" t="s">
        <v>28</v>
      </c>
    </row>
    <row r="8" spans="1:3" x14ac:dyDescent="0.2">
      <c r="A8" t="s">
        <v>32</v>
      </c>
    </row>
  </sheetData>
  <hyperlinks>
    <hyperlink ref="A2" r:id="rId1" xr:uid="{00000000-0004-0000-0200-000000000000}"/>
  </hyperlink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03"/>
  <sheetViews>
    <sheetView workbookViewId="0"/>
  </sheetViews>
  <sheetFormatPr baseColWidth="10" defaultColWidth="8.83203125" defaultRowHeight="15" x14ac:dyDescent="0.2"/>
  <cols>
    <col min="1" max="1" width="14.6640625" customWidth="1"/>
    <col min="2" max="2" width="10.6640625" customWidth="1"/>
    <col min="3" max="3" width="14.6640625" customWidth="1"/>
  </cols>
  <sheetData>
    <row r="1" spans="1:3" ht="19" x14ac:dyDescent="0.25">
      <c r="A1" s="1" t="s">
        <v>33</v>
      </c>
    </row>
    <row r="2" spans="1:3" x14ac:dyDescent="0.2">
      <c r="A2" s="2" t="s">
        <v>34</v>
      </c>
    </row>
    <row r="4" spans="1:3" x14ac:dyDescent="0.2">
      <c r="A4" s="3" t="s">
        <v>35</v>
      </c>
      <c r="B4" s="5" t="s">
        <v>36</v>
      </c>
      <c r="C4" s="5" t="s">
        <v>37</v>
      </c>
    </row>
    <row r="5" spans="1:3" x14ac:dyDescent="0.2">
      <c r="A5" s="10">
        <v>43892</v>
      </c>
      <c r="B5" s="8">
        <v>1</v>
      </c>
      <c r="C5" s="9"/>
    </row>
    <row r="6" spans="1:3" x14ac:dyDescent="0.2">
      <c r="A6" s="10">
        <v>43893</v>
      </c>
      <c r="B6" s="8">
        <v>0</v>
      </c>
      <c r="C6" s="9"/>
    </row>
    <row r="7" spans="1:3" x14ac:dyDescent="0.2">
      <c r="A7" s="10">
        <v>43894</v>
      </c>
      <c r="B7" s="8">
        <v>2</v>
      </c>
      <c r="C7" s="9"/>
    </row>
    <row r="8" spans="1:3" x14ac:dyDescent="0.2">
      <c r="A8" s="10">
        <v>43895</v>
      </c>
      <c r="B8" s="8">
        <v>3</v>
      </c>
      <c r="C8" s="9"/>
    </row>
    <row r="9" spans="1:3" x14ac:dyDescent="0.2">
      <c r="A9" s="10">
        <v>43896</v>
      </c>
      <c r="B9" s="8">
        <v>5</v>
      </c>
      <c r="C9" s="9"/>
    </row>
    <row r="10" spans="1:3" x14ac:dyDescent="0.2">
      <c r="A10" s="10">
        <v>43897</v>
      </c>
      <c r="B10" s="8">
        <v>5</v>
      </c>
      <c r="C10" s="9"/>
    </row>
    <row r="11" spans="1:3" x14ac:dyDescent="0.2">
      <c r="A11" s="10">
        <v>43898</v>
      </c>
      <c r="B11" s="8">
        <v>2</v>
      </c>
      <c r="C11" s="9">
        <v>2.5714285714285698</v>
      </c>
    </row>
    <row r="12" spans="1:3" x14ac:dyDescent="0.2">
      <c r="A12" s="10">
        <v>43899</v>
      </c>
      <c r="B12" s="8">
        <v>5</v>
      </c>
      <c r="C12" s="9">
        <v>3.1428571428571401</v>
      </c>
    </row>
    <row r="13" spans="1:3" x14ac:dyDescent="0.2">
      <c r="A13" s="10">
        <v>43900</v>
      </c>
      <c r="B13" s="8">
        <v>4</v>
      </c>
      <c r="C13" s="9">
        <v>3.71428571428571</v>
      </c>
    </row>
    <row r="14" spans="1:3" x14ac:dyDescent="0.2">
      <c r="A14" s="10">
        <v>43901</v>
      </c>
      <c r="B14" s="8">
        <v>9</v>
      </c>
      <c r="C14" s="9">
        <v>4.71428571428571</v>
      </c>
    </row>
    <row r="15" spans="1:3" x14ac:dyDescent="0.2">
      <c r="A15" s="10">
        <v>43902</v>
      </c>
      <c r="B15" s="8">
        <v>24</v>
      </c>
      <c r="C15" s="9">
        <v>7.71428571428571</v>
      </c>
    </row>
    <row r="16" spans="1:3" x14ac:dyDescent="0.2">
      <c r="A16" s="10">
        <v>43903</v>
      </c>
      <c r="B16" s="8">
        <v>25</v>
      </c>
      <c r="C16" s="9">
        <v>10.5714285714286</v>
      </c>
    </row>
    <row r="17" spans="1:3" x14ac:dyDescent="0.2">
      <c r="A17" s="10">
        <v>43904</v>
      </c>
      <c r="B17" s="8">
        <v>36</v>
      </c>
      <c r="C17" s="9">
        <v>15</v>
      </c>
    </row>
    <row r="18" spans="1:3" x14ac:dyDescent="0.2">
      <c r="A18" s="10">
        <v>43905</v>
      </c>
      <c r="B18" s="8">
        <v>32</v>
      </c>
      <c r="C18" s="9">
        <v>19.285714285714299</v>
      </c>
    </row>
    <row r="19" spans="1:3" x14ac:dyDescent="0.2">
      <c r="A19" s="10">
        <v>43906</v>
      </c>
      <c r="B19" s="8">
        <v>18</v>
      </c>
      <c r="C19" s="9">
        <v>21.1428571428571</v>
      </c>
    </row>
    <row r="20" spans="1:3" x14ac:dyDescent="0.2">
      <c r="A20" s="10">
        <v>43907</v>
      </c>
      <c r="B20" s="8">
        <v>24</v>
      </c>
      <c r="C20" s="9">
        <v>24</v>
      </c>
    </row>
    <row r="21" spans="1:3" x14ac:dyDescent="0.2">
      <c r="A21" s="10">
        <v>43908</v>
      </c>
      <c r="B21" s="8">
        <v>32</v>
      </c>
      <c r="C21" s="9">
        <v>27.285714285714299</v>
      </c>
    </row>
    <row r="22" spans="1:3" x14ac:dyDescent="0.2">
      <c r="A22" s="10">
        <v>43909</v>
      </c>
      <c r="B22" s="8">
        <v>39</v>
      </c>
      <c r="C22" s="9">
        <v>29.428571428571399</v>
      </c>
    </row>
    <row r="23" spans="1:3" x14ac:dyDescent="0.2">
      <c r="A23" s="10">
        <v>43910</v>
      </c>
      <c r="B23" s="8">
        <v>56</v>
      </c>
      <c r="C23" s="9">
        <v>33.857142857142897</v>
      </c>
    </row>
    <row r="24" spans="1:3" x14ac:dyDescent="0.2">
      <c r="A24" s="10">
        <v>43911</v>
      </c>
      <c r="B24" s="8">
        <v>51</v>
      </c>
      <c r="C24" s="9">
        <v>36</v>
      </c>
    </row>
    <row r="25" spans="1:3" x14ac:dyDescent="0.2">
      <c r="A25" s="10">
        <v>43912</v>
      </c>
      <c r="B25" s="8">
        <v>43</v>
      </c>
      <c r="C25" s="9">
        <v>37.571428571428598</v>
      </c>
    </row>
    <row r="26" spans="1:3" x14ac:dyDescent="0.2">
      <c r="A26" s="10">
        <v>43913</v>
      </c>
      <c r="B26" s="8">
        <v>83</v>
      </c>
      <c r="C26" s="9">
        <v>46.857142857142897</v>
      </c>
    </row>
    <row r="27" spans="1:3" x14ac:dyDescent="0.2">
      <c r="A27" s="10">
        <v>43914</v>
      </c>
      <c r="B27" s="8">
        <v>85</v>
      </c>
      <c r="C27" s="9">
        <v>55.571428571428598</v>
      </c>
    </row>
    <row r="28" spans="1:3" x14ac:dyDescent="0.2">
      <c r="A28" s="10">
        <v>43915</v>
      </c>
      <c r="B28" s="8">
        <v>135</v>
      </c>
      <c r="C28" s="9">
        <v>70.285714285714306</v>
      </c>
    </row>
    <row r="29" spans="1:3" x14ac:dyDescent="0.2">
      <c r="A29" s="10">
        <v>43916</v>
      </c>
      <c r="B29" s="8">
        <v>175</v>
      </c>
      <c r="C29" s="9">
        <v>89.714285714285694</v>
      </c>
    </row>
    <row r="30" spans="1:3" x14ac:dyDescent="0.2">
      <c r="A30" s="10">
        <v>43917</v>
      </c>
      <c r="B30" s="8">
        <v>165</v>
      </c>
      <c r="C30" s="9">
        <v>105.28571428571399</v>
      </c>
    </row>
    <row r="31" spans="1:3" x14ac:dyDescent="0.2">
      <c r="A31" s="10">
        <v>43918</v>
      </c>
      <c r="B31" s="8">
        <v>186</v>
      </c>
      <c r="C31" s="9">
        <v>124.571428571429</v>
      </c>
    </row>
    <row r="32" spans="1:3" x14ac:dyDescent="0.2">
      <c r="A32" s="10">
        <v>43919</v>
      </c>
      <c r="B32" s="8">
        <v>139</v>
      </c>
      <c r="C32" s="9">
        <v>138.28571428571399</v>
      </c>
    </row>
    <row r="33" spans="1:3" x14ac:dyDescent="0.2">
      <c r="A33" s="10">
        <v>43920</v>
      </c>
      <c r="B33" s="8">
        <v>179</v>
      </c>
      <c r="C33" s="9">
        <v>152</v>
      </c>
    </row>
    <row r="34" spans="1:3" x14ac:dyDescent="0.2">
      <c r="A34" s="10">
        <v>43921</v>
      </c>
      <c r="B34" s="8">
        <v>430</v>
      </c>
      <c r="C34" s="9">
        <v>201.28571428571399</v>
      </c>
    </row>
    <row r="35" spans="1:3" x14ac:dyDescent="0.2">
      <c r="A35" s="10">
        <v>43922</v>
      </c>
      <c r="B35" s="8">
        <v>317</v>
      </c>
      <c r="C35" s="9">
        <v>227.28571428571399</v>
      </c>
    </row>
    <row r="36" spans="1:3" x14ac:dyDescent="0.2">
      <c r="A36" s="10">
        <v>43923</v>
      </c>
      <c r="B36" s="8">
        <v>292</v>
      </c>
      <c r="C36" s="9">
        <v>244</v>
      </c>
    </row>
    <row r="37" spans="1:3" x14ac:dyDescent="0.2">
      <c r="A37" s="10">
        <v>43924</v>
      </c>
      <c r="B37" s="8">
        <v>399</v>
      </c>
      <c r="C37" s="9">
        <v>277.42857142857099</v>
      </c>
    </row>
    <row r="38" spans="1:3" x14ac:dyDescent="0.2">
      <c r="A38" s="10">
        <v>43925</v>
      </c>
      <c r="B38" s="8">
        <v>344</v>
      </c>
      <c r="C38" s="9">
        <v>300</v>
      </c>
    </row>
    <row r="39" spans="1:3" x14ac:dyDescent="0.2">
      <c r="A39" s="10">
        <v>43926</v>
      </c>
      <c r="B39" s="8">
        <v>361</v>
      </c>
      <c r="C39" s="9">
        <v>331.71428571428601</v>
      </c>
    </row>
    <row r="40" spans="1:3" x14ac:dyDescent="0.2">
      <c r="A40" s="10">
        <v>43927</v>
      </c>
      <c r="B40" s="8">
        <v>255</v>
      </c>
      <c r="C40" s="9">
        <v>342.57142857142901</v>
      </c>
    </row>
    <row r="41" spans="1:3" x14ac:dyDescent="0.2">
      <c r="A41" s="10">
        <v>43928</v>
      </c>
      <c r="B41" s="8">
        <v>268</v>
      </c>
      <c r="C41" s="9">
        <v>319.42857142857099</v>
      </c>
    </row>
    <row r="42" spans="1:3" x14ac:dyDescent="0.2">
      <c r="A42" s="10">
        <v>43929</v>
      </c>
      <c r="B42" s="8">
        <v>336</v>
      </c>
      <c r="C42" s="9">
        <v>322.142857142857</v>
      </c>
    </row>
    <row r="43" spans="1:3" x14ac:dyDescent="0.2">
      <c r="A43" s="10">
        <v>43930</v>
      </c>
      <c r="B43" s="8">
        <v>392</v>
      </c>
      <c r="C43" s="9">
        <v>336.42857142857099</v>
      </c>
    </row>
    <row r="44" spans="1:3" x14ac:dyDescent="0.2">
      <c r="A44" s="10">
        <v>43931</v>
      </c>
      <c r="B44" s="8">
        <v>318</v>
      </c>
      <c r="C44" s="9">
        <v>324.857142857143</v>
      </c>
    </row>
    <row r="45" spans="1:3" x14ac:dyDescent="0.2">
      <c r="A45" s="10">
        <v>43932</v>
      </c>
      <c r="B45" s="8">
        <v>315</v>
      </c>
      <c r="C45" s="9">
        <v>320.71428571428601</v>
      </c>
    </row>
    <row r="46" spans="1:3" x14ac:dyDescent="0.2">
      <c r="A46" s="10">
        <v>43933</v>
      </c>
      <c r="B46" s="8">
        <v>322</v>
      </c>
      <c r="C46" s="9">
        <v>315.142857142857</v>
      </c>
    </row>
    <row r="47" spans="1:3" x14ac:dyDescent="0.2">
      <c r="A47" s="10">
        <v>43934</v>
      </c>
      <c r="B47" s="8">
        <v>155</v>
      </c>
      <c r="C47" s="9">
        <v>300.857142857143</v>
      </c>
    </row>
    <row r="48" spans="1:3" x14ac:dyDescent="0.2">
      <c r="A48" s="10">
        <v>43935</v>
      </c>
      <c r="B48" s="8">
        <v>291</v>
      </c>
      <c r="C48" s="9">
        <v>304.142857142857</v>
      </c>
    </row>
    <row r="49" spans="1:3" x14ac:dyDescent="0.2">
      <c r="A49" s="10">
        <v>43936</v>
      </c>
      <c r="B49" s="8">
        <v>390</v>
      </c>
      <c r="C49" s="9">
        <v>311.857142857143</v>
      </c>
    </row>
    <row r="50" spans="1:3" x14ac:dyDescent="0.2">
      <c r="A50" s="10">
        <v>43937</v>
      </c>
      <c r="B50" s="8">
        <v>354</v>
      </c>
      <c r="C50" s="9">
        <v>306.42857142857099</v>
      </c>
    </row>
    <row r="51" spans="1:3" x14ac:dyDescent="0.2">
      <c r="A51" s="10">
        <v>43938</v>
      </c>
      <c r="B51" s="8">
        <v>307</v>
      </c>
      <c r="C51" s="9">
        <v>304.857142857143</v>
      </c>
    </row>
    <row r="52" spans="1:3" x14ac:dyDescent="0.2">
      <c r="A52" s="10">
        <v>43939</v>
      </c>
      <c r="B52" s="8">
        <v>411</v>
      </c>
      <c r="C52" s="9">
        <v>318.57142857142901</v>
      </c>
    </row>
    <row r="53" spans="1:3" x14ac:dyDescent="0.2">
      <c r="A53" s="10">
        <v>43940</v>
      </c>
      <c r="B53" s="8">
        <v>367</v>
      </c>
      <c r="C53" s="9">
        <v>325</v>
      </c>
    </row>
    <row r="54" spans="1:3" x14ac:dyDescent="0.2">
      <c r="A54" s="10">
        <v>43941</v>
      </c>
      <c r="B54" s="8">
        <v>263</v>
      </c>
      <c r="C54" s="9">
        <v>340.42857142857099</v>
      </c>
    </row>
    <row r="55" spans="1:3" x14ac:dyDescent="0.2">
      <c r="A55" s="10">
        <v>43942</v>
      </c>
      <c r="B55" s="8">
        <v>222</v>
      </c>
      <c r="C55" s="9">
        <v>330.57142857142901</v>
      </c>
    </row>
    <row r="56" spans="1:3" x14ac:dyDescent="0.2">
      <c r="A56" s="10">
        <v>43943</v>
      </c>
      <c r="B56" s="8">
        <v>366</v>
      </c>
      <c r="C56" s="9">
        <v>327.142857142857</v>
      </c>
    </row>
    <row r="57" spans="1:3" x14ac:dyDescent="0.2">
      <c r="A57" s="10">
        <v>43944</v>
      </c>
      <c r="B57" s="8">
        <v>371</v>
      </c>
      <c r="C57" s="9">
        <v>329.57142857142901</v>
      </c>
    </row>
    <row r="58" spans="1:3" x14ac:dyDescent="0.2">
      <c r="A58" s="10">
        <v>43945</v>
      </c>
      <c r="B58" s="8">
        <v>288</v>
      </c>
      <c r="C58" s="9">
        <v>326.857142857143</v>
      </c>
    </row>
    <row r="59" spans="1:3" x14ac:dyDescent="0.2">
      <c r="A59" s="10">
        <v>43946</v>
      </c>
      <c r="B59" s="8">
        <v>354</v>
      </c>
      <c r="C59" s="9">
        <v>318.71428571428601</v>
      </c>
    </row>
    <row r="60" spans="1:3" x14ac:dyDescent="0.2">
      <c r="A60" s="10">
        <v>43947</v>
      </c>
      <c r="B60" s="8">
        <v>273</v>
      </c>
      <c r="C60" s="9">
        <v>305.28571428571399</v>
      </c>
    </row>
    <row r="61" spans="1:3" x14ac:dyDescent="0.2">
      <c r="A61" s="10">
        <v>43948</v>
      </c>
      <c r="B61" s="8">
        <v>197</v>
      </c>
      <c r="C61" s="9">
        <v>295.857142857143</v>
      </c>
    </row>
    <row r="62" spans="1:3" x14ac:dyDescent="0.2">
      <c r="A62" s="10">
        <v>43949</v>
      </c>
      <c r="B62" s="8">
        <v>200</v>
      </c>
      <c r="C62" s="9">
        <v>292.71428571428601</v>
      </c>
    </row>
    <row r="63" spans="1:3" x14ac:dyDescent="0.2">
      <c r="A63" s="10">
        <v>43950</v>
      </c>
      <c r="B63" s="8">
        <v>313</v>
      </c>
      <c r="C63" s="9">
        <v>285.142857142857</v>
      </c>
    </row>
    <row r="64" spans="1:3" x14ac:dyDescent="0.2">
      <c r="A64" s="10">
        <v>43951</v>
      </c>
      <c r="B64" s="8">
        <v>319</v>
      </c>
      <c r="C64" s="9">
        <v>277.71428571428601</v>
      </c>
    </row>
    <row r="65" spans="1:3" x14ac:dyDescent="0.2">
      <c r="A65" s="10">
        <v>43952</v>
      </c>
      <c r="B65" s="8">
        <v>301</v>
      </c>
      <c r="C65" s="9">
        <v>279.57142857142901</v>
      </c>
    </row>
    <row r="66" spans="1:3" x14ac:dyDescent="0.2">
      <c r="A66" s="10">
        <v>43953</v>
      </c>
      <c r="B66" s="8">
        <v>273</v>
      </c>
      <c r="C66" s="9">
        <v>268</v>
      </c>
    </row>
    <row r="67" spans="1:3" x14ac:dyDescent="0.2">
      <c r="A67" s="10">
        <v>43954</v>
      </c>
      <c r="B67" s="8">
        <v>170</v>
      </c>
      <c r="C67" s="9">
        <v>253.28571428571399</v>
      </c>
    </row>
    <row r="68" spans="1:3" x14ac:dyDescent="0.2">
      <c r="A68" s="10">
        <v>43955</v>
      </c>
      <c r="B68" s="8">
        <v>169</v>
      </c>
      <c r="C68" s="9">
        <v>249.28571428571399</v>
      </c>
    </row>
    <row r="69" spans="1:3" x14ac:dyDescent="0.2">
      <c r="A69" s="10">
        <v>43956</v>
      </c>
      <c r="B69" s="8">
        <v>171</v>
      </c>
      <c r="C69" s="9">
        <v>245.142857142857</v>
      </c>
    </row>
    <row r="70" spans="1:3" x14ac:dyDescent="0.2">
      <c r="A70" s="10">
        <v>43957</v>
      </c>
      <c r="B70" s="8">
        <v>272</v>
      </c>
      <c r="C70" s="9">
        <v>239.28571428571399</v>
      </c>
    </row>
    <row r="71" spans="1:3" x14ac:dyDescent="0.2">
      <c r="A71" s="10">
        <v>43958</v>
      </c>
      <c r="B71" s="8">
        <v>215</v>
      </c>
      <c r="C71" s="9">
        <v>224.42857142857099</v>
      </c>
    </row>
    <row r="72" spans="1:3" x14ac:dyDescent="0.2">
      <c r="A72" s="10">
        <v>43959</v>
      </c>
      <c r="B72" s="8">
        <v>225</v>
      </c>
      <c r="C72" s="9">
        <v>213.57142857142901</v>
      </c>
    </row>
    <row r="73" spans="1:3" x14ac:dyDescent="0.2">
      <c r="A73" s="10">
        <v>43960</v>
      </c>
      <c r="B73" s="8">
        <v>156</v>
      </c>
      <c r="C73" s="9">
        <v>196.857142857143</v>
      </c>
    </row>
    <row r="74" spans="1:3" x14ac:dyDescent="0.2">
      <c r="A74" s="10">
        <v>43961</v>
      </c>
      <c r="B74" s="8">
        <v>181</v>
      </c>
      <c r="C74" s="9">
        <v>198.42857142857099</v>
      </c>
    </row>
    <row r="75" spans="1:3" x14ac:dyDescent="0.2">
      <c r="A75" s="10">
        <v>43962</v>
      </c>
      <c r="B75" s="8">
        <v>141</v>
      </c>
      <c r="C75" s="9">
        <v>194.42857142857099</v>
      </c>
    </row>
    <row r="76" spans="1:3" x14ac:dyDescent="0.2">
      <c r="A76" s="10">
        <v>43963</v>
      </c>
      <c r="B76" s="8">
        <v>136</v>
      </c>
      <c r="C76" s="9">
        <v>189.42857142857099</v>
      </c>
    </row>
    <row r="77" spans="1:3" x14ac:dyDescent="0.2">
      <c r="A77" s="10">
        <v>43964</v>
      </c>
      <c r="B77" s="8">
        <v>166</v>
      </c>
      <c r="C77" s="9">
        <v>174.28571428571399</v>
      </c>
    </row>
    <row r="78" spans="1:3" x14ac:dyDescent="0.2">
      <c r="A78" s="10">
        <v>43965</v>
      </c>
      <c r="B78" s="8">
        <v>188</v>
      </c>
      <c r="C78" s="9">
        <v>170.42857142857099</v>
      </c>
    </row>
    <row r="79" spans="1:3" x14ac:dyDescent="0.2">
      <c r="A79" s="10">
        <v>43966</v>
      </c>
      <c r="B79" s="8">
        <v>143</v>
      </c>
      <c r="C79" s="9">
        <v>158.71428571428601</v>
      </c>
    </row>
    <row r="80" spans="1:3" x14ac:dyDescent="0.2">
      <c r="A80" s="10">
        <v>43967</v>
      </c>
      <c r="B80" s="8">
        <v>187</v>
      </c>
      <c r="C80" s="9">
        <v>163.142857142857</v>
      </c>
    </row>
    <row r="81" spans="1:3" x14ac:dyDescent="0.2">
      <c r="A81" s="10">
        <v>43968</v>
      </c>
      <c r="B81" s="8">
        <v>90</v>
      </c>
      <c r="C81" s="9">
        <v>150.142857142857</v>
      </c>
    </row>
    <row r="82" spans="1:3" x14ac:dyDescent="0.2">
      <c r="A82" s="10">
        <v>43969</v>
      </c>
      <c r="B82" s="8">
        <v>57</v>
      </c>
      <c r="C82" s="9">
        <v>138.142857142857</v>
      </c>
    </row>
    <row r="83" spans="1:3" x14ac:dyDescent="0.2">
      <c r="A83" s="10">
        <v>43970</v>
      </c>
      <c r="B83" s="8">
        <v>61</v>
      </c>
      <c r="C83" s="9">
        <v>127.428571428571</v>
      </c>
    </row>
    <row r="84" spans="1:3" x14ac:dyDescent="0.2">
      <c r="A84" s="10">
        <v>43971</v>
      </c>
      <c r="B84" s="8">
        <v>96</v>
      </c>
      <c r="C84" s="9">
        <v>117.428571428571</v>
      </c>
    </row>
    <row r="85" spans="1:3" x14ac:dyDescent="0.2">
      <c r="A85" s="10">
        <v>43972</v>
      </c>
      <c r="B85" s="8">
        <v>105</v>
      </c>
      <c r="C85" s="9">
        <v>105.571428571429</v>
      </c>
    </row>
    <row r="86" spans="1:3" x14ac:dyDescent="0.2">
      <c r="A86" s="10">
        <v>43973</v>
      </c>
      <c r="B86" s="8">
        <v>113</v>
      </c>
      <c r="C86" s="9">
        <v>101.28571428571399</v>
      </c>
    </row>
    <row r="87" spans="1:3" x14ac:dyDescent="0.2">
      <c r="A87" s="10">
        <v>43974</v>
      </c>
      <c r="B87" s="8">
        <v>72</v>
      </c>
      <c r="C87" s="9">
        <v>84.857142857142904</v>
      </c>
    </row>
    <row r="88" spans="1:3" x14ac:dyDescent="0.2">
      <c r="A88" s="10">
        <v>43975</v>
      </c>
      <c r="B88" s="8">
        <v>60</v>
      </c>
      <c r="C88" s="9">
        <v>80.571428571428598</v>
      </c>
    </row>
    <row r="89" spans="1:3" x14ac:dyDescent="0.2">
      <c r="A89" s="10">
        <v>43976</v>
      </c>
      <c r="B89" s="8">
        <v>55</v>
      </c>
      <c r="C89" s="9">
        <v>80.285714285714306</v>
      </c>
    </row>
    <row r="90" spans="1:3" x14ac:dyDescent="0.2">
      <c r="A90" s="10">
        <v>43977</v>
      </c>
      <c r="B90" s="8">
        <v>29</v>
      </c>
      <c r="C90" s="9">
        <v>75.714285714285694</v>
      </c>
    </row>
    <row r="91" spans="1:3" x14ac:dyDescent="0.2">
      <c r="A91" s="10">
        <v>43978</v>
      </c>
      <c r="B91" s="8">
        <v>55</v>
      </c>
      <c r="C91" s="9">
        <v>69.857142857142904</v>
      </c>
    </row>
    <row r="92" spans="1:3" x14ac:dyDescent="0.2">
      <c r="A92" s="10">
        <v>43979</v>
      </c>
      <c r="B92" s="8">
        <v>48</v>
      </c>
      <c r="C92" s="9">
        <v>61.714285714285701</v>
      </c>
    </row>
    <row r="93" spans="1:3" x14ac:dyDescent="0.2">
      <c r="A93" s="10">
        <v>43980</v>
      </c>
      <c r="B93" s="8">
        <v>39</v>
      </c>
      <c r="C93" s="9">
        <v>51.142857142857103</v>
      </c>
    </row>
    <row r="94" spans="1:3" x14ac:dyDescent="0.2">
      <c r="A94" s="10">
        <v>43981</v>
      </c>
      <c r="B94" s="8">
        <v>55</v>
      </c>
      <c r="C94" s="9">
        <v>48.714285714285701</v>
      </c>
    </row>
    <row r="95" spans="1:3" x14ac:dyDescent="0.2">
      <c r="A95" s="10">
        <v>43982</v>
      </c>
      <c r="B95" s="8">
        <v>18</v>
      </c>
      <c r="C95" s="9">
        <v>42.714285714285701</v>
      </c>
    </row>
    <row r="96" spans="1:3" x14ac:dyDescent="0.2">
      <c r="A96" s="10">
        <v>43983</v>
      </c>
      <c r="B96" s="8">
        <v>18</v>
      </c>
      <c r="C96" s="9">
        <v>37.428571428571402</v>
      </c>
    </row>
    <row r="97" spans="1:3" x14ac:dyDescent="0.2">
      <c r="A97" s="10">
        <v>43984</v>
      </c>
      <c r="B97" s="8">
        <v>53</v>
      </c>
      <c r="C97" s="9">
        <v>40.857142857142897</v>
      </c>
    </row>
    <row r="98" spans="1:3" x14ac:dyDescent="0.2">
      <c r="A98" s="10">
        <v>43985</v>
      </c>
      <c r="B98" s="8">
        <v>33</v>
      </c>
      <c r="C98" s="9">
        <v>37.714285714285701</v>
      </c>
    </row>
    <row r="99" spans="1:3" x14ac:dyDescent="0.2">
      <c r="A99" s="10">
        <v>43986</v>
      </c>
      <c r="B99" s="8">
        <v>49</v>
      </c>
      <c r="C99" s="9">
        <v>37.857142857142897</v>
      </c>
    </row>
    <row r="100" spans="1:3" x14ac:dyDescent="0.2">
      <c r="A100" s="10">
        <v>43987</v>
      </c>
      <c r="B100" s="8">
        <v>29</v>
      </c>
      <c r="C100" s="9">
        <v>36.428571428571402</v>
      </c>
    </row>
    <row r="101" spans="1:3" x14ac:dyDescent="0.2">
      <c r="A101" s="10">
        <v>43988</v>
      </c>
      <c r="B101" s="8">
        <v>21</v>
      </c>
      <c r="C101" s="9">
        <v>31.571428571428601</v>
      </c>
    </row>
    <row r="102" spans="1:3" x14ac:dyDescent="0.2">
      <c r="A102" s="10">
        <v>43989</v>
      </c>
      <c r="B102" s="8">
        <v>18</v>
      </c>
      <c r="C102" s="9">
        <v>31.571428571428601</v>
      </c>
    </row>
    <row r="103" spans="1:3" x14ac:dyDescent="0.2">
      <c r="A103" s="10">
        <v>43990</v>
      </c>
      <c r="B103" s="8">
        <v>18</v>
      </c>
      <c r="C103" s="9">
        <v>31.571428571428601</v>
      </c>
    </row>
    <row r="104" spans="1:3" x14ac:dyDescent="0.2">
      <c r="A104" s="10">
        <v>43991</v>
      </c>
      <c r="B104" s="8">
        <v>14</v>
      </c>
      <c r="C104" s="9">
        <v>26</v>
      </c>
    </row>
    <row r="105" spans="1:3" x14ac:dyDescent="0.2">
      <c r="A105" s="10">
        <v>43992</v>
      </c>
      <c r="B105" s="8">
        <v>12</v>
      </c>
      <c r="C105" s="9">
        <v>23</v>
      </c>
    </row>
    <row r="106" spans="1:3" x14ac:dyDescent="0.2">
      <c r="A106" s="10">
        <v>43993</v>
      </c>
      <c r="B106" s="8">
        <v>17</v>
      </c>
      <c r="C106" s="9">
        <v>18.428571428571399</v>
      </c>
    </row>
    <row r="107" spans="1:3" x14ac:dyDescent="0.2">
      <c r="A107" s="10">
        <v>43994</v>
      </c>
      <c r="B107" s="8">
        <v>27</v>
      </c>
      <c r="C107" s="9">
        <v>18.1428571428571</v>
      </c>
    </row>
    <row r="108" spans="1:3" x14ac:dyDescent="0.2">
      <c r="A108" s="10">
        <v>43995</v>
      </c>
      <c r="B108" s="8">
        <v>21</v>
      </c>
      <c r="C108" s="9">
        <v>18.1428571428571</v>
      </c>
    </row>
    <row r="109" spans="1:3" x14ac:dyDescent="0.2">
      <c r="A109" s="10">
        <v>43996</v>
      </c>
      <c r="B109" s="8">
        <v>25</v>
      </c>
      <c r="C109" s="9">
        <v>19.1428571428571</v>
      </c>
    </row>
    <row r="110" spans="1:3" x14ac:dyDescent="0.2">
      <c r="A110" s="10">
        <v>43997</v>
      </c>
      <c r="B110" s="8">
        <v>29</v>
      </c>
      <c r="C110" s="9">
        <v>20.714285714285701</v>
      </c>
    </row>
    <row r="111" spans="1:3" x14ac:dyDescent="0.2">
      <c r="A111" s="10">
        <v>43998</v>
      </c>
      <c r="B111" s="8">
        <v>15</v>
      </c>
      <c r="C111" s="9">
        <v>20.8571428571429</v>
      </c>
    </row>
    <row r="112" spans="1:3" x14ac:dyDescent="0.2">
      <c r="A112" s="10">
        <v>43999</v>
      </c>
      <c r="B112" s="8">
        <v>21</v>
      </c>
      <c r="C112" s="9">
        <v>22.1428571428571</v>
      </c>
    </row>
    <row r="113" spans="1:3" x14ac:dyDescent="0.2">
      <c r="A113" s="10">
        <v>44000</v>
      </c>
      <c r="B113" s="8">
        <v>11</v>
      </c>
      <c r="C113" s="9">
        <v>21.285714285714299</v>
      </c>
    </row>
    <row r="114" spans="1:3" x14ac:dyDescent="0.2">
      <c r="A114" s="10">
        <v>44001</v>
      </c>
      <c r="B114" s="8">
        <v>27</v>
      </c>
      <c r="C114" s="9">
        <v>21.285714285714299</v>
      </c>
    </row>
    <row r="115" spans="1:3" x14ac:dyDescent="0.2">
      <c r="A115" s="10">
        <v>44002</v>
      </c>
      <c r="B115" s="8">
        <v>26</v>
      </c>
      <c r="C115" s="9">
        <v>22</v>
      </c>
    </row>
    <row r="116" spans="1:3" x14ac:dyDescent="0.2">
      <c r="A116" s="10">
        <v>44003</v>
      </c>
      <c r="B116" s="8">
        <v>26</v>
      </c>
      <c r="C116" s="9">
        <v>22.1428571428571</v>
      </c>
    </row>
    <row r="117" spans="1:3" x14ac:dyDescent="0.2">
      <c r="A117" s="10">
        <v>44004</v>
      </c>
      <c r="B117" s="8">
        <v>14</v>
      </c>
      <c r="C117" s="9">
        <v>20</v>
      </c>
    </row>
    <row r="118" spans="1:3" x14ac:dyDescent="0.2">
      <c r="A118" s="10">
        <v>44005</v>
      </c>
      <c r="B118" s="8">
        <v>12</v>
      </c>
      <c r="C118" s="9">
        <v>19.571428571428601</v>
      </c>
    </row>
    <row r="119" spans="1:3" x14ac:dyDescent="0.2">
      <c r="A119" s="10">
        <v>44006</v>
      </c>
      <c r="B119" s="8">
        <v>9</v>
      </c>
      <c r="C119" s="9">
        <v>17.8571428571429</v>
      </c>
    </row>
    <row r="120" spans="1:3" x14ac:dyDescent="0.2">
      <c r="A120" s="10">
        <v>44007</v>
      </c>
      <c r="B120" s="8">
        <v>5</v>
      </c>
      <c r="C120" s="9">
        <v>17</v>
      </c>
    </row>
    <row r="121" spans="1:3" x14ac:dyDescent="0.2">
      <c r="A121" s="10">
        <v>44008</v>
      </c>
      <c r="B121" s="8">
        <v>17</v>
      </c>
      <c r="C121" s="9">
        <v>15.5714285714286</v>
      </c>
    </row>
    <row r="122" spans="1:3" x14ac:dyDescent="0.2">
      <c r="A122" s="10">
        <v>44009</v>
      </c>
      <c r="B122" s="8">
        <v>15</v>
      </c>
      <c r="C122" s="9">
        <v>14</v>
      </c>
    </row>
    <row r="123" spans="1:3" x14ac:dyDescent="0.2">
      <c r="A123" s="10">
        <v>44010</v>
      </c>
      <c r="B123" s="8">
        <v>8</v>
      </c>
      <c r="C123" s="9">
        <v>11.4285714285714</v>
      </c>
    </row>
    <row r="124" spans="1:3" x14ac:dyDescent="0.2">
      <c r="A124" s="10">
        <v>44011</v>
      </c>
      <c r="B124" s="8">
        <v>5</v>
      </c>
      <c r="C124" s="9">
        <v>10.1428571428571</v>
      </c>
    </row>
    <row r="125" spans="1:3" x14ac:dyDescent="0.2">
      <c r="A125" s="10">
        <v>44012</v>
      </c>
      <c r="B125" s="8">
        <v>10</v>
      </c>
      <c r="C125" s="9">
        <v>9.8571428571428594</v>
      </c>
    </row>
    <row r="126" spans="1:3" x14ac:dyDescent="0.2">
      <c r="A126" s="10">
        <v>44013</v>
      </c>
      <c r="B126" s="8">
        <v>8</v>
      </c>
      <c r="C126" s="9">
        <v>9.71428571428571</v>
      </c>
    </row>
    <row r="127" spans="1:3" x14ac:dyDescent="0.2">
      <c r="A127" s="10">
        <v>44014</v>
      </c>
      <c r="B127" s="8">
        <v>5</v>
      </c>
      <c r="C127" s="9">
        <v>9.71428571428571</v>
      </c>
    </row>
    <row r="128" spans="1:3" x14ac:dyDescent="0.2">
      <c r="A128" s="10">
        <v>44015</v>
      </c>
      <c r="B128" s="8">
        <v>12</v>
      </c>
      <c r="C128" s="9">
        <v>9</v>
      </c>
    </row>
    <row r="129" spans="1:3" x14ac:dyDescent="0.2">
      <c r="A129" s="10">
        <v>44016</v>
      </c>
      <c r="B129" s="8">
        <v>11</v>
      </c>
      <c r="C129" s="9">
        <v>8.4285714285714306</v>
      </c>
    </row>
    <row r="130" spans="1:3" x14ac:dyDescent="0.2">
      <c r="A130" s="10">
        <v>44017</v>
      </c>
      <c r="B130" s="8">
        <v>9</v>
      </c>
      <c r="C130" s="9">
        <v>8.5714285714285694</v>
      </c>
    </row>
    <row r="131" spans="1:3" x14ac:dyDescent="0.2">
      <c r="A131" s="10">
        <v>44018</v>
      </c>
      <c r="B131" s="8">
        <v>4</v>
      </c>
      <c r="C131" s="9">
        <v>8.4285714285714306</v>
      </c>
    </row>
    <row r="132" spans="1:3" x14ac:dyDescent="0.2">
      <c r="A132" s="10">
        <v>44019</v>
      </c>
      <c r="B132" s="8">
        <v>2</v>
      </c>
      <c r="C132" s="9">
        <v>7.28571428571429</v>
      </c>
    </row>
    <row r="133" spans="1:3" x14ac:dyDescent="0.2">
      <c r="A133" s="10">
        <v>44020</v>
      </c>
      <c r="B133" s="8">
        <v>7</v>
      </c>
      <c r="C133" s="9">
        <v>7.1428571428571397</v>
      </c>
    </row>
    <row r="134" spans="1:3" x14ac:dyDescent="0.2">
      <c r="A134" s="10">
        <v>44021</v>
      </c>
      <c r="B134" s="8">
        <v>6</v>
      </c>
      <c r="C134" s="9">
        <v>7.28571428571429</v>
      </c>
    </row>
    <row r="135" spans="1:3" x14ac:dyDescent="0.2">
      <c r="A135" s="10">
        <v>44022</v>
      </c>
      <c r="B135" s="8">
        <v>18</v>
      </c>
      <c r="C135" s="9">
        <v>8.1428571428571406</v>
      </c>
    </row>
    <row r="136" spans="1:3" x14ac:dyDescent="0.2">
      <c r="A136" s="10">
        <v>44023</v>
      </c>
      <c r="B136" s="8">
        <v>7</v>
      </c>
      <c r="C136" s="9">
        <v>7.5714285714285703</v>
      </c>
    </row>
    <row r="137" spans="1:3" x14ac:dyDescent="0.2">
      <c r="A137" s="10">
        <v>44024</v>
      </c>
      <c r="B137" s="8">
        <v>19</v>
      </c>
      <c r="C137" s="9">
        <v>9</v>
      </c>
    </row>
    <row r="138" spans="1:3" x14ac:dyDescent="0.2">
      <c r="A138" s="10">
        <v>44025</v>
      </c>
      <c r="B138" s="8">
        <v>6</v>
      </c>
      <c r="C138" s="9">
        <v>9.28571428571429</v>
      </c>
    </row>
    <row r="139" spans="1:3" x14ac:dyDescent="0.2">
      <c r="A139" s="10">
        <v>44026</v>
      </c>
      <c r="B139" s="8">
        <v>3</v>
      </c>
      <c r="C139" s="9">
        <v>9.4285714285714306</v>
      </c>
    </row>
    <row r="140" spans="1:3" x14ac:dyDescent="0.2">
      <c r="A140" s="10">
        <v>44027</v>
      </c>
      <c r="B140" s="8">
        <v>5</v>
      </c>
      <c r="C140" s="9">
        <v>9.1428571428571406</v>
      </c>
    </row>
    <row r="141" spans="1:3" x14ac:dyDescent="0.2">
      <c r="A141" s="10">
        <v>44028</v>
      </c>
      <c r="B141" s="8">
        <v>11</v>
      </c>
      <c r="C141" s="9">
        <v>9.8571428571428594</v>
      </c>
    </row>
    <row r="142" spans="1:3" x14ac:dyDescent="0.2">
      <c r="A142" s="10">
        <v>44029</v>
      </c>
      <c r="B142" s="8">
        <v>17</v>
      </c>
      <c r="C142" s="9">
        <v>9.71428571428571</v>
      </c>
    </row>
    <row r="143" spans="1:3" x14ac:dyDescent="0.2">
      <c r="A143" s="10">
        <v>44030</v>
      </c>
      <c r="B143" s="8">
        <v>21</v>
      </c>
      <c r="C143" s="9">
        <v>11.714285714285699</v>
      </c>
    </row>
    <row r="144" spans="1:3" x14ac:dyDescent="0.2">
      <c r="A144" s="10">
        <v>44031</v>
      </c>
      <c r="B144" s="8">
        <v>23</v>
      </c>
      <c r="C144" s="9">
        <v>12.285714285714301</v>
      </c>
    </row>
    <row r="145" spans="1:3" x14ac:dyDescent="0.2">
      <c r="A145" s="10">
        <v>44032</v>
      </c>
      <c r="B145" s="8">
        <v>7</v>
      </c>
      <c r="C145" s="9">
        <v>12.4285714285714</v>
      </c>
    </row>
    <row r="146" spans="1:3" x14ac:dyDescent="0.2">
      <c r="A146" s="10">
        <v>44033</v>
      </c>
      <c r="B146" s="8">
        <v>22</v>
      </c>
      <c r="C146" s="9">
        <v>15.1428571428571</v>
      </c>
    </row>
    <row r="147" spans="1:3" x14ac:dyDescent="0.2">
      <c r="A147" s="10">
        <v>44034</v>
      </c>
      <c r="B147" s="8">
        <v>10</v>
      </c>
      <c r="C147" s="9">
        <v>15.8571428571429</v>
      </c>
    </row>
    <row r="148" spans="1:3" x14ac:dyDescent="0.2">
      <c r="A148" s="10">
        <v>44035</v>
      </c>
      <c r="B148" s="8">
        <v>16</v>
      </c>
      <c r="C148" s="9">
        <v>16.571428571428601</v>
      </c>
    </row>
    <row r="149" spans="1:3" x14ac:dyDescent="0.2">
      <c r="A149" s="10">
        <v>44036</v>
      </c>
      <c r="B149" s="8">
        <v>20</v>
      </c>
      <c r="C149" s="9">
        <v>17</v>
      </c>
    </row>
    <row r="150" spans="1:3" x14ac:dyDescent="0.2">
      <c r="A150" s="10">
        <v>44037</v>
      </c>
      <c r="B150" s="8">
        <v>27</v>
      </c>
      <c r="C150" s="9">
        <v>17.8571428571429</v>
      </c>
    </row>
    <row r="151" spans="1:3" x14ac:dyDescent="0.2">
      <c r="A151" s="10">
        <v>44038</v>
      </c>
      <c r="B151" s="8">
        <v>4</v>
      </c>
      <c r="C151" s="9">
        <v>15.1428571428571</v>
      </c>
    </row>
    <row r="152" spans="1:3" x14ac:dyDescent="0.2">
      <c r="A152" s="10">
        <v>44039</v>
      </c>
      <c r="B152" s="8">
        <v>3</v>
      </c>
      <c r="C152" s="9">
        <v>14.5714285714286</v>
      </c>
    </row>
    <row r="153" spans="1:3" x14ac:dyDescent="0.2">
      <c r="A153" s="10">
        <v>44040</v>
      </c>
      <c r="B153" s="8">
        <v>4</v>
      </c>
      <c r="C153" s="9">
        <v>12</v>
      </c>
    </row>
    <row r="154" spans="1:3" x14ac:dyDescent="0.2">
      <c r="A154" s="10">
        <v>44041</v>
      </c>
      <c r="B154" s="8">
        <v>22</v>
      </c>
      <c r="C154" s="9">
        <v>13.714285714285699</v>
      </c>
    </row>
    <row r="155" spans="1:3" x14ac:dyDescent="0.2">
      <c r="A155" s="10">
        <v>44042</v>
      </c>
      <c r="B155" s="8">
        <v>17</v>
      </c>
      <c r="C155" s="9">
        <v>13.8571428571429</v>
      </c>
    </row>
    <row r="156" spans="1:3" x14ac:dyDescent="0.2">
      <c r="A156" s="10">
        <v>44043</v>
      </c>
      <c r="B156" s="8">
        <v>30</v>
      </c>
      <c r="C156" s="9">
        <v>15.285714285714301</v>
      </c>
    </row>
    <row r="157" spans="1:3" x14ac:dyDescent="0.2">
      <c r="A157" s="10">
        <v>44044</v>
      </c>
      <c r="B157" s="8">
        <v>18</v>
      </c>
      <c r="C157" s="9">
        <v>14</v>
      </c>
    </row>
    <row r="158" spans="1:3" x14ac:dyDescent="0.2">
      <c r="A158" s="10">
        <v>44045</v>
      </c>
      <c r="B158" s="8">
        <v>31</v>
      </c>
      <c r="C158" s="9">
        <v>17.8571428571429</v>
      </c>
    </row>
    <row r="159" spans="1:3" x14ac:dyDescent="0.2">
      <c r="A159" s="10">
        <v>44046</v>
      </c>
      <c r="B159" s="8">
        <v>18</v>
      </c>
      <c r="C159" s="9">
        <v>20</v>
      </c>
    </row>
    <row r="160" spans="1:3" x14ac:dyDescent="0.2">
      <c r="A160" s="10">
        <v>44047</v>
      </c>
      <c r="B160" s="8">
        <v>23</v>
      </c>
      <c r="C160" s="9">
        <v>22.714285714285701</v>
      </c>
    </row>
    <row r="161" spans="1:3" x14ac:dyDescent="0.2">
      <c r="A161" s="10">
        <v>44048</v>
      </c>
      <c r="B161" s="8">
        <v>64</v>
      </c>
      <c r="C161" s="9">
        <v>28.714285714285701</v>
      </c>
    </row>
    <row r="162" spans="1:3" x14ac:dyDescent="0.2">
      <c r="A162" s="10">
        <v>44049</v>
      </c>
      <c r="B162" s="8">
        <v>66</v>
      </c>
      <c r="C162" s="9">
        <v>35.714285714285701</v>
      </c>
    </row>
    <row r="163" spans="1:3" x14ac:dyDescent="0.2">
      <c r="A163" s="10">
        <v>44050</v>
      </c>
      <c r="B163" s="8">
        <v>43</v>
      </c>
      <c r="C163" s="9">
        <v>37.571428571428598</v>
      </c>
    </row>
    <row r="164" spans="1:3" x14ac:dyDescent="0.2">
      <c r="A164" s="10">
        <v>44051</v>
      </c>
      <c r="B164" s="8">
        <v>60</v>
      </c>
      <c r="C164" s="9">
        <v>43.571428571428598</v>
      </c>
    </row>
    <row r="165" spans="1:3" x14ac:dyDescent="0.2">
      <c r="A165" s="10">
        <v>44052</v>
      </c>
      <c r="B165" s="8">
        <v>48</v>
      </c>
      <c r="C165" s="9">
        <v>46</v>
      </c>
    </row>
    <row r="166" spans="1:3" x14ac:dyDescent="0.2">
      <c r="A166" s="10">
        <v>44053</v>
      </c>
      <c r="B166" s="8">
        <v>29</v>
      </c>
      <c r="C166" s="9">
        <v>47.571428571428598</v>
      </c>
    </row>
    <row r="167" spans="1:3" x14ac:dyDescent="0.2">
      <c r="A167" s="10">
        <v>44054</v>
      </c>
      <c r="B167" s="8">
        <v>52</v>
      </c>
      <c r="C167" s="9">
        <v>51.714285714285701</v>
      </c>
    </row>
    <row r="168" spans="1:3" x14ac:dyDescent="0.2">
      <c r="A168" s="10">
        <v>44055</v>
      </c>
      <c r="B168" s="8">
        <v>47</v>
      </c>
      <c r="C168" s="9">
        <v>49.285714285714299</v>
      </c>
    </row>
    <row r="169" spans="1:3" x14ac:dyDescent="0.2">
      <c r="A169" s="10">
        <v>44056</v>
      </c>
      <c r="B169" s="8">
        <v>47</v>
      </c>
      <c r="C169" s="9">
        <v>46.571428571428598</v>
      </c>
    </row>
    <row r="170" spans="1:3" x14ac:dyDescent="0.2">
      <c r="A170" s="10">
        <v>44057</v>
      </c>
      <c r="B170" s="8">
        <v>65</v>
      </c>
      <c r="C170" s="9">
        <v>49.714285714285701</v>
      </c>
    </row>
    <row r="171" spans="1:3" x14ac:dyDescent="0.2">
      <c r="A171" s="10">
        <v>44058</v>
      </c>
      <c r="B171" s="8">
        <v>51</v>
      </c>
      <c r="C171" s="9">
        <v>48.428571428571402</v>
      </c>
    </row>
    <row r="172" spans="1:3" x14ac:dyDescent="0.2">
      <c r="A172" s="10">
        <v>44059</v>
      </c>
      <c r="B172" s="8">
        <v>43</v>
      </c>
      <c r="C172" s="9">
        <v>47.714285714285701</v>
      </c>
    </row>
    <row r="173" spans="1:3" x14ac:dyDescent="0.2">
      <c r="A173" s="10">
        <v>44060</v>
      </c>
      <c r="B173" s="8">
        <v>26</v>
      </c>
      <c r="C173" s="9">
        <v>47.285714285714299</v>
      </c>
    </row>
    <row r="174" spans="1:3" x14ac:dyDescent="0.2">
      <c r="A174" s="10">
        <v>44061</v>
      </c>
      <c r="B174" s="8">
        <v>49</v>
      </c>
      <c r="C174" s="9">
        <v>46.857142857142897</v>
      </c>
    </row>
    <row r="175" spans="1:3" x14ac:dyDescent="0.2">
      <c r="A175" s="10">
        <v>44062</v>
      </c>
      <c r="B175" s="8">
        <v>50</v>
      </c>
      <c r="C175" s="9">
        <v>47.285714285714299</v>
      </c>
    </row>
    <row r="176" spans="1:3" x14ac:dyDescent="0.2">
      <c r="A176" s="10">
        <v>44063</v>
      </c>
      <c r="B176" s="8">
        <v>77</v>
      </c>
      <c r="C176" s="9">
        <v>51.571428571428598</v>
      </c>
    </row>
    <row r="177" spans="1:3" x14ac:dyDescent="0.2">
      <c r="A177" s="10">
        <v>44064</v>
      </c>
      <c r="B177" s="8">
        <v>71</v>
      </c>
      <c r="C177" s="9">
        <v>52.428571428571402</v>
      </c>
    </row>
    <row r="178" spans="1:3" x14ac:dyDescent="0.2">
      <c r="A178" s="10">
        <v>44065</v>
      </c>
      <c r="B178" s="8">
        <v>123</v>
      </c>
      <c r="C178" s="9">
        <v>62.714285714285701</v>
      </c>
    </row>
    <row r="179" spans="1:3" x14ac:dyDescent="0.2">
      <c r="A179" s="10">
        <v>44066</v>
      </c>
      <c r="B179" s="8">
        <v>83</v>
      </c>
      <c r="C179" s="9">
        <v>68.428571428571402</v>
      </c>
    </row>
    <row r="180" spans="1:3" x14ac:dyDescent="0.2">
      <c r="A180" s="10">
        <v>44067</v>
      </c>
      <c r="B180" s="8">
        <v>66</v>
      </c>
      <c r="C180" s="9">
        <v>74.142857142857096</v>
      </c>
    </row>
    <row r="181" spans="1:3" x14ac:dyDescent="0.2">
      <c r="A181" s="10">
        <v>44068</v>
      </c>
      <c r="B181" s="8">
        <v>44</v>
      </c>
      <c r="C181" s="9">
        <v>73.428571428571402</v>
      </c>
    </row>
    <row r="182" spans="1:3" x14ac:dyDescent="0.2">
      <c r="A182" s="10">
        <v>44069</v>
      </c>
      <c r="B182" s="8">
        <v>67</v>
      </c>
      <c r="C182" s="9">
        <v>75.857142857142904</v>
      </c>
    </row>
    <row r="183" spans="1:3" x14ac:dyDescent="0.2">
      <c r="A183" s="10">
        <v>44070</v>
      </c>
      <c r="B183" s="8">
        <v>68</v>
      </c>
      <c r="C183" s="9">
        <v>74.571428571428598</v>
      </c>
    </row>
    <row r="184" spans="1:3" x14ac:dyDescent="0.2">
      <c r="A184" s="10">
        <v>44071</v>
      </c>
      <c r="B184" s="8">
        <v>51</v>
      </c>
      <c r="C184" s="9">
        <v>71.714285714285694</v>
      </c>
    </row>
    <row r="185" spans="1:3" x14ac:dyDescent="0.2">
      <c r="A185" s="10">
        <v>44072</v>
      </c>
      <c r="B185" s="8">
        <v>88</v>
      </c>
      <c r="C185" s="9">
        <v>66.714285714285694</v>
      </c>
    </row>
    <row r="186" spans="1:3" x14ac:dyDescent="0.2">
      <c r="A186" s="10">
        <v>44073</v>
      </c>
      <c r="B186" s="8">
        <v>123</v>
      </c>
      <c r="C186" s="9">
        <v>72.428571428571402</v>
      </c>
    </row>
    <row r="187" spans="1:3" x14ac:dyDescent="0.2">
      <c r="A187" s="10">
        <v>44074</v>
      </c>
      <c r="B187" s="8">
        <v>160</v>
      </c>
      <c r="C187" s="9">
        <v>85.857142857142904</v>
      </c>
    </row>
    <row r="188" spans="1:3" x14ac:dyDescent="0.2">
      <c r="A188" s="10">
        <v>44075</v>
      </c>
      <c r="B188" s="8">
        <v>154</v>
      </c>
      <c r="C188" s="9">
        <v>101.571428571429</v>
      </c>
    </row>
    <row r="189" spans="1:3" x14ac:dyDescent="0.2">
      <c r="A189" s="10">
        <v>44076</v>
      </c>
      <c r="B189" s="8">
        <v>156</v>
      </c>
      <c r="C189" s="9">
        <v>114.28571428571399</v>
      </c>
    </row>
    <row r="190" spans="1:3" x14ac:dyDescent="0.2">
      <c r="A190" s="10">
        <v>44077</v>
      </c>
      <c r="B190" s="8">
        <v>101</v>
      </c>
      <c r="C190" s="9">
        <v>119</v>
      </c>
    </row>
    <row r="191" spans="1:3" x14ac:dyDescent="0.2">
      <c r="A191" s="10">
        <v>44078</v>
      </c>
      <c r="B191" s="8">
        <v>159</v>
      </c>
      <c r="C191" s="9">
        <v>134.42857142857099</v>
      </c>
    </row>
    <row r="192" spans="1:3" x14ac:dyDescent="0.2">
      <c r="A192" s="10">
        <v>44079</v>
      </c>
      <c r="B192" s="8">
        <v>141</v>
      </c>
      <c r="C192" s="9">
        <v>142</v>
      </c>
    </row>
    <row r="193" spans="1:3" x14ac:dyDescent="0.2">
      <c r="A193" s="10">
        <v>44080</v>
      </c>
      <c r="B193" s="8">
        <v>208</v>
      </c>
      <c r="C193" s="9">
        <v>154.142857142857</v>
      </c>
    </row>
    <row r="194" spans="1:3" x14ac:dyDescent="0.2">
      <c r="A194" s="10">
        <v>44081</v>
      </c>
      <c r="B194" s="8">
        <v>146</v>
      </c>
      <c r="C194" s="9">
        <v>152.142857142857</v>
      </c>
    </row>
    <row r="195" spans="1:3" x14ac:dyDescent="0.2">
      <c r="A195" s="10">
        <v>44082</v>
      </c>
      <c r="B195" s="8">
        <v>176</v>
      </c>
      <c r="C195" s="9">
        <v>155.28571428571399</v>
      </c>
    </row>
    <row r="196" spans="1:3" x14ac:dyDescent="0.2">
      <c r="A196" s="10">
        <v>44083</v>
      </c>
      <c r="B196" s="8">
        <v>159</v>
      </c>
      <c r="C196" s="9">
        <v>155.71428571428601</v>
      </c>
    </row>
    <row r="197" spans="1:3" x14ac:dyDescent="0.2">
      <c r="A197" s="10">
        <v>44084</v>
      </c>
      <c r="B197" s="8">
        <v>161</v>
      </c>
      <c r="C197" s="9">
        <v>164.28571428571399</v>
      </c>
    </row>
    <row r="198" spans="1:3" x14ac:dyDescent="0.2">
      <c r="A198" s="10">
        <v>44085</v>
      </c>
      <c r="B198" s="8">
        <v>175</v>
      </c>
      <c r="C198" s="9">
        <v>166.57142857142901</v>
      </c>
    </row>
    <row r="199" spans="1:3" x14ac:dyDescent="0.2">
      <c r="A199" s="10">
        <v>44086</v>
      </c>
      <c r="B199" s="8">
        <v>221</v>
      </c>
      <c r="C199" s="9">
        <v>178</v>
      </c>
    </row>
    <row r="200" spans="1:3" x14ac:dyDescent="0.2">
      <c r="A200" s="10">
        <v>44087</v>
      </c>
      <c r="B200" s="8">
        <v>244</v>
      </c>
      <c r="C200" s="9">
        <v>183.142857142857</v>
      </c>
    </row>
    <row r="201" spans="1:3" x14ac:dyDescent="0.2">
      <c r="A201" s="4"/>
      <c r="B201" s="4"/>
      <c r="C201" s="4"/>
    </row>
    <row r="202" spans="1:3" x14ac:dyDescent="0.2">
      <c r="A202" t="s">
        <v>28</v>
      </c>
    </row>
    <row r="203" spans="1:3" x14ac:dyDescent="0.2">
      <c r="A203" t="s">
        <v>38</v>
      </c>
    </row>
  </sheetData>
  <hyperlinks>
    <hyperlink ref="A2" r:id="rId1" xr:uid="{00000000-0004-0000-0300-000000000000}"/>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abSelected="1" topLeftCell="A19" workbookViewId="0">
      <selection activeCell="C27" sqref="C27"/>
    </sheetView>
  </sheetViews>
  <sheetFormatPr baseColWidth="10" defaultColWidth="8.83203125" defaultRowHeight="15" x14ac:dyDescent="0.2"/>
  <cols>
    <col min="1" max="2" width="14.6640625" customWidth="1"/>
    <col min="3" max="3" width="25.6640625" customWidth="1"/>
    <col min="4" max="4" width="20.6640625" customWidth="1"/>
    <col min="5" max="5" width="33.6640625" customWidth="1"/>
    <col min="6" max="6" width="19.6640625" customWidth="1"/>
    <col min="7" max="7" width="28.6640625" customWidth="1"/>
  </cols>
  <sheetData>
    <row r="1" spans="1:7" ht="19" x14ac:dyDescent="0.25">
      <c r="A1" s="1" t="s">
        <v>39</v>
      </c>
    </row>
    <row r="2" spans="1:7" x14ac:dyDescent="0.2">
      <c r="A2" s="2" t="s">
        <v>40</v>
      </c>
    </row>
    <row r="4" spans="1:7" x14ac:dyDescent="0.2">
      <c r="A4" s="5" t="s">
        <v>41</v>
      </c>
      <c r="B4" s="3" t="s">
        <v>42</v>
      </c>
      <c r="C4" s="5" t="s">
        <v>43</v>
      </c>
      <c r="D4" s="5" t="s">
        <v>44</v>
      </c>
      <c r="E4" s="5" t="s">
        <v>45</v>
      </c>
      <c r="F4" s="5" t="s">
        <v>46</v>
      </c>
      <c r="G4" s="5" t="s">
        <v>47</v>
      </c>
    </row>
    <row r="5" spans="1:7" x14ac:dyDescent="0.2">
      <c r="A5" s="11">
        <v>10</v>
      </c>
      <c r="B5" s="17">
        <v>43892</v>
      </c>
      <c r="C5" s="12">
        <v>0</v>
      </c>
      <c r="D5" s="13">
        <v>0</v>
      </c>
      <c r="E5" s="14">
        <v>0</v>
      </c>
      <c r="F5" s="15">
        <v>0</v>
      </c>
      <c r="G5" s="16">
        <v>0</v>
      </c>
    </row>
    <row r="6" spans="1:7" x14ac:dyDescent="0.2">
      <c r="A6" s="11">
        <v>11</v>
      </c>
      <c r="B6" s="17">
        <v>43899</v>
      </c>
      <c r="C6" s="12">
        <v>0</v>
      </c>
      <c r="D6" s="13">
        <v>0</v>
      </c>
      <c r="E6" s="14">
        <v>0</v>
      </c>
      <c r="F6" s="15">
        <v>0</v>
      </c>
      <c r="G6" s="16">
        <v>0</v>
      </c>
    </row>
    <row r="7" spans="1:7" x14ac:dyDescent="0.2">
      <c r="A7" s="11">
        <v>12</v>
      </c>
      <c r="B7" s="17">
        <v>43906</v>
      </c>
      <c r="C7" s="12">
        <v>11</v>
      </c>
      <c r="D7" s="13">
        <v>1</v>
      </c>
      <c r="E7" s="14">
        <v>2</v>
      </c>
      <c r="F7" s="15">
        <v>8</v>
      </c>
      <c r="G7" s="16">
        <v>0</v>
      </c>
    </row>
    <row r="8" spans="1:7" x14ac:dyDescent="0.2">
      <c r="A8" s="11">
        <v>13</v>
      </c>
      <c r="B8" s="17">
        <v>43913</v>
      </c>
      <c r="C8" s="12">
        <v>62</v>
      </c>
      <c r="D8" s="13">
        <v>5</v>
      </c>
      <c r="E8" s="14">
        <v>14</v>
      </c>
      <c r="F8" s="15">
        <v>43</v>
      </c>
      <c r="G8" s="16">
        <v>0</v>
      </c>
    </row>
    <row r="9" spans="1:7" x14ac:dyDescent="0.2">
      <c r="A9" s="11">
        <v>14</v>
      </c>
      <c r="B9" s="17">
        <v>43920</v>
      </c>
      <c r="C9" s="12">
        <v>282</v>
      </c>
      <c r="D9" s="13">
        <v>49</v>
      </c>
      <c r="E9" s="14">
        <v>39</v>
      </c>
      <c r="F9" s="15">
        <v>193</v>
      </c>
      <c r="G9" s="16">
        <v>1</v>
      </c>
    </row>
    <row r="10" spans="1:7" x14ac:dyDescent="0.2">
      <c r="A10" s="11">
        <v>15</v>
      </c>
      <c r="B10" s="17">
        <v>43927</v>
      </c>
      <c r="C10" s="12">
        <v>609</v>
      </c>
      <c r="D10" s="13">
        <v>189</v>
      </c>
      <c r="E10" s="14">
        <v>63</v>
      </c>
      <c r="F10" s="15">
        <v>357</v>
      </c>
      <c r="G10" s="16">
        <v>0</v>
      </c>
    </row>
    <row r="11" spans="1:7" x14ac:dyDescent="0.2">
      <c r="A11" s="11">
        <v>16</v>
      </c>
      <c r="B11" s="17">
        <v>43934</v>
      </c>
      <c r="C11" s="12">
        <v>650</v>
      </c>
      <c r="D11" s="13">
        <v>303</v>
      </c>
      <c r="E11" s="14">
        <v>36</v>
      </c>
      <c r="F11" s="15">
        <v>311</v>
      </c>
      <c r="G11" s="16">
        <v>0</v>
      </c>
    </row>
    <row r="12" spans="1:7" x14ac:dyDescent="0.2">
      <c r="A12" s="11">
        <v>17</v>
      </c>
      <c r="B12" s="17">
        <v>43941</v>
      </c>
      <c r="C12" s="12">
        <v>661</v>
      </c>
      <c r="D12" s="13">
        <v>341</v>
      </c>
      <c r="E12" s="14">
        <v>43</v>
      </c>
      <c r="F12" s="15">
        <v>277</v>
      </c>
      <c r="G12" s="16">
        <v>0</v>
      </c>
    </row>
    <row r="13" spans="1:7" x14ac:dyDescent="0.2">
      <c r="A13" s="11">
        <v>18</v>
      </c>
      <c r="B13" s="17">
        <v>43948</v>
      </c>
      <c r="C13" s="12">
        <v>527</v>
      </c>
      <c r="D13" s="13">
        <v>316</v>
      </c>
      <c r="E13" s="14">
        <v>17</v>
      </c>
      <c r="F13" s="15">
        <v>194</v>
      </c>
      <c r="G13" s="16">
        <v>0</v>
      </c>
    </row>
    <row r="14" spans="1:7" x14ac:dyDescent="0.2">
      <c r="A14" s="11">
        <v>19</v>
      </c>
      <c r="B14" s="17">
        <v>43955</v>
      </c>
      <c r="C14" s="12">
        <v>415</v>
      </c>
      <c r="D14" s="13">
        <v>238</v>
      </c>
      <c r="E14" s="14">
        <v>22</v>
      </c>
      <c r="F14" s="15">
        <v>154</v>
      </c>
      <c r="G14" s="16">
        <v>1</v>
      </c>
    </row>
    <row r="15" spans="1:7" x14ac:dyDescent="0.2">
      <c r="A15" s="11">
        <v>20</v>
      </c>
      <c r="B15" s="17">
        <v>43962</v>
      </c>
      <c r="C15" s="12">
        <v>336</v>
      </c>
      <c r="D15" s="13">
        <v>187</v>
      </c>
      <c r="E15" s="14">
        <v>19</v>
      </c>
      <c r="F15" s="15">
        <v>128</v>
      </c>
      <c r="G15" s="16">
        <v>2</v>
      </c>
    </row>
    <row r="16" spans="1:7" x14ac:dyDescent="0.2">
      <c r="A16" s="11">
        <v>21</v>
      </c>
      <c r="B16" s="17">
        <v>43969</v>
      </c>
      <c r="C16" s="12">
        <v>230</v>
      </c>
      <c r="D16" s="13">
        <v>124</v>
      </c>
      <c r="E16" s="14">
        <v>9</v>
      </c>
      <c r="F16" s="15">
        <v>95</v>
      </c>
      <c r="G16" s="16">
        <v>2</v>
      </c>
    </row>
    <row r="17" spans="1:7" x14ac:dyDescent="0.2">
      <c r="A17" s="11">
        <v>22</v>
      </c>
      <c r="B17" s="17">
        <v>43976</v>
      </c>
      <c r="C17" s="12">
        <v>131</v>
      </c>
      <c r="D17" s="13">
        <v>69</v>
      </c>
      <c r="E17" s="14">
        <v>7</v>
      </c>
      <c r="F17" s="15">
        <v>55</v>
      </c>
      <c r="G17" s="16">
        <v>0</v>
      </c>
    </row>
    <row r="18" spans="1:7" x14ac:dyDescent="0.2">
      <c r="A18" s="11">
        <v>23</v>
      </c>
      <c r="B18" s="17">
        <v>43983</v>
      </c>
      <c r="C18" s="12">
        <v>89</v>
      </c>
      <c r="D18" s="13">
        <v>42</v>
      </c>
      <c r="E18" s="14">
        <v>7</v>
      </c>
      <c r="F18" s="15">
        <v>39</v>
      </c>
      <c r="G18" s="16">
        <v>1</v>
      </c>
    </row>
    <row r="19" spans="1:7" x14ac:dyDescent="0.2">
      <c r="A19" s="11">
        <v>24</v>
      </c>
      <c r="B19" s="17">
        <v>43990</v>
      </c>
      <c r="C19" s="12">
        <v>69</v>
      </c>
      <c r="D19" s="13">
        <v>35</v>
      </c>
      <c r="E19" s="14">
        <v>7</v>
      </c>
      <c r="F19" s="15">
        <v>27</v>
      </c>
      <c r="G19" s="16">
        <v>0</v>
      </c>
    </row>
    <row r="20" spans="1:7" x14ac:dyDescent="0.2">
      <c r="A20" s="11">
        <v>25</v>
      </c>
      <c r="B20" s="17">
        <v>43997</v>
      </c>
      <c r="C20" s="12">
        <v>49</v>
      </c>
      <c r="D20" s="13">
        <v>20</v>
      </c>
      <c r="E20" s="14">
        <v>1</v>
      </c>
      <c r="F20" s="15">
        <v>28</v>
      </c>
      <c r="G20" s="16">
        <v>0</v>
      </c>
    </row>
    <row r="21" spans="1:7" x14ac:dyDescent="0.2">
      <c r="A21" s="11">
        <v>26</v>
      </c>
      <c r="B21" s="17">
        <v>44004</v>
      </c>
      <c r="C21" s="12">
        <v>35</v>
      </c>
      <c r="D21" s="13">
        <v>16</v>
      </c>
      <c r="E21" s="14">
        <v>3</v>
      </c>
      <c r="F21" s="15">
        <v>16</v>
      </c>
      <c r="G21" s="16">
        <v>0</v>
      </c>
    </row>
    <row r="22" spans="1:7" x14ac:dyDescent="0.2">
      <c r="A22" s="11">
        <v>27</v>
      </c>
      <c r="B22" s="17">
        <v>44011</v>
      </c>
      <c r="C22" s="12">
        <v>18</v>
      </c>
      <c r="D22" s="13">
        <v>5</v>
      </c>
      <c r="E22" s="14">
        <v>1</v>
      </c>
      <c r="F22" s="15">
        <v>12</v>
      </c>
      <c r="G22" s="16">
        <v>0</v>
      </c>
    </row>
    <row r="23" spans="1:7" x14ac:dyDescent="0.2">
      <c r="A23" s="11">
        <v>28</v>
      </c>
      <c r="B23" s="17">
        <v>44018</v>
      </c>
      <c r="C23" s="12">
        <v>13</v>
      </c>
      <c r="D23" s="13">
        <v>7</v>
      </c>
      <c r="E23" s="14">
        <v>1</v>
      </c>
      <c r="F23" s="15">
        <v>5</v>
      </c>
      <c r="G23" s="16">
        <v>0</v>
      </c>
    </row>
    <row r="24" spans="1:7" x14ac:dyDescent="0.2">
      <c r="A24" s="11">
        <v>29</v>
      </c>
      <c r="B24" s="17">
        <v>44025</v>
      </c>
      <c r="C24" s="12">
        <v>6</v>
      </c>
      <c r="D24" s="13">
        <v>3</v>
      </c>
      <c r="E24" s="14">
        <v>0</v>
      </c>
      <c r="F24" s="15">
        <v>3</v>
      </c>
      <c r="G24" s="16">
        <v>0</v>
      </c>
    </row>
    <row r="25" spans="1:7" x14ac:dyDescent="0.2">
      <c r="A25" s="11">
        <v>30</v>
      </c>
      <c r="B25" s="17">
        <v>44032</v>
      </c>
      <c r="C25" s="12">
        <v>8</v>
      </c>
      <c r="D25" s="13">
        <v>2</v>
      </c>
      <c r="E25" s="14">
        <v>2</v>
      </c>
      <c r="F25" s="15">
        <v>4</v>
      </c>
      <c r="G25" s="16">
        <v>0</v>
      </c>
    </row>
    <row r="26" spans="1:7" x14ac:dyDescent="0.2">
      <c r="A26" s="11">
        <v>31</v>
      </c>
      <c r="B26" s="17">
        <v>44039</v>
      </c>
      <c r="C26" s="12">
        <v>7</v>
      </c>
      <c r="D26" s="13">
        <v>2</v>
      </c>
      <c r="E26" s="14">
        <v>1</v>
      </c>
      <c r="F26" s="15">
        <v>4</v>
      </c>
      <c r="G26" s="16">
        <v>0</v>
      </c>
    </row>
    <row r="27" spans="1:7" x14ac:dyDescent="0.2">
      <c r="A27" s="11">
        <v>32</v>
      </c>
      <c r="B27" s="17">
        <v>44046</v>
      </c>
      <c r="C27" s="12">
        <v>5</v>
      </c>
      <c r="D27" s="13">
        <v>2</v>
      </c>
      <c r="E27" s="14">
        <v>1</v>
      </c>
      <c r="F27" s="15">
        <v>2</v>
      </c>
      <c r="G27" s="16">
        <v>0</v>
      </c>
    </row>
    <row r="28" spans="1:7" x14ac:dyDescent="0.2">
      <c r="A28" s="11">
        <v>33</v>
      </c>
      <c r="B28" s="17">
        <v>44053</v>
      </c>
      <c r="C28" s="12">
        <v>3</v>
      </c>
      <c r="D28" s="13">
        <v>1</v>
      </c>
      <c r="E28" s="14">
        <v>0</v>
      </c>
      <c r="F28" s="15">
        <v>2</v>
      </c>
      <c r="G28" s="16">
        <v>0</v>
      </c>
    </row>
    <row r="29" spans="1:7" x14ac:dyDescent="0.2">
      <c r="A29" s="11">
        <v>34</v>
      </c>
      <c r="B29" s="17">
        <v>44060</v>
      </c>
      <c r="C29" s="12">
        <v>6</v>
      </c>
      <c r="D29" s="13">
        <v>4</v>
      </c>
      <c r="E29" s="14">
        <v>0</v>
      </c>
      <c r="F29" s="15">
        <v>2</v>
      </c>
      <c r="G29" s="16">
        <v>0</v>
      </c>
    </row>
    <row r="30" spans="1:7" x14ac:dyDescent="0.2">
      <c r="A30" s="11">
        <v>35</v>
      </c>
      <c r="B30" s="17">
        <v>44067</v>
      </c>
      <c r="C30" s="12">
        <v>7</v>
      </c>
      <c r="D30" s="13">
        <v>3</v>
      </c>
      <c r="E30" s="14">
        <v>1</v>
      </c>
      <c r="F30" s="15">
        <v>3</v>
      </c>
      <c r="G30" s="16">
        <v>0</v>
      </c>
    </row>
    <row r="31" spans="1:7" x14ac:dyDescent="0.2">
      <c r="A31" s="11">
        <v>36</v>
      </c>
      <c r="B31" s="17">
        <v>44074</v>
      </c>
      <c r="C31" s="12">
        <v>2</v>
      </c>
      <c r="D31" s="13">
        <v>0</v>
      </c>
      <c r="E31" s="14">
        <v>0</v>
      </c>
      <c r="F31" s="15">
        <v>2</v>
      </c>
      <c r="G31" s="16">
        <v>0</v>
      </c>
    </row>
    <row r="32" spans="1:7" x14ac:dyDescent="0.2">
      <c r="A32" s="11">
        <v>37</v>
      </c>
      <c r="B32" s="17">
        <v>44081</v>
      </c>
      <c r="C32" s="12">
        <v>5</v>
      </c>
      <c r="D32" s="13">
        <v>2</v>
      </c>
      <c r="E32" s="14">
        <v>0</v>
      </c>
      <c r="F32" s="15">
        <v>3</v>
      </c>
      <c r="G32" s="16">
        <v>0</v>
      </c>
    </row>
    <row r="33" spans="1:7" x14ac:dyDescent="0.2">
      <c r="A33" s="4"/>
      <c r="B33" s="4"/>
      <c r="C33" s="4"/>
      <c r="D33" s="4"/>
      <c r="E33" s="4"/>
      <c r="F33" s="4"/>
      <c r="G33" s="4"/>
    </row>
    <row r="34" spans="1:7" x14ac:dyDescent="0.2">
      <c r="A34" t="s">
        <v>28</v>
      </c>
    </row>
    <row r="35" spans="1:7" x14ac:dyDescent="0.2">
      <c r="A35" t="s">
        <v>48</v>
      </c>
    </row>
  </sheetData>
  <hyperlinks>
    <hyperlink ref="A2" r:id="rId1" xr:uid="{00000000-0004-0000-0400-000000000000}"/>
  </hyperlink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3"/>
  <sheetViews>
    <sheetView workbookViewId="0"/>
  </sheetViews>
  <sheetFormatPr baseColWidth="10" defaultColWidth="8.83203125" defaultRowHeight="15" x14ac:dyDescent="0.2"/>
  <cols>
    <col min="1" max="1" width="14.6640625" customWidth="1"/>
    <col min="2" max="2" width="19.6640625" customWidth="1"/>
    <col min="3" max="3" width="20.6640625" customWidth="1"/>
  </cols>
  <sheetData>
    <row r="1" spans="1:3" ht="19" x14ac:dyDescent="0.25">
      <c r="A1" s="1" t="s">
        <v>49</v>
      </c>
    </row>
    <row r="2" spans="1:3" x14ac:dyDescent="0.2">
      <c r="A2" s="2" t="s">
        <v>50</v>
      </c>
    </row>
    <row r="4" spans="1:3" x14ac:dyDescent="0.2">
      <c r="A4" s="3" t="s">
        <v>23</v>
      </c>
      <c r="B4" s="5" t="s">
        <v>51</v>
      </c>
      <c r="C4" s="5" t="s">
        <v>52</v>
      </c>
    </row>
    <row r="5" spans="1:3" x14ac:dyDescent="0.2">
      <c r="A5" s="20">
        <v>43891</v>
      </c>
      <c r="B5" s="18">
        <v>5</v>
      </c>
      <c r="C5" s="19"/>
    </row>
    <row r="6" spans="1:3" x14ac:dyDescent="0.2">
      <c r="A6" s="20">
        <v>43892</v>
      </c>
      <c r="B6" s="18">
        <v>11</v>
      </c>
      <c r="C6" s="19"/>
    </row>
    <row r="7" spans="1:3" x14ac:dyDescent="0.2">
      <c r="A7" s="20">
        <v>43893</v>
      </c>
      <c r="B7" s="18">
        <v>13</v>
      </c>
      <c r="C7" s="19"/>
    </row>
    <row r="8" spans="1:3" x14ac:dyDescent="0.2">
      <c r="A8" s="20">
        <v>43894</v>
      </c>
      <c r="B8" s="18">
        <v>11</v>
      </c>
      <c r="C8" s="19"/>
    </row>
    <row r="9" spans="1:3" x14ac:dyDescent="0.2">
      <c r="A9" s="20">
        <v>43895</v>
      </c>
      <c r="B9" s="18">
        <v>18</v>
      </c>
      <c r="C9" s="19"/>
    </row>
    <row r="10" spans="1:3" x14ac:dyDescent="0.2">
      <c r="A10" s="20">
        <v>43896</v>
      </c>
      <c r="B10" s="18">
        <v>21</v>
      </c>
      <c r="C10" s="19"/>
    </row>
    <row r="11" spans="1:3" x14ac:dyDescent="0.2">
      <c r="A11" s="20">
        <v>43897</v>
      </c>
      <c r="B11" s="18">
        <v>9</v>
      </c>
      <c r="C11" s="19">
        <v>12.6</v>
      </c>
    </row>
    <row r="12" spans="1:3" x14ac:dyDescent="0.2">
      <c r="A12" s="20">
        <v>43898</v>
      </c>
      <c r="B12" s="18">
        <v>11</v>
      </c>
      <c r="C12" s="19">
        <v>13.4</v>
      </c>
    </row>
    <row r="13" spans="1:3" x14ac:dyDescent="0.2">
      <c r="A13" s="20">
        <v>43899</v>
      </c>
      <c r="B13" s="18">
        <v>19</v>
      </c>
      <c r="C13" s="19">
        <v>14.6</v>
      </c>
    </row>
    <row r="14" spans="1:3" x14ac:dyDescent="0.2">
      <c r="A14" s="20">
        <v>43900</v>
      </c>
      <c r="B14" s="18">
        <v>30</v>
      </c>
      <c r="C14" s="19">
        <v>17</v>
      </c>
    </row>
    <row r="15" spans="1:3" x14ac:dyDescent="0.2">
      <c r="A15" s="20">
        <v>43901</v>
      </c>
      <c r="B15" s="18">
        <v>27</v>
      </c>
      <c r="C15" s="19">
        <v>19.3</v>
      </c>
    </row>
    <row r="16" spans="1:3" x14ac:dyDescent="0.2">
      <c r="A16" s="20">
        <v>43902</v>
      </c>
      <c r="B16" s="18">
        <v>24</v>
      </c>
      <c r="C16" s="19">
        <v>20.100000000000001</v>
      </c>
    </row>
    <row r="17" spans="1:3" x14ac:dyDescent="0.2">
      <c r="A17" s="20">
        <v>43903</v>
      </c>
      <c r="B17" s="18">
        <v>24</v>
      </c>
      <c r="C17" s="19">
        <v>20.6</v>
      </c>
    </row>
    <row r="18" spans="1:3" x14ac:dyDescent="0.2">
      <c r="A18" s="20">
        <v>43904</v>
      </c>
      <c r="B18" s="18">
        <v>22</v>
      </c>
      <c r="C18" s="19">
        <v>22.4</v>
      </c>
    </row>
    <row r="19" spans="1:3" x14ac:dyDescent="0.2">
      <c r="A19" s="20">
        <v>43905</v>
      </c>
      <c r="B19" s="18">
        <v>17</v>
      </c>
      <c r="C19" s="19">
        <v>23.3</v>
      </c>
    </row>
    <row r="20" spans="1:3" x14ac:dyDescent="0.2">
      <c r="A20" s="20">
        <v>43906</v>
      </c>
      <c r="B20" s="18">
        <v>30</v>
      </c>
      <c r="C20" s="19">
        <v>24.9</v>
      </c>
    </row>
    <row r="21" spans="1:3" x14ac:dyDescent="0.2">
      <c r="A21" s="20">
        <v>43907</v>
      </c>
      <c r="B21" s="18">
        <v>41</v>
      </c>
      <c r="C21" s="19">
        <v>26.4</v>
      </c>
    </row>
    <row r="22" spans="1:3" x14ac:dyDescent="0.2">
      <c r="A22" s="20">
        <v>43908</v>
      </c>
      <c r="B22" s="18">
        <v>43</v>
      </c>
      <c r="C22" s="19">
        <v>28.7</v>
      </c>
    </row>
    <row r="23" spans="1:3" x14ac:dyDescent="0.2">
      <c r="A23" s="20">
        <v>43909</v>
      </c>
      <c r="B23" s="18">
        <v>42</v>
      </c>
      <c r="C23" s="19">
        <v>31.3</v>
      </c>
    </row>
    <row r="24" spans="1:3" x14ac:dyDescent="0.2">
      <c r="A24" s="20">
        <v>43910</v>
      </c>
      <c r="B24" s="18">
        <v>72</v>
      </c>
      <c r="C24" s="19">
        <v>38.1</v>
      </c>
    </row>
    <row r="25" spans="1:3" x14ac:dyDescent="0.2">
      <c r="A25" s="20">
        <v>43911</v>
      </c>
      <c r="B25" s="18">
        <v>63</v>
      </c>
      <c r="C25" s="19">
        <v>44</v>
      </c>
    </row>
    <row r="26" spans="1:3" x14ac:dyDescent="0.2">
      <c r="A26" s="20">
        <v>43912</v>
      </c>
      <c r="B26" s="18">
        <v>52</v>
      </c>
      <c r="C26" s="19">
        <v>49</v>
      </c>
    </row>
    <row r="27" spans="1:3" x14ac:dyDescent="0.2">
      <c r="A27" s="20">
        <v>43913</v>
      </c>
      <c r="B27" s="18">
        <v>95</v>
      </c>
      <c r="C27" s="19">
        <v>58.3</v>
      </c>
    </row>
    <row r="28" spans="1:3" x14ac:dyDescent="0.2">
      <c r="A28" s="20">
        <v>43914</v>
      </c>
      <c r="B28" s="18">
        <v>98</v>
      </c>
      <c r="C28" s="19">
        <v>66.400000000000006</v>
      </c>
    </row>
    <row r="29" spans="1:3" x14ac:dyDescent="0.2">
      <c r="A29" s="20">
        <v>43915</v>
      </c>
      <c r="B29" s="18">
        <v>122</v>
      </c>
      <c r="C29" s="19">
        <v>77.7</v>
      </c>
    </row>
    <row r="30" spans="1:3" x14ac:dyDescent="0.2">
      <c r="A30" s="20">
        <v>43916</v>
      </c>
      <c r="B30" s="18">
        <v>155</v>
      </c>
      <c r="C30" s="19">
        <v>93.9</v>
      </c>
    </row>
    <row r="31" spans="1:3" x14ac:dyDescent="0.2">
      <c r="A31" s="20">
        <v>43917</v>
      </c>
      <c r="B31" s="18">
        <v>146</v>
      </c>
      <c r="C31" s="19">
        <v>104.4</v>
      </c>
    </row>
    <row r="32" spans="1:3" x14ac:dyDescent="0.2">
      <c r="A32" s="20">
        <v>43918</v>
      </c>
      <c r="B32" s="18">
        <v>156</v>
      </c>
      <c r="C32" s="19">
        <v>117.7</v>
      </c>
    </row>
    <row r="33" spans="1:3" x14ac:dyDescent="0.2">
      <c r="A33" s="20">
        <v>43919</v>
      </c>
      <c r="B33" s="18">
        <v>137</v>
      </c>
      <c r="C33" s="19">
        <v>129.9</v>
      </c>
    </row>
    <row r="34" spans="1:3" x14ac:dyDescent="0.2">
      <c r="A34" s="20">
        <v>43920</v>
      </c>
      <c r="B34" s="18">
        <v>189</v>
      </c>
      <c r="C34" s="19">
        <v>143.30000000000001</v>
      </c>
    </row>
    <row r="35" spans="1:3" x14ac:dyDescent="0.2">
      <c r="A35" s="20">
        <v>43921</v>
      </c>
      <c r="B35" s="18">
        <v>183</v>
      </c>
      <c r="C35" s="19">
        <v>155.4</v>
      </c>
    </row>
    <row r="36" spans="1:3" x14ac:dyDescent="0.2">
      <c r="A36" s="20">
        <v>43922</v>
      </c>
      <c r="B36" s="18">
        <v>213</v>
      </c>
      <c r="C36" s="19">
        <v>168.4</v>
      </c>
    </row>
    <row r="37" spans="1:3" x14ac:dyDescent="0.2">
      <c r="A37" s="20">
        <v>43923</v>
      </c>
      <c r="B37" s="18">
        <v>167</v>
      </c>
      <c r="C37" s="19">
        <v>170.1</v>
      </c>
    </row>
    <row r="38" spans="1:3" x14ac:dyDescent="0.2">
      <c r="A38" s="20">
        <v>43924</v>
      </c>
      <c r="B38" s="18">
        <v>211</v>
      </c>
      <c r="C38" s="19">
        <v>179.4</v>
      </c>
    </row>
    <row r="39" spans="1:3" x14ac:dyDescent="0.2">
      <c r="A39" s="20">
        <v>43925</v>
      </c>
      <c r="B39" s="18">
        <v>153</v>
      </c>
      <c r="C39" s="19">
        <v>179</v>
      </c>
    </row>
    <row r="40" spans="1:3" x14ac:dyDescent="0.2">
      <c r="A40" s="20">
        <v>43926</v>
      </c>
      <c r="B40" s="18">
        <v>160</v>
      </c>
      <c r="C40" s="19">
        <v>182.3</v>
      </c>
    </row>
    <row r="41" spans="1:3" x14ac:dyDescent="0.2">
      <c r="A41" s="20">
        <v>43927</v>
      </c>
      <c r="B41" s="18">
        <v>203</v>
      </c>
      <c r="C41" s="19">
        <v>184.3</v>
      </c>
    </row>
    <row r="42" spans="1:3" x14ac:dyDescent="0.2">
      <c r="A42" s="20">
        <v>43928</v>
      </c>
      <c r="B42" s="18">
        <v>171</v>
      </c>
      <c r="C42" s="19">
        <v>182.6</v>
      </c>
    </row>
    <row r="43" spans="1:3" x14ac:dyDescent="0.2">
      <c r="A43" s="20">
        <v>43929</v>
      </c>
      <c r="B43" s="18">
        <v>156</v>
      </c>
      <c r="C43" s="19">
        <v>174.4</v>
      </c>
    </row>
    <row r="44" spans="1:3" x14ac:dyDescent="0.2">
      <c r="A44" s="20">
        <v>43930</v>
      </c>
      <c r="B44" s="18">
        <v>131</v>
      </c>
      <c r="C44" s="19">
        <v>169.3</v>
      </c>
    </row>
    <row r="45" spans="1:3" x14ac:dyDescent="0.2">
      <c r="A45" s="20">
        <v>43931</v>
      </c>
      <c r="B45" s="18">
        <v>116</v>
      </c>
      <c r="C45" s="19">
        <v>155.69999999999999</v>
      </c>
    </row>
    <row r="46" spans="1:3" x14ac:dyDescent="0.2">
      <c r="A46" s="20">
        <v>43932</v>
      </c>
      <c r="B46" s="18">
        <v>79</v>
      </c>
      <c r="C46" s="19">
        <v>145.1</v>
      </c>
    </row>
    <row r="47" spans="1:3" x14ac:dyDescent="0.2">
      <c r="A47" s="20">
        <v>43933</v>
      </c>
      <c r="B47" s="18">
        <v>85</v>
      </c>
      <c r="C47" s="19">
        <v>134.4</v>
      </c>
    </row>
    <row r="48" spans="1:3" x14ac:dyDescent="0.2">
      <c r="A48" s="20">
        <v>43934</v>
      </c>
      <c r="B48" s="18">
        <v>102</v>
      </c>
      <c r="C48" s="19">
        <v>120</v>
      </c>
    </row>
    <row r="49" spans="1:3" x14ac:dyDescent="0.2">
      <c r="A49" s="20">
        <v>43935</v>
      </c>
      <c r="B49" s="18">
        <v>101</v>
      </c>
      <c r="C49" s="19">
        <v>110</v>
      </c>
    </row>
    <row r="50" spans="1:3" x14ac:dyDescent="0.2">
      <c r="A50" s="20">
        <v>43936</v>
      </c>
      <c r="B50" s="18">
        <v>98</v>
      </c>
      <c r="C50" s="19">
        <v>101.7</v>
      </c>
    </row>
    <row r="51" spans="1:3" x14ac:dyDescent="0.2">
      <c r="A51" s="20">
        <v>43937</v>
      </c>
      <c r="B51" s="18">
        <v>97</v>
      </c>
      <c r="C51" s="19">
        <v>96.9</v>
      </c>
    </row>
    <row r="52" spans="1:3" x14ac:dyDescent="0.2">
      <c r="A52" s="20">
        <v>43938</v>
      </c>
      <c r="B52" s="18">
        <v>109</v>
      </c>
      <c r="C52" s="19">
        <v>95.9</v>
      </c>
    </row>
    <row r="53" spans="1:3" x14ac:dyDescent="0.2">
      <c r="A53" s="20">
        <v>43939</v>
      </c>
      <c r="B53" s="18">
        <v>74</v>
      </c>
      <c r="C53" s="19">
        <v>95.1</v>
      </c>
    </row>
    <row r="54" spans="1:3" x14ac:dyDescent="0.2">
      <c r="A54" s="20">
        <v>43940</v>
      </c>
      <c r="B54" s="18">
        <v>57</v>
      </c>
      <c r="C54" s="19">
        <v>91.1</v>
      </c>
    </row>
    <row r="55" spans="1:3" x14ac:dyDescent="0.2">
      <c r="A55" s="20">
        <v>43941</v>
      </c>
      <c r="B55" s="18">
        <v>67</v>
      </c>
      <c r="C55" s="19">
        <v>86.1</v>
      </c>
    </row>
    <row r="56" spans="1:3" x14ac:dyDescent="0.2">
      <c r="A56" s="20">
        <v>43942</v>
      </c>
      <c r="B56" s="18">
        <v>70</v>
      </c>
      <c r="C56" s="19">
        <v>81.7</v>
      </c>
    </row>
    <row r="57" spans="1:3" x14ac:dyDescent="0.2">
      <c r="A57" s="20">
        <v>43943</v>
      </c>
      <c r="B57" s="18">
        <v>64</v>
      </c>
      <c r="C57" s="19">
        <v>76.900000000000006</v>
      </c>
    </row>
    <row r="58" spans="1:3" x14ac:dyDescent="0.2">
      <c r="A58" s="20">
        <v>43944</v>
      </c>
      <c r="B58" s="18">
        <v>66</v>
      </c>
      <c r="C58" s="19">
        <v>72.400000000000006</v>
      </c>
    </row>
    <row r="59" spans="1:3" x14ac:dyDescent="0.2">
      <c r="A59" s="20">
        <v>43945</v>
      </c>
      <c r="B59" s="18">
        <v>91</v>
      </c>
      <c r="C59" s="19">
        <v>69.900000000000006</v>
      </c>
    </row>
    <row r="60" spans="1:3" x14ac:dyDescent="0.2">
      <c r="A60" s="20">
        <v>43946</v>
      </c>
      <c r="B60" s="18">
        <v>43</v>
      </c>
      <c r="C60" s="19">
        <v>65.400000000000006</v>
      </c>
    </row>
    <row r="61" spans="1:3" x14ac:dyDescent="0.2">
      <c r="A61" s="20">
        <v>43947</v>
      </c>
      <c r="B61" s="18">
        <v>39</v>
      </c>
      <c r="C61" s="19">
        <v>62.9</v>
      </c>
    </row>
    <row r="62" spans="1:3" x14ac:dyDescent="0.2">
      <c r="A62" s="20">
        <v>43948</v>
      </c>
      <c r="B62" s="18">
        <v>76</v>
      </c>
      <c r="C62" s="19">
        <v>64.099999999999994</v>
      </c>
    </row>
    <row r="63" spans="1:3" x14ac:dyDescent="0.2">
      <c r="A63" s="20">
        <v>43949</v>
      </c>
      <c r="B63" s="18">
        <v>71</v>
      </c>
      <c r="C63" s="19">
        <v>64.3</v>
      </c>
    </row>
    <row r="64" spans="1:3" x14ac:dyDescent="0.2">
      <c r="A64" s="20">
        <v>43950</v>
      </c>
      <c r="B64" s="18">
        <v>47</v>
      </c>
      <c r="C64" s="19">
        <v>61.9</v>
      </c>
    </row>
    <row r="65" spans="1:3" x14ac:dyDescent="0.2">
      <c r="A65" s="20">
        <v>43951</v>
      </c>
      <c r="B65" s="18">
        <v>56</v>
      </c>
      <c r="C65" s="19">
        <v>60.4</v>
      </c>
    </row>
    <row r="66" spans="1:3" x14ac:dyDescent="0.2">
      <c r="A66" s="20">
        <v>43952</v>
      </c>
      <c r="B66" s="18">
        <v>55</v>
      </c>
      <c r="C66" s="19">
        <v>55.3</v>
      </c>
    </row>
    <row r="67" spans="1:3" x14ac:dyDescent="0.2">
      <c r="A67" s="20">
        <v>43953</v>
      </c>
      <c r="B67" s="18">
        <v>46</v>
      </c>
      <c r="C67" s="19">
        <v>55.7</v>
      </c>
    </row>
    <row r="68" spans="1:3" x14ac:dyDescent="0.2">
      <c r="A68" s="20">
        <v>43954</v>
      </c>
      <c r="B68" s="18">
        <v>39</v>
      </c>
      <c r="C68" s="19">
        <v>55.7</v>
      </c>
    </row>
    <row r="69" spans="1:3" x14ac:dyDescent="0.2">
      <c r="A69" s="20">
        <v>43955</v>
      </c>
      <c r="B69" s="18">
        <v>52</v>
      </c>
      <c r="C69" s="19">
        <v>52.3</v>
      </c>
    </row>
    <row r="70" spans="1:3" x14ac:dyDescent="0.2">
      <c r="A70" s="20">
        <v>43956</v>
      </c>
      <c r="B70" s="18">
        <v>40</v>
      </c>
      <c r="C70" s="19">
        <v>47.9</v>
      </c>
    </row>
    <row r="71" spans="1:3" x14ac:dyDescent="0.2">
      <c r="A71" s="20">
        <v>43957</v>
      </c>
      <c r="B71" s="18">
        <v>46</v>
      </c>
      <c r="C71" s="19">
        <v>47.7</v>
      </c>
    </row>
    <row r="72" spans="1:3" x14ac:dyDescent="0.2">
      <c r="A72" s="20">
        <v>43958</v>
      </c>
      <c r="B72" s="18">
        <v>36</v>
      </c>
      <c r="C72" s="19">
        <v>44.9</v>
      </c>
    </row>
    <row r="73" spans="1:3" x14ac:dyDescent="0.2">
      <c r="A73" s="20">
        <v>43959</v>
      </c>
      <c r="B73" s="18">
        <v>32</v>
      </c>
      <c r="C73" s="19">
        <v>41.6</v>
      </c>
    </row>
    <row r="74" spans="1:3" x14ac:dyDescent="0.2">
      <c r="A74" s="20">
        <v>43960</v>
      </c>
      <c r="B74" s="18">
        <v>20</v>
      </c>
      <c r="C74" s="19">
        <v>37.9</v>
      </c>
    </row>
    <row r="75" spans="1:3" x14ac:dyDescent="0.2">
      <c r="A75" s="20">
        <v>43961</v>
      </c>
      <c r="B75" s="18">
        <v>26</v>
      </c>
      <c r="C75" s="19">
        <v>36</v>
      </c>
    </row>
    <row r="76" spans="1:3" x14ac:dyDescent="0.2">
      <c r="A76" s="20">
        <v>43962</v>
      </c>
      <c r="B76" s="18">
        <v>32</v>
      </c>
      <c r="C76" s="19">
        <v>33.1</v>
      </c>
    </row>
    <row r="77" spans="1:3" x14ac:dyDescent="0.2">
      <c r="A77" s="20">
        <v>43963</v>
      </c>
      <c r="B77" s="18">
        <v>37</v>
      </c>
      <c r="C77" s="19">
        <v>32.700000000000003</v>
      </c>
    </row>
    <row r="78" spans="1:3" x14ac:dyDescent="0.2">
      <c r="A78" s="20">
        <v>43964</v>
      </c>
      <c r="B78" s="18">
        <v>26</v>
      </c>
      <c r="C78" s="19">
        <v>29.9</v>
      </c>
    </row>
    <row r="79" spans="1:3" x14ac:dyDescent="0.2">
      <c r="A79" s="20">
        <v>43965</v>
      </c>
      <c r="B79" s="18">
        <v>27</v>
      </c>
      <c r="C79" s="19">
        <v>28.6</v>
      </c>
    </row>
    <row r="80" spans="1:3" x14ac:dyDescent="0.2">
      <c r="A80" s="20">
        <v>43966</v>
      </c>
      <c r="B80" s="18">
        <v>31</v>
      </c>
      <c r="C80" s="19">
        <v>28.4</v>
      </c>
    </row>
    <row r="81" spans="1:3" x14ac:dyDescent="0.2">
      <c r="A81" s="20">
        <v>43967</v>
      </c>
      <c r="B81" s="18">
        <v>18</v>
      </c>
      <c r="C81" s="19">
        <v>28.1</v>
      </c>
    </row>
    <row r="82" spans="1:3" x14ac:dyDescent="0.2">
      <c r="A82" s="20">
        <v>43968</v>
      </c>
      <c r="B82" s="18">
        <v>9</v>
      </c>
      <c r="C82" s="19">
        <v>25.7</v>
      </c>
    </row>
    <row r="83" spans="1:3" x14ac:dyDescent="0.2">
      <c r="A83" s="20">
        <v>43969</v>
      </c>
      <c r="B83" s="18">
        <v>27</v>
      </c>
      <c r="C83" s="19">
        <v>25</v>
      </c>
    </row>
    <row r="84" spans="1:3" x14ac:dyDescent="0.2">
      <c r="A84" s="20">
        <v>43970</v>
      </c>
      <c r="B84" s="18">
        <v>12</v>
      </c>
      <c r="C84" s="19">
        <v>21.4</v>
      </c>
    </row>
    <row r="85" spans="1:3" x14ac:dyDescent="0.2">
      <c r="A85" s="20">
        <v>43971</v>
      </c>
      <c r="B85" s="18">
        <v>18</v>
      </c>
      <c r="C85" s="19">
        <v>20.3</v>
      </c>
    </row>
    <row r="86" spans="1:3" x14ac:dyDescent="0.2">
      <c r="A86" s="20">
        <v>43972</v>
      </c>
      <c r="B86" s="18">
        <v>13</v>
      </c>
      <c r="C86" s="19">
        <v>18.3</v>
      </c>
    </row>
    <row r="87" spans="1:3" x14ac:dyDescent="0.2">
      <c r="A87" s="20">
        <v>43973</v>
      </c>
      <c r="B87" s="18">
        <v>15</v>
      </c>
      <c r="C87" s="19">
        <v>16</v>
      </c>
    </row>
    <row r="88" spans="1:3" x14ac:dyDescent="0.2">
      <c r="A88" s="20">
        <v>43974</v>
      </c>
      <c r="B88" s="18">
        <v>14</v>
      </c>
      <c r="C88" s="19">
        <v>15.4</v>
      </c>
    </row>
    <row r="89" spans="1:3" x14ac:dyDescent="0.2">
      <c r="A89" s="20">
        <v>43975</v>
      </c>
      <c r="B89" s="18">
        <v>8</v>
      </c>
      <c r="C89" s="19">
        <v>15.3</v>
      </c>
    </row>
    <row r="90" spans="1:3" x14ac:dyDescent="0.2">
      <c r="A90" s="20">
        <v>43976</v>
      </c>
      <c r="B90" s="18">
        <v>13</v>
      </c>
      <c r="C90" s="19">
        <v>13.3</v>
      </c>
    </row>
    <row r="91" spans="1:3" x14ac:dyDescent="0.2">
      <c r="A91" s="20">
        <v>43977</v>
      </c>
      <c r="B91" s="18">
        <v>14</v>
      </c>
      <c r="C91" s="19">
        <v>13.6</v>
      </c>
    </row>
    <row r="92" spans="1:3" x14ac:dyDescent="0.2">
      <c r="A92" s="20">
        <v>43978</v>
      </c>
      <c r="B92" s="18">
        <v>10</v>
      </c>
      <c r="C92" s="19">
        <v>12.4</v>
      </c>
    </row>
    <row r="93" spans="1:3" x14ac:dyDescent="0.2">
      <c r="A93" s="20">
        <v>43979</v>
      </c>
      <c r="B93" s="18">
        <v>6</v>
      </c>
      <c r="C93" s="19">
        <v>11.4</v>
      </c>
    </row>
    <row r="94" spans="1:3" x14ac:dyDescent="0.2">
      <c r="A94" s="20">
        <v>43980</v>
      </c>
      <c r="B94" s="18">
        <v>10</v>
      </c>
      <c r="C94" s="19">
        <v>10.7</v>
      </c>
    </row>
    <row r="95" spans="1:3" x14ac:dyDescent="0.2">
      <c r="A95" s="20">
        <v>43981</v>
      </c>
      <c r="B95" s="18">
        <v>3</v>
      </c>
      <c r="C95" s="19">
        <v>9.1</v>
      </c>
    </row>
    <row r="96" spans="1:3" x14ac:dyDescent="0.2">
      <c r="A96" s="20">
        <v>43982</v>
      </c>
      <c r="B96" s="18">
        <v>10</v>
      </c>
      <c r="C96" s="19">
        <v>9.4</v>
      </c>
    </row>
    <row r="97" spans="1:3" x14ac:dyDescent="0.2">
      <c r="A97" s="20">
        <v>43983</v>
      </c>
      <c r="B97" s="18">
        <v>7</v>
      </c>
      <c r="C97" s="19">
        <v>8.6</v>
      </c>
    </row>
    <row r="98" spans="1:3" x14ac:dyDescent="0.2">
      <c r="A98" s="20">
        <v>43984</v>
      </c>
      <c r="B98" s="18">
        <v>4</v>
      </c>
      <c r="C98" s="19">
        <v>7.1</v>
      </c>
    </row>
    <row r="99" spans="1:3" x14ac:dyDescent="0.2">
      <c r="A99" s="20">
        <v>43985</v>
      </c>
      <c r="B99" s="18">
        <v>7</v>
      </c>
      <c r="C99" s="19">
        <v>6.7</v>
      </c>
    </row>
    <row r="100" spans="1:3" x14ac:dyDescent="0.2">
      <c r="A100" s="20">
        <v>43986</v>
      </c>
      <c r="B100" s="18">
        <v>6</v>
      </c>
      <c r="C100" s="19">
        <v>6.7</v>
      </c>
    </row>
    <row r="101" spans="1:3" x14ac:dyDescent="0.2">
      <c r="A101" s="20">
        <v>43987</v>
      </c>
      <c r="B101" s="18">
        <v>10</v>
      </c>
      <c r="C101" s="19">
        <v>6.7</v>
      </c>
    </row>
    <row r="102" spans="1:3" x14ac:dyDescent="0.2">
      <c r="A102" s="20">
        <v>43988</v>
      </c>
      <c r="B102" s="18">
        <v>5</v>
      </c>
      <c r="C102" s="19">
        <v>7</v>
      </c>
    </row>
    <row r="103" spans="1:3" x14ac:dyDescent="0.2">
      <c r="A103" s="20">
        <v>43989</v>
      </c>
      <c r="B103" s="18">
        <v>6</v>
      </c>
      <c r="C103" s="19">
        <v>6.4</v>
      </c>
    </row>
    <row r="104" spans="1:3" x14ac:dyDescent="0.2">
      <c r="A104" s="20">
        <v>43990</v>
      </c>
      <c r="B104" s="18">
        <v>3</v>
      </c>
      <c r="C104" s="19">
        <v>5.9</v>
      </c>
    </row>
    <row r="105" spans="1:3" x14ac:dyDescent="0.2">
      <c r="A105" s="20">
        <v>43991</v>
      </c>
      <c r="B105" s="18">
        <v>4</v>
      </c>
      <c r="C105" s="19">
        <v>5.9</v>
      </c>
    </row>
    <row r="106" spans="1:3" x14ac:dyDescent="0.2">
      <c r="A106" s="20">
        <v>43992</v>
      </c>
      <c r="B106" s="18">
        <v>7</v>
      </c>
      <c r="C106" s="19">
        <v>5.9</v>
      </c>
    </row>
    <row r="107" spans="1:3" x14ac:dyDescent="0.2">
      <c r="A107" s="20">
        <v>43993</v>
      </c>
      <c r="B107" s="18">
        <v>6</v>
      </c>
      <c r="C107" s="19">
        <v>5.9</v>
      </c>
    </row>
    <row r="108" spans="1:3" x14ac:dyDescent="0.2">
      <c r="A108" s="20">
        <v>43994</v>
      </c>
      <c r="B108" s="18">
        <v>1</v>
      </c>
      <c r="C108" s="19">
        <v>4.5999999999999996</v>
      </c>
    </row>
    <row r="109" spans="1:3" x14ac:dyDescent="0.2">
      <c r="A109" s="20">
        <v>43995</v>
      </c>
      <c r="B109" s="18">
        <v>4</v>
      </c>
      <c r="C109" s="19">
        <v>4.4000000000000004</v>
      </c>
    </row>
    <row r="110" spans="1:3" x14ac:dyDescent="0.2">
      <c r="A110" s="20">
        <v>43996</v>
      </c>
      <c r="B110" s="18">
        <v>6</v>
      </c>
      <c r="C110" s="19">
        <v>4.4000000000000004</v>
      </c>
    </row>
    <row r="111" spans="1:3" x14ac:dyDescent="0.2">
      <c r="A111" s="20">
        <v>43997</v>
      </c>
      <c r="B111" s="18">
        <v>6</v>
      </c>
      <c r="C111" s="19">
        <v>4.9000000000000004</v>
      </c>
    </row>
    <row r="112" spans="1:3" x14ac:dyDescent="0.2">
      <c r="A112" s="20">
        <v>43998</v>
      </c>
      <c r="B112" s="18">
        <v>4</v>
      </c>
      <c r="C112" s="19">
        <v>4.9000000000000004</v>
      </c>
    </row>
    <row r="113" spans="1:3" x14ac:dyDescent="0.2">
      <c r="A113" s="20">
        <v>43999</v>
      </c>
      <c r="B113" s="18">
        <v>5</v>
      </c>
      <c r="C113" s="19">
        <v>4.5999999999999996</v>
      </c>
    </row>
    <row r="114" spans="1:3" x14ac:dyDescent="0.2">
      <c r="A114" s="20">
        <v>44000</v>
      </c>
      <c r="B114" s="18">
        <v>2</v>
      </c>
      <c r="C114" s="19">
        <v>4</v>
      </c>
    </row>
    <row r="115" spans="1:3" x14ac:dyDescent="0.2">
      <c r="A115" s="20">
        <v>44001</v>
      </c>
      <c r="B115" s="18">
        <v>4</v>
      </c>
      <c r="C115" s="19">
        <v>4.4000000000000004</v>
      </c>
    </row>
    <row r="116" spans="1:3" x14ac:dyDescent="0.2">
      <c r="A116" s="20">
        <v>44002</v>
      </c>
      <c r="B116" s="18">
        <v>2</v>
      </c>
      <c r="C116" s="19">
        <v>4.0999999999999996</v>
      </c>
    </row>
    <row r="117" spans="1:3" x14ac:dyDescent="0.2">
      <c r="A117" s="20">
        <v>44003</v>
      </c>
      <c r="B117" s="18">
        <v>1</v>
      </c>
      <c r="C117" s="19">
        <v>3.4</v>
      </c>
    </row>
    <row r="118" spans="1:3" x14ac:dyDescent="0.2">
      <c r="A118" s="20">
        <v>44004</v>
      </c>
      <c r="B118" s="18">
        <v>4</v>
      </c>
      <c r="C118" s="19">
        <v>3.1</v>
      </c>
    </row>
    <row r="119" spans="1:3" x14ac:dyDescent="0.2">
      <c r="A119" s="20">
        <v>44005</v>
      </c>
      <c r="B119" s="18">
        <v>4</v>
      </c>
      <c r="C119" s="19">
        <v>3.1</v>
      </c>
    </row>
    <row r="120" spans="1:3" x14ac:dyDescent="0.2">
      <c r="A120" s="20">
        <v>44006</v>
      </c>
      <c r="B120" s="18">
        <v>2</v>
      </c>
      <c r="C120" s="19">
        <v>2.7</v>
      </c>
    </row>
    <row r="121" spans="1:3" x14ac:dyDescent="0.2">
      <c r="A121" s="20">
        <v>44007</v>
      </c>
      <c r="B121" s="18">
        <v>2</v>
      </c>
      <c r="C121" s="19">
        <v>2.7</v>
      </c>
    </row>
    <row r="122" spans="1:3" x14ac:dyDescent="0.2">
      <c r="A122" s="20">
        <v>44008</v>
      </c>
      <c r="B122" s="18">
        <v>0</v>
      </c>
      <c r="C122" s="19">
        <v>2.1</v>
      </c>
    </row>
    <row r="123" spans="1:3" x14ac:dyDescent="0.2">
      <c r="A123" s="20">
        <v>44009</v>
      </c>
      <c r="B123" s="18">
        <v>2</v>
      </c>
      <c r="C123" s="19">
        <v>2.1</v>
      </c>
    </row>
    <row r="124" spans="1:3" x14ac:dyDescent="0.2">
      <c r="A124" s="20">
        <v>44010</v>
      </c>
      <c r="B124" s="18">
        <v>2</v>
      </c>
      <c r="C124" s="19">
        <v>2.2999999999999998</v>
      </c>
    </row>
    <row r="125" spans="1:3" x14ac:dyDescent="0.2">
      <c r="A125" s="20">
        <v>44011</v>
      </c>
      <c r="B125" s="18">
        <v>1</v>
      </c>
      <c r="C125" s="19">
        <v>1.9</v>
      </c>
    </row>
    <row r="126" spans="1:3" x14ac:dyDescent="0.2">
      <c r="A126" s="20">
        <v>44012</v>
      </c>
      <c r="B126" s="18">
        <v>0</v>
      </c>
      <c r="C126" s="19">
        <v>1.3</v>
      </c>
    </row>
    <row r="127" spans="1:3" x14ac:dyDescent="0.2">
      <c r="A127" s="20">
        <v>44013</v>
      </c>
      <c r="B127" s="18">
        <v>2</v>
      </c>
      <c r="C127" s="19">
        <v>1.3</v>
      </c>
    </row>
    <row r="128" spans="1:3" x14ac:dyDescent="0.2">
      <c r="A128" s="20">
        <v>44014</v>
      </c>
      <c r="B128" s="18">
        <v>0</v>
      </c>
      <c r="C128" s="19">
        <v>1</v>
      </c>
    </row>
    <row r="129" spans="1:3" x14ac:dyDescent="0.2">
      <c r="A129" s="20">
        <v>44015</v>
      </c>
      <c r="B129" s="18">
        <v>1</v>
      </c>
      <c r="C129" s="19">
        <v>1.1000000000000001</v>
      </c>
    </row>
    <row r="130" spans="1:3" x14ac:dyDescent="0.2">
      <c r="A130" s="20">
        <v>44016</v>
      </c>
      <c r="B130" s="18">
        <v>1</v>
      </c>
      <c r="C130" s="19">
        <v>1</v>
      </c>
    </row>
    <row r="131" spans="1:3" x14ac:dyDescent="0.2">
      <c r="A131" s="20">
        <v>44017</v>
      </c>
      <c r="B131" s="18">
        <v>1</v>
      </c>
      <c r="C131" s="19">
        <v>0.9</v>
      </c>
    </row>
    <row r="132" spans="1:3" x14ac:dyDescent="0.2">
      <c r="A132" s="20">
        <v>44018</v>
      </c>
      <c r="B132" s="18">
        <v>2</v>
      </c>
      <c r="C132" s="19">
        <v>1</v>
      </c>
    </row>
    <row r="133" spans="1:3" x14ac:dyDescent="0.2">
      <c r="A133" s="20">
        <v>44019</v>
      </c>
      <c r="B133" s="18">
        <v>1</v>
      </c>
      <c r="C133" s="19">
        <v>1.1000000000000001</v>
      </c>
    </row>
    <row r="134" spans="1:3" x14ac:dyDescent="0.2">
      <c r="A134" s="20">
        <v>44020</v>
      </c>
      <c r="B134" s="18">
        <v>0</v>
      </c>
      <c r="C134" s="19">
        <v>0.9</v>
      </c>
    </row>
    <row r="135" spans="1:3" x14ac:dyDescent="0.2">
      <c r="A135" s="20">
        <v>44021</v>
      </c>
      <c r="B135" s="18">
        <v>0</v>
      </c>
      <c r="C135" s="19">
        <v>0.9</v>
      </c>
    </row>
    <row r="136" spans="1:3" x14ac:dyDescent="0.2">
      <c r="A136" s="20">
        <v>44022</v>
      </c>
      <c r="B136" s="18">
        <v>2</v>
      </c>
      <c r="C136" s="19">
        <v>1</v>
      </c>
    </row>
    <row r="137" spans="1:3" x14ac:dyDescent="0.2">
      <c r="A137" s="20">
        <v>44023</v>
      </c>
      <c r="B137" s="18">
        <v>2</v>
      </c>
      <c r="C137" s="19">
        <v>1.1000000000000001</v>
      </c>
    </row>
    <row r="138" spans="1:3" x14ac:dyDescent="0.2">
      <c r="A138" s="20">
        <v>44024</v>
      </c>
      <c r="B138" s="18">
        <v>1</v>
      </c>
      <c r="C138" s="19">
        <v>1.1000000000000001</v>
      </c>
    </row>
    <row r="139" spans="1:3" x14ac:dyDescent="0.2">
      <c r="A139" s="20">
        <v>44025</v>
      </c>
      <c r="B139" s="18">
        <v>0</v>
      </c>
      <c r="C139" s="19">
        <v>0.9</v>
      </c>
    </row>
    <row r="140" spans="1:3" x14ac:dyDescent="0.2">
      <c r="A140" s="20">
        <v>44026</v>
      </c>
      <c r="B140" s="18">
        <v>0</v>
      </c>
      <c r="C140" s="19">
        <v>0.7</v>
      </c>
    </row>
    <row r="141" spans="1:3" x14ac:dyDescent="0.2">
      <c r="A141" s="20">
        <v>44027</v>
      </c>
      <c r="B141" s="18">
        <v>0</v>
      </c>
      <c r="C141" s="19">
        <v>0.7</v>
      </c>
    </row>
    <row r="142" spans="1:3" x14ac:dyDescent="0.2">
      <c r="A142" s="20">
        <v>44028</v>
      </c>
      <c r="B142" s="18">
        <v>1</v>
      </c>
      <c r="C142" s="19">
        <v>0.9</v>
      </c>
    </row>
    <row r="143" spans="1:3" x14ac:dyDescent="0.2">
      <c r="A143" s="20">
        <v>44029</v>
      </c>
      <c r="B143" s="18">
        <v>0</v>
      </c>
      <c r="C143" s="19">
        <v>0.6</v>
      </c>
    </row>
    <row r="144" spans="1:3" x14ac:dyDescent="0.2">
      <c r="A144" s="20">
        <v>44030</v>
      </c>
      <c r="B144" s="18">
        <v>0</v>
      </c>
      <c r="C144" s="19">
        <v>0.3</v>
      </c>
    </row>
    <row r="145" spans="1:3" x14ac:dyDescent="0.2">
      <c r="A145" s="20">
        <v>44031</v>
      </c>
      <c r="B145" s="18">
        <v>2</v>
      </c>
      <c r="C145" s="19">
        <v>0.4</v>
      </c>
    </row>
    <row r="146" spans="1:3" x14ac:dyDescent="0.2">
      <c r="A146" s="20">
        <v>44032</v>
      </c>
      <c r="B146" s="18">
        <v>0</v>
      </c>
      <c r="C146" s="19">
        <v>0.4</v>
      </c>
    </row>
    <row r="147" spans="1:3" x14ac:dyDescent="0.2">
      <c r="A147" s="20">
        <v>44033</v>
      </c>
      <c r="B147" s="18">
        <v>0</v>
      </c>
      <c r="C147" s="19">
        <v>0.4</v>
      </c>
    </row>
    <row r="148" spans="1:3" x14ac:dyDescent="0.2">
      <c r="A148" s="20">
        <v>44034</v>
      </c>
      <c r="B148" s="18">
        <v>1</v>
      </c>
      <c r="C148" s="19">
        <v>0.6</v>
      </c>
    </row>
    <row r="149" spans="1:3" x14ac:dyDescent="0.2">
      <c r="A149" s="20">
        <v>44035</v>
      </c>
      <c r="B149" s="18">
        <v>0</v>
      </c>
      <c r="C149" s="19">
        <v>0.4</v>
      </c>
    </row>
    <row r="150" spans="1:3" x14ac:dyDescent="0.2">
      <c r="A150" s="20">
        <v>44036</v>
      </c>
      <c r="B150" s="18">
        <v>0</v>
      </c>
      <c r="C150" s="19">
        <v>0.4</v>
      </c>
    </row>
    <row r="151" spans="1:3" x14ac:dyDescent="0.2">
      <c r="A151" s="20">
        <v>44037</v>
      </c>
      <c r="B151" s="18">
        <v>3</v>
      </c>
      <c r="C151" s="19">
        <v>0.9</v>
      </c>
    </row>
    <row r="152" spans="1:3" x14ac:dyDescent="0.2">
      <c r="A152" s="20">
        <v>44038</v>
      </c>
      <c r="B152" s="18">
        <v>0</v>
      </c>
      <c r="C152" s="19">
        <v>0.6</v>
      </c>
    </row>
    <row r="153" spans="1:3" x14ac:dyDescent="0.2">
      <c r="A153" s="20">
        <v>44039</v>
      </c>
      <c r="B153" s="18">
        <v>1</v>
      </c>
      <c r="C153" s="19">
        <v>0.7</v>
      </c>
    </row>
    <row r="154" spans="1:3" x14ac:dyDescent="0.2">
      <c r="A154" s="20">
        <v>44040</v>
      </c>
      <c r="B154" s="18">
        <v>0</v>
      </c>
      <c r="C154" s="19">
        <v>0.7</v>
      </c>
    </row>
    <row r="155" spans="1:3" x14ac:dyDescent="0.2">
      <c r="A155" s="20">
        <v>44041</v>
      </c>
      <c r="B155" s="18">
        <v>2</v>
      </c>
      <c r="C155" s="19">
        <v>0.9</v>
      </c>
    </row>
    <row r="156" spans="1:3" x14ac:dyDescent="0.2">
      <c r="A156" s="20">
        <v>44042</v>
      </c>
      <c r="B156" s="18">
        <v>0</v>
      </c>
      <c r="C156" s="19">
        <v>0.9</v>
      </c>
    </row>
    <row r="157" spans="1:3" x14ac:dyDescent="0.2">
      <c r="A157" s="20">
        <v>44043</v>
      </c>
      <c r="B157" s="18">
        <v>0</v>
      </c>
      <c r="C157" s="19">
        <v>0.9</v>
      </c>
    </row>
    <row r="158" spans="1:3" x14ac:dyDescent="0.2">
      <c r="A158" s="20">
        <v>44044</v>
      </c>
      <c r="B158" s="18">
        <v>1</v>
      </c>
      <c r="C158" s="19">
        <v>0.6</v>
      </c>
    </row>
    <row r="159" spans="1:3" x14ac:dyDescent="0.2">
      <c r="A159" s="20">
        <v>44045</v>
      </c>
      <c r="B159" s="18">
        <v>0</v>
      </c>
      <c r="C159" s="19">
        <v>0.6</v>
      </c>
    </row>
    <row r="160" spans="1:3" x14ac:dyDescent="0.2">
      <c r="A160" s="20">
        <v>44046</v>
      </c>
      <c r="B160" s="18">
        <v>0</v>
      </c>
      <c r="C160" s="19">
        <v>0.4</v>
      </c>
    </row>
    <row r="161" spans="1:3" x14ac:dyDescent="0.2">
      <c r="A161" s="20">
        <v>44047</v>
      </c>
      <c r="B161" s="18">
        <v>1</v>
      </c>
      <c r="C161" s="19">
        <v>0.6</v>
      </c>
    </row>
    <row r="162" spans="1:3" x14ac:dyDescent="0.2">
      <c r="A162" s="20">
        <v>44048</v>
      </c>
      <c r="B162" s="18">
        <v>2</v>
      </c>
      <c r="C162" s="19">
        <v>0.6</v>
      </c>
    </row>
    <row r="163" spans="1:3" x14ac:dyDescent="0.2">
      <c r="A163" s="20">
        <v>44049</v>
      </c>
      <c r="B163" s="18">
        <v>0</v>
      </c>
      <c r="C163" s="19">
        <v>0.6</v>
      </c>
    </row>
    <row r="164" spans="1:3" x14ac:dyDescent="0.2">
      <c r="A164" s="20">
        <v>44050</v>
      </c>
      <c r="B164" s="18">
        <v>1</v>
      </c>
      <c r="C164" s="19">
        <v>0.7</v>
      </c>
    </row>
    <row r="165" spans="1:3" x14ac:dyDescent="0.2">
      <c r="A165" s="20">
        <v>44051</v>
      </c>
      <c r="B165" s="18">
        <v>0</v>
      </c>
      <c r="C165" s="19">
        <v>0.6</v>
      </c>
    </row>
    <row r="166" spans="1:3" x14ac:dyDescent="0.2">
      <c r="A166" s="20">
        <v>44052</v>
      </c>
      <c r="B166" s="18">
        <v>0</v>
      </c>
      <c r="C166" s="19">
        <v>0.6</v>
      </c>
    </row>
    <row r="167" spans="1:3" x14ac:dyDescent="0.2">
      <c r="A167" s="20">
        <v>44053</v>
      </c>
      <c r="B167" s="18">
        <v>3</v>
      </c>
      <c r="C167" s="19">
        <v>1</v>
      </c>
    </row>
    <row r="168" spans="1:3" x14ac:dyDescent="0.2">
      <c r="A168" s="20">
        <v>44054</v>
      </c>
      <c r="B168" s="18">
        <v>1</v>
      </c>
      <c r="C168" s="19">
        <v>1</v>
      </c>
    </row>
    <row r="169" spans="1:3" x14ac:dyDescent="0.2">
      <c r="A169" s="20">
        <v>44055</v>
      </c>
      <c r="B169" s="18">
        <v>0</v>
      </c>
      <c r="C169" s="19">
        <v>0.7</v>
      </c>
    </row>
    <row r="170" spans="1:3" x14ac:dyDescent="0.2">
      <c r="A170" s="20">
        <v>44056</v>
      </c>
      <c r="B170" s="18">
        <v>1</v>
      </c>
      <c r="C170" s="19">
        <v>0.9</v>
      </c>
    </row>
    <row r="171" spans="1:3" x14ac:dyDescent="0.2">
      <c r="A171" s="20">
        <v>44057</v>
      </c>
      <c r="B171" s="18">
        <v>2</v>
      </c>
      <c r="C171" s="19">
        <v>1</v>
      </c>
    </row>
    <row r="172" spans="1:3" x14ac:dyDescent="0.2">
      <c r="A172" s="20">
        <v>44058</v>
      </c>
      <c r="B172" s="18">
        <v>4</v>
      </c>
      <c r="C172" s="19">
        <v>1.6</v>
      </c>
    </row>
    <row r="173" spans="1:3" x14ac:dyDescent="0.2">
      <c r="A173" s="20">
        <v>44059</v>
      </c>
      <c r="B173" s="18">
        <v>1</v>
      </c>
      <c r="C173" s="19">
        <v>1.7</v>
      </c>
    </row>
    <row r="174" spans="1:3" x14ac:dyDescent="0.2">
      <c r="A174" s="20">
        <v>44060</v>
      </c>
      <c r="B174" s="18">
        <v>2</v>
      </c>
      <c r="C174" s="19">
        <v>1.6</v>
      </c>
    </row>
    <row r="175" spans="1:3" x14ac:dyDescent="0.2">
      <c r="A175" s="20">
        <v>44061</v>
      </c>
      <c r="B175" s="18">
        <v>1</v>
      </c>
      <c r="C175" s="19">
        <v>1.6</v>
      </c>
    </row>
    <row r="176" spans="1:3" x14ac:dyDescent="0.2">
      <c r="A176" s="20">
        <v>44062</v>
      </c>
      <c r="B176" s="18">
        <v>2</v>
      </c>
      <c r="C176" s="19">
        <v>1.9</v>
      </c>
    </row>
    <row r="177" spans="1:3" x14ac:dyDescent="0.2">
      <c r="A177" s="20">
        <v>44063</v>
      </c>
      <c r="B177" s="18">
        <v>4</v>
      </c>
      <c r="C177" s="19">
        <v>2.2999999999999998</v>
      </c>
    </row>
    <row r="178" spans="1:3" x14ac:dyDescent="0.2">
      <c r="A178" s="20">
        <v>44064</v>
      </c>
      <c r="B178" s="18">
        <v>2</v>
      </c>
      <c r="C178" s="19">
        <v>2.2999999999999998</v>
      </c>
    </row>
    <row r="179" spans="1:3" x14ac:dyDescent="0.2">
      <c r="A179" s="20">
        <v>44065</v>
      </c>
      <c r="B179" s="18">
        <v>2</v>
      </c>
      <c r="C179" s="19">
        <v>2</v>
      </c>
    </row>
    <row r="180" spans="1:3" x14ac:dyDescent="0.2">
      <c r="A180" s="20">
        <v>44066</v>
      </c>
      <c r="B180" s="18">
        <v>0</v>
      </c>
      <c r="C180" s="19">
        <v>1.9</v>
      </c>
    </row>
    <row r="181" spans="1:3" x14ac:dyDescent="0.2">
      <c r="A181" s="20">
        <v>44067</v>
      </c>
      <c r="B181" s="18">
        <v>3</v>
      </c>
      <c r="C181" s="19">
        <v>2</v>
      </c>
    </row>
    <row r="182" spans="1:3" x14ac:dyDescent="0.2">
      <c r="A182" s="20">
        <v>44068</v>
      </c>
      <c r="B182" s="18">
        <v>5</v>
      </c>
      <c r="C182" s="19">
        <v>2.6</v>
      </c>
    </row>
    <row r="183" spans="1:3" x14ac:dyDescent="0.2">
      <c r="A183" s="20">
        <v>44069</v>
      </c>
      <c r="B183" s="18">
        <v>3</v>
      </c>
      <c r="C183" s="19">
        <v>2.7</v>
      </c>
    </row>
    <row r="184" spans="1:3" x14ac:dyDescent="0.2">
      <c r="A184" s="20">
        <v>44070</v>
      </c>
      <c r="B184" s="18">
        <v>3</v>
      </c>
      <c r="C184" s="19">
        <v>2.6</v>
      </c>
    </row>
    <row r="185" spans="1:3" x14ac:dyDescent="0.2">
      <c r="A185" s="20">
        <v>44071</v>
      </c>
      <c r="B185" s="18">
        <v>4</v>
      </c>
      <c r="C185" s="19">
        <v>2.9</v>
      </c>
    </row>
    <row r="186" spans="1:3" x14ac:dyDescent="0.2">
      <c r="A186" s="20">
        <v>44072</v>
      </c>
      <c r="B186" s="18">
        <v>2</v>
      </c>
      <c r="C186" s="19">
        <v>2.9</v>
      </c>
    </row>
    <row r="187" spans="1:3" x14ac:dyDescent="0.2">
      <c r="A187" s="20">
        <v>44073</v>
      </c>
      <c r="B187" s="18">
        <v>2</v>
      </c>
      <c r="C187" s="19">
        <v>3.1</v>
      </c>
    </row>
    <row r="188" spans="1:3" x14ac:dyDescent="0.2">
      <c r="A188" s="20">
        <v>44074</v>
      </c>
      <c r="B188" s="18">
        <v>3</v>
      </c>
      <c r="C188" s="19">
        <v>3.1</v>
      </c>
    </row>
    <row r="189" spans="1:3" x14ac:dyDescent="0.2">
      <c r="A189" s="20">
        <v>44075</v>
      </c>
      <c r="B189" s="18">
        <v>1</v>
      </c>
      <c r="C189" s="19">
        <v>2.6</v>
      </c>
    </row>
    <row r="190" spans="1:3" x14ac:dyDescent="0.2">
      <c r="A190" s="20">
        <v>44076</v>
      </c>
      <c r="B190" s="18">
        <v>3</v>
      </c>
      <c r="C190" s="19">
        <v>2.6</v>
      </c>
    </row>
    <row r="191" spans="1:3" x14ac:dyDescent="0.2">
      <c r="A191" s="4"/>
      <c r="B191" s="4"/>
      <c r="C191" s="4"/>
    </row>
    <row r="192" spans="1:3" x14ac:dyDescent="0.2">
      <c r="A192" t="s">
        <v>28</v>
      </c>
    </row>
    <row r="193" spans="1:1" x14ac:dyDescent="0.2">
      <c r="A193" t="s">
        <v>53</v>
      </c>
    </row>
  </sheetData>
  <hyperlinks>
    <hyperlink ref="A2" r:id="rId1" xr:uid="{00000000-0004-0000-0500-000000000000}"/>
  </hyperlink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96"/>
  <sheetViews>
    <sheetView workbookViewId="0"/>
  </sheetViews>
  <sheetFormatPr baseColWidth="10" defaultColWidth="8.83203125" defaultRowHeight="15" x14ac:dyDescent="0.2"/>
  <cols>
    <col min="1" max="1" width="14.6640625" customWidth="1"/>
    <col min="2" max="2" width="10.6640625" customWidth="1"/>
  </cols>
  <sheetData>
    <row r="1" spans="1:2" ht="19" x14ac:dyDescent="0.25">
      <c r="A1" s="1" t="s">
        <v>54</v>
      </c>
    </row>
    <row r="2" spans="1:2" x14ac:dyDescent="0.2">
      <c r="A2" s="2" t="s">
        <v>55</v>
      </c>
    </row>
    <row r="4" spans="1:2" x14ac:dyDescent="0.2">
      <c r="A4" s="3" t="s">
        <v>56</v>
      </c>
      <c r="B4" s="5" t="s">
        <v>57</v>
      </c>
    </row>
    <row r="5" spans="1:2" x14ac:dyDescent="0.2">
      <c r="A5" s="22">
        <v>42057</v>
      </c>
      <c r="B5" s="21">
        <v>25606</v>
      </c>
    </row>
    <row r="6" spans="1:2" x14ac:dyDescent="0.2">
      <c r="A6" s="22">
        <v>42064</v>
      </c>
      <c r="B6" s="21">
        <v>25387</v>
      </c>
    </row>
    <row r="7" spans="1:2" x14ac:dyDescent="0.2">
      <c r="A7" s="22">
        <v>42071</v>
      </c>
      <c r="B7" s="21">
        <v>25188</v>
      </c>
    </row>
    <row r="8" spans="1:2" x14ac:dyDescent="0.2">
      <c r="A8" s="22">
        <v>42078</v>
      </c>
      <c r="B8" s="21">
        <v>25222</v>
      </c>
    </row>
    <row r="9" spans="1:2" x14ac:dyDescent="0.2">
      <c r="A9" s="22">
        <v>42085</v>
      </c>
      <c r="B9" s="21">
        <v>26241</v>
      </c>
    </row>
    <row r="10" spans="1:2" x14ac:dyDescent="0.2">
      <c r="A10" s="22">
        <v>42092</v>
      </c>
      <c r="B10" s="21">
        <v>26383</v>
      </c>
    </row>
    <row r="11" spans="1:2" x14ac:dyDescent="0.2">
      <c r="A11" s="22">
        <v>42099</v>
      </c>
      <c r="B11" s="21">
        <v>26232</v>
      </c>
    </row>
    <row r="12" spans="1:2" x14ac:dyDescent="0.2">
      <c r="A12" s="22">
        <v>42106</v>
      </c>
      <c r="B12" s="21">
        <v>26628</v>
      </c>
    </row>
    <row r="13" spans="1:2" x14ac:dyDescent="0.2">
      <c r="A13" s="22">
        <v>42113</v>
      </c>
      <c r="B13" s="21">
        <v>25579</v>
      </c>
    </row>
    <row r="14" spans="1:2" x14ac:dyDescent="0.2">
      <c r="A14" s="22">
        <v>42120</v>
      </c>
      <c r="B14" s="21">
        <v>26290</v>
      </c>
    </row>
    <row r="15" spans="1:2" x14ac:dyDescent="0.2">
      <c r="A15" s="22">
        <v>42127</v>
      </c>
      <c r="B15" s="21">
        <v>24911</v>
      </c>
    </row>
    <row r="16" spans="1:2" x14ac:dyDescent="0.2">
      <c r="A16" s="22">
        <v>42134</v>
      </c>
      <c r="B16" s="21">
        <v>26070</v>
      </c>
    </row>
    <row r="17" spans="1:2" x14ac:dyDescent="0.2">
      <c r="A17" s="22">
        <v>42141</v>
      </c>
      <c r="B17" s="21">
        <v>25707</v>
      </c>
    </row>
    <row r="18" spans="1:2" x14ac:dyDescent="0.2">
      <c r="A18" s="22">
        <v>42148</v>
      </c>
      <c r="B18" s="21">
        <v>25376</v>
      </c>
    </row>
    <row r="19" spans="1:2" x14ac:dyDescent="0.2">
      <c r="A19" s="22">
        <v>42155</v>
      </c>
      <c r="B19" s="21">
        <v>25728</v>
      </c>
    </row>
    <row r="20" spans="1:2" x14ac:dyDescent="0.2">
      <c r="A20" s="22">
        <v>42162</v>
      </c>
      <c r="B20" s="21">
        <v>24711</v>
      </c>
    </row>
    <row r="21" spans="1:2" x14ac:dyDescent="0.2">
      <c r="A21" s="22">
        <v>42169</v>
      </c>
      <c r="B21" s="21">
        <v>26411</v>
      </c>
    </row>
    <row r="22" spans="1:2" x14ac:dyDescent="0.2">
      <c r="A22" s="22">
        <v>42176</v>
      </c>
      <c r="B22" s="21">
        <v>25370</v>
      </c>
    </row>
    <row r="23" spans="1:2" x14ac:dyDescent="0.2">
      <c r="A23" s="22">
        <v>42183</v>
      </c>
      <c r="B23" s="21">
        <v>24720</v>
      </c>
    </row>
    <row r="24" spans="1:2" x14ac:dyDescent="0.2">
      <c r="A24" s="22">
        <v>42190</v>
      </c>
      <c r="B24" s="21">
        <v>25430</v>
      </c>
    </row>
    <row r="25" spans="1:2" x14ac:dyDescent="0.2">
      <c r="A25" s="22">
        <v>42197</v>
      </c>
      <c r="B25" s="21">
        <v>23645</v>
      </c>
    </row>
    <row r="26" spans="1:2" x14ac:dyDescent="0.2">
      <c r="A26" s="22">
        <v>42204</v>
      </c>
      <c r="B26" s="21">
        <v>23841</v>
      </c>
    </row>
    <row r="27" spans="1:2" x14ac:dyDescent="0.2">
      <c r="A27" s="22">
        <v>42211</v>
      </c>
      <c r="B27" s="21">
        <v>24053</v>
      </c>
    </row>
    <row r="28" spans="1:2" x14ac:dyDescent="0.2">
      <c r="A28" s="22">
        <v>42218</v>
      </c>
      <c r="B28" s="21">
        <v>24239</v>
      </c>
    </row>
    <row r="29" spans="1:2" x14ac:dyDescent="0.2">
      <c r="A29" s="22">
        <v>42225</v>
      </c>
      <c r="B29" s="21">
        <v>25309</v>
      </c>
    </row>
    <row r="30" spans="1:2" x14ac:dyDescent="0.2">
      <c r="A30" s="22">
        <v>42232</v>
      </c>
      <c r="B30" s="21">
        <v>25377</v>
      </c>
    </row>
    <row r="31" spans="1:2" x14ac:dyDescent="0.2">
      <c r="A31" s="22">
        <v>42239</v>
      </c>
      <c r="B31" s="21">
        <v>25734</v>
      </c>
    </row>
    <row r="32" spans="1:2" x14ac:dyDescent="0.2">
      <c r="A32" s="22">
        <v>42246</v>
      </c>
      <c r="B32" s="21">
        <v>26673</v>
      </c>
    </row>
    <row r="33" spans="1:2" x14ac:dyDescent="0.2">
      <c r="A33" s="22">
        <v>42253</v>
      </c>
      <c r="B33" s="21">
        <v>25907</v>
      </c>
    </row>
    <row r="34" spans="1:2" x14ac:dyDescent="0.2">
      <c r="A34" s="22">
        <v>42260</v>
      </c>
      <c r="B34" s="21">
        <v>26180</v>
      </c>
    </row>
    <row r="35" spans="1:2" x14ac:dyDescent="0.2">
      <c r="A35" s="22">
        <v>42267</v>
      </c>
      <c r="B35" s="21">
        <v>26112</v>
      </c>
    </row>
    <row r="36" spans="1:2" x14ac:dyDescent="0.2">
      <c r="A36" s="22">
        <v>42274</v>
      </c>
      <c r="B36" s="21">
        <v>25230</v>
      </c>
    </row>
    <row r="37" spans="1:2" x14ac:dyDescent="0.2">
      <c r="A37" s="22">
        <v>42281</v>
      </c>
      <c r="B37" s="21">
        <v>26034</v>
      </c>
    </row>
    <row r="38" spans="1:2" x14ac:dyDescent="0.2">
      <c r="A38" s="22">
        <v>42288</v>
      </c>
      <c r="B38" s="21">
        <v>24929</v>
      </c>
    </row>
    <row r="39" spans="1:2" x14ac:dyDescent="0.2">
      <c r="A39" s="22">
        <v>42295</v>
      </c>
      <c r="B39" s="21">
        <v>23856</v>
      </c>
    </row>
    <row r="40" spans="1:2" x14ac:dyDescent="0.2">
      <c r="A40" s="22">
        <v>42302</v>
      </c>
      <c r="B40" s="21">
        <v>24585</v>
      </c>
    </row>
    <row r="41" spans="1:2" x14ac:dyDescent="0.2">
      <c r="A41" s="22">
        <v>42309</v>
      </c>
      <c r="B41" s="21">
        <v>25103</v>
      </c>
    </row>
    <row r="42" spans="1:2" x14ac:dyDescent="0.2">
      <c r="A42" s="22">
        <v>42316</v>
      </c>
      <c r="B42" s="21">
        <v>25010</v>
      </c>
    </row>
    <row r="43" spans="1:2" x14ac:dyDescent="0.2">
      <c r="A43" s="22">
        <v>42323</v>
      </c>
      <c r="B43" s="21">
        <v>24150</v>
      </c>
    </row>
    <row r="44" spans="1:2" x14ac:dyDescent="0.2">
      <c r="A44" s="22">
        <v>42330</v>
      </c>
      <c r="B44" s="21">
        <v>23934</v>
      </c>
    </row>
    <row r="45" spans="1:2" x14ac:dyDescent="0.2">
      <c r="A45" s="22">
        <v>42337</v>
      </c>
      <c r="B45" s="21">
        <v>24147</v>
      </c>
    </row>
    <row r="46" spans="1:2" x14ac:dyDescent="0.2">
      <c r="A46" s="22">
        <v>42344</v>
      </c>
      <c r="B46" s="21">
        <v>23836</v>
      </c>
    </row>
    <row r="47" spans="1:2" x14ac:dyDescent="0.2">
      <c r="A47" s="22">
        <v>42351</v>
      </c>
      <c r="B47" s="21">
        <v>24126</v>
      </c>
    </row>
    <row r="48" spans="1:2" x14ac:dyDescent="0.2">
      <c r="A48" s="22">
        <v>42358</v>
      </c>
      <c r="B48" s="21">
        <v>24280</v>
      </c>
    </row>
    <row r="49" spans="1:2" x14ac:dyDescent="0.2">
      <c r="A49" s="22">
        <v>42365</v>
      </c>
      <c r="B49" s="21">
        <v>21939</v>
      </c>
    </row>
    <row r="50" spans="1:2" x14ac:dyDescent="0.2">
      <c r="A50" s="22">
        <v>42372</v>
      </c>
      <c r="B50" s="21">
        <v>24452</v>
      </c>
    </row>
    <row r="51" spans="1:2" x14ac:dyDescent="0.2">
      <c r="A51" s="22">
        <v>42379</v>
      </c>
      <c r="B51" s="21">
        <v>24170</v>
      </c>
    </row>
    <row r="52" spans="1:2" x14ac:dyDescent="0.2">
      <c r="A52" s="22">
        <v>42386</v>
      </c>
      <c r="B52" s="21">
        <v>23143</v>
      </c>
    </row>
    <row r="53" spans="1:2" x14ac:dyDescent="0.2">
      <c r="A53" s="22">
        <v>42393</v>
      </c>
      <c r="B53" s="21">
        <v>23841</v>
      </c>
    </row>
    <row r="54" spans="1:2" x14ac:dyDescent="0.2">
      <c r="A54" s="22">
        <v>42400</v>
      </c>
      <c r="B54" s="21">
        <v>24765</v>
      </c>
    </row>
    <row r="55" spans="1:2" x14ac:dyDescent="0.2">
      <c r="A55" s="22">
        <v>42407</v>
      </c>
      <c r="B55" s="21">
        <v>25012</v>
      </c>
    </row>
    <row r="56" spans="1:2" x14ac:dyDescent="0.2">
      <c r="A56" s="22">
        <v>42414</v>
      </c>
      <c r="B56" s="21">
        <v>25189</v>
      </c>
    </row>
    <row r="57" spans="1:2" x14ac:dyDescent="0.2">
      <c r="A57" s="22">
        <v>42421</v>
      </c>
      <c r="B57" s="21">
        <v>24617</v>
      </c>
    </row>
    <row r="58" spans="1:2" x14ac:dyDescent="0.2">
      <c r="A58" s="22">
        <v>42428</v>
      </c>
      <c r="B58" s="21">
        <v>25840</v>
      </c>
    </row>
    <row r="59" spans="1:2" x14ac:dyDescent="0.2">
      <c r="A59" s="22">
        <v>42435</v>
      </c>
      <c r="B59" s="21">
        <v>26405</v>
      </c>
    </row>
    <row r="60" spans="1:2" x14ac:dyDescent="0.2">
      <c r="A60" s="22">
        <v>42442</v>
      </c>
      <c r="B60" s="21">
        <v>26733</v>
      </c>
    </row>
    <row r="61" spans="1:2" x14ac:dyDescent="0.2">
      <c r="A61" s="22">
        <v>42449</v>
      </c>
      <c r="B61" s="21">
        <v>27206</v>
      </c>
    </row>
    <row r="62" spans="1:2" x14ac:dyDescent="0.2">
      <c r="A62" s="22">
        <v>42456</v>
      </c>
      <c r="B62" s="21">
        <v>26961</v>
      </c>
    </row>
    <row r="63" spans="1:2" x14ac:dyDescent="0.2">
      <c r="A63" s="22">
        <v>42463</v>
      </c>
      <c r="B63" s="21">
        <v>26725</v>
      </c>
    </row>
    <row r="64" spans="1:2" x14ac:dyDescent="0.2">
      <c r="A64" s="22">
        <v>42470</v>
      </c>
      <c r="B64" s="21">
        <v>24950</v>
      </c>
    </row>
    <row r="65" spans="1:2" x14ac:dyDescent="0.2">
      <c r="A65" s="22">
        <v>42477</v>
      </c>
      <c r="B65" s="21">
        <v>24346</v>
      </c>
    </row>
    <row r="66" spans="1:2" x14ac:dyDescent="0.2">
      <c r="A66" s="22">
        <v>42484</v>
      </c>
      <c r="B66" s="21">
        <v>26684</v>
      </c>
    </row>
    <row r="67" spans="1:2" x14ac:dyDescent="0.2">
      <c r="A67" s="22">
        <v>42491</v>
      </c>
      <c r="B67" s="21">
        <v>25631</v>
      </c>
    </row>
    <row r="68" spans="1:2" x14ac:dyDescent="0.2">
      <c r="A68" s="22">
        <v>42498</v>
      </c>
      <c r="B68" s="21">
        <v>26929</v>
      </c>
    </row>
    <row r="69" spans="1:2" x14ac:dyDescent="0.2">
      <c r="A69" s="22">
        <v>42505</v>
      </c>
      <c r="B69" s="21">
        <v>27736</v>
      </c>
    </row>
    <row r="70" spans="1:2" x14ac:dyDescent="0.2">
      <c r="A70" s="22">
        <v>42512</v>
      </c>
      <c r="B70" s="21">
        <v>26579</v>
      </c>
    </row>
    <row r="71" spans="1:2" x14ac:dyDescent="0.2">
      <c r="A71" s="22">
        <v>42519</v>
      </c>
      <c r="B71" s="21">
        <v>27021</v>
      </c>
    </row>
    <row r="72" spans="1:2" x14ac:dyDescent="0.2">
      <c r="A72" s="22">
        <v>42526</v>
      </c>
      <c r="B72" s="21">
        <v>28094</v>
      </c>
    </row>
    <row r="73" spans="1:2" x14ac:dyDescent="0.2">
      <c r="A73" s="22">
        <v>42533</v>
      </c>
      <c r="B73" s="21">
        <v>27500</v>
      </c>
    </row>
    <row r="74" spans="1:2" x14ac:dyDescent="0.2">
      <c r="A74" s="22">
        <v>42540</v>
      </c>
      <c r="B74" s="21">
        <v>25553</v>
      </c>
    </row>
    <row r="75" spans="1:2" x14ac:dyDescent="0.2">
      <c r="A75" s="22">
        <v>42547</v>
      </c>
      <c r="B75" s="21">
        <v>26106</v>
      </c>
    </row>
    <row r="76" spans="1:2" x14ac:dyDescent="0.2">
      <c r="A76" s="22">
        <v>42554</v>
      </c>
      <c r="B76" s="21">
        <v>24727</v>
      </c>
    </row>
    <row r="77" spans="1:2" x14ac:dyDescent="0.2">
      <c r="A77" s="22">
        <v>42561</v>
      </c>
      <c r="B77" s="21">
        <v>24093</v>
      </c>
    </row>
    <row r="78" spans="1:2" x14ac:dyDescent="0.2">
      <c r="A78" s="22">
        <v>42568</v>
      </c>
      <c r="B78" s="21">
        <v>24939</v>
      </c>
    </row>
    <row r="79" spans="1:2" x14ac:dyDescent="0.2">
      <c r="A79" s="22">
        <v>42575</v>
      </c>
      <c r="B79" s="21">
        <v>25753</v>
      </c>
    </row>
    <row r="80" spans="1:2" x14ac:dyDescent="0.2">
      <c r="A80" s="22">
        <v>42582</v>
      </c>
      <c r="B80" s="21">
        <v>24991</v>
      </c>
    </row>
    <row r="81" spans="1:2" x14ac:dyDescent="0.2">
      <c r="A81" s="22">
        <v>42589</v>
      </c>
      <c r="B81" s="21">
        <v>25294</v>
      </c>
    </row>
    <row r="82" spans="1:2" x14ac:dyDescent="0.2">
      <c r="A82" s="22">
        <v>42596</v>
      </c>
      <c r="B82" s="21">
        <v>24408</v>
      </c>
    </row>
    <row r="83" spans="1:2" x14ac:dyDescent="0.2">
      <c r="A83" s="22">
        <v>42603</v>
      </c>
      <c r="B83" s="21">
        <v>26533</v>
      </c>
    </row>
    <row r="84" spans="1:2" x14ac:dyDescent="0.2">
      <c r="A84" s="22">
        <v>42610</v>
      </c>
      <c r="B84" s="21">
        <v>27011</v>
      </c>
    </row>
    <row r="85" spans="1:2" x14ac:dyDescent="0.2">
      <c r="A85" s="22">
        <v>42617</v>
      </c>
      <c r="B85" s="21">
        <v>27418</v>
      </c>
    </row>
    <row r="86" spans="1:2" x14ac:dyDescent="0.2">
      <c r="A86" s="22">
        <v>42624</v>
      </c>
      <c r="B86" s="21">
        <v>27362</v>
      </c>
    </row>
    <row r="87" spans="1:2" x14ac:dyDescent="0.2">
      <c r="A87" s="22">
        <v>42631</v>
      </c>
      <c r="B87" s="21">
        <v>27305</v>
      </c>
    </row>
    <row r="88" spans="1:2" x14ac:dyDescent="0.2">
      <c r="A88" s="22">
        <v>42638</v>
      </c>
      <c r="B88" s="21">
        <v>26087</v>
      </c>
    </row>
    <row r="89" spans="1:2" x14ac:dyDescent="0.2">
      <c r="A89" s="22">
        <v>42645</v>
      </c>
      <c r="B89" s="21">
        <v>26049</v>
      </c>
    </row>
    <row r="90" spans="1:2" x14ac:dyDescent="0.2">
      <c r="A90" s="22">
        <v>42652</v>
      </c>
      <c r="B90" s="21">
        <v>26348</v>
      </c>
    </row>
    <row r="91" spans="1:2" x14ac:dyDescent="0.2">
      <c r="A91" s="22">
        <v>42659</v>
      </c>
      <c r="B91" s="21">
        <v>24884</v>
      </c>
    </row>
    <row r="92" spans="1:2" x14ac:dyDescent="0.2">
      <c r="A92" s="22">
        <v>42666</v>
      </c>
      <c r="B92" s="21">
        <v>24236</v>
      </c>
    </row>
    <row r="93" spans="1:2" x14ac:dyDescent="0.2">
      <c r="A93" s="22">
        <v>42673</v>
      </c>
      <c r="B93" s="21">
        <v>25390</v>
      </c>
    </row>
    <row r="94" spans="1:2" x14ac:dyDescent="0.2">
      <c r="A94" s="22">
        <v>42680</v>
      </c>
      <c r="B94" s="21">
        <v>25037</v>
      </c>
    </row>
    <row r="95" spans="1:2" x14ac:dyDescent="0.2">
      <c r="A95" s="22">
        <v>42687</v>
      </c>
      <c r="B95" s="21">
        <v>24648</v>
      </c>
    </row>
    <row r="96" spans="1:2" x14ac:dyDescent="0.2">
      <c r="A96" s="22">
        <v>42694</v>
      </c>
      <c r="B96" s="21">
        <v>25328</v>
      </c>
    </row>
    <row r="97" spans="1:2" x14ac:dyDescent="0.2">
      <c r="A97" s="22">
        <v>42701</v>
      </c>
      <c r="B97" s="21">
        <v>24492</v>
      </c>
    </row>
    <row r="98" spans="1:2" x14ac:dyDescent="0.2">
      <c r="A98" s="22">
        <v>42708</v>
      </c>
      <c r="B98" s="21">
        <v>25404</v>
      </c>
    </row>
    <row r="99" spans="1:2" x14ac:dyDescent="0.2">
      <c r="A99" s="22">
        <v>42715</v>
      </c>
      <c r="B99" s="21">
        <v>25335</v>
      </c>
    </row>
    <row r="100" spans="1:2" x14ac:dyDescent="0.2">
      <c r="A100" s="22">
        <v>42722</v>
      </c>
      <c r="B100" s="21">
        <v>25223</v>
      </c>
    </row>
    <row r="101" spans="1:2" x14ac:dyDescent="0.2">
      <c r="A101" s="22">
        <v>42729</v>
      </c>
      <c r="B101" s="21">
        <v>22308</v>
      </c>
    </row>
    <row r="102" spans="1:2" x14ac:dyDescent="0.2">
      <c r="A102" s="22">
        <v>42736</v>
      </c>
      <c r="B102" s="21">
        <v>25048</v>
      </c>
    </row>
    <row r="103" spans="1:2" x14ac:dyDescent="0.2">
      <c r="A103" s="22">
        <v>42743</v>
      </c>
      <c r="B103" s="21">
        <v>25125</v>
      </c>
    </row>
    <row r="104" spans="1:2" x14ac:dyDescent="0.2">
      <c r="A104" s="22">
        <v>42750</v>
      </c>
      <c r="B104" s="21">
        <v>22742</v>
      </c>
    </row>
    <row r="105" spans="1:2" x14ac:dyDescent="0.2">
      <c r="A105" s="22">
        <v>42757</v>
      </c>
      <c r="B105" s="21">
        <v>23571</v>
      </c>
    </row>
    <row r="106" spans="1:2" x14ac:dyDescent="0.2">
      <c r="A106" s="22">
        <v>42764</v>
      </c>
      <c r="B106" s="21">
        <v>23860</v>
      </c>
    </row>
    <row r="107" spans="1:2" x14ac:dyDescent="0.2">
      <c r="A107" s="22">
        <v>42771</v>
      </c>
      <c r="B107" s="21">
        <v>25098</v>
      </c>
    </row>
    <row r="108" spans="1:2" x14ac:dyDescent="0.2">
      <c r="A108" s="22">
        <v>42778</v>
      </c>
      <c r="B108" s="21">
        <v>23825</v>
      </c>
    </row>
    <row r="109" spans="1:2" x14ac:dyDescent="0.2">
      <c r="A109" s="22">
        <v>42785</v>
      </c>
      <c r="B109" s="21">
        <v>24404</v>
      </c>
    </row>
    <row r="110" spans="1:2" x14ac:dyDescent="0.2">
      <c r="A110" s="22">
        <v>42792</v>
      </c>
      <c r="B110" s="21">
        <v>24886</v>
      </c>
    </row>
    <row r="111" spans="1:2" x14ac:dyDescent="0.2">
      <c r="A111" s="22">
        <v>42799</v>
      </c>
      <c r="B111" s="21">
        <v>25539</v>
      </c>
    </row>
    <row r="112" spans="1:2" x14ac:dyDescent="0.2">
      <c r="A112" s="22">
        <v>42806</v>
      </c>
      <c r="B112" s="21">
        <v>26069</v>
      </c>
    </row>
    <row r="113" spans="1:2" x14ac:dyDescent="0.2">
      <c r="A113" s="22">
        <v>42813</v>
      </c>
      <c r="B113" s="21">
        <v>26107</v>
      </c>
    </row>
    <row r="114" spans="1:2" x14ac:dyDescent="0.2">
      <c r="A114" s="22">
        <v>42820</v>
      </c>
      <c r="B114" s="21">
        <v>25629</v>
      </c>
    </row>
    <row r="115" spans="1:2" x14ac:dyDescent="0.2">
      <c r="A115" s="22">
        <v>42827</v>
      </c>
      <c r="B115" s="21">
        <v>26481</v>
      </c>
    </row>
    <row r="116" spans="1:2" x14ac:dyDescent="0.2">
      <c r="A116" s="22">
        <v>42834</v>
      </c>
      <c r="B116" s="21">
        <v>25889</v>
      </c>
    </row>
    <row r="117" spans="1:2" x14ac:dyDescent="0.2">
      <c r="A117" s="22">
        <v>42841</v>
      </c>
      <c r="B117" s="21">
        <v>25481</v>
      </c>
    </row>
    <row r="118" spans="1:2" x14ac:dyDescent="0.2">
      <c r="A118" s="22">
        <v>42848</v>
      </c>
      <c r="B118" s="21">
        <v>26500</v>
      </c>
    </row>
    <row r="119" spans="1:2" x14ac:dyDescent="0.2">
      <c r="A119" s="22">
        <v>42855</v>
      </c>
      <c r="B119" s="21">
        <v>26527</v>
      </c>
    </row>
    <row r="120" spans="1:2" x14ac:dyDescent="0.2">
      <c r="A120" s="22">
        <v>42862</v>
      </c>
      <c r="B120" s="21">
        <v>28004</v>
      </c>
    </row>
    <row r="121" spans="1:2" x14ac:dyDescent="0.2">
      <c r="A121" s="22">
        <v>42869</v>
      </c>
      <c r="B121" s="21">
        <v>27469</v>
      </c>
    </row>
    <row r="122" spans="1:2" x14ac:dyDescent="0.2">
      <c r="A122" s="22">
        <v>42876</v>
      </c>
      <c r="B122" s="21">
        <v>26670</v>
      </c>
    </row>
    <row r="123" spans="1:2" x14ac:dyDescent="0.2">
      <c r="A123" s="22">
        <v>42883</v>
      </c>
      <c r="B123" s="21">
        <v>27776</v>
      </c>
    </row>
    <row r="124" spans="1:2" x14ac:dyDescent="0.2">
      <c r="A124" s="22">
        <v>42890</v>
      </c>
      <c r="B124" s="21">
        <v>27878</v>
      </c>
    </row>
    <row r="125" spans="1:2" x14ac:dyDescent="0.2">
      <c r="A125" s="22">
        <v>42897</v>
      </c>
      <c r="B125" s="21">
        <v>25843</v>
      </c>
    </row>
    <row r="126" spans="1:2" x14ac:dyDescent="0.2">
      <c r="A126" s="22">
        <v>42904</v>
      </c>
      <c r="B126" s="21">
        <v>27427</v>
      </c>
    </row>
    <row r="127" spans="1:2" x14ac:dyDescent="0.2">
      <c r="A127" s="22">
        <v>42911</v>
      </c>
      <c r="B127" s="21">
        <v>27261</v>
      </c>
    </row>
    <row r="128" spans="1:2" x14ac:dyDescent="0.2">
      <c r="A128" s="22">
        <v>42918</v>
      </c>
      <c r="B128" s="21">
        <v>24763</v>
      </c>
    </row>
    <row r="129" spans="1:2" x14ac:dyDescent="0.2">
      <c r="A129" s="22">
        <v>42925</v>
      </c>
      <c r="B129" s="21">
        <v>25064</v>
      </c>
    </row>
    <row r="130" spans="1:2" x14ac:dyDescent="0.2">
      <c r="A130" s="22">
        <v>42932</v>
      </c>
      <c r="B130" s="21">
        <v>24949</v>
      </c>
    </row>
    <row r="131" spans="1:2" x14ac:dyDescent="0.2">
      <c r="A131" s="22">
        <v>42939</v>
      </c>
      <c r="B131" s="21">
        <v>25572</v>
      </c>
    </row>
    <row r="132" spans="1:2" x14ac:dyDescent="0.2">
      <c r="A132" s="22">
        <v>42946</v>
      </c>
      <c r="B132" s="21">
        <v>25418</v>
      </c>
    </row>
    <row r="133" spans="1:2" x14ac:dyDescent="0.2">
      <c r="A133" s="22">
        <v>42953</v>
      </c>
      <c r="B133" s="21">
        <v>25027</v>
      </c>
    </row>
    <row r="134" spans="1:2" x14ac:dyDescent="0.2">
      <c r="A134" s="22">
        <v>42960</v>
      </c>
      <c r="B134" s="21">
        <v>25694</v>
      </c>
    </row>
    <row r="135" spans="1:2" x14ac:dyDescent="0.2">
      <c r="A135" s="22">
        <v>42967</v>
      </c>
      <c r="B135" s="21">
        <v>25649</v>
      </c>
    </row>
    <row r="136" spans="1:2" x14ac:dyDescent="0.2">
      <c r="A136" s="22">
        <v>42974</v>
      </c>
      <c r="B136" s="21">
        <v>26886</v>
      </c>
    </row>
    <row r="137" spans="1:2" x14ac:dyDescent="0.2">
      <c r="A137" s="22">
        <v>42981</v>
      </c>
      <c r="B137" s="21">
        <v>27198</v>
      </c>
    </row>
    <row r="138" spans="1:2" x14ac:dyDescent="0.2">
      <c r="A138" s="22">
        <v>42988</v>
      </c>
      <c r="B138" s="21">
        <v>26565</v>
      </c>
    </row>
    <row r="139" spans="1:2" x14ac:dyDescent="0.2">
      <c r="A139" s="22">
        <v>42995</v>
      </c>
      <c r="B139" s="21">
        <v>26909</v>
      </c>
    </row>
    <row r="140" spans="1:2" x14ac:dyDescent="0.2">
      <c r="A140" s="22">
        <v>43002</v>
      </c>
      <c r="B140" s="21">
        <v>27215</v>
      </c>
    </row>
    <row r="141" spans="1:2" x14ac:dyDescent="0.2">
      <c r="A141" s="22">
        <v>43009</v>
      </c>
      <c r="B141" s="21">
        <v>27144</v>
      </c>
    </row>
    <row r="142" spans="1:2" x14ac:dyDescent="0.2">
      <c r="A142" s="22">
        <v>43016</v>
      </c>
      <c r="B142" s="21">
        <v>26242</v>
      </c>
    </row>
    <row r="143" spans="1:2" x14ac:dyDescent="0.2">
      <c r="A143" s="22">
        <v>43023</v>
      </c>
      <c r="B143" s="21">
        <v>26068</v>
      </c>
    </row>
    <row r="144" spans="1:2" x14ac:dyDescent="0.2">
      <c r="A144" s="22">
        <v>43030</v>
      </c>
      <c r="B144" s="21">
        <v>24470</v>
      </c>
    </row>
    <row r="145" spans="1:2" x14ac:dyDescent="0.2">
      <c r="A145" s="22">
        <v>43037</v>
      </c>
      <c r="B145" s="21">
        <v>25577</v>
      </c>
    </row>
    <row r="146" spans="1:2" x14ac:dyDescent="0.2">
      <c r="A146" s="22">
        <v>43044</v>
      </c>
      <c r="B146" s="21">
        <v>25468</v>
      </c>
    </row>
    <row r="147" spans="1:2" x14ac:dyDescent="0.2">
      <c r="A147" s="22">
        <v>43051</v>
      </c>
      <c r="B147" s="21">
        <v>25562</v>
      </c>
    </row>
    <row r="148" spans="1:2" x14ac:dyDescent="0.2">
      <c r="A148" s="22">
        <v>43058</v>
      </c>
      <c r="B148" s="21">
        <v>25803</v>
      </c>
    </row>
    <row r="149" spans="1:2" x14ac:dyDescent="0.2">
      <c r="A149" s="22">
        <v>43065</v>
      </c>
      <c r="B149" s="21">
        <v>25668</v>
      </c>
    </row>
    <row r="150" spans="1:2" x14ac:dyDescent="0.2">
      <c r="A150" s="22">
        <v>43072</v>
      </c>
      <c r="B150" s="21">
        <v>25847</v>
      </c>
    </row>
    <row r="151" spans="1:2" x14ac:dyDescent="0.2">
      <c r="A151" s="22">
        <v>43079</v>
      </c>
      <c r="B151" s="21">
        <v>25785</v>
      </c>
    </row>
    <row r="152" spans="1:2" x14ac:dyDescent="0.2">
      <c r="A152" s="22">
        <v>43086</v>
      </c>
      <c r="B152" s="21">
        <v>29016</v>
      </c>
    </row>
    <row r="153" spans="1:2" x14ac:dyDescent="0.2">
      <c r="A153" s="22">
        <v>43093</v>
      </c>
      <c r="B153" s="21">
        <v>26676</v>
      </c>
    </row>
    <row r="154" spans="1:2" x14ac:dyDescent="0.2">
      <c r="A154" s="22">
        <v>43100</v>
      </c>
      <c r="B154" s="21">
        <v>25867</v>
      </c>
    </row>
    <row r="155" spans="1:2" x14ac:dyDescent="0.2">
      <c r="A155" s="22">
        <v>43107</v>
      </c>
      <c r="B155" s="21">
        <v>25323</v>
      </c>
    </row>
    <row r="156" spans="1:2" x14ac:dyDescent="0.2">
      <c r="A156" s="22">
        <v>43114</v>
      </c>
      <c r="B156" s="21">
        <v>22889</v>
      </c>
    </row>
    <row r="157" spans="1:2" x14ac:dyDescent="0.2">
      <c r="A157" s="22">
        <v>43121</v>
      </c>
      <c r="B157" s="21">
        <v>22922</v>
      </c>
    </row>
    <row r="158" spans="1:2" x14ac:dyDescent="0.2">
      <c r="A158" s="22">
        <v>43128</v>
      </c>
      <c r="B158" s="21">
        <v>24255</v>
      </c>
    </row>
    <row r="159" spans="1:2" x14ac:dyDescent="0.2">
      <c r="A159" s="22">
        <v>43135</v>
      </c>
      <c r="B159" s="21">
        <v>24931</v>
      </c>
    </row>
    <row r="160" spans="1:2" x14ac:dyDescent="0.2">
      <c r="A160" s="22">
        <v>43142</v>
      </c>
      <c r="B160" s="21">
        <v>24923</v>
      </c>
    </row>
    <row r="161" spans="1:2" x14ac:dyDescent="0.2">
      <c r="A161" s="22">
        <v>43149</v>
      </c>
      <c r="B161" s="21">
        <v>25148</v>
      </c>
    </row>
    <row r="162" spans="1:2" x14ac:dyDescent="0.2">
      <c r="A162" s="22">
        <v>43156</v>
      </c>
      <c r="B162" s="21">
        <v>25870</v>
      </c>
    </row>
    <row r="163" spans="1:2" x14ac:dyDescent="0.2">
      <c r="A163" s="22">
        <v>43163</v>
      </c>
      <c r="B163" s="21">
        <v>21865</v>
      </c>
    </row>
    <row r="164" spans="1:2" x14ac:dyDescent="0.2">
      <c r="A164" s="22">
        <v>43170</v>
      </c>
      <c r="B164" s="21">
        <v>26005</v>
      </c>
    </row>
    <row r="165" spans="1:2" x14ac:dyDescent="0.2">
      <c r="A165" s="22">
        <v>43177</v>
      </c>
      <c r="B165" s="21">
        <v>26466</v>
      </c>
    </row>
    <row r="166" spans="1:2" x14ac:dyDescent="0.2">
      <c r="A166" s="22">
        <v>43184</v>
      </c>
      <c r="B166" s="21">
        <v>26591</v>
      </c>
    </row>
    <row r="167" spans="1:2" x14ac:dyDescent="0.2">
      <c r="A167" s="22">
        <v>43191</v>
      </c>
      <c r="B167" s="21">
        <v>26590</v>
      </c>
    </row>
    <row r="168" spans="1:2" x14ac:dyDescent="0.2">
      <c r="A168" s="22">
        <v>43198</v>
      </c>
      <c r="B168" s="21">
        <v>25394</v>
      </c>
    </row>
    <row r="169" spans="1:2" x14ac:dyDescent="0.2">
      <c r="A169" s="22">
        <v>43205</v>
      </c>
      <c r="B169" s="21">
        <v>25067</v>
      </c>
    </row>
    <row r="170" spans="1:2" x14ac:dyDescent="0.2">
      <c r="A170" s="22">
        <v>43212</v>
      </c>
      <c r="B170" s="21">
        <v>27772</v>
      </c>
    </row>
    <row r="171" spans="1:2" x14ac:dyDescent="0.2">
      <c r="A171" s="22">
        <v>43219</v>
      </c>
      <c r="B171" s="21">
        <v>26469</v>
      </c>
    </row>
    <row r="172" spans="1:2" x14ac:dyDescent="0.2">
      <c r="A172" s="22">
        <v>43226</v>
      </c>
      <c r="B172" s="21">
        <v>26951</v>
      </c>
    </row>
    <row r="173" spans="1:2" x14ac:dyDescent="0.2">
      <c r="A173" s="22">
        <v>43233</v>
      </c>
      <c r="B173" s="21">
        <v>28217</v>
      </c>
    </row>
    <row r="174" spans="1:2" x14ac:dyDescent="0.2">
      <c r="A174" s="22">
        <v>43240</v>
      </c>
      <c r="B174" s="21">
        <v>27974</v>
      </c>
    </row>
    <row r="175" spans="1:2" x14ac:dyDescent="0.2">
      <c r="A175" s="22">
        <v>43247</v>
      </c>
      <c r="B175" s="21">
        <v>28504</v>
      </c>
    </row>
    <row r="176" spans="1:2" x14ac:dyDescent="0.2">
      <c r="A176" s="22">
        <v>43254</v>
      </c>
      <c r="B176" s="21">
        <v>29445</v>
      </c>
    </row>
    <row r="177" spans="1:2" x14ac:dyDescent="0.2">
      <c r="A177" s="22">
        <v>43261</v>
      </c>
      <c r="B177" s="21">
        <v>28828</v>
      </c>
    </row>
    <row r="178" spans="1:2" x14ac:dyDescent="0.2">
      <c r="A178" s="22">
        <v>43268</v>
      </c>
      <c r="B178" s="21">
        <v>27147</v>
      </c>
    </row>
    <row r="179" spans="1:2" x14ac:dyDescent="0.2">
      <c r="A179" s="22">
        <v>43275</v>
      </c>
      <c r="B179" s="21">
        <v>27096</v>
      </c>
    </row>
    <row r="180" spans="1:2" x14ac:dyDescent="0.2">
      <c r="A180" s="22">
        <v>43282</v>
      </c>
      <c r="B180" s="21">
        <v>28053</v>
      </c>
    </row>
    <row r="181" spans="1:2" x14ac:dyDescent="0.2">
      <c r="A181" s="22">
        <v>43289</v>
      </c>
      <c r="B181" s="21">
        <v>27532</v>
      </c>
    </row>
    <row r="182" spans="1:2" x14ac:dyDescent="0.2">
      <c r="A182" s="22">
        <v>43296</v>
      </c>
      <c r="B182" s="21">
        <v>26181</v>
      </c>
    </row>
    <row r="183" spans="1:2" x14ac:dyDescent="0.2">
      <c r="A183" s="22">
        <v>43303</v>
      </c>
      <c r="B183" s="21">
        <v>26368</v>
      </c>
    </row>
    <row r="184" spans="1:2" x14ac:dyDescent="0.2">
      <c r="A184" s="22">
        <v>43310</v>
      </c>
      <c r="B184" s="21">
        <v>26223</v>
      </c>
    </row>
    <row r="185" spans="1:2" x14ac:dyDescent="0.2">
      <c r="A185" s="22">
        <v>43317</v>
      </c>
      <c r="B185" s="21">
        <v>26258</v>
      </c>
    </row>
    <row r="186" spans="1:2" x14ac:dyDescent="0.2">
      <c r="A186" s="22">
        <v>43324</v>
      </c>
      <c r="B186" s="21">
        <v>26489</v>
      </c>
    </row>
    <row r="187" spans="1:2" x14ac:dyDescent="0.2">
      <c r="A187" s="22">
        <v>43331</v>
      </c>
      <c r="B187" s="21">
        <v>26290</v>
      </c>
    </row>
    <row r="188" spans="1:2" x14ac:dyDescent="0.2">
      <c r="A188" s="22">
        <v>43338</v>
      </c>
      <c r="B188" s="21">
        <v>26930</v>
      </c>
    </row>
    <row r="189" spans="1:2" x14ac:dyDescent="0.2">
      <c r="A189" s="22">
        <v>43345</v>
      </c>
      <c r="B189" s="21">
        <v>27347</v>
      </c>
    </row>
    <row r="190" spans="1:2" x14ac:dyDescent="0.2">
      <c r="A190" s="22">
        <v>43352</v>
      </c>
      <c r="B190" s="21">
        <v>27428</v>
      </c>
    </row>
    <row r="191" spans="1:2" x14ac:dyDescent="0.2">
      <c r="A191" s="22">
        <v>43359</v>
      </c>
      <c r="B191" s="21">
        <v>26752</v>
      </c>
    </row>
    <row r="192" spans="1:2" x14ac:dyDescent="0.2">
      <c r="A192" s="22">
        <v>43366</v>
      </c>
      <c r="B192" s="21">
        <v>26745</v>
      </c>
    </row>
    <row r="193" spans="1:2" x14ac:dyDescent="0.2">
      <c r="A193" s="22">
        <v>43373</v>
      </c>
      <c r="B193" s="21">
        <v>26924</v>
      </c>
    </row>
    <row r="194" spans="1:2" x14ac:dyDescent="0.2">
      <c r="A194" s="22">
        <v>43380</v>
      </c>
      <c r="B194" s="21">
        <v>26729</v>
      </c>
    </row>
    <row r="195" spans="1:2" x14ac:dyDescent="0.2">
      <c r="A195" s="22">
        <v>43387</v>
      </c>
      <c r="B195" s="21">
        <v>26298</v>
      </c>
    </row>
    <row r="196" spans="1:2" x14ac:dyDescent="0.2">
      <c r="A196" s="22">
        <v>43394</v>
      </c>
      <c r="B196" s="21">
        <v>24524</v>
      </c>
    </row>
    <row r="197" spans="1:2" x14ac:dyDescent="0.2">
      <c r="A197" s="22">
        <v>43401</v>
      </c>
      <c r="B197" s="21">
        <v>25428</v>
      </c>
    </row>
    <row r="198" spans="1:2" x14ac:dyDescent="0.2">
      <c r="A198" s="22">
        <v>43408</v>
      </c>
      <c r="B198" s="21">
        <v>26112</v>
      </c>
    </row>
    <row r="199" spans="1:2" x14ac:dyDescent="0.2">
      <c r="A199" s="22">
        <v>43415</v>
      </c>
      <c r="B199" s="21">
        <v>26921</v>
      </c>
    </row>
    <row r="200" spans="1:2" x14ac:dyDescent="0.2">
      <c r="A200" s="22">
        <v>43422</v>
      </c>
      <c r="B200" s="21">
        <v>26911</v>
      </c>
    </row>
    <row r="201" spans="1:2" x14ac:dyDescent="0.2">
      <c r="A201" s="22">
        <v>43429</v>
      </c>
      <c r="B201" s="21">
        <v>25878</v>
      </c>
    </row>
    <row r="202" spans="1:2" x14ac:dyDescent="0.2">
      <c r="A202" s="22">
        <v>43436</v>
      </c>
      <c r="B202" s="21">
        <v>25742</v>
      </c>
    </row>
    <row r="203" spans="1:2" x14ac:dyDescent="0.2">
      <c r="A203" s="22">
        <v>43443</v>
      </c>
      <c r="B203" s="21">
        <v>27502</v>
      </c>
    </row>
    <row r="204" spans="1:2" x14ac:dyDescent="0.2">
      <c r="A204" s="22">
        <v>43450</v>
      </c>
      <c r="B204" s="21">
        <v>26113</v>
      </c>
    </row>
    <row r="205" spans="1:2" x14ac:dyDescent="0.2">
      <c r="A205" s="22">
        <v>43457</v>
      </c>
      <c r="B205" s="21">
        <v>26218</v>
      </c>
    </row>
    <row r="206" spans="1:2" x14ac:dyDescent="0.2">
      <c r="A206" s="22">
        <v>43464</v>
      </c>
      <c r="B206" s="21">
        <v>25356</v>
      </c>
    </row>
    <row r="207" spans="1:2" x14ac:dyDescent="0.2">
      <c r="A207" s="22">
        <v>43471</v>
      </c>
      <c r="B207" s="21">
        <v>26047</v>
      </c>
    </row>
    <row r="208" spans="1:2" x14ac:dyDescent="0.2">
      <c r="A208" s="22">
        <v>43478</v>
      </c>
      <c r="B208" s="21">
        <v>25991</v>
      </c>
    </row>
    <row r="209" spans="1:2" x14ac:dyDescent="0.2">
      <c r="A209" s="22">
        <v>43485</v>
      </c>
      <c r="B209" s="21">
        <v>25471</v>
      </c>
    </row>
    <row r="210" spans="1:2" x14ac:dyDescent="0.2">
      <c r="A210" s="22">
        <v>43492</v>
      </c>
      <c r="B210" s="21">
        <v>26612</v>
      </c>
    </row>
    <row r="211" spans="1:2" x14ac:dyDescent="0.2">
      <c r="A211" s="22">
        <v>43499</v>
      </c>
      <c r="B211" s="21">
        <v>26376</v>
      </c>
    </row>
    <row r="212" spans="1:2" x14ac:dyDescent="0.2">
      <c r="A212" s="22">
        <v>43506</v>
      </c>
      <c r="B212" s="21">
        <v>27227</v>
      </c>
    </row>
    <row r="213" spans="1:2" x14ac:dyDescent="0.2">
      <c r="A213" s="22">
        <v>43513</v>
      </c>
      <c r="B213" s="21">
        <v>26874</v>
      </c>
    </row>
    <row r="214" spans="1:2" x14ac:dyDescent="0.2">
      <c r="A214" s="22">
        <v>43520</v>
      </c>
      <c r="B214" s="21">
        <v>27071</v>
      </c>
    </row>
    <row r="215" spans="1:2" x14ac:dyDescent="0.2">
      <c r="A215" s="22">
        <v>43527</v>
      </c>
      <c r="B215" s="21">
        <v>27058</v>
      </c>
    </row>
    <row r="216" spans="1:2" x14ac:dyDescent="0.2">
      <c r="A216" s="22">
        <v>43534</v>
      </c>
      <c r="B216" s="21">
        <v>26752</v>
      </c>
    </row>
    <row r="217" spans="1:2" x14ac:dyDescent="0.2">
      <c r="A217" s="22">
        <v>43541</v>
      </c>
      <c r="B217" s="21">
        <v>26984</v>
      </c>
    </row>
    <row r="218" spans="1:2" x14ac:dyDescent="0.2">
      <c r="A218" s="22">
        <v>43548</v>
      </c>
      <c r="B218" s="21">
        <v>27419</v>
      </c>
    </row>
    <row r="219" spans="1:2" x14ac:dyDescent="0.2">
      <c r="A219" s="22">
        <v>43555</v>
      </c>
      <c r="B219" s="21">
        <v>27126</v>
      </c>
    </row>
    <row r="220" spans="1:2" x14ac:dyDescent="0.2">
      <c r="A220" s="22">
        <v>43562</v>
      </c>
      <c r="B220" s="21">
        <v>26240</v>
      </c>
    </row>
    <row r="221" spans="1:2" x14ac:dyDescent="0.2">
      <c r="A221" s="22">
        <v>43569</v>
      </c>
      <c r="B221" s="21">
        <v>26674</v>
      </c>
    </row>
    <row r="222" spans="1:2" x14ac:dyDescent="0.2">
      <c r="A222" s="22">
        <v>43576</v>
      </c>
      <c r="B222" s="21">
        <v>28550</v>
      </c>
    </row>
    <row r="223" spans="1:2" x14ac:dyDescent="0.2">
      <c r="A223" s="22">
        <v>43583</v>
      </c>
      <c r="B223" s="21">
        <v>29677</v>
      </c>
    </row>
    <row r="224" spans="1:2" x14ac:dyDescent="0.2">
      <c r="A224" s="22">
        <v>43590</v>
      </c>
      <c r="B224" s="21">
        <v>27845</v>
      </c>
    </row>
    <row r="225" spans="1:2" x14ac:dyDescent="0.2">
      <c r="A225" s="22">
        <v>43597</v>
      </c>
      <c r="B225" s="21">
        <v>27649</v>
      </c>
    </row>
    <row r="226" spans="1:2" x14ac:dyDescent="0.2">
      <c r="A226" s="22">
        <v>43604</v>
      </c>
      <c r="B226" s="21">
        <v>29247</v>
      </c>
    </row>
    <row r="227" spans="1:2" x14ac:dyDescent="0.2">
      <c r="A227" s="22">
        <v>43611</v>
      </c>
      <c r="B227" s="21">
        <v>28287</v>
      </c>
    </row>
    <row r="228" spans="1:2" x14ac:dyDescent="0.2">
      <c r="A228" s="22">
        <v>43618</v>
      </c>
      <c r="B228" s="21">
        <v>27658</v>
      </c>
    </row>
    <row r="229" spans="1:2" x14ac:dyDescent="0.2">
      <c r="A229" s="22">
        <v>43625</v>
      </c>
      <c r="B229" s="21">
        <v>28029</v>
      </c>
    </row>
    <row r="230" spans="1:2" x14ac:dyDescent="0.2">
      <c r="A230" s="22">
        <v>43632</v>
      </c>
      <c r="B230" s="21">
        <v>28240</v>
      </c>
    </row>
    <row r="231" spans="1:2" x14ac:dyDescent="0.2">
      <c r="A231" s="22">
        <v>43639</v>
      </c>
      <c r="B231" s="21">
        <v>28655</v>
      </c>
    </row>
    <row r="232" spans="1:2" x14ac:dyDescent="0.2">
      <c r="A232" s="22">
        <v>43646</v>
      </c>
      <c r="B232" s="21">
        <v>28599</v>
      </c>
    </row>
    <row r="233" spans="1:2" x14ac:dyDescent="0.2">
      <c r="A233" s="22">
        <v>43653</v>
      </c>
      <c r="B233" s="21">
        <v>27125</v>
      </c>
    </row>
    <row r="234" spans="1:2" x14ac:dyDescent="0.2">
      <c r="A234" s="22">
        <v>43660</v>
      </c>
      <c r="B234" s="21">
        <v>27142</v>
      </c>
    </row>
    <row r="235" spans="1:2" x14ac:dyDescent="0.2">
      <c r="A235" s="22">
        <v>43667</v>
      </c>
      <c r="B235" s="21">
        <v>27591</v>
      </c>
    </row>
    <row r="236" spans="1:2" x14ac:dyDescent="0.2">
      <c r="A236" s="22">
        <v>43674</v>
      </c>
      <c r="B236" s="21">
        <v>28629</v>
      </c>
    </row>
    <row r="237" spans="1:2" x14ac:dyDescent="0.2">
      <c r="A237" s="22">
        <v>43681</v>
      </c>
      <c r="B237" s="21">
        <v>28406</v>
      </c>
    </row>
    <row r="238" spans="1:2" x14ac:dyDescent="0.2">
      <c r="A238" s="22">
        <v>43688</v>
      </c>
      <c r="B238" s="21">
        <v>27484</v>
      </c>
    </row>
    <row r="239" spans="1:2" x14ac:dyDescent="0.2">
      <c r="A239" s="22">
        <v>43695</v>
      </c>
      <c r="B239" s="21">
        <v>27345</v>
      </c>
    </row>
    <row r="240" spans="1:2" x14ac:dyDescent="0.2">
      <c r="A240" s="22">
        <v>43702</v>
      </c>
      <c r="B240" s="21">
        <v>28628</v>
      </c>
    </row>
    <row r="241" spans="1:2" x14ac:dyDescent="0.2">
      <c r="A241" s="22">
        <v>43709</v>
      </c>
      <c r="B241" s="21">
        <v>29370</v>
      </c>
    </row>
    <row r="242" spans="1:2" x14ac:dyDescent="0.2">
      <c r="A242" s="22">
        <v>43716</v>
      </c>
      <c r="B242" s="21">
        <v>28217</v>
      </c>
    </row>
    <row r="243" spans="1:2" x14ac:dyDescent="0.2">
      <c r="A243" s="22">
        <v>43723</v>
      </c>
      <c r="B243" s="21">
        <v>28736</v>
      </c>
    </row>
    <row r="244" spans="1:2" x14ac:dyDescent="0.2">
      <c r="A244" s="22">
        <v>43730</v>
      </c>
      <c r="B244" s="21">
        <v>29560</v>
      </c>
    </row>
    <row r="245" spans="1:2" x14ac:dyDescent="0.2">
      <c r="A245" s="22">
        <v>43737</v>
      </c>
      <c r="B245" s="21">
        <v>29473</v>
      </c>
    </row>
    <row r="246" spans="1:2" x14ac:dyDescent="0.2">
      <c r="A246" s="22">
        <v>43744</v>
      </c>
      <c r="B246" s="21">
        <v>28312</v>
      </c>
    </row>
    <row r="247" spans="1:2" x14ac:dyDescent="0.2">
      <c r="A247" s="22">
        <v>43751</v>
      </c>
      <c r="B247" s="21">
        <v>28155</v>
      </c>
    </row>
    <row r="248" spans="1:2" x14ac:dyDescent="0.2">
      <c r="A248" s="22">
        <v>43758</v>
      </c>
      <c r="B248" s="21">
        <v>26547</v>
      </c>
    </row>
    <row r="249" spans="1:2" x14ac:dyDescent="0.2">
      <c r="A249" s="22">
        <v>43765</v>
      </c>
      <c r="B249" s="21">
        <v>27427</v>
      </c>
    </row>
    <row r="250" spans="1:2" x14ac:dyDescent="0.2">
      <c r="A250" s="22">
        <v>43772</v>
      </c>
      <c r="B250" s="21">
        <v>27386</v>
      </c>
    </row>
    <row r="251" spans="1:2" x14ac:dyDescent="0.2">
      <c r="A251" s="22">
        <v>43779</v>
      </c>
      <c r="B251" s="21">
        <v>28267</v>
      </c>
    </row>
    <row r="252" spans="1:2" x14ac:dyDescent="0.2">
      <c r="A252" s="22">
        <v>43786</v>
      </c>
      <c r="B252" s="21">
        <v>27779</v>
      </c>
    </row>
    <row r="253" spans="1:2" x14ac:dyDescent="0.2">
      <c r="A253" s="22">
        <v>43793</v>
      </c>
      <c r="B253" s="21">
        <v>27458</v>
      </c>
    </row>
    <row r="254" spans="1:2" x14ac:dyDescent="0.2">
      <c r="A254" s="22">
        <v>43800</v>
      </c>
      <c r="B254" s="21">
        <v>27612</v>
      </c>
    </row>
    <row r="255" spans="1:2" x14ac:dyDescent="0.2">
      <c r="A255" s="22">
        <v>43807</v>
      </c>
      <c r="B255" s="21">
        <v>27387</v>
      </c>
    </row>
    <row r="256" spans="1:2" x14ac:dyDescent="0.2">
      <c r="A256" s="22">
        <v>43814</v>
      </c>
      <c r="B256" s="21">
        <v>27330</v>
      </c>
    </row>
    <row r="257" spans="1:2" x14ac:dyDescent="0.2">
      <c r="A257" s="22">
        <v>43821</v>
      </c>
      <c r="B257" s="21">
        <v>27702</v>
      </c>
    </row>
    <row r="258" spans="1:2" x14ac:dyDescent="0.2">
      <c r="A258" s="22">
        <v>43828</v>
      </c>
      <c r="B258" s="21">
        <v>25006</v>
      </c>
    </row>
    <row r="259" spans="1:2" x14ac:dyDescent="0.2">
      <c r="A259" s="22">
        <v>43835</v>
      </c>
      <c r="B259" s="21">
        <v>26453</v>
      </c>
    </row>
    <row r="260" spans="1:2" x14ac:dyDescent="0.2">
      <c r="A260" s="22">
        <v>43842</v>
      </c>
      <c r="B260" s="21">
        <v>25375</v>
      </c>
    </row>
    <row r="261" spans="1:2" x14ac:dyDescent="0.2">
      <c r="A261" s="22">
        <v>43849</v>
      </c>
      <c r="B261" s="21">
        <v>25447</v>
      </c>
    </row>
    <row r="262" spans="1:2" x14ac:dyDescent="0.2">
      <c r="A262" s="22">
        <v>43856</v>
      </c>
      <c r="B262" s="21">
        <v>26183</v>
      </c>
    </row>
    <row r="263" spans="1:2" x14ac:dyDescent="0.2">
      <c r="A263" s="22">
        <v>43863</v>
      </c>
      <c r="B263" s="21">
        <v>26250</v>
      </c>
    </row>
    <row r="264" spans="1:2" x14ac:dyDescent="0.2">
      <c r="A264" s="22">
        <v>43870</v>
      </c>
      <c r="B264" s="21">
        <v>26048</v>
      </c>
    </row>
    <row r="265" spans="1:2" x14ac:dyDescent="0.2">
      <c r="A265" s="22">
        <v>43877</v>
      </c>
      <c r="B265" s="21">
        <v>24592</v>
      </c>
    </row>
    <row r="266" spans="1:2" x14ac:dyDescent="0.2">
      <c r="A266" s="22">
        <v>43884</v>
      </c>
      <c r="B266" s="21">
        <v>26012</v>
      </c>
    </row>
    <row r="267" spans="1:2" x14ac:dyDescent="0.2">
      <c r="A267" s="22">
        <v>43891</v>
      </c>
      <c r="B267" s="21">
        <v>26351</v>
      </c>
    </row>
    <row r="268" spans="1:2" x14ac:dyDescent="0.2">
      <c r="A268" s="22">
        <v>43898</v>
      </c>
      <c r="B268" s="21">
        <v>26103</v>
      </c>
    </row>
    <row r="269" spans="1:2" x14ac:dyDescent="0.2">
      <c r="A269" s="22">
        <v>43905</v>
      </c>
      <c r="B269" s="21">
        <v>24052</v>
      </c>
    </row>
    <row r="270" spans="1:2" x14ac:dyDescent="0.2">
      <c r="A270" s="22">
        <v>43912</v>
      </c>
      <c r="B270" s="21">
        <v>16518</v>
      </c>
    </row>
    <row r="271" spans="1:2" x14ac:dyDescent="0.2">
      <c r="A271" s="22">
        <v>43919</v>
      </c>
      <c r="B271" s="21">
        <v>11059</v>
      </c>
    </row>
    <row r="272" spans="1:2" x14ac:dyDescent="0.2">
      <c r="A272" s="22">
        <v>43926</v>
      </c>
      <c r="B272" s="21">
        <v>11276</v>
      </c>
    </row>
    <row r="273" spans="1:2" x14ac:dyDescent="0.2">
      <c r="A273" s="22">
        <v>43933</v>
      </c>
      <c r="B273" s="21">
        <v>11866</v>
      </c>
    </row>
    <row r="274" spans="1:2" x14ac:dyDescent="0.2">
      <c r="A274" s="22">
        <v>43940</v>
      </c>
      <c r="B274" s="21">
        <v>12892</v>
      </c>
    </row>
    <row r="275" spans="1:2" x14ac:dyDescent="0.2">
      <c r="A275" s="22">
        <v>43947</v>
      </c>
      <c r="B275" s="21">
        <v>15049</v>
      </c>
    </row>
    <row r="276" spans="1:2" x14ac:dyDescent="0.2">
      <c r="A276" s="22">
        <v>43954</v>
      </c>
      <c r="B276" s="21">
        <v>16081</v>
      </c>
    </row>
    <row r="277" spans="1:2" x14ac:dyDescent="0.2">
      <c r="A277" s="22">
        <v>43961</v>
      </c>
      <c r="B277" s="21">
        <v>16801</v>
      </c>
    </row>
    <row r="278" spans="1:2" x14ac:dyDescent="0.2">
      <c r="A278" s="22">
        <v>43968</v>
      </c>
      <c r="B278" s="21">
        <v>16351</v>
      </c>
    </row>
    <row r="279" spans="1:2" x14ac:dyDescent="0.2">
      <c r="A279" s="22">
        <v>43975</v>
      </c>
      <c r="B279" s="21">
        <v>17635</v>
      </c>
    </row>
    <row r="280" spans="1:2" x14ac:dyDescent="0.2">
      <c r="A280" s="22">
        <v>43982</v>
      </c>
      <c r="B280" s="21">
        <v>19741</v>
      </c>
    </row>
    <row r="281" spans="1:2" x14ac:dyDescent="0.2">
      <c r="A281" s="22">
        <v>43989</v>
      </c>
      <c r="B281" s="21">
        <v>20099</v>
      </c>
    </row>
    <row r="282" spans="1:2" x14ac:dyDescent="0.2">
      <c r="A282" s="22">
        <v>43996</v>
      </c>
      <c r="B282" s="21">
        <v>19216</v>
      </c>
    </row>
    <row r="283" spans="1:2" x14ac:dyDescent="0.2">
      <c r="A283" s="22">
        <v>44003</v>
      </c>
      <c r="B283" s="21">
        <v>21359</v>
      </c>
    </row>
    <row r="284" spans="1:2" x14ac:dyDescent="0.2">
      <c r="A284" s="22">
        <v>44010</v>
      </c>
      <c r="B284" s="21">
        <v>21680</v>
      </c>
    </row>
    <row r="285" spans="1:2" x14ac:dyDescent="0.2">
      <c r="A285" s="22">
        <v>44017</v>
      </c>
      <c r="B285" s="21">
        <v>20503</v>
      </c>
    </row>
    <row r="286" spans="1:2" x14ac:dyDescent="0.2">
      <c r="A286" s="22">
        <v>44024</v>
      </c>
      <c r="B286" s="21">
        <v>21468</v>
      </c>
    </row>
    <row r="287" spans="1:2" x14ac:dyDescent="0.2">
      <c r="A287" s="22">
        <v>44031</v>
      </c>
      <c r="B287" s="21">
        <v>22437</v>
      </c>
    </row>
    <row r="288" spans="1:2" x14ac:dyDescent="0.2">
      <c r="A288" s="22">
        <v>44038</v>
      </c>
      <c r="B288" s="21">
        <v>22549</v>
      </c>
    </row>
    <row r="289" spans="1:2" x14ac:dyDescent="0.2">
      <c r="A289" s="22">
        <v>44045</v>
      </c>
      <c r="B289" s="21">
        <v>22394</v>
      </c>
    </row>
    <row r="290" spans="1:2" x14ac:dyDescent="0.2">
      <c r="A290" s="22">
        <v>44052</v>
      </c>
      <c r="B290" s="21">
        <v>22842</v>
      </c>
    </row>
    <row r="291" spans="1:2" x14ac:dyDescent="0.2">
      <c r="A291" s="22">
        <v>44059</v>
      </c>
      <c r="B291" s="21">
        <v>24007</v>
      </c>
    </row>
    <row r="292" spans="1:2" x14ac:dyDescent="0.2">
      <c r="A292" s="22">
        <v>44066</v>
      </c>
      <c r="B292" s="21">
        <v>24050</v>
      </c>
    </row>
    <row r="293" spans="1:2" x14ac:dyDescent="0.2">
      <c r="A293" s="22">
        <v>44073</v>
      </c>
      <c r="B293" s="21">
        <v>23416</v>
      </c>
    </row>
    <row r="294" spans="1:2" x14ac:dyDescent="0.2">
      <c r="A294" s="4"/>
      <c r="B294" s="4"/>
    </row>
    <row r="295" spans="1:2" x14ac:dyDescent="0.2">
      <c r="A295" t="s">
        <v>28</v>
      </c>
    </row>
    <row r="296" spans="1:2" x14ac:dyDescent="0.2">
      <c r="A296" t="s">
        <v>58</v>
      </c>
    </row>
  </sheetData>
  <hyperlinks>
    <hyperlink ref="A2" r:id="rId1" xr:uid="{00000000-0004-0000-0600-000000000000}"/>
  </hyperlink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4"/>
  <sheetViews>
    <sheetView workbookViewId="0">
      <selection activeCell="C5" sqref="C5:C41"/>
    </sheetView>
  </sheetViews>
  <sheetFormatPr baseColWidth="10" defaultColWidth="8.83203125" defaultRowHeight="15" x14ac:dyDescent="0.2"/>
  <cols>
    <col min="1" max="1" width="14.6640625" customWidth="1"/>
    <col min="2" max="2" width="10.6640625" customWidth="1"/>
    <col min="3" max="3" width="12.6640625" customWidth="1"/>
    <col min="4" max="4" width="24.6640625" customWidth="1"/>
    <col min="5" max="5" width="15.6640625" customWidth="1"/>
  </cols>
  <sheetData>
    <row r="1" spans="1:5" ht="19" x14ac:dyDescent="0.25">
      <c r="A1" s="1" t="s">
        <v>59</v>
      </c>
    </row>
    <row r="2" spans="1:5" x14ac:dyDescent="0.2">
      <c r="A2" s="2" t="s">
        <v>40</v>
      </c>
    </row>
    <row r="4" spans="1:5" x14ac:dyDescent="0.2">
      <c r="A4" s="5" t="s">
        <v>60</v>
      </c>
      <c r="B4" s="3" t="s">
        <v>35</v>
      </c>
      <c r="C4" s="5" t="s">
        <v>61</v>
      </c>
      <c r="D4" s="5" t="s">
        <v>62</v>
      </c>
      <c r="E4" s="5" t="s">
        <v>63</v>
      </c>
    </row>
    <row r="5" spans="1:5" x14ac:dyDescent="0.2">
      <c r="A5" s="23">
        <v>1</v>
      </c>
      <c r="B5" s="27">
        <v>43829</v>
      </c>
      <c r="C5" s="24">
        <v>1161</v>
      </c>
      <c r="D5" s="25">
        <v>1276</v>
      </c>
      <c r="E5" s="26">
        <v>0</v>
      </c>
    </row>
    <row r="6" spans="1:5" x14ac:dyDescent="0.2">
      <c r="A6" s="23">
        <v>2</v>
      </c>
      <c r="B6" s="27">
        <v>43836</v>
      </c>
      <c r="C6" s="24">
        <v>1567</v>
      </c>
      <c r="D6" s="25">
        <v>1559.6</v>
      </c>
      <c r="E6" s="26">
        <v>0</v>
      </c>
    </row>
    <row r="7" spans="1:5" x14ac:dyDescent="0.2">
      <c r="A7" s="23">
        <v>3</v>
      </c>
      <c r="B7" s="27">
        <v>43843</v>
      </c>
      <c r="C7" s="24">
        <v>1322</v>
      </c>
      <c r="D7" s="25">
        <v>1382</v>
      </c>
      <c r="E7" s="26">
        <v>0</v>
      </c>
    </row>
    <row r="8" spans="1:5" x14ac:dyDescent="0.2">
      <c r="A8" s="23">
        <v>4</v>
      </c>
      <c r="B8" s="27">
        <v>43850</v>
      </c>
      <c r="C8" s="24">
        <v>1226</v>
      </c>
      <c r="D8" s="25">
        <v>1316.6</v>
      </c>
      <c r="E8" s="26">
        <v>0</v>
      </c>
    </row>
    <row r="9" spans="1:5" x14ac:dyDescent="0.2">
      <c r="A9" s="23">
        <v>5</v>
      </c>
      <c r="B9" s="27">
        <v>43857</v>
      </c>
      <c r="C9" s="24">
        <v>1188</v>
      </c>
      <c r="D9" s="25">
        <v>1279.5999999999999</v>
      </c>
      <c r="E9" s="26">
        <v>0</v>
      </c>
    </row>
    <row r="10" spans="1:5" x14ac:dyDescent="0.2">
      <c r="A10" s="23">
        <v>6</v>
      </c>
      <c r="B10" s="27">
        <v>43864</v>
      </c>
      <c r="C10" s="24">
        <v>1216</v>
      </c>
      <c r="D10" s="25">
        <v>1253.8</v>
      </c>
      <c r="E10" s="26">
        <v>0</v>
      </c>
    </row>
    <row r="11" spans="1:5" x14ac:dyDescent="0.2">
      <c r="A11" s="23">
        <v>7</v>
      </c>
      <c r="B11" s="27">
        <v>43871</v>
      </c>
      <c r="C11" s="24">
        <v>1162</v>
      </c>
      <c r="D11" s="25">
        <v>1259.2</v>
      </c>
      <c r="E11" s="26">
        <v>0</v>
      </c>
    </row>
    <row r="12" spans="1:5" x14ac:dyDescent="0.2">
      <c r="A12" s="23">
        <v>8</v>
      </c>
      <c r="B12" s="27">
        <v>43878</v>
      </c>
      <c r="C12" s="24">
        <v>1162</v>
      </c>
      <c r="D12" s="25">
        <v>1246.8</v>
      </c>
      <c r="E12" s="26">
        <v>0</v>
      </c>
    </row>
    <row r="13" spans="1:5" x14ac:dyDescent="0.2">
      <c r="A13" s="23">
        <v>9</v>
      </c>
      <c r="B13" s="27">
        <v>43885</v>
      </c>
      <c r="C13" s="24">
        <v>1171</v>
      </c>
      <c r="D13" s="25">
        <v>1164.8</v>
      </c>
      <c r="E13" s="26">
        <v>0</v>
      </c>
    </row>
    <row r="14" spans="1:5" x14ac:dyDescent="0.2">
      <c r="A14" s="23">
        <v>10</v>
      </c>
      <c r="B14" s="27">
        <v>43892</v>
      </c>
      <c r="C14" s="24">
        <v>1208</v>
      </c>
      <c r="D14" s="25">
        <v>1228.5999999999999</v>
      </c>
      <c r="E14" s="26">
        <v>0</v>
      </c>
    </row>
    <row r="15" spans="1:5" x14ac:dyDescent="0.2">
      <c r="A15" s="23">
        <v>11</v>
      </c>
      <c r="B15" s="27">
        <v>43899</v>
      </c>
      <c r="C15" s="24">
        <v>1198</v>
      </c>
      <c r="D15" s="25">
        <v>1169</v>
      </c>
      <c r="E15" s="26">
        <v>0</v>
      </c>
    </row>
    <row r="16" spans="1:5" x14ac:dyDescent="0.2">
      <c r="A16" s="23">
        <v>12</v>
      </c>
      <c r="B16" s="27">
        <v>43906</v>
      </c>
      <c r="C16" s="24">
        <v>1196</v>
      </c>
      <c r="D16" s="25">
        <v>1120.4000000000001</v>
      </c>
      <c r="E16" s="26">
        <v>11</v>
      </c>
    </row>
    <row r="17" spans="1:5" x14ac:dyDescent="0.2">
      <c r="A17" s="23">
        <v>13</v>
      </c>
      <c r="B17" s="27">
        <v>43913</v>
      </c>
      <c r="C17" s="24">
        <v>1079</v>
      </c>
      <c r="D17" s="25">
        <v>1118.2</v>
      </c>
      <c r="E17" s="26">
        <v>62</v>
      </c>
    </row>
    <row r="18" spans="1:5" x14ac:dyDescent="0.2">
      <c r="A18" s="23">
        <v>14</v>
      </c>
      <c r="B18" s="27">
        <v>43920</v>
      </c>
      <c r="C18" s="24">
        <v>1744</v>
      </c>
      <c r="D18" s="25">
        <v>1098.4000000000001</v>
      </c>
      <c r="E18" s="26">
        <v>282</v>
      </c>
    </row>
    <row r="19" spans="1:5" x14ac:dyDescent="0.2">
      <c r="A19" s="23">
        <v>15</v>
      </c>
      <c r="B19" s="27">
        <v>43927</v>
      </c>
      <c r="C19" s="24">
        <v>1978</v>
      </c>
      <c r="D19" s="25">
        <v>1099.8</v>
      </c>
      <c r="E19" s="26">
        <v>609</v>
      </c>
    </row>
    <row r="20" spans="1:5" x14ac:dyDescent="0.2">
      <c r="A20" s="23">
        <v>16</v>
      </c>
      <c r="B20" s="27">
        <v>43934</v>
      </c>
      <c r="C20" s="24">
        <v>1916</v>
      </c>
      <c r="D20" s="25">
        <v>1067.2</v>
      </c>
      <c r="E20" s="26">
        <v>650</v>
      </c>
    </row>
    <row r="21" spans="1:5" x14ac:dyDescent="0.2">
      <c r="A21" s="23">
        <v>17</v>
      </c>
      <c r="B21" s="27">
        <v>43941</v>
      </c>
      <c r="C21" s="24">
        <v>1836</v>
      </c>
      <c r="D21" s="25">
        <v>1086.8</v>
      </c>
      <c r="E21" s="26">
        <v>661</v>
      </c>
    </row>
    <row r="22" spans="1:5" x14ac:dyDescent="0.2">
      <c r="A22" s="23">
        <v>18</v>
      </c>
      <c r="B22" s="27">
        <v>43948</v>
      </c>
      <c r="C22" s="24">
        <v>1679</v>
      </c>
      <c r="D22" s="25">
        <v>1079.4000000000001</v>
      </c>
      <c r="E22" s="26">
        <v>527</v>
      </c>
    </row>
    <row r="23" spans="1:5" x14ac:dyDescent="0.2">
      <c r="A23" s="23">
        <v>19</v>
      </c>
      <c r="B23" s="27">
        <v>43955</v>
      </c>
      <c r="C23" s="24">
        <v>1435</v>
      </c>
      <c r="D23" s="25">
        <v>1034.2</v>
      </c>
      <c r="E23" s="26">
        <v>415</v>
      </c>
    </row>
    <row r="24" spans="1:5" x14ac:dyDescent="0.2">
      <c r="A24" s="23">
        <v>20</v>
      </c>
      <c r="B24" s="27">
        <v>43962</v>
      </c>
      <c r="C24" s="24">
        <v>1421</v>
      </c>
      <c r="D24" s="25">
        <v>1064</v>
      </c>
      <c r="E24" s="26">
        <v>336</v>
      </c>
    </row>
    <row r="25" spans="1:5" x14ac:dyDescent="0.2">
      <c r="A25" s="23">
        <v>21</v>
      </c>
      <c r="B25" s="27">
        <v>43969</v>
      </c>
      <c r="C25" s="24">
        <v>1226</v>
      </c>
      <c r="D25" s="25">
        <v>1045.4000000000001</v>
      </c>
      <c r="E25" s="26">
        <v>230</v>
      </c>
    </row>
    <row r="26" spans="1:5" x14ac:dyDescent="0.2">
      <c r="A26" s="23">
        <v>22</v>
      </c>
      <c r="B26" s="27">
        <v>43976</v>
      </c>
      <c r="C26" s="24">
        <v>1128</v>
      </c>
      <c r="D26" s="25">
        <v>1016.8</v>
      </c>
      <c r="E26" s="26">
        <v>131</v>
      </c>
    </row>
    <row r="27" spans="1:5" x14ac:dyDescent="0.2">
      <c r="A27" s="23">
        <v>23</v>
      </c>
      <c r="B27" s="27">
        <v>43983</v>
      </c>
      <c r="C27" s="24">
        <v>1093</v>
      </c>
      <c r="D27" s="25">
        <v>1056</v>
      </c>
      <c r="E27" s="26">
        <v>89</v>
      </c>
    </row>
    <row r="28" spans="1:5" x14ac:dyDescent="0.2">
      <c r="A28" s="23">
        <v>24</v>
      </c>
      <c r="B28" s="27">
        <v>43990</v>
      </c>
      <c r="C28" s="24">
        <v>1034</v>
      </c>
      <c r="D28" s="25">
        <v>1000</v>
      </c>
      <c r="E28" s="26">
        <v>69</v>
      </c>
    </row>
    <row r="29" spans="1:5" x14ac:dyDescent="0.2">
      <c r="A29" s="23">
        <v>25</v>
      </c>
      <c r="B29" s="27">
        <v>43997</v>
      </c>
      <c r="C29" s="24">
        <v>1065</v>
      </c>
      <c r="D29" s="25">
        <v>1019.4</v>
      </c>
      <c r="E29" s="26">
        <v>49</v>
      </c>
    </row>
    <row r="30" spans="1:5" x14ac:dyDescent="0.2">
      <c r="A30" s="23">
        <v>26</v>
      </c>
      <c r="B30" s="27">
        <v>44004</v>
      </c>
      <c r="C30" s="24">
        <v>1008</v>
      </c>
      <c r="D30" s="25">
        <v>1026</v>
      </c>
      <c r="E30" s="26">
        <v>35</v>
      </c>
    </row>
    <row r="31" spans="1:5" x14ac:dyDescent="0.2">
      <c r="A31" s="23">
        <v>27</v>
      </c>
      <c r="B31" s="27">
        <v>44011</v>
      </c>
      <c r="C31" s="24">
        <v>983</v>
      </c>
      <c r="D31" s="25">
        <v>1018</v>
      </c>
      <c r="E31" s="26">
        <v>18</v>
      </c>
    </row>
    <row r="32" spans="1:5" x14ac:dyDescent="0.2">
      <c r="A32" s="23">
        <v>28</v>
      </c>
      <c r="B32" s="27">
        <v>44018</v>
      </c>
      <c r="C32" s="24">
        <v>976</v>
      </c>
      <c r="D32" s="25">
        <v>1025.2</v>
      </c>
      <c r="E32" s="26">
        <v>13</v>
      </c>
    </row>
    <row r="33" spans="1:5" x14ac:dyDescent="0.2">
      <c r="A33" s="23">
        <v>29</v>
      </c>
      <c r="B33" s="27">
        <v>44025</v>
      </c>
      <c r="C33" s="24">
        <v>1033</v>
      </c>
      <c r="D33" s="25">
        <v>996.2</v>
      </c>
      <c r="E33" s="26">
        <v>6</v>
      </c>
    </row>
    <row r="34" spans="1:5" x14ac:dyDescent="0.2">
      <c r="A34" s="23">
        <v>30</v>
      </c>
      <c r="B34" s="27">
        <v>44032</v>
      </c>
      <c r="C34" s="24">
        <v>961</v>
      </c>
      <c r="D34" s="25">
        <v>977.4</v>
      </c>
      <c r="E34" s="26">
        <v>8</v>
      </c>
    </row>
    <row r="35" spans="1:5" x14ac:dyDescent="0.2">
      <c r="A35" s="23">
        <v>31</v>
      </c>
      <c r="B35" s="27">
        <v>44039</v>
      </c>
      <c r="C35" s="24">
        <v>1043</v>
      </c>
      <c r="D35" s="25">
        <v>994.4</v>
      </c>
      <c r="E35" s="26">
        <v>7</v>
      </c>
    </row>
    <row r="36" spans="1:5" x14ac:dyDescent="0.2">
      <c r="A36" s="23">
        <v>32</v>
      </c>
      <c r="B36" s="27">
        <v>44046</v>
      </c>
      <c r="C36" s="24">
        <v>1011</v>
      </c>
      <c r="D36" s="25">
        <v>1002.6</v>
      </c>
      <c r="E36" s="26">
        <v>5</v>
      </c>
    </row>
    <row r="37" spans="1:5" x14ac:dyDescent="0.2">
      <c r="A37" s="23">
        <v>33</v>
      </c>
      <c r="B37" s="27">
        <v>44053</v>
      </c>
      <c r="C37" s="24">
        <v>922</v>
      </c>
      <c r="D37" s="25">
        <v>992.2</v>
      </c>
      <c r="E37" s="26">
        <v>3</v>
      </c>
    </row>
    <row r="38" spans="1:5" x14ac:dyDescent="0.2">
      <c r="A38" s="23">
        <v>34</v>
      </c>
      <c r="B38" s="27">
        <v>44060</v>
      </c>
      <c r="C38" s="24">
        <v>1046</v>
      </c>
      <c r="D38" s="25">
        <v>999.2</v>
      </c>
      <c r="E38" s="26">
        <v>6</v>
      </c>
    </row>
    <row r="39" spans="1:5" x14ac:dyDescent="0.2">
      <c r="A39" s="23">
        <v>35</v>
      </c>
      <c r="B39" s="27">
        <v>44067</v>
      </c>
      <c r="C39" s="24">
        <v>1029</v>
      </c>
      <c r="D39" s="25">
        <v>983.2</v>
      </c>
      <c r="E39" s="26">
        <v>7</v>
      </c>
    </row>
    <row r="40" spans="1:5" x14ac:dyDescent="0.2">
      <c r="A40" s="23">
        <v>36</v>
      </c>
      <c r="B40" s="27">
        <v>44074</v>
      </c>
      <c r="C40" s="24">
        <v>1050</v>
      </c>
      <c r="D40" s="25">
        <v>988</v>
      </c>
      <c r="E40" s="26">
        <v>2</v>
      </c>
    </row>
    <row r="41" spans="1:5" x14ac:dyDescent="0.2">
      <c r="A41" s="23">
        <v>37</v>
      </c>
      <c r="B41" s="27">
        <v>44081</v>
      </c>
      <c r="C41" s="24">
        <v>1056</v>
      </c>
      <c r="D41" s="25">
        <v>1008</v>
      </c>
      <c r="E41" s="26">
        <v>5</v>
      </c>
    </row>
    <row r="42" spans="1:5" x14ac:dyDescent="0.2">
      <c r="A42" s="4"/>
      <c r="B42" s="4"/>
      <c r="C42" s="4"/>
      <c r="D42" s="4"/>
      <c r="E42" s="4"/>
    </row>
    <row r="43" spans="1:5" x14ac:dyDescent="0.2">
      <c r="A43" t="s">
        <v>28</v>
      </c>
    </row>
    <row r="44" spans="1:5" x14ac:dyDescent="0.2">
      <c r="A44" t="s">
        <v>64</v>
      </c>
    </row>
  </sheetData>
  <hyperlinks>
    <hyperlink ref="A2" r:id="rId1" xr:uid="{00000000-0004-0000-0700-000000000000}"/>
  </hyperlink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7"/>
  <sheetViews>
    <sheetView workbookViewId="0"/>
  </sheetViews>
  <sheetFormatPr baseColWidth="10" defaultColWidth="8.83203125" defaultRowHeight="15" x14ac:dyDescent="0.2"/>
  <cols>
    <col min="1" max="2" width="14.6640625" customWidth="1"/>
    <col min="3" max="3" width="17.6640625" customWidth="1"/>
    <col min="4" max="5" width="10.6640625" customWidth="1"/>
    <col min="6" max="6" width="14.6640625" customWidth="1"/>
    <col min="7" max="8" width="10.6640625" customWidth="1"/>
  </cols>
  <sheetData>
    <row r="1" spans="1:8" ht="19" x14ac:dyDescent="0.25">
      <c r="A1" s="1" t="s">
        <v>65</v>
      </c>
    </row>
    <row r="2" spans="1:8" x14ac:dyDescent="0.2">
      <c r="A2" s="2" t="s">
        <v>55</v>
      </c>
    </row>
    <row r="4" spans="1:8" x14ac:dyDescent="0.2">
      <c r="A4" s="3" t="s">
        <v>66</v>
      </c>
      <c r="B4" s="3" t="s">
        <v>67</v>
      </c>
      <c r="C4" s="5" t="s">
        <v>68</v>
      </c>
      <c r="D4" s="5" t="s">
        <v>69</v>
      </c>
      <c r="E4" s="5" t="s">
        <v>70</v>
      </c>
      <c r="F4" s="5" t="s">
        <v>71</v>
      </c>
      <c r="G4" s="3" t="s">
        <v>72</v>
      </c>
      <c r="H4" s="3" t="s">
        <v>73</v>
      </c>
    </row>
    <row r="5" spans="1:8" x14ac:dyDescent="0.2">
      <c r="A5" s="32">
        <v>43835</v>
      </c>
      <c r="B5" t="s">
        <v>74</v>
      </c>
      <c r="C5" s="28">
        <v>12344</v>
      </c>
      <c r="D5" s="29">
        <v>11990</v>
      </c>
      <c r="E5" s="30">
        <v>-354</v>
      </c>
      <c r="F5" s="31">
        <v>-2.8677900194426401E-2</v>
      </c>
    </row>
    <row r="6" spans="1:8" x14ac:dyDescent="0.2">
      <c r="A6" s="32">
        <v>43842</v>
      </c>
      <c r="B6" t="s">
        <v>74</v>
      </c>
      <c r="C6" s="28">
        <v>12320</v>
      </c>
      <c r="D6" s="29">
        <v>11885</v>
      </c>
      <c r="E6" s="30">
        <v>-435</v>
      </c>
      <c r="F6" s="31">
        <v>-3.5308441558441601E-2</v>
      </c>
    </row>
    <row r="7" spans="1:8" x14ac:dyDescent="0.2">
      <c r="A7" s="32">
        <v>43849</v>
      </c>
      <c r="B7" t="s">
        <v>74</v>
      </c>
      <c r="C7" s="28">
        <v>11977</v>
      </c>
      <c r="D7" s="29">
        <v>11743</v>
      </c>
      <c r="E7" s="30">
        <v>-234</v>
      </c>
      <c r="F7" s="31">
        <v>-1.9537446772981502E-2</v>
      </c>
    </row>
    <row r="8" spans="1:8" x14ac:dyDescent="0.2">
      <c r="A8" s="32">
        <v>43856</v>
      </c>
      <c r="B8" t="s">
        <v>74</v>
      </c>
      <c r="C8" s="28">
        <v>12243.5</v>
      </c>
      <c r="D8" s="29">
        <v>11843</v>
      </c>
      <c r="E8" s="30">
        <v>-400.5</v>
      </c>
      <c r="F8" s="31">
        <v>-3.2711234532609101E-2</v>
      </c>
    </row>
    <row r="9" spans="1:8" x14ac:dyDescent="0.2">
      <c r="A9" s="32">
        <v>43863</v>
      </c>
      <c r="B9" t="s">
        <v>74</v>
      </c>
      <c r="C9" s="28">
        <v>12287</v>
      </c>
      <c r="D9" s="29">
        <v>11761</v>
      </c>
      <c r="E9" s="30">
        <v>-526</v>
      </c>
      <c r="F9" s="31">
        <v>-4.2809473427199499E-2</v>
      </c>
    </row>
    <row r="10" spans="1:8" x14ac:dyDescent="0.2">
      <c r="A10" s="32">
        <v>43870</v>
      </c>
      <c r="B10" t="s">
        <v>74</v>
      </c>
      <c r="C10" s="28">
        <v>12341</v>
      </c>
      <c r="D10" s="29">
        <v>11560</v>
      </c>
      <c r="E10" s="30">
        <v>-781</v>
      </c>
      <c r="F10" s="31">
        <v>-6.3284985009318506E-2</v>
      </c>
    </row>
    <row r="11" spans="1:8" x14ac:dyDescent="0.2">
      <c r="A11" s="32">
        <v>43877</v>
      </c>
      <c r="B11" t="s">
        <v>74</v>
      </c>
      <c r="C11" s="28">
        <v>12295</v>
      </c>
      <c r="D11" s="29">
        <v>11577</v>
      </c>
      <c r="E11" s="30">
        <v>-718</v>
      </c>
      <c r="F11" s="31">
        <v>-5.8397722651484303E-2</v>
      </c>
    </row>
    <row r="12" spans="1:8" x14ac:dyDescent="0.2">
      <c r="A12" s="32">
        <v>43884</v>
      </c>
      <c r="B12" t="s">
        <v>74</v>
      </c>
      <c r="C12" s="28">
        <v>12265.5</v>
      </c>
      <c r="D12" s="29">
        <v>11885</v>
      </c>
      <c r="E12" s="30">
        <v>-380.5</v>
      </c>
      <c r="F12" s="31">
        <v>-3.1021972198442799E-2</v>
      </c>
    </row>
    <row r="13" spans="1:8" x14ac:dyDescent="0.2">
      <c r="A13" s="32">
        <v>43891</v>
      </c>
      <c r="B13" t="s">
        <v>74</v>
      </c>
      <c r="C13" s="28">
        <v>11500.5</v>
      </c>
      <c r="D13" s="29">
        <v>11923</v>
      </c>
      <c r="E13" s="30">
        <v>422.5</v>
      </c>
      <c r="F13" s="31">
        <v>3.6737533150732603E-2</v>
      </c>
    </row>
    <row r="14" spans="1:8" x14ac:dyDescent="0.2">
      <c r="A14" s="32">
        <v>43898</v>
      </c>
      <c r="B14" t="s">
        <v>74</v>
      </c>
      <c r="C14" s="28">
        <v>12544</v>
      </c>
      <c r="D14" s="29">
        <v>11907</v>
      </c>
      <c r="E14" s="30">
        <v>-637</v>
      </c>
      <c r="F14" s="31">
        <v>-5.078125E-2</v>
      </c>
    </row>
    <row r="15" spans="1:8" x14ac:dyDescent="0.2">
      <c r="A15" s="32">
        <v>43905</v>
      </c>
      <c r="B15" t="s">
        <v>74</v>
      </c>
      <c r="C15" s="28">
        <v>12230.5</v>
      </c>
      <c r="D15" s="29">
        <v>10882</v>
      </c>
      <c r="E15" s="30">
        <v>-1348.5</v>
      </c>
      <c r="F15" s="31">
        <v>-0.110257144025183</v>
      </c>
    </row>
    <row r="16" spans="1:8" x14ac:dyDescent="0.2">
      <c r="A16" s="32">
        <v>43912</v>
      </c>
      <c r="B16" t="s">
        <v>74</v>
      </c>
      <c r="C16" s="28">
        <v>12267</v>
      </c>
      <c r="D16" s="29">
        <v>8295</v>
      </c>
      <c r="E16" s="30">
        <v>-3972</v>
      </c>
      <c r="F16" s="31">
        <v>-0.32379554903399399</v>
      </c>
    </row>
    <row r="17" spans="1:6" x14ac:dyDescent="0.2">
      <c r="A17" s="32">
        <v>43919</v>
      </c>
      <c r="B17" t="s">
        <v>74</v>
      </c>
      <c r="C17" s="28">
        <v>12054</v>
      </c>
      <c r="D17" s="29">
        <v>7185</v>
      </c>
      <c r="E17" s="30">
        <v>-4869</v>
      </c>
      <c r="F17" s="31">
        <v>-0.40393230462916901</v>
      </c>
    </row>
    <row r="18" spans="1:6" x14ac:dyDescent="0.2">
      <c r="A18" s="32">
        <v>43926</v>
      </c>
      <c r="B18" t="s">
        <v>74</v>
      </c>
      <c r="C18" s="28">
        <v>12034.5</v>
      </c>
      <c r="D18" s="29">
        <v>7521</v>
      </c>
      <c r="E18" s="30">
        <v>-4513.5</v>
      </c>
      <c r="F18" s="31">
        <v>-0.37504674062071502</v>
      </c>
    </row>
    <row r="19" spans="1:6" x14ac:dyDescent="0.2">
      <c r="A19" s="32">
        <v>43933</v>
      </c>
      <c r="B19" t="s">
        <v>74</v>
      </c>
      <c r="C19" s="28">
        <v>11745.5</v>
      </c>
      <c r="D19" s="29">
        <v>7360</v>
      </c>
      <c r="E19" s="30">
        <v>-4385.5</v>
      </c>
      <c r="F19" s="31">
        <v>-0.37337703801455902</v>
      </c>
    </row>
    <row r="20" spans="1:6" x14ac:dyDescent="0.2">
      <c r="A20" s="32">
        <v>43940</v>
      </c>
      <c r="B20" t="s">
        <v>74</v>
      </c>
      <c r="C20" s="28">
        <v>11850</v>
      </c>
      <c r="D20" s="29">
        <v>7296</v>
      </c>
      <c r="E20" s="30">
        <v>-4554</v>
      </c>
      <c r="F20" s="31">
        <v>-0.38430379746835402</v>
      </c>
    </row>
    <row r="21" spans="1:6" x14ac:dyDescent="0.2">
      <c r="A21" s="32">
        <v>43947</v>
      </c>
      <c r="B21" t="s">
        <v>74</v>
      </c>
      <c r="C21" s="28">
        <v>11705.5</v>
      </c>
      <c r="D21" s="29">
        <v>8092</v>
      </c>
      <c r="E21" s="30">
        <v>-3613.5</v>
      </c>
      <c r="F21" s="31">
        <v>-0.30870103797360199</v>
      </c>
    </row>
    <row r="22" spans="1:6" x14ac:dyDescent="0.2">
      <c r="A22" s="32">
        <v>43954</v>
      </c>
      <c r="B22" t="s">
        <v>74</v>
      </c>
      <c r="C22" s="28">
        <v>11817.5</v>
      </c>
      <c r="D22" s="29">
        <v>9142</v>
      </c>
      <c r="E22" s="30">
        <v>-2675.5</v>
      </c>
      <c r="F22" s="31">
        <v>-0.226401523164798</v>
      </c>
    </row>
    <row r="23" spans="1:6" x14ac:dyDescent="0.2">
      <c r="A23" s="32">
        <v>43961</v>
      </c>
      <c r="B23" t="s">
        <v>74</v>
      </c>
      <c r="C23" s="28">
        <v>11693</v>
      </c>
      <c r="D23" s="29">
        <v>8973</v>
      </c>
      <c r="E23" s="30">
        <v>-2720</v>
      </c>
      <c r="F23" s="31">
        <v>-0.23261780552467301</v>
      </c>
    </row>
    <row r="24" spans="1:6" x14ac:dyDescent="0.2">
      <c r="A24" s="32">
        <v>43968</v>
      </c>
      <c r="B24" t="s">
        <v>74</v>
      </c>
      <c r="C24" s="28">
        <v>11926</v>
      </c>
      <c r="D24" s="29">
        <v>9022</v>
      </c>
      <c r="E24" s="30">
        <v>-2904</v>
      </c>
      <c r="F24" s="31">
        <v>-0.24350159315780601</v>
      </c>
    </row>
    <row r="25" spans="1:6" x14ac:dyDescent="0.2">
      <c r="A25" s="32">
        <v>43975</v>
      </c>
      <c r="B25" t="s">
        <v>74</v>
      </c>
      <c r="C25" s="28">
        <v>11926.5</v>
      </c>
      <c r="D25" s="29">
        <v>9468</v>
      </c>
      <c r="E25" s="30">
        <v>-2458.5</v>
      </c>
      <c r="F25" s="31">
        <v>-0.20613759275562801</v>
      </c>
    </row>
    <row r="26" spans="1:6" x14ac:dyDescent="0.2">
      <c r="A26" s="32">
        <v>43982</v>
      </c>
      <c r="B26" t="s">
        <v>74</v>
      </c>
      <c r="C26" s="28">
        <v>11845</v>
      </c>
      <c r="D26" s="29">
        <v>9458</v>
      </c>
      <c r="E26" s="30">
        <v>-2387</v>
      </c>
      <c r="F26" s="31">
        <v>-0.20151962853524699</v>
      </c>
    </row>
    <row r="27" spans="1:6" x14ac:dyDescent="0.2">
      <c r="A27" s="32">
        <v>43989</v>
      </c>
      <c r="B27" t="s">
        <v>74</v>
      </c>
      <c r="C27" s="28">
        <v>11697.5</v>
      </c>
      <c r="D27" s="29">
        <v>9873</v>
      </c>
      <c r="E27" s="30">
        <v>-1824.5</v>
      </c>
      <c r="F27" s="31">
        <v>-0.155973498610814</v>
      </c>
    </row>
    <row r="28" spans="1:6" x14ac:dyDescent="0.2">
      <c r="A28" s="32">
        <v>43996</v>
      </c>
      <c r="B28" t="s">
        <v>74</v>
      </c>
      <c r="C28" s="28">
        <v>11804</v>
      </c>
      <c r="D28" s="29">
        <v>9863</v>
      </c>
      <c r="E28" s="30">
        <v>-1941</v>
      </c>
      <c r="F28" s="31">
        <v>-0.164435784479837</v>
      </c>
    </row>
    <row r="29" spans="1:6" x14ac:dyDescent="0.2">
      <c r="A29" s="32">
        <v>44003</v>
      </c>
      <c r="B29" t="s">
        <v>74</v>
      </c>
      <c r="C29" s="28">
        <v>11812</v>
      </c>
      <c r="D29" s="29">
        <v>10215</v>
      </c>
      <c r="E29" s="30">
        <v>-1597</v>
      </c>
      <c r="F29" s="31">
        <v>-0.13520149001015899</v>
      </c>
    </row>
    <row r="30" spans="1:6" x14ac:dyDescent="0.2">
      <c r="A30" s="32">
        <v>44010</v>
      </c>
      <c r="B30" t="s">
        <v>74</v>
      </c>
      <c r="C30" s="28">
        <v>11720.5</v>
      </c>
      <c r="D30" s="29">
        <v>10155</v>
      </c>
      <c r="E30" s="30">
        <v>-1565.5</v>
      </c>
      <c r="F30" s="31">
        <v>-0.13356938697154599</v>
      </c>
    </row>
    <row r="31" spans="1:6" x14ac:dyDescent="0.2">
      <c r="A31" s="32">
        <v>44017</v>
      </c>
      <c r="B31" t="s">
        <v>74</v>
      </c>
      <c r="C31" s="28">
        <v>11636</v>
      </c>
      <c r="D31" s="29">
        <v>9960</v>
      </c>
      <c r="E31" s="30">
        <v>-1676</v>
      </c>
      <c r="F31" s="31">
        <v>-0.144035751117222</v>
      </c>
    </row>
    <row r="32" spans="1:6" x14ac:dyDescent="0.2">
      <c r="A32" s="32">
        <v>44024</v>
      </c>
      <c r="B32" t="s">
        <v>74</v>
      </c>
      <c r="C32" s="28">
        <v>11506</v>
      </c>
      <c r="D32" s="29">
        <v>9975</v>
      </c>
      <c r="E32" s="30">
        <v>-1531</v>
      </c>
      <c r="F32" s="31">
        <v>-0.13306101164609799</v>
      </c>
    </row>
    <row r="33" spans="1:6" x14ac:dyDescent="0.2">
      <c r="A33" s="32">
        <v>44031</v>
      </c>
      <c r="B33" t="s">
        <v>74</v>
      </c>
      <c r="C33" s="28">
        <v>11401</v>
      </c>
      <c r="D33" s="29">
        <v>10461</v>
      </c>
      <c r="E33" s="30">
        <v>-940</v>
      </c>
      <c r="F33" s="31">
        <v>-8.2448907990527107E-2</v>
      </c>
    </row>
    <row r="34" spans="1:6" x14ac:dyDescent="0.2">
      <c r="A34" s="32">
        <v>44038</v>
      </c>
      <c r="B34" t="s">
        <v>74</v>
      </c>
      <c r="C34" s="28">
        <v>11572.5</v>
      </c>
      <c r="D34" s="29">
        <v>10417</v>
      </c>
      <c r="E34" s="30">
        <v>-1155.5</v>
      </c>
      <c r="F34" s="31">
        <v>-9.9848779434002999E-2</v>
      </c>
    </row>
    <row r="35" spans="1:6" x14ac:dyDescent="0.2">
      <c r="A35" s="32">
        <v>44045</v>
      </c>
      <c r="B35" t="s">
        <v>74</v>
      </c>
      <c r="C35" s="28">
        <v>11429.5</v>
      </c>
      <c r="D35" s="29">
        <v>10453</v>
      </c>
      <c r="E35" s="30">
        <v>-1217.5</v>
      </c>
      <c r="F35" s="31">
        <v>-0.106522595039153</v>
      </c>
    </row>
    <row r="36" spans="1:6" x14ac:dyDescent="0.2">
      <c r="A36" s="32">
        <v>44052</v>
      </c>
      <c r="B36" t="s">
        <v>74</v>
      </c>
      <c r="C36" s="28">
        <v>11472.5</v>
      </c>
      <c r="D36" s="29">
        <v>10238</v>
      </c>
      <c r="E36" s="30">
        <v>-1234.5</v>
      </c>
      <c r="F36" s="31">
        <v>-0.10760514273262101</v>
      </c>
    </row>
    <row r="37" spans="1:6" x14ac:dyDescent="0.2">
      <c r="A37" s="32">
        <v>44059</v>
      </c>
      <c r="B37" t="s">
        <v>74</v>
      </c>
      <c r="C37" s="28">
        <v>11764</v>
      </c>
      <c r="D37" s="29">
        <v>10562</v>
      </c>
      <c r="E37" s="30">
        <v>-1202</v>
      </c>
      <c r="F37" s="31">
        <v>-0.10217613056783401</v>
      </c>
    </row>
    <row r="38" spans="1:6" x14ac:dyDescent="0.2">
      <c r="A38" s="32">
        <v>44066</v>
      </c>
      <c r="B38" t="s">
        <v>74</v>
      </c>
      <c r="C38" s="28">
        <v>11913.5</v>
      </c>
      <c r="D38" s="29">
        <v>11085</v>
      </c>
      <c r="E38" s="30">
        <v>-828.5</v>
      </c>
      <c r="F38" s="31">
        <v>-6.9542955470684495E-2</v>
      </c>
    </row>
    <row r="39" spans="1:6" x14ac:dyDescent="0.2">
      <c r="A39" s="32">
        <v>44073</v>
      </c>
      <c r="B39" t="s">
        <v>74</v>
      </c>
      <c r="C39" s="28">
        <v>12079</v>
      </c>
      <c r="D39" s="29">
        <v>10759</v>
      </c>
      <c r="E39" s="30">
        <v>-1320</v>
      </c>
      <c r="F39" s="31">
        <v>-0.109280569583575</v>
      </c>
    </row>
    <row r="40" spans="1:6" x14ac:dyDescent="0.2">
      <c r="A40" s="32">
        <v>43835</v>
      </c>
      <c r="B40" t="s">
        <v>75</v>
      </c>
      <c r="C40" s="28">
        <v>2138</v>
      </c>
      <c r="D40" s="29">
        <v>1951</v>
      </c>
      <c r="E40" s="30">
        <v>-187</v>
      </c>
      <c r="F40" s="31">
        <v>-8.7464920486435893E-2</v>
      </c>
    </row>
    <row r="41" spans="1:6" x14ac:dyDescent="0.2">
      <c r="A41" s="32">
        <v>43842</v>
      </c>
      <c r="B41" t="s">
        <v>75</v>
      </c>
      <c r="C41" s="28">
        <v>3557</v>
      </c>
      <c r="D41" s="29">
        <v>3421</v>
      </c>
      <c r="E41" s="30">
        <v>-136</v>
      </c>
      <c r="F41" s="31">
        <v>-3.8234467247680599E-2</v>
      </c>
    </row>
    <row r="42" spans="1:6" x14ac:dyDescent="0.2">
      <c r="A42" s="32">
        <v>43849</v>
      </c>
      <c r="B42" t="s">
        <v>75</v>
      </c>
      <c r="C42" s="28">
        <v>3649.5</v>
      </c>
      <c r="D42" s="29">
        <v>3440</v>
      </c>
      <c r="E42" s="30">
        <v>-209.5</v>
      </c>
      <c r="F42" s="31">
        <v>-5.7405123989587602E-2</v>
      </c>
    </row>
    <row r="43" spans="1:6" x14ac:dyDescent="0.2">
      <c r="A43" s="32">
        <v>43856</v>
      </c>
      <c r="B43" t="s">
        <v>75</v>
      </c>
      <c r="C43" s="28">
        <v>3669</v>
      </c>
      <c r="D43" s="29">
        <v>3368</v>
      </c>
      <c r="E43" s="30">
        <v>-301</v>
      </c>
      <c r="F43" s="31">
        <v>-8.2038702643772193E-2</v>
      </c>
    </row>
    <row r="44" spans="1:6" x14ac:dyDescent="0.2">
      <c r="A44" s="32">
        <v>43863</v>
      </c>
      <c r="B44" t="s">
        <v>75</v>
      </c>
      <c r="C44" s="28">
        <v>3627.5</v>
      </c>
      <c r="D44" s="29">
        <v>3722</v>
      </c>
      <c r="E44" s="30">
        <v>94.5</v>
      </c>
      <c r="F44" s="31">
        <v>2.6050999310820101E-2</v>
      </c>
    </row>
    <row r="45" spans="1:6" x14ac:dyDescent="0.2">
      <c r="A45" s="32">
        <v>43870</v>
      </c>
      <c r="B45" t="s">
        <v>75</v>
      </c>
      <c r="C45" s="28">
        <v>3689.5</v>
      </c>
      <c r="D45" s="29">
        <v>3519</v>
      </c>
      <c r="E45" s="30">
        <v>-170.5</v>
      </c>
      <c r="F45" s="31">
        <v>-4.62122238785743E-2</v>
      </c>
    </row>
    <row r="46" spans="1:6" x14ac:dyDescent="0.2">
      <c r="A46" s="32">
        <v>43877</v>
      </c>
      <c r="B46" t="s">
        <v>75</v>
      </c>
      <c r="C46" s="28">
        <v>3468</v>
      </c>
      <c r="D46" s="29">
        <v>3383</v>
      </c>
      <c r="E46" s="30">
        <v>-85</v>
      </c>
      <c r="F46" s="31">
        <v>-2.4509803921568599E-2</v>
      </c>
    </row>
    <row r="47" spans="1:6" x14ac:dyDescent="0.2">
      <c r="A47" s="32">
        <v>43884</v>
      </c>
      <c r="B47" t="s">
        <v>75</v>
      </c>
      <c r="C47" s="28">
        <v>3741.5</v>
      </c>
      <c r="D47" s="29">
        <v>3468</v>
      </c>
      <c r="E47" s="30">
        <v>-273.5</v>
      </c>
      <c r="F47" s="31">
        <v>-7.3099024455432302E-2</v>
      </c>
    </row>
    <row r="48" spans="1:6" x14ac:dyDescent="0.2">
      <c r="A48" s="32">
        <v>43891</v>
      </c>
      <c r="B48" t="s">
        <v>75</v>
      </c>
      <c r="C48" s="28">
        <v>3320.5</v>
      </c>
      <c r="D48" s="29">
        <v>3349</v>
      </c>
      <c r="E48" s="30">
        <v>28.5</v>
      </c>
      <c r="F48" s="31">
        <v>8.5830447221804003E-3</v>
      </c>
    </row>
    <row r="49" spans="1:6" x14ac:dyDescent="0.2">
      <c r="A49" s="32">
        <v>43898</v>
      </c>
      <c r="B49" t="s">
        <v>75</v>
      </c>
      <c r="C49" s="28">
        <v>3702.5</v>
      </c>
      <c r="D49" s="29">
        <v>3449</v>
      </c>
      <c r="E49" s="30">
        <v>-253.5</v>
      </c>
      <c r="F49" s="31">
        <v>-6.8467251856853498E-2</v>
      </c>
    </row>
    <row r="50" spans="1:6" x14ac:dyDescent="0.2">
      <c r="A50" s="32">
        <v>43905</v>
      </c>
      <c r="B50" t="s">
        <v>75</v>
      </c>
      <c r="C50" s="28">
        <v>3696.5</v>
      </c>
      <c r="D50" s="29">
        <v>3206</v>
      </c>
      <c r="E50" s="30">
        <v>-490.5</v>
      </c>
      <c r="F50" s="31">
        <v>-0.132693088056269</v>
      </c>
    </row>
    <row r="51" spans="1:6" x14ac:dyDescent="0.2">
      <c r="A51" s="32">
        <v>43912</v>
      </c>
      <c r="B51" t="s">
        <v>75</v>
      </c>
      <c r="C51" s="28">
        <v>3586</v>
      </c>
      <c r="D51" s="29">
        <v>2053</v>
      </c>
      <c r="E51" s="30">
        <v>-1533</v>
      </c>
      <c r="F51" s="31">
        <v>-0.42749581706636902</v>
      </c>
    </row>
    <row r="52" spans="1:6" x14ac:dyDescent="0.2">
      <c r="A52" s="32">
        <v>43919</v>
      </c>
      <c r="B52" t="s">
        <v>75</v>
      </c>
      <c r="C52" s="28">
        <v>3501</v>
      </c>
      <c r="D52" s="29">
        <v>1402</v>
      </c>
      <c r="E52" s="30">
        <v>-2099</v>
      </c>
      <c r="F52" s="31">
        <v>-0.59954298771779502</v>
      </c>
    </row>
    <row r="53" spans="1:6" x14ac:dyDescent="0.2">
      <c r="A53" s="32">
        <v>43926</v>
      </c>
      <c r="B53" t="s">
        <v>75</v>
      </c>
      <c r="C53" s="28">
        <v>3341.5</v>
      </c>
      <c r="D53" s="29">
        <v>1177</v>
      </c>
      <c r="E53" s="30">
        <v>-2164.5</v>
      </c>
      <c r="F53" s="31">
        <v>-0.64776298069729199</v>
      </c>
    </row>
    <row r="54" spans="1:6" x14ac:dyDescent="0.2">
      <c r="A54" s="32">
        <v>43933</v>
      </c>
      <c r="B54" t="s">
        <v>75</v>
      </c>
      <c r="C54" s="28">
        <v>3440.5</v>
      </c>
      <c r="D54" s="29">
        <v>1025</v>
      </c>
      <c r="E54" s="30">
        <v>-2415.5</v>
      </c>
      <c r="F54" s="31">
        <v>-0.70207818631012897</v>
      </c>
    </row>
    <row r="55" spans="1:6" x14ac:dyDescent="0.2">
      <c r="A55" s="32">
        <v>43940</v>
      </c>
      <c r="B55" t="s">
        <v>75</v>
      </c>
      <c r="C55" s="28">
        <v>3600</v>
      </c>
      <c r="D55" s="29">
        <v>961</v>
      </c>
      <c r="E55" s="30">
        <v>-2639</v>
      </c>
      <c r="F55" s="31">
        <v>-0.73305555555555602</v>
      </c>
    </row>
    <row r="56" spans="1:6" x14ac:dyDescent="0.2">
      <c r="A56" s="32">
        <v>43947</v>
      </c>
      <c r="B56" t="s">
        <v>75</v>
      </c>
      <c r="C56" s="28">
        <v>3695</v>
      </c>
      <c r="D56" s="29">
        <v>1111</v>
      </c>
      <c r="E56" s="30">
        <v>-2584</v>
      </c>
      <c r="F56" s="31">
        <v>-0.69932341001353204</v>
      </c>
    </row>
    <row r="57" spans="1:6" x14ac:dyDescent="0.2">
      <c r="A57" s="32">
        <v>43954</v>
      </c>
      <c r="B57" t="s">
        <v>75</v>
      </c>
      <c r="C57" s="28">
        <v>3726</v>
      </c>
      <c r="D57" s="29">
        <v>1157</v>
      </c>
      <c r="E57" s="30">
        <v>-2569</v>
      </c>
      <c r="F57" s="31">
        <v>-0.68947933440687104</v>
      </c>
    </row>
    <row r="58" spans="1:6" x14ac:dyDescent="0.2">
      <c r="A58" s="32">
        <v>43961</v>
      </c>
      <c r="B58" t="s">
        <v>75</v>
      </c>
      <c r="C58" s="28">
        <v>3356.5</v>
      </c>
      <c r="D58" s="29">
        <v>1249</v>
      </c>
      <c r="E58" s="30">
        <v>-2107.5</v>
      </c>
      <c r="F58" s="31">
        <v>-0.62788619097273901</v>
      </c>
    </row>
    <row r="59" spans="1:6" x14ac:dyDescent="0.2">
      <c r="A59" s="32">
        <v>43968</v>
      </c>
      <c r="B59" t="s">
        <v>75</v>
      </c>
      <c r="C59" s="28">
        <v>3762.5</v>
      </c>
      <c r="D59" s="29">
        <v>1366</v>
      </c>
      <c r="E59" s="30">
        <v>-2396.5</v>
      </c>
      <c r="F59" s="31">
        <v>-0.63694352159468404</v>
      </c>
    </row>
    <row r="60" spans="1:6" x14ac:dyDescent="0.2">
      <c r="A60" s="32">
        <v>43975</v>
      </c>
      <c r="B60" t="s">
        <v>75</v>
      </c>
      <c r="C60" s="28">
        <v>3648.5</v>
      </c>
      <c r="D60" s="29">
        <v>1386</v>
      </c>
      <c r="E60" s="30">
        <v>-2262.5</v>
      </c>
      <c r="F60" s="31">
        <v>-0.62011785665341901</v>
      </c>
    </row>
    <row r="61" spans="1:6" x14ac:dyDescent="0.2">
      <c r="A61" s="32">
        <v>43982</v>
      </c>
      <c r="B61" t="s">
        <v>75</v>
      </c>
      <c r="C61" s="28">
        <v>3518.5</v>
      </c>
      <c r="D61" s="29">
        <v>1414</v>
      </c>
      <c r="E61" s="30">
        <v>-2104.5</v>
      </c>
      <c r="F61" s="31">
        <v>-0.59812420065368799</v>
      </c>
    </row>
    <row r="62" spans="1:6" x14ac:dyDescent="0.2">
      <c r="A62" s="32">
        <v>43989</v>
      </c>
      <c r="B62" t="s">
        <v>75</v>
      </c>
      <c r="C62" s="28">
        <v>3711</v>
      </c>
      <c r="D62" s="29">
        <v>1777</v>
      </c>
      <c r="E62" s="30">
        <v>-1934</v>
      </c>
      <c r="F62" s="31">
        <v>-0.52115332794394997</v>
      </c>
    </row>
    <row r="63" spans="1:6" x14ac:dyDescent="0.2">
      <c r="A63" s="32">
        <v>43996</v>
      </c>
      <c r="B63" t="s">
        <v>75</v>
      </c>
      <c r="C63" s="28">
        <v>3615</v>
      </c>
      <c r="D63" s="29">
        <v>1603</v>
      </c>
      <c r="E63" s="30">
        <v>-2012</v>
      </c>
      <c r="F63" s="31">
        <v>-0.55656984785615504</v>
      </c>
    </row>
    <row r="64" spans="1:6" x14ac:dyDescent="0.2">
      <c r="A64" s="32">
        <v>44003</v>
      </c>
      <c r="B64" t="s">
        <v>75</v>
      </c>
      <c r="C64" s="28">
        <v>3656.5</v>
      </c>
      <c r="D64" s="29">
        <v>1837</v>
      </c>
      <c r="E64" s="30">
        <v>-1819.5</v>
      </c>
      <c r="F64" s="31">
        <v>-0.49760700123068502</v>
      </c>
    </row>
    <row r="65" spans="1:8" x14ac:dyDescent="0.2">
      <c r="A65" s="32">
        <v>44010</v>
      </c>
      <c r="B65" t="s">
        <v>75</v>
      </c>
      <c r="C65" s="28">
        <v>3644.5</v>
      </c>
      <c r="D65" s="29">
        <v>2014</v>
      </c>
      <c r="E65" s="30">
        <v>-1630.5</v>
      </c>
      <c r="F65" s="31">
        <v>-0.44738647276718302</v>
      </c>
    </row>
    <row r="66" spans="1:8" x14ac:dyDescent="0.2">
      <c r="A66" s="32">
        <v>44017</v>
      </c>
      <c r="B66" t="s">
        <v>75</v>
      </c>
      <c r="C66" s="28">
        <v>3410.5</v>
      </c>
      <c r="D66" s="29">
        <v>1883</v>
      </c>
      <c r="E66" s="30">
        <v>-1527.5</v>
      </c>
      <c r="F66" s="31">
        <v>-0.44788154229585098</v>
      </c>
    </row>
    <row r="67" spans="1:8" x14ac:dyDescent="0.2">
      <c r="A67" s="32">
        <v>44024</v>
      </c>
      <c r="B67" t="s">
        <v>75</v>
      </c>
      <c r="C67" s="28">
        <v>3367.5</v>
      </c>
      <c r="D67" s="29">
        <v>1920</v>
      </c>
      <c r="E67" s="30">
        <v>-1447.5</v>
      </c>
      <c r="F67" s="31">
        <v>-0.42984409799554602</v>
      </c>
    </row>
    <row r="68" spans="1:8" x14ac:dyDescent="0.2">
      <c r="A68" s="32">
        <v>44031</v>
      </c>
      <c r="B68" t="s">
        <v>75</v>
      </c>
      <c r="C68" s="28">
        <v>3242</v>
      </c>
      <c r="D68" s="29">
        <v>2021</v>
      </c>
      <c r="E68" s="30">
        <v>-1221</v>
      </c>
      <c r="F68" s="31">
        <v>-0.37661937075879098</v>
      </c>
    </row>
    <row r="69" spans="1:8" x14ac:dyDescent="0.2">
      <c r="A69" s="32">
        <v>44038</v>
      </c>
      <c r="B69" t="s">
        <v>75</v>
      </c>
      <c r="C69" s="28">
        <v>3369.5</v>
      </c>
      <c r="D69" s="29">
        <v>1997</v>
      </c>
      <c r="E69" s="30">
        <v>-1372.5</v>
      </c>
      <c r="F69" s="31">
        <v>-0.407330464460602</v>
      </c>
    </row>
    <row r="70" spans="1:8" x14ac:dyDescent="0.2">
      <c r="A70" s="32">
        <v>44045</v>
      </c>
      <c r="B70" t="s">
        <v>75</v>
      </c>
      <c r="C70" s="28">
        <v>3484</v>
      </c>
      <c r="D70" s="29">
        <v>1948</v>
      </c>
      <c r="E70" s="30">
        <v>-1394</v>
      </c>
      <c r="F70" s="31">
        <v>-0.40011481056257198</v>
      </c>
    </row>
    <row r="71" spans="1:8" x14ac:dyDescent="0.2">
      <c r="A71" s="32">
        <v>44052</v>
      </c>
      <c r="B71" t="s">
        <v>75</v>
      </c>
      <c r="C71" s="28">
        <v>3399.5</v>
      </c>
      <c r="D71" s="29">
        <v>2121</v>
      </c>
      <c r="E71" s="30">
        <v>-1278.5</v>
      </c>
      <c r="F71" s="31">
        <v>-0.37608471834093199</v>
      </c>
    </row>
    <row r="72" spans="1:8" x14ac:dyDescent="0.2">
      <c r="A72" s="32">
        <v>44059</v>
      </c>
      <c r="B72" t="s">
        <v>75</v>
      </c>
      <c r="C72" s="28">
        <v>3492.5</v>
      </c>
      <c r="D72" s="29">
        <v>2249</v>
      </c>
      <c r="E72" s="30">
        <v>-1243.5</v>
      </c>
      <c r="F72" s="31">
        <v>-0.35604867573371501</v>
      </c>
    </row>
    <row r="73" spans="1:8" x14ac:dyDescent="0.2">
      <c r="A73" s="32">
        <v>44066</v>
      </c>
      <c r="B73" t="s">
        <v>75</v>
      </c>
      <c r="C73" s="28">
        <v>3676.5</v>
      </c>
      <c r="D73" s="29">
        <v>2390</v>
      </c>
      <c r="E73" s="30">
        <v>-1286.5</v>
      </c>
      <c r="F73" s="31">
        <v>-0.34992520059839499</v>
      </c>
    </row>
    <row r="74" spans="1:8" x14ac:dyDescent="0.2">
      <c r="A74" s="32">
        <v>44073</v>
      </c>
      <c r="B74" t="s">
        <v>75</v>
      </c>
      <c r="C74" s="28">
        <v>3605.5</v>
      </c>
      <c r="D74" s="29">
        <v>2457</v>
      </c>
      <c r="E74" s="30">
        <v>-1148.5</v>
      </c>
      <c r="F74" s="31">
        <v>-0.318541117736791</v>
      </c>
    </row>
    <row r="75" spans="1:8" x14ac:dyDescent="0.2">
      <c r="A75" s="4"/>
      <c r="B75" s="4"/>
      <c r="C75" s="4"/>
      <c r="D75" s="4"/>
      <c r="E75" s="4"/>
      <c r="F75" s="4"/>
      <c r="G75" s="4"/>
      <c r="H75" s="4"/>
    </row>
    <row r="76" spans="1:8" x14ac:dyDescent="0.2">
      <c r="A76" t="s">
        <v>28</v>
      </c>
    </row>
    <row r="77" spans="1:8" x14ac:dyDescent="0.2">
      <c r="A77" t="s">
        <v>76</v>
      </c>
    </row>
  </sheetData>
  <hyperlinks>
    <hyperlink ref="A2" r:id="rId1"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TOC</vt:lpstr>
      <vt:lpstr>1.1_R</vt:lpstr>
      <vt:lpstr>1.2_infectious</vt:lpstr>
      <vt:lpstr>1.3_cases</vt:lpstr>
      <vt:lpstr>1.4_deaths</vt:lpstr>
      <vt:lpstr>1.5_admissions</vt:lpstr>
      <vt:lpstr>2.1_A&amp;E</vt:lpstr>
      <vt:lpstr>2.2_excess</vt:lpstr>
      <vt:lpstr>2.3_admissions</vt:lpstr>
      <vt:lpstr>2.4_avoiding</vt:lpstr>
      <vt:lpstr>3.1_schools</vt:lpstr>
      <vt:lpstr>3.2_crisis</vt:lpstr>
      <vt:lpstr>3.3_crime</vt:lpstr>
      <vt:lpstr>3.4_loneliness</vt:lpstr>
      <vt:lpstr>3.5_trust</vt:lpstr>
      <vt:lpstr>3.6_job</vt:lpstr>
      <vt:lpstr>3.7_transport</vt:lpstr>
      <vt:lpstr>4.1_turnover</vt:lpstr>
      <vt:lpstr>4.2_GDP</vt:lpstr>
      <vt:lpstr>4.3_unemployment</vt:lpstr>
      <vt:lpstr>4.4_claimants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U442528</dc:creator>
  <cp:lastModifiedBy>James Tozer</cp:lastModifiedBy>
  <dcterms:created xsi:type="dcterms:W3CDTF">2020-09-15T10:14:38Z</dcterms:created>
  <dcterms:modified xsi:type="dcterms:W3CDTF">2020-09-21T09:31:06Z</dcterms:modified>
</cp:coreProperties>
</file>