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E197008-EC54-41A1-BEB0-C851EAD00D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PP_1-1" sheetId="1" r:id="rId1"/>
    <sheet name="DPP_1-2" sheetId="2" r:id="rId2"/>
    <sheet name="DPP 3" sheetId="3" r:id="rId3"/>
    <sheet name="DPP 4" sheetId="4" r:id="rId4"/>
  </sheets>
  <calcPr calcId="191029"/>
  <extLst>
    <ext uri="GoogleSheetsCustomDataVersion1">
      <go:sheetsCustomData xmlns:go="http://customooxmlschemas.google.com/" r:id="rId8" roundtripDataSignature="AMtx7mgFGPaU3UDGn74MmW3f+8Tlz1+v7g==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5" i="4"/>
  <c r="K29" i="4"/>
  <c r="K27" i="4"/>
  <c r="K31" i="4"/>
  <c r="K35" i="4"/>
  <c r="L6" i="4"/>
  <c r="L7" i="4"/>
  <c r="L8" i="4"/>
  <c r="L9" i="4"/>
  <c r="L10" i="4"/>
  <c r="L11" i="4"/>
  <c r="L12" i="4"/>
  <c r="L13" i="4"/>
  <c r="L14" i="4"/>
  <c r="L5" i="4"/>
  <c r="K25" i="4"/>
  <c r="K23" i="4"/>
  <c r="K19" i="4"/>
  <c r="K17" i="4"/>
  <c r="H31" i="3"/>
  <c r="H30" i="3"/>
  <c r="H29" i="3"/>
  <c r="H28" i="3"/>
  <c r="H27" i="3"/>
  <c r="H26" i="3"/>
  <c r="H25" i="3"/>
  <c r="H2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J3" i="3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J14" i="4"/>
  <c r="J13" i="4"/>
  <c r="J12" i="4"/>
  <c r="J11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<sst xmlns="http://schemas.openxmlformats.org/spreadsheetml/2006/main" count="273" uniqueCount="106">
  <si>
    <t>Order date</t>
  </si>
  <si>
    <t>Region</t>
  </si>
  <si>
    <t>Customer_name</t>
  </si>
  <si>
    <t>Item</t>
  </si>
  <si>
    <t>Num of Units</t>
  </si>
  <si>
    <t>Unit cost</t>
  </si>
  <si>
    <t>Total cost</t>
  </si>
  <si>
    <t>East</t>
  </si>
  <si>
    <t>Parent</t>
  </si>
  <si>
    <t>Binder</t>
  </si>
  <si>
    <t>Central</t>
  </si>
  <si>
    <t>Kivell</t>
  </si>
  <si>
    <t>Gill</t>
  </si>
  <si>
    <t>Pen</t>
  </si>
  <si>
    <t>Jones</t>
  </si>
  <si>
    <t>Jardine</t>
  </si>
  <si>
    <t>Pencil</t>
  </si>
  <si>
    <t>Morgan</t>
  </si>
  <si>
    <t>Pen Set</t>
  </si>
  <si>
    <t>Smith</t>
  </si>
  <si>
    <t>Desk</t>
  </si>
  <si>
    <t>West</t>
  </si>
  <si>
    <t>Sorvino</t>
  </si>
  <si>
    <t>Andrews</t>
  </si>
  <si>
    <t>Thompson</t>
  </si>
  <si>
    <t>Howard</t>
  </si>
  <si>
    <t>Q1</t>
  </si>
  <si>
    <t>Calculate the  total cost.Total cost=unit cost*No of units</t>
  </si>
  <si>
    <t>Q2</t>
  </si>
  <si>
    <t>Lock this data sheet and set password as 123.</t>
  </si>
  <si>
    <t>Q3</t>
  </si>
  <si>
    <t>Apply conditional formatting and highlight the unit cost column in red colour where unit cost is greater than 10.</t>
  </si>
  <si>
    <t>Q4</t>
  </si>
  <si>
    <t>Apply conditional formatting and highlight the Num of units column in green colour where Num of units lies between 30 and 65.</t>
  </si>
  <si>
    <t>Q5</t>
  </si>
  <si>
    <t>Sort the table in descending order of total cost.</t>
  </si>
  <si>
    <t>Q6</t>
  </si>
  <si>
    <t>Convert the Order date type from Date to Long date.</t>
  </si>
  <si>
    <t>Q7</t>
  </si>
  <si>
    <t>Apply conditional formatting and give green colour to Customer name whose Total cost is greater than 500.</t>
  </si>
  <si>
    <t>Q8</t>
  </si>
  <si>
    <t>Apply gradient fill and show data bars for Total cost column.</t>
  </si>
  <si>
    <t>Q9</t>
  </si>
  <si>
    <t>Give colour scales(heat maps) to total cost columns</t>
  </si>
  <si>
    <t>Q10</t>
  </si>
  <si>
    <t>Give light grey colour to alternate rows by using conditional formatting.</t>
  </si>
  <si>
    <t>OrderDate</t>
  </si>
  <si>
    <t>Customer name</t>
  </si>
  <si>
    <t>Units</t>
  </si>
  <si>
    <t>UnitCost</t>
  </si>
  <si>
    <t>Total_cost</t>
  </si>
  <si>
    <t>AND</t>
  </si>
  <si>
    <t>OR</t>
  </si>
  <si>
    <t>Q1.Use OR and give condition Total_cost&gt;100,Unit_cost&lt;10</t>
  </si>
  <si>
    <t>Q2.Use AND and give condition Total_cost&gt;100,Unit_cost&lt;10</t>
  </si>
  <si>
    <t>Q3.Calculate sum of total_cost.Use sum() function</t>
  </si>
  <si>
    <t>Q4.Calculate average of total_cost.Use average() function.</t>
  </si>
  <si>
    <t>Q5.Calculate sum of (units* unitcost).Use sumproduct() function.</t>
  </si>
  <si>
    <t>Q6.Calculate the sum of total cost of all pencils.Use sumif() and give criteria a "Pencil"</t>
  </si>
  <si>
    <t>Q7.Calculate the sum of total cost of all binders.Use sumif() and give criteria a "Binder"</t>
  </si>
  <si>
    <t>Q8.Calculate the average of total cost of all pens.Use averageif() and give criteria a "Pen"</t>
  </si>
  <si>
    <t>Q9.Calculate sum of total cost of pencils sold in East region.Use sumifs().</t>
  </si>
  <si>
    <t>Q10.Calculate sum of total cost of pens sold in Central region.Use sumifs().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</si>
  <si>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</si>
  <si>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</si>
  <si>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</si>
  <si>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</si>
  <si>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</si>
  <si>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</si>
  <si>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</si>
  <si>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</si>
  <si>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</si>
  <si>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</si>
  <si>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</si>
  <si>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</si>
  <si>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</si>
  <si>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</si>
  <si>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</si>
  <si>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</si>
  <si>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</si>
  <si>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</si>
  <si>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</si>
  <si>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</si>
  <si>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</si>
  <si>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</si>
  <si>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</si>
  <si>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</si>
  <si>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</si>
  <si>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</si>
  <si>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</si>
  <si>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</si>
  <si>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</si>
  <si>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</si>
  <si>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</si>
  <si>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</si>
  <si>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</si>
  <si>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Q1.       Calculate average math score of male students</t>
  </si>
  <si>
    <t>Q2.       Calculate average reading score of female students who belongs to group D</t>
  </si>
  <si>
    <t>Q3.       Fill grade column by using if condition.refer to grade table.</t>
  </si>
  <si>
    <t>Q4.      Calculate the maximum of total scores</t>
  </si>
  <si>
    <t>Q5.      Calculate the minimum of total scores</t>
  </si>
  <si>
    <t>Q6.      Calculte the 3rd highest reading score</t>
  </si>
  <si>
    <t>Q7.     What is the 4th smallest writing score</t>
  </si>
  <si>
    <t>Q8.    What is the rank of the student whose total score is 186</t>
  </si>
  <si>
    <t>Q9.   Calculate percentage=(total score/300)</t>
  </si>
  <si>
    <t>Q10   Mark highest percentage in red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</si>
</sst>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&quot;-&quot;mmmm&quot;-&quot;dd"/>
    <numFmt numFmtId="167" formatCode="[$-F800]dddd\,\ mmmm\ dd\,\ yyyy"/>
  </numFmts>
  <fonts count="11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2"/>
      <color rgb="FF333333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0" fontId="6" fillId="0" borderId="1" xfId="0" applyFont="1" applyBorder="1"/>
    <xf numFmtId="0" fontId="6" fillId="0" borderId="0" xfId="0" applyFont="1"/>
    <xf numFmtId="0" fontId="4" fillId="5" borderId="1" xfId="0" applyFont="1" applyFill="1" applyBorder="1"/>
    <xf numFmtId="0" fontId="7" fillId="2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5" borderId="0" xfId="0" applyFont="1" applyFill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/>
    <xf numFmtId="0" fontId="4" fillId="0" borderId="0" xfId="0" applyFont="1"/>
    <xf numFmtId="167" fontId="2" fillId="3" borderId="1" xfId="0" applyNumberFormat="1" applyFont="1" applyFill="1" applyBorder="1" applyAlignment="1">
      <alignment horizontal="center" vertical="center" wrapText="1"/>
    </xf>
    <xf numFmtId="9" fontId="4" fillId="0" borderId="1" xfId="1" applyFont="1" applyBorder="1"/>
    <xf numFmtId="9" fontId="4" fillId="5" borderId="0" xfId="0" applyNumberFormat="1" applyFont="1" applyFill="1"/>
  </cellXfs>
  <cellStyles count="2">
    <cellStyle name="Normal" xfId="0" builtinId="0"/>
    <cellStyle name="Percent" xfId="1" builtinId="5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6"/>
        </patternFill>
      </fill>
    </dxf>
    <dxf>
      <font>
        <color theme="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opLeftCell="A6" workbookViewId="0">
      <selection activeCell="J4" sqref="J4"/>
    </sheetView>
  </sheetViews>
  <sheetFormatPr defaultColWidth="14.44140625" defaultRowHeight="15" customHeight="1" x14ac:dyDescent="0.3"/>
  <cols>
    <col min="1" max="2" width="8.6640625" customWidth="1"/>
    <col min="3" max="3" width="16" customWidth="1"/>
    <col min="4" max="4" width="17.33203125" customWidth="1"/>
    <col min="5" max="5" width="25" customWidth="1"/>
    <col min="6" max="6" width="8.6640625" customWidth="1"/>
    <col min="7" max="7" width="24.33203125" customWidth="1"/>
    <col min="8" max="8" width="13.109375" customWidth="1"/>
    <col min="9" max="9" width="18.6640625" customWidth="1"/>
    <col min="10" max="26" width="8.6640625" customWidth="1"/>
  </cols>
  <sheetData>
    <row r="1" spans="3:9" ht="1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3:9" ht="15.6" x14ac:dyDescent="0.3">
      <c r="C2" s="31">
        <v>44041</v>
      </c>
      <c r="D2" s="2" t="s">
        <v>7</v>
      </c>
      <c r="E2" s="3" t="s">
        <v>8</v>
      </c>
      <c r="F2" s="3" t="s">
        <v>9</v>
      </c>
      <c r="G2" s="2">
        <v>81</v>
      </c>
      <c r="H2" s="3">
        <v>19.989999999999998</v>
      </c>
      <c r="I2" s="3">
        <f>(H2:H17*G2:G17)</f>
        <v>1619.1899999999998</v>
      </c>
    </row>
    <row r="3" spans="3:9" ht="15.6" x14ac:dyDescent="0.3">
      <c r="C3" s="31">
        <v>44042</v>
      </c>
      <c r="D3" s="2" t="s">
        <v>10</v>
      </c>
      <c r="E3" s="3" t="s">
        <v>11</v>
      </c>
      <c r="F3" s="3" t="s">
        <v>9</v>
      </c>
      <c r="G3" s="2">
        <v>50</v>
      </c>
      <c r="H3" s="3">
        <v>19.989999999999998</v>
      </c>
      <c r="I3" s="3">
        <f>(H3:H18*G3:G18)</f>
        <v>999.49999999999989</v>
      </c>
    </row>
    <row r="4" spans="3:9" ht="15.6" x14ac:dyDescent="0.3">
      <c r="C4" s="31">
        <v>44043</v>
      </c>
      <c r="D4" s="2" t="s">
        <v>10</v>
      </c>
      <c r="E4" s="3" t="s">
        <v>12</v>
      </c>
      <c r="F4" s="3" t="s">
        <v>13</v>
      </c>
      <c r="G4" s="2">
        <v>27</v>
      </c>
      <c r="H4" s="3">
        <v>19.989999999999998</v>
      </c>
      <c r="I4" s="3">
        <f>(H4:H19*G4:G19)</f>
        <v>539.7299999999999</v>
      </c>
    </row>
    <row r="5" spans="3:9" ht="15.6" x14ac:dyDescent="0.3">
      <c r="C5" s="31">
        <v>44044</v>
      </c>
      <c r="D5" s="2" t="s">
        <v>7</v>
      </c>
      <c r="E5" s="3" t="s">
        <v>14</v>
      </c>
      <c r="F5" s="3" t="s">
        <v>9</v>
      </c>
      <c r="G5" s="2">
        <v>60</v>
      </c>
      <c r="H5" s="3">
        <v>8.99</v>
      </c>
      <c r="I5" s="3">
        <f>(H5:H20*G5:G20)</f>
        <v>539.4</v>
      </c>
    </row>
    <row r="6" spans="3:9" ht="15.6" x14ac:dyDescent="0.3">
      <c r="C6" s="31">
        <v>44045</v>
      </c>
      <c r="D6" s="2" t="s">
        <v>10</v>
      </c>
      <c r="E6" s="3" t="s">
        <v>15</v>
      </c>
      <c r="F6" s="3" t="s">
        <v>16</v>
      </c>
      <c r="G6" s="2">
        <v>90</v>
      </c>
      <c r="H6" s="3">
        <v>4.99</v>
      </c>
      <c r="I6" s="3">
        <f>(H6:H21*G6:G21)</f>
        <v>449.1</v>
      </c>
    </row>
    <row r="7" spans="3:9" ht="15.6" x14ac:dyDescent="0.3">
      <c r="C7" s="31">
        <v>44046</v>
      </c>
      <c r="D7" s="2" t="s">
        <v>10</v>
      </c>
      <c r="E7" s="3" t="s">
        <v>17</v>
      </c>
      <c r="F7" s="3" t="s">
        <v>16</v>
      </c>
      <c r="G7" s="2">
        <v>90</v>
      </c>
      <c r="H7" s="3">
        <v>4.99</v>
      </c>
      <c r="I7" s="3">
        <f>(H7:H22*G7:G22)</f>
        <v>449.1</v>
      </c>
    </row>
    <row r="8" spans="3:9" ht="15.6" x14ac:dyDescent="0.3">
      <c r="C8" s="31">
        <v>44047</v>
      </c>
      <c r="D8" s="2" t="s">
        <v>7</v>
      </c>
      <c r="E8" s="3" t="s">
        <v>14</v>
      </c>
      <c r="F8" s="3" t="s">
        <v>9</v>
      </c>
      <c r="G8" s="2">
        <v>60</v>
      </c>
      <c r="H8" s="3">
        <v>4.99</v>
      </c>
      <c r="I8" s="3">
        <f>(H8:H23*G8:G23)</f>
        <v>299.40000000000003</v>
      </c>
    </row>
    <row r="9" spans="3:9" ht="15.6" x14ac:dyDescent="0.3">
      <c r="C9" s="31">
        <v>44048</v>
      </c>
      <c r="D9" s="2" t="s">
        <v>7</v>
      </c>
      <c r="E9" s="3" t="s">
        <v>14</v>
      </c>
      <c r="F9" s="3" t="s">
        <v>18</v>
      </c>
      <c r="G9" s="2">
        <v>16</v>
      </c>
      <c r="H9" s="3">
        <v>15.99</v>
      </c>
      <c r="I9" s="3">
        <f>(H9:H24*G9:G24)</f>
        <v>255.84</v>
      </c>
    </row>
    <row r="10" spans="3:9" ht="15.6" x14ac:dyDescent="0.3">
      <c r="C10" s="31">
        <v>44049</v>
      </c>
      <c r="D10" s="2" t="s">
        <v>10</v>
      </c>
      <c r="E10" s="3" t="s">
        <v>19</v>
      </c>
      <c r="F10" s="3" t="s">
        <v>20</v>
      </c>
      <c r="G10" s="2">
        <v>2</v>
      </c>
      <c r="H10" s="3">
        <v>125</v>
      </c>
      <c r="I10" s="3">
        <f>(H10:H25*G10:G25)</f>
        <v>250</v>
      </c>
    </row>
    <row r="11" spans="3:9" ht="15.6" x14ac:dyDescent="0.3">
      <c r="C11" s="31">
        <v>44050</v>
      </c>
      <c r="D11" s="2" t="s">
        <v>7</v>
      </c>
      <c r="E11" s="3" t="s">
        <v>14</v>
      </c>
      <c r="F11" s="3" t="s">
        <v>16</v>
      </c>
      <c r="G11" s="2">
        <v>95</v>
      </c>
      <c r="H11" s="3">
        <v>1.99</v>
      </c>
      <c r="I11" s="3">
        <f>(H11:H26*G11:G26)</f>
        <v>189.05</v>
      </c>
    </row>
    <row r="12" spans="3:9" ht="15.6" x14ac:dyDescent="0.3">
      <c r="C12" s="31">
        <v>44051</v>
      </c>
      <c r="D12" s="2" t="s">
        <v>10</v>
      </c>
      <c r="E12" s="3" t="s">
        <v>15</v>
      </c>
      <c r="F12" s="3" t="s">
        <v>16</v>
      </c>
      <c r="G12" s="2">
        <v>36</v>
      </c>
      <c r="H12" s="3">
        <v>4.99</v>
      </c>
      <c r="I12" s="3">
        <f>(H12:H27*G12:G27)</f>
        <v>179.64000000000001</v>
      </c>
    </row>
    <row r="13" spans="3:9" ht="15.6" x14ac:dyDescent="0.3">
      <c r="C13" s="31">
        <v>44052</v>
      </c>
      <c r="D13" s="2" t="s">
        <v>7</v>
      </c>
      <c r="E13" s="3" t="s">
        <v>14</v>
      </c>
      <c r="F13" s="3" t="s">
        <v>16</v>
      </c>
      <c r="G13" s="2">
        <v>35</v>
      </c>
      <c r="H13" s="3">
        <v>4.99</v>
      </c>
      <c r="I13" s="3">
        <f>(H13:H28*G13:G28)</f>
        <v>174.65</v>
      </c>
    </row>
    <row r="14" spans="3:9" ht="15.6" x14ac:dyDescent="0.3">
      <c r="C14" s="31">
        <v>44053</v>
      </c>
      <c r="D14" s="2" t="s">
        <v>21</v>
      </c>
      <c r="E14" s="3" t="s">
        <v>22</v>
      </c>
      <c r="F14" s="3" t="s">
        <v>16</v>
      </c>
      <c r="G14" s="2">
        <v>56</v>
      </c>
      <c r="H14" s="3">
        <v>2.99</v>
      </c>
      <c r="I14" s="3">
        <f>(H14:H29*G14:G29)</f>
        <v>167.44</v>
      </c>
    </row>
    <row r="15" spans="3:9" ht="15.6" x14ac:dyDescent="0.3">
      <c r="C15" s="31">
        <v>44054</v>
      </c>
      <c r="D15" s="2" t="s">
        <v>10</v>
      </c>
      <c r="E15" s="3" t="s">
        <v>23</v>
      </c>
      <c r="F15" s="3" t="s">
        <v>16</v>
      </c>
      <c r="G15" s="3">
        <v>75</v>
      </c>
      <c r="H15" s="3">
        <v>1.99</v>
      </c>
      <c r="I15" s="3">
        <f>(H15:H30*G15:G30)</f>
        <v>149.25</v>
      </c>
    </row>
    <row r="16" spans="3:9" ht="15.6" x14ac:dyDescent="0.3">
      <c r="C16" s="31">
        <v>44055</v>
      </c>
      <c r="D16" s="2" t="s">
        <v>21</v>
      </c>
      <c r="E16" s="3" t="s">
        <v>24</v>
      </c>
      <c r="F16" s="3" t="s">
        <v>16</v>
      </c>
      <c r="G16" s="3">
        <v>32</v>
      </c>
      <c r="H16" s="3">
        <v>1.99</v>
      </c>
      <c r="I16" s="3">
        <f>(H16:H31*G16:G31)</f>
        <v>63.68</v>
      </c>
    </row>
    <row r="17" spans="2:9" ht="15.6" x14ac:dyDescent="0.3">
      <c r="C17" s="31">
        <v>44056</v>
      </c>
      <c r="D17" s="2" t="s">
        <v>7</v>
      </c>
      <c r="E17" s="3" t="s">
        <v>25</v>
      </c>
      <c r="F17" s="3" t="s">
        <v>9</v>
      </c>
      <c r="G17" s="3">
        <v>29</v>
      </c>
      <c r="H17" s="3">
        <v>1.99</v>
      </c>
      <c r="I17" s="3">
        <f>(H17:H32*G17:G32)</f>
        <v>57.71</v>
      </c>
    </row>
    <row r="18" spans="2:9" ht="14.4" x14ac:dyDescent="0.3">
      <c r="C18" s="4"/>
      <c r="D18" s="5"/>
      <c r="E18" s="5"/>
      <c r="F18" s="5"/>
      <c r="G18" s="5"/>
      <c r="H18" s="5"/>
      <c r="I18" s="5"/>
    </row>
    <row r="20" spans="2:9" ht="18" x14ac:dyDescent="0.35">
      <c r="B20" s="6" t="s">
        <v>26</v>
      </c>
      <c r="C20" s="6" t="s">
        <v>27</v>
      </c>
      <c r="D20" s="6"/>
      <c r="E20" s="6"/>
      <c r="F20" s="6"/>
      <c r="G20" s="6"/>
      <c r="H20" s="6"/>
      <c r="I20" s="6"/>
    </row>
    <row r="21" spans="2:9" ht="15.75" customHeight="1" x14ac:dyDescent="0.35">
      <c r="B21" s="6" t="s">
        <v>28</v>
      </c>
      <c r="C21" s="6" t="s">
        <v>29</v>
      </c>
      <c r="D21" s="6"/>
      <c r="E21" s="6"/>
      <c r="F21" s="6"/>
      <c r="G21" s="6"/>
      <c r="H21" s="6"/>
      <c r="I21" s="6"/>
    </row>
    <row r="22" spans="2:9" ht="15.75" customHeight="1" x14ac:dyDescent="0.35">
      <c r="B22" s="6" t="s">
        <v>30</v>
      </c>
      <c r="C22" s="6" t="s">
        <v>31</v>
      </c>
      <c r="D22" s="6"/>
      <c r="E22" s="6"/>
      <c r="F22" s="6"/>
      <c r="G22" s="6"/>
      <c r="H22" s="6"/>
      <c r="I22" s="6"/>
    </row>
    <row r="23" spans="2:9" ht="15.75" customHeight="1" x14ac:dyDescent="0.35">
      <c r="B23" s="6" t="s">
        <v>32</v>
      </c>
      <c r="C23" s="6" t="s">
        <v>33</v>
      </c>
      <c r="D23" s="6"/>
      <c r="E23" s="6"/>
      <c r="F23" s="6"/>
      <c r="G23" s="6"/>
      <c r="H23" s="6"/>
      <c r="I23" s="6"/>
    </row>
    <row r="24" spans="2:9" ht="15.75" customHeight="1" x14ac:dyDescent="0.35">
      <c r="B24" s="6" t="s">
        <v>34</v>
      </c>
      <c r="C24" s="6" t="s">
        <v>35</v>
      </c>
      <c r="D24" s="6"/>
      <c r="E24" s="6"/>
      <c r="F24" s="6"/>
      <c r="G24" s="6"/>
      <c r="H24" s="6"/>
      <c r="I24" s="6"/>
    </row>
    <row r="25" spans="2:9" ht="15.75" customHeight="1" x14ac:dyDescent="0.35">
      <c r="B25" s="6" t="s">
        <v>36</v>
      </c>
      <c r="C25" s="6" t="s">
        <v>37</v>
      </c>
      <c r="D25" s="6"/>
      <c r="E25" s="6"/>
      <c r="F25" s="6"/>
      <c r="G25" s="6"/>
      <c r="H25" s="6"/>
      <c r="I25" s="6"/>
    </row>
    <row r="26" spans="2:9" ht="15.75" customHeight="1" x14ac:dyDescent="0.35">
      <c r="B26" s="6" t="s">
        <v>38</v>
      </c>
      <c r="C26" s="6" t="s">
        <v>39</v>
      </c>
      <c r="D26" s="6"/>
      <c r="E26" s="6"/>
      <c r="F26" s="6"/>
      <c r="G26" s="6"/>
      <c r="H26" s="6"/>
      <c r="I26" s="6"/>
    </row>
    <row r="27" spans="2:9" ht="15.75" customHeight="1" x14ac:dyDescent="0.35">
      <c r="B27" s="6" t="s">
        <v>40</v>
      </c>
      <c r="C27" s="6" t="s">
        <v>41</v>
      </c>
      <c r="D27" s="6"/>
      <c r="E27" s="6"/>
      <c r="F27" s="6"/>
      <c r="G27" s="6"/>
      <c r="H27" s="6"/>
      <c r="I27" s="6"/>
    </row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C2:I17">
    <sortCondition descending="1" ref="I2:I17"/>
  </sortState>
  <conditionalFormatting sqref="H17:H19">
    <cfRule type="cellIs" dxfId="9" priority="6" operator="greaterThan">
      <formula>10</formula>
    </cfRule>
  </conditionalFormatting>
  <conditionalFormatting sqref="G17:G19">
    <cfRule type="cellIs" dxfId="8" priority="7" operator="between">
      <formula>30</formula>
      <formula>65</formula>
    </cfRule>
  </conditionalFormatting>
  <conditionalFormatting sqref="I2:I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{923BF5A2-36E4-43AD-A5C3-75ECDA0AC924}</x14:id>
        </ext>
      </extLst>
    </cfRule>
    <cfRule type="colorScale" priority="8">
      <colorScale>
        <cfvo type="min"/>
        <cfvo type="max"/>
        <color rgb="FFA6F4CE"/>
        <color rgb="FF6AA84F"/>
      </colorScale>
    </cfRule>
  </conditionalFormatting>
  <conditionalFormatting sqref="I1:I1000">
    <cfRule type="colorScale" priority="9">
      <colorScale>
        <cfvo type="min"/>
        <cfvo type="max"/>
        <color rgb="FF57BB8A"/>
        <color rgb="FFFFFFFF"/>
      </colorScale>
    </cfRule>
  </conditionalFormatting>
  <conditionalFormatting sqref="H2:H17">
    <cfRule type="cellIs" dxfId="7" priority="5" operator="greaterThan">
      <formula>10</formula>
    </cfRule>
    <cfRule type="containsBlanks" dxfId="6" priority="10">
      <formula>LEN(TRIM(H2))=0</formula>
    </cfRule>
  </conditionalFormatting>
  <conditionalFormatting sqref="G2:G17">
    <cfRule type="cellIs" dxfId="5" priority="4" operator="between">
      <formula>30</formula>
      <formula>65</formula>
    </cfRule>
  </conditionalFormatting>
  <conditionalFormatting sqref="E2:E17">
    <cfRule type="expression" dxfId="4" priority="3">
      <formula>$I2&gt;500</formula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3BF5A2-36E4-43AD-A5C3-75ECDA0AC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000"/>
  <sheetViews>
    <sheetView topLeftCell="A11" workbookViewId="0">
      <selection activeCell="A10" sqref="A10"/>
    </sheetView>
  </sheetViews>
  <sheetFormatPr defaultColWidth="14.44140625" defaultRowHeight="15" customHeight="1" x14ac:dyDescent="0.3"/>
  <cols>
    <col min="1" max="2" width="8.6640625" customWidth="1"/>
    <col min="3" max="3" width="13.109375" customWidth="1"/>
    <col min="4" max="4" width="8.6640625" customWidth="1"/>
    <col min="5" max="5" width="20.33203125" customWidth="1"/>
    <col min="6" max="6" width="8.6640625" customWidth="1"/>
    <col min="7" max="7" width="17.6640625" customWidth="1"/>
    <col min="8" max="8" width="13.109375" customWidth="1"/>
    <col min="9" max="9" width="16" customWidth="1"/>
    <col min="10" max="26" width="8.6640625" customWidth="1"/>
  </cols>
  <sheetData>
    <row r="3" spans="3:9" ht="18" x14ac:dyDescent="0.3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</row>
    <row r="4" spans="3:9" ht="15.6" x14ac:dyDescent="0.3">
      <c r="C4" s="8">
        <v>43836</v>
      </c>
      <c r="D4" s="9" t="s">
        <v>7</v>
      </c>
      <c r="E4" s="9" t="s">
        <v>14</v>
      </c>
      <c r="F4" s="9" t="s">
        <v>16</v>
      </c>
      <c r="G4" s="9">
        <v>95</v>
      </c>
      <c r="H4" s="9">
        <v>1.99</v>
      </c>
      <c r="I4" s="10">
        <f>(H4*G4)</f>
        <v>189.05</v>
      </c>
    </row>
    <row r="5" spans="3:9" ht="15.6" x14ac:dyDescent="0.3">
      <c r="C5" s="8">
        <v>43853</v>
      </c>
      <c r="D5" s="9" t="s">
        <v>10</v>
      </c>
      <c r="E5" s="9" t="s">
        <v>11</v>
      </c>
      <c r="F5" s="9" t="s">
        <v>9</v>
      </c>
      <c r="G5" s="9">
        <v>50</v>
      </c>
      <c r="H5" s="9">
        <v>19.989999999999998</v>
      </c>
      <c r="I5" s="10">
        <f t="shared" ref="I5:I19" si="0">(H5*G5)</f>
        <v>999.49999999999989</v>
      </c>
    </row>
    <row r="6" spans="3:9" ht="15.6" x14ac:dyDescent="0.3">
      <c r="C6" s="8">
        <v>43870</v>
      </c>
      <c r="D6" s="9" t="s">
        <v>10</v>
      </c>
      <c r="E6" s="9" t="s">
        <v>15</v>
      </c>
      <c r="F6" s="9" t="s">
        <v>16</v>
      </c>
      <c r="G6" s="9">
        <v>36</v>
      </c>
      <c r="H6" s="9">
        <v>4.99</v>
      </c>
      <c r="I6" s="10">
        <f t="shared" si="0"/>
        <v>179.64000000000001</v>
      </c>
    </row>
    <row r="7" spans="3:9" ht="15.6" x14ac:dyDescent="0.3">
      <c r="C7" s="8">
        <v>43887</v>
      </c>
      <c r="D7" s="9" t="s">
        <v>10</v>
      </c>
      <c r="E7" s="9" t="s">
        <v>12</v>
      </c>
      <c r="F7" s="9" t="s">
        <v>13</v>
      </c>
      <c r="G7" s="9">
        <v>27</v>
      </c>
      <c r="H7" s="9">
        <v>19.989999999999998</v>
      </c>
      <c r="I7" s="10">
        <f t="shared" si="0"/>
        <v>539.7299999999999</v>
      </c>
    </row>
    <row r="8" spans="3:9" ht="15.6" x14ac:dyDescent="0.3">
      <c r="C8" s="8">
        <v>43905</v>
      </c>
      <c r="D8" s="9" t="s">
        <v>21</v>
      </c>
      <c r="E8" s="9" t="s">
        <v>22</v>
      </c>
      <c r="F8" s="9" t="s">
        <v>16</v>
      </c>
      <c r="G8" s="9">
        <v>56</v>
      </c>
      <c r="H8" s="9">
        <v>2.99</v>
      </c>
      <c r="I8" s="10">
        <f t="shared" si="0"/>
        <v>167.44</v>
      </c>
    </row>
    <row r="9" spans="3:9" ht="15.6" x14ac:dyDescent="0.3">
      <c r="C9" s="8">
        <v>43922</v>
      </c>
      <c r="D9" s="9" t="s">
        <v>7</v>
      </c>
      <c r="E9" s="9" t="s">
        <v>14</v>
      </c>
      <c r="F9" s="9" t="s">
        <v>9</v>
      </c>
      <c r="G9" s="9">
        <v>60</v>
      </c>
      <c r="H9" s="9">
        <v>4.99</v>
      </c>
      <c r="I9" s="10">
        <f t="shared" si="0"/>
        <v>299.40000000000003</v>
      </c>
    </row>
    <row r="10" spans="3:9" ht="15.6" x14ac:dyDescent="0.3">
      <c r="C10" s="8">
        <v>43939</v>
      </c>
      <c r="D10" s="9" t="s">
        <v>10</v>
      </c>
      <c r="E10" s="9" t="s">
        <v>23</v>
      </c>
      <c r="F10" s="9" t="s">
        <v>16</v>
      </c>
      <c r="G10" s="9">
        <v>75</v>
      </c>
      <c r="H10" s="9">
        <v>1.99</v>
      </c>
      <c r="I10" s="10">
        <f t="shared" si="0"/>
        <v>149.25</v>
      </c>
    </row>
    <row r="11" spans="3:9" ht="15.6" x14ac:dyDescent="0.3">
      <c r="C11" s="8">
        <v>43956</v>
      </c>
      <c r="D11" s="9" t="s">
        <v>10</v>
      </c>
      <c r="E11" s="9" t="s">
        <v>15</v>
      </c>
      <c r="F11" s="9" t="s">
        <v>16</v>
      </c>
      <c r="G11" s="9">
        <v>90</v>
      </c>
      <c r="H11" s="9">
        <v>4.99</v>
      </c>
      <c r="I11" s="10">
        <f t="shared" si="0"/>
        <v>449.1</v>
      </c>
    </row>
    <row r="12" spans="3:9" ht="15.6" x14ac:dyDescent="0.3">
      <c r="C12" s="8">
        <v>43973</v>
      </c>
      <c r="D12" s="9" t="s">
        <v>21</v>
      </c>
      <c r="E12" s="9" t="s">
        <v>24</v>
      </c>
      <c r="F12" s="9" t="s">
        <v>16</v>
      </c>
      <c r="G12" s="9">
        <v>32</v>
      </c>
      <c r="H12" s="9">
        <v>1.99</v>
      </c>
      <c r="I12" s="10">
        <f t="shared" si="0"/>
        <v>63.68</v>
      </c>
    </row>
    <row r="13" spans="3:9" ht="15.6" x14ac:dyDescent="0.3">
      <c r="C13" s="8">
        <v>43990</v>
      </c>
      <c r="D13" s="9" t="s">
        <v>7</v>
      </c>
      <c r="E13" s="9" t="s">
        <v>14</v>
      </c>
      <c r="F13" s="9" t="s">
        <v>9</v>
      </c>
      <c r="G13" s="9">
        <v>60</v>
      </c>
      <c r="H13" s="9">
        <v>8.99</v>
      </c>
      <c r="I13" s="10">
        <f t="shared" si="0"/>
        <v>539.4</v>
      </c>
    </row>
    <row r="14" spans="3:9" ht="15.6" x14ac:dyDescent="0.3">
      <c r="C14" s="8">
        <v>44007</v>
      </c>
      <c r="D14" s="9" t="s">
        <v>10</v>
      </c>
      <c r="E14" s="9" t="s">
        <v>17</v>
      </c>
      <c r="F14" s="9" t="s">
        <v>16</v>
      </c>
      <c r="G14" s="9">
        <v>90</v>
      </c>
      <c r="H14" s="9">
        <v>4.99</v>
      </c>
      <c r="I14" s="10">
        <f t="shared" si="0"/>
        <v>449.1</v>
      </c>
    </row>
    <row r="15" spans="3:9" ht="15.6" x14ac:dyDescent="0.3">
      <c r="C15" s="8">
        <v>44024</v>
      </c>
      <c r="D15" s="9" t="s">
        <v>7</v>
      </c>
      <c r="E15" s="9" t="s">
        <v>25</v>
      </c>
      <c r="F15" s="9" t="s">
        <v>9</v>
      </c>
      <c r="G15" s="9">
        <v>29</v>
      </c>
      <c r="H15" s="9">
        <v>1.99</v>
      </c>
      <c r="I15" s="10">
        <f t="shared" si="0"/>
        <v>57.71</v>
      </c>
    </row>
    <row r="16" spans="3:9" ht="15.6" x14ac:dyDescent="0.3">
      <c r="C16" s="8">
        <v>44041</v>
      </c>
      <c r="D16" s="9" t="s">
        <v>7</v>
      </c>
      <c r="E16" s="9" t="s">
        <v>8</v>
      </c>
      <c r="F16" s="9" t="s">
        <v>9</v>
      </c>
      <c r="G16" s="9">
        <v>81</v>
      </c>
      <c r="H16" s="9">
        <v>19.989999999999998</v>
      </c>
      <c r="I16" s="10">
        <f t="shared" si="0"/>
        <v>1619.1899999999998</v>
      </c>
    </row>
    <row r="17" spans="2:9" ht="15.6" x14ac:dyDescent="0.3">
      <c r="C17" s="8">
        <v>44058</v>
      </c>
      <c r="D17" s="9" t="s">
        <v>7</v>
      </c>
      <c r="E17" s="9" t="s">
        <v>14</v>
      </c>
      <c r="F17" s="9" t="s">
        <v>16</v>
      </c>
      <c r="G17" s="9">
        <v>35</v>
      </c>
      <c r="H17" s="9">
        <v>4.99</v>
      </c>
      <c r="I17" s="10">
        <f t="shared" si="0"/>
        <v>174.65</v>
      </c>
    </row>
    <row r="18" spans="2:9" ht="15.6" x14ac:dyDescent="0.3">
      <c r="C18" s="8">
        <v>44075</v>
      </c>
      <c r="D18" s="9" t="s">
        <v>10</v>
      </c>
      <c r="E18" s="9" t="s">
        <v>19</v>
      </c>
      <c r="F18" s="9" t="s">
        <v>20</v>
      </c>
      <c r="G18" s="9">
        <v>2</v>
      </c>
      <c r="H18" s="9">
        <v>125</v>
      </c>
      <c r="I18" s="10">
        <f t="shared" si="0"/>
        <v>250</v>
      </c>
    </row>
    <row r="19" spans="2:9" ht="15.6" x14ac:dyDescent="0.3">
      <c r="C19" s="8">
        <v>44092</v>
      </c>
      <c r="D19" s="9" t="s">
        <v>7</v>
      </c>
      <c r="E19" s="9" t="s">
        <v>14</v>
      </c>
      <c r="F19" s="9" t="s">
        <v>18</v>
      </c>
      <c r="G19" s="9">
        <v>16</v>
      </c>
      <c r="H19" s="9">
        <v>15.99</v>
      </c>
      <c r="I19" s="10">
        <f t="shared" si="0"/>
        <v>255.84</v>
      </c>
    </row>
    <row r="21" spans="2:9" ht="15.75" customHeight="1" x14ac:dyDescent="0.3"/>
    <row r="22" spans="2:9" ht="15.75" customHeight="1" x14ac:dyDescent="0.35">
      <c r="B22" s="6" t="s">
        <v>42</v>
      </c>
      <c r="C22" s="6" t="s">
        <v>43</v>
      </c>
      <c r="D22" s="6"/>
      <c r="E22" s="6"/>
      <c r="F22" s="6"/>
      <c r="G22" s="6"/>
    </row>
    <row r="23" spans="2:9" ht="15.75" customHeight="1" x14ac:dyDescent="0.35">
      <c r="C23" s="6"/>
      <c r="D23" s="6"/>
      <c r="E23" s="6"/>
      <c r="F23" s="6"/>
      <c r="G23" s="6"/>
    </row>
    <row r="24" spans="2:9" ht="15.75" customHeight="1" x14ac:dyDescent="0.35">
      <c r="B24" s="6" t="s">
        <v>44</v>
      </c>
      <c r="C24" s="6" t="s">
        <v>45</v>
      </c>
      <c r="D24" s="6"/>
      <c r="E24" s="6"/>
      <c r="F24" s="6"/>
      <c r="G24" s="6"/>
    </row>
    <row r="25" spans="2:9" ht="15.75" customHeight="1" x14ac:dyDescent="0.3"/>
    <row r="26" spans="2:9" ht="15.75" customHeight="1" x14ac:dyDescent="0.3"/>
    <row r="27" spans="2:9" ht="15.75" customHeight="1" x14ac:dyDescent="0.3"/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I4:I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I19">
    <cfRule type="expression" dxfId="1" priority="1">
      <formula>MOD(ROW(),2)=0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11" workbookViewId="0">
      <selection activeCell="H22" sqref="H22"/>
    </sheetView>
  </sheetViews>
  <sheetFormatPr defaultColWidth="14.44140625" defaultRowHeight="15" customHeight="1" x14ac:dyDescent="0.3"/>
  <sheetData>
    <row r="1" spans="1:26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">
      <c r="A2" s="12"/>
      <c r="B2" s="13" t="s">
        <v>46</v>
      </c>
      <c r="C2" s="13" t="s">
        <v>1</v>
      </c>
      <c r="D2" s="13" t="s">
        <v>47</v>
      </c>
      <c r="E2" s="13" t="s">
        <v>3</v>
      </c>
      <c r="F2" s="13" t="s">
        <v>48</v>
      </c>
      <c r="G2" s="13" t="s">
        <v>49</v>
      </c>
      <c r="H2" s="13" t="s">
        <v>50</v>
      </c>
      <c r="I2" s="13" t="s">
        <v>51</v>
      </c>
      <c r="J2" s="13" t="s">
        <v>52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s="12"/>
      <c r="B3" s="14">
        <v>43836</v>
      </c>
      <c r="C3" s="15" t="s">
        <v>7</v>
      </c>
      <c r="D3" s="15" t="s">
        <v>14</v>
      </c>
      <c r="E3" s="15" t="s">
        <v>16</v>
      </c>
      <c r="F3" s="15">
        <v>95</v>
      </c>
      <c r="G3" s="15">
        <v>1.99</v>
      </c>
      <c r="H3" s="15">
        <v>189.05</v>
      </c>
      <c r="I3" s="12" t="b">
        <f>AND(H3:H20&gt;100,G3:G20&lt;10)</f>
        <v>1</v>
      </c>
      <c r="J3" s="12" t="b">
        <f>OR(H3:H20&gt;100,G3:G20&lt;10)</f>
        <v>1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3">
      <c r="A4" s="12"/>
      <c r="B4" s="14">
        <v>43853</v>
      </c>
      <c r="C4" s="15" t="s">
        <v>10</v>
      </c>
      <c r="D4" s="15" t="s">
        <v>11</v>
      </c>
      <c r="E4" s="15" t="s">
        <v>9</v>
      </c>
      <c r="F4" s="15">
        <v>50</v>
      </c>
      <c r="G4" s="15">
        <v>19.989999999999998</v>
      </c>
      <c r="H4" s="15">
        <v>999.5</v>
      </c>
      <c r="I4" s="12" t="b">
        <f t="shared" ref="I4:I20" si="0">AND(H4:H21&gt;100,G4:G21&lt;10)</f>
        <v>0</v>
      </c>
      <c r="J4" s="12" t="b">
        <f>OR(H4:H21&gt;100,G4:G21&lt;10)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3">
      <c r="A5" s="12"/>
      <c r="B5" s="14">
        <v>43870</v>
      </c>
      <c r="C5" s="15" t="s">
        <v>10</v>
      </c>
      <c r="D5" s="15" t="s">
        <v>15</v>
      </c>
      <c r="E5" s="15" t="s">
        <v>16</v>
      </c>
      <c r="F5" s="15">
        <v>36</v>
      </c>
      <c r="G5" s="15">
        <v>4.99</v>
      </c>
      <c r="H5" s="15">
        <v>179.64</v>
      </c>
      <c r="I5" s="12" t="b">
        <f t="shared" si="0"/>
        <v>1</v>
      </c>
      <c r="J5" s="12" t="b">
        <f t="shared" ref="J5:J20" si="1">OR(H5:H22&gt;100,G5:G22&lt;10)</f>
        <v>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3">
      <c r="A6" s="12"/>
      <c r="B6" s="14">
        <v>43887</v>
      </c>
      <c r="C6" s="15" t="s">
        <v>10</v>
      </c>
      <c r="D6" s="15" t="s">
        <v>12</v>
      </c>
      <c r="E6" s="15" t="s">
        <v>13</v>
      </c>
      <c r="F6" s="15">
        <v>27</v>
      </c>
      <c r="G6" s="15">
        <v>19.989999999999998</v>
      </c>
      <c r="H6" s="15">
        <v>539.73</v>
      </c>
      <c r="I6" s="12" t="b">
        <f t="shared" si="0"/>
        <v>0</v>
      </c>
      <c r="J6" s="12" t="b">
        <f t="shared" si="1"/>
        <v>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3">
      <c r="A7" s="12"/>
      <c r="B7" s="14">
        <v>43905</v>
      </c>
      <c r="C7" s="15" t="s">
        <v>21</v>
      </c>
      <c r="D7" s="15" t="s">
        <v>22</v>
      </c>
      <c r="E7" s="15" t="s">
        <v>16</v>
      </c>
      <c r="F7" s="15">
        <v>56</v>
      </c>
      <c r="G7" s="15">
        <v>2.99</v>
      </c>
      <c r="H7" s="15">
        <v>167.44</v>
      </c>
      <c r="I7" s="12" t="b">
        <f t="shared" si="0"/>
        <v>1</v>
      </c>
      <c r="J7" s="12" t="b">
        <f t="shared" si="1"/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3">
      <c r="A8" s="12"/>
      <c r="B8" s="14">
        <v>43922</v>
      </c>
      <c r="C8" s="15" t="s">
        <v>7</v>
      </c>
      <c r="D8" s="15" t="s">
        <v>14</v>
      </c>
      <c r="E8" s="15" t="s">
        <v>9</v>
      </c>
      <c r="F8" s="15">
        <v>60</v>
      </c>
      <c r="G8" s="15">
        <v>4.99</v>
      </c>
      <c r="H8" s="15">
        <v>299.39999999999998</v>
      </c>
      <c r="I8" s="12" t="b">
        <f t="shared" si="0"/>
        <v>1</v>
      </c>
      <c r="J8" s="12" t="b">
        <f t="shared" si="1"/>
        <v>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3">
      <c r="A9" s="12"/>
      <c r="B9" s="14">
        <v>43939</v>
      </c>
      <c r="C9" s="15" t="s">
        <v>10</v>
      </c>
      <c r="D9" s="15" t="s">
        <v>23</v>
      </c>
      <c r="E9" s="15" t="s">
        <v>16</v>
      </c>
      <c r="F9" s="15">
        <v>75</v>
      </c>
      <c r="G9" s="15">
        <v>1.99</v>
      </c>
      <c r="H9" s="15">
        <v>149.25</v>
      </c>
      <c r="I9" s="12" t="b">
        <f t="shared" si="0"/>
        <v>1</v>
      </c>
      <c r="J9" s="12" t="b">
        <f t="shared" si="1"/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3">
      <c r="A10" s="12"/>
      <c r="B10" s="14">
        <v>43956</v>
      </c>
      <c r="C10" s="15" t="s">
        <v>10</v>
      </c>
      <c r="D10" s="15" t="s">
        <v>15</v>
      </c>
      <c r="E10" s="15" t="s">
        <v>16</v>
      </c>
      <c r="F10" s="15">
        <v>90</v>
      </c>
      <c r="G10" s="15">
        <v>4.99</v>
      </c>
      <c r="H10" s="15">
        <v>449.1</v>
      </c>
      <c r="I10" s="12" t="b">
        <f t="shared" si="0"/>
        <v>1</v>
      </c>
      <c r="J10" s="12" t="b">
        <f t="shared" si="1"/>
        <v>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3">
      <c r="A11" s="12"/>
      <c r="B11" s="14">
        <v>43973</v>
      </c>
      <c r="C11" s="15" t="s">
        <v>21</v>
      </c>
      <c r="D11" s="15" t="s">
        <v>24</v>
      </c>
      <c r="E11" s="15" t="s">
        <v>16</v>
      </c>
      <c r="F11" s="15">
        <v>32</v>
      </c>
      <c r="G11" s="15">
        <v>1.99</v>
      </c>
      <c r="H11" s="15">
        <v>63.68</v>
      </c>
      <c r="I11" s="12" t="b">
        <f t="shared" si="0"/>
        <v>0</v>
      </c>
      <c r="J11" s="12" t="b">
        <f t="shared" si="1"/>
        <v>1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3">
      <c r="A12" s="12"/>
      <c r="B12" s="14">
        <v>44126</v>
      </c>
      <c r="C12" s="15" t="s">
        <v>10</v>
      </c>
      <c r="D12" s="15" t="s">
        <v>14</v>
      </c>
      <c r="E12" s="15" t="s">
        <v>13</v>
      </c>
      <c r="F12" s="15">
        <v>64</v>
      </c>
      <c r="G12" s="15">
        <v>8.99</v>
      </c>
      <c r="H12" s="15">
        <v>575.36</v>
      </c>
      <c r="I12" s="12" t="b">
        <f t="shared" si="0"/>
        <v>1</v>
      </c>
      <c r="J12" s="12" t="b">
        <f t="shared" si="1"/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3">
      <c r="A13" s="12"/>
      <c r="B13" s="14">
        <v>44143</v>
      </c>
      <c r="C13" s="15" t="s">
        <v>7</v>
      </c>
      <c r="D13" s="15" t="s">
        <v>8</v>
      </c>
      <c r="E13" s="15" t="s">
        <v>13</v>
      </c>
      <c r="F13" s="15">
        <v>15</v>
      </c>
      <c r="G13" s="15">
        <v>19.989999999999998</v>
      </c>
      <c r="H13" s="15">
        <v>299.85000000000002</v>
      </c>
      <c r="I13" s="12" t="b">
        <f t="shared" si="0"/>
        <v>0</v>
      </c>
      <c r="J13" s="12" t="b">
        <f t="shared" si="1"/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3">
      <c r="A14" s="12"/>
      <c r="B14" s="14">
        <v>44160</v>
      </c>
      <c r="C14" s="15" t="s">
        <v>10</v>
      </c>
      <c r="D14" s="15" t="s">
        <v>11</v>
      </c>
      <c r="E14" s="15" t="s">
        <v>18</v>
      </c>
      <c r="F14" s="15">
        <v>96</v>
      </c>
      <c r="G14" s="15">
        <v>4.99</v>
      </c>
      <c r="H14" s="15">
        <v>479.04</v>
      </c>
      <c r="I14" s="12" t="b">
        <f t="shared" si="0"/>
        <v>1</v>
      </c>
      <c r="J14" s="12" t="b">
        <f t="shared" si="1"/>
        <v>1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3">
      <c r="A15" s="12"/>
      <c r="B15" s="14">
        <v>44177</v>
      </c>
      <c r="C15" s="15" t="s">
        <v>10</v>
      </c>
      <c r="D15" s="15" t="s">
        <v>19</v>
      </c>
      <c r="E15" s="15" t="s">
        <v>16</v>
      </c>
      <c r="F15" s="15">
        <v>67</v>
      </c>
      <c r="G15" s="15">
        <v>1.29</v>
      </c>
      <c r="H15" s="15">
        <v>86.43</v>
      </c>
      <c r="I15" s="12" t="b">
        <f t="shared" si="0"/>
        <v>0</v>
      </c>
      <c r="J15" s="12" t="b">
        <f t="shared" si="1"/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3">
      <c r="A16" s="12"/>
      <c r="B16" s="14">
        <v>44194</v>
      </c>
      <c r="C16" s="15" t="s">
        <v>7</v>
      </c>
      <c r="D16" s="15" t="s">
        <v>8</v>
      </c>
      <c r="E16" s="15" t="s">
        <v>18</v>
      </c>
      <c r="F16" s="15">
        <v>74</v>
      </c>
      <c r="G16" s="15">
        <v>15.99</v>
      </c>
      <c r="H16" s="16">
        <v>1183.26</v>
      </c>
      <c r="I16" s="12" t="b">
        <f t="shared" si="0"/>
        <v>0</v>
      </c>
      <c r="J16" s="12" t="b">
        <f t="shared" si="1"/>
        <v>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3">
      <c r="A17" s="12"/>
      <c r="B17" s="14">
        <v>44211</v>
      </c>
      <c r="C17" s="15" t="s">
        <v>10</v>
      </c>
      <c r="D17" s="15" t="s">
        <v>12</v>
      </c>
      <c r="E17" s="15" t="s">
        <v>9</v>
      </c>
      <c r="F17" s="15">
        <v>46</v>
      </c>
      <c r="G17" s="15">
        <v>8.99</v>
      </c>
      <c r="H17" s="15">
        <v>413.54</v>
      </c>
      <c r="I17" s="12" t="b">
        <f t="shared" si="0"/>
        <v>1</v>
      </c>
      <c r="J17" s="12" t="b">
        <f t="shared" si="1"/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12"/>
      <c r="B18" s="14">
        <v>44228</v>
      </c>
      <c r="C18" s="15" t="s">
        <v>10</v>
      </c>
      <c r="D18" s="15" t="s">
        <v>19</v>
      </c>
      <c r="E18" s="15" t="s">
        <v>9</v>
      </c>
      <c r="F18" s="15">
        <v>87</v>
      </c>
      <c r="G18" s="15">
        <v>15</v>
      </c>
      <c r="H18" s="16">
        <v>1305</v>
      </c>
      <c r="I18" s="12" t="b">
        <f t="shared" si="0"/>
        <v>0</v>
      </c>
      <c r="J18" s="12" t="b">
        <f t="shared" si="1"/>
        <v>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12"/>
      <c r="B19" s="14">
        <v>44245</v>
      </c>
      <c r="C19" s="15" t="s">
        <v>7</v>
      </c>
      <c r="D19" s="15" t="s">
        <v>14</v>
      </c>
      <c r="E19" s="15" t="s">
        <v>9</v>
      </c>
      <c r="F19" s="15">
        <v>4</v>
      </c>
      <c r="G19" s="15">
        <v>4.99</v>
      </c>
      <c r="H19" s="15">
        <v>19.96</v>
      </c>
      <c r="I19" s="12" t="b">
        <f t="shared" si="0"/>
        <v>0</v>
      </c>
      <c r="J19" s="12" t="b">
        <f t="shared" si="1"/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12"/>
      <c r="B20" s="14">
        <v>44262</v>
      </c>
      <c r="C20" s="15" t="s">
        <v>21</v>
      </c>
      <c r="D20" s="15" t="s">
        <v>22</v>
      </c>
      <c r="E20" s="15" t="s">
        <v>9</v>
      </c>
      <c r="F20" s="15">
        <v>7</v>
      </c>
      <c r="G20" s="15">
        <v>19.989999999999998</v>
      </c>
      <c r="H20" s="15">
        <v>139.93</v>
      </c>
      <c r="I20" s="12" t="b">
        <f t="shared" si="0"/>
        <v>0</v>
      </c>
      <c r="J20" s="12" t="b">
        <f t="shared" si="1"/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11"/>
      <c r="B22" s="17" t="s">
        <v>53</v>
      </c>
      <c r="C22" s="17"/>
      <c r="D22" s="17"/>
      <c r="E22" s="18"/>
      <c r="F22" s="18"/>
      <c r="G22" s="18"/>
      <c r="H22" s="1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11"/>
      <c r="B23" s="17" t="s">
        <v>54</v>
      </c>
      <c r="C23" s="17"/>
      <c r="D23" s="17"/>
      <c r="E23" s="18"/>
      <c r="F23" s="18"/>
      <c r="G23" s="18"/>
      <c r="H23" s="1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11"/>
      <c r="B24" s="17" t="s">
        <v>55</v>
      </c>
      <c r="C24" s="17"/>
      <c r="D24" s="18"/>
      <c r="E24" s="18"/>
      <c r="F24" s="18"/>
      <c r="G24" s="17"/>
      <c r="H24" s="19">
        <f>SUM(H3:H20)</f>
        <v>7539.1600000000008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11"/>
      <c r="B25" s="17" t="s">
        <v>56</v>
      </c>
      <c r="C25" s="17"/>
      <c r="D25" s="17"/>
      <c r="E25" s="18"/>
      <c r="F25" s="18"/>
      <c r="G25" s="17"/>
      <c r="H25" s="19">
        <f>AVERAGE(H3:H20)</f>
        <v>418.84222222222229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11"/>
      <c r="B26" s="17" t="s">
        <v>57</v>
      </c>
      <c r="C26" s="17"/>
      <c r="D26" s="17"/>
      <c r="E26" s="17"/>
      <c r="F26" s="18"/>
      <c r="G26" s="17"/>
      <c r="H26" s="19">
        <f>SUMPRODUCT(F3:F20,G3:G20)</f>
        <v>7539.1600000000008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11"/>
      <c r="B27" s="17" t="s">
        <v>58</v>
      </c>
      <c r="C27" s="17"/>
      <c r="D27" s="17"/>
      <c r="E27" s="17"/>
      <c r="F27" s="17"/>
      <c r="G27" s="17"/>
      <c r="H27" s="19">
        <f>SUMIF(E3:E20,"Pencil",H3:H20)</f>
        <v>1284.5900000000001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11"/>
      <c r="B28" s="17" t="s">
        <v>59</v>
      </c>
      <c r="C28" s="17"/>
      <c r="D28" s="17"/>
      <c r="E28" s="17"/>
      <c r="F28" s="17"/>
      <c r="G28" s="17"/>
      <c r="H28" s="19">
        <f>SUMIF(E3:E20,"Binder",H3:H20)</f>
        <v>3177.33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11"/>
      <c r="B29" s="17" t="s">
        <v>60</v>
      </c>
      <c r="C29" s="17"/>
      <c r="D29" s="17"/>
      <c r="E29" s="17"/>
      <c r="F29" s="17"/>
      <c r="G29" s="17"/>
      <c r="H29" s="19">
        <f>AVERAGEIF(E3:E20,"pen",H3:H20)</f>
        <v>471.6466666666667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3">
      <c r="A30" s="11"/>
      <c r="B30" s="17" t="s">
        <v>61</v>
      </c>
      <c r="C30" s="17"/>
      <c r="D30" s="17"/>
      <c r="E30" s="17"/>
      <c r="F30" s="18"/>
      <c r="G30" s="17"/>
      <c r="H30" s="19">
        <f>SUMIFS(H3:H20, E3:E20,"Pencil",C3:C20,"East")</f>
        <v>189.05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3">
      <c r="A31" s="11"/>
      <c r="B31" s="17" t="s">
        <v>62</v>
      </c>
      <c r="C31" s="17"/>
      <c r="D31" s="17"/>
      <c r="E31" s="17"/>
      <c r="F31" s="17"/>
      <c r="G31" s="17"/>
      <c r="H31" s="19">
        <f>SUMIFS(H3:H20,E3:E20,"Pen",C3:C20,"Central")</f>
        <v>1115.0900000000001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1"/>
  <sheetViews>
    <sheetView tabSelected="1" workbookViewId="0">
      <selection activeCell="K5" sqref="K5:K14"/>
    </sheetView>
  </sheetViews>
  <sheetFormatPr defaultColWidth="14.44140625" defaultRowHeight="15" customHeight="1" x14ac:dyDescent="0.3"/>
  <cols>
    <col min="4" max="4" width="17.33203125" customWidth="1"/>
    <col min="5" max="5" width="29.6640625" customWidth="1"/>
    <col min="6" max="6" width="24" customWidth="1"/>
  </cols>
  <sheetData>
    <row r="1" spans="1:2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 x14ac:dyDescent="0.35">
      <c r="A4" s="11"/>
      <c r="B4" s="12"/>
      <c r="C4" s="20" t="s">
        <v>63</v>
      </c>
      <c r="D4" s="20" t="s">
        <v>64</v>
      </c>
      <c r="E4" s="20" t="s">
        <v>65</v>
      </c>
      <c r="F4" s="20" t="s">
        <v>66</v>
      </c>
      <c r="G4" s="20" t="s">
        <v>67</v>
      </c>
      <c r="H4" s="20" t="s">
        <v>68</v>
      </c>
      <c r="I4" s="20" t="s">
        <v>69</v>
      </c>
      <c r="J4" s="20" t="s">
        <v>70</v>
      </c>
      <c r="K4" s="20" t="s">
        <v>71</v>
      </c>
      <c r="L4" s="20" t="s">
        <v>72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 x14ac:dyDescent="0.35">
      <c r="A5" s="11"/>
      <c r="B5" s="12"/>
      <c r="C5" s="21" t="s">
        <v>73</v>
      </c>
      <c r="D5" s="21" t="s">
        <v>74</v>
      </c>
      <c r="E5" s="21" t="s">
        <v>75</v>
      </c>
      <c r="F5" s="21" t="s">
        <v>76</v>
      </c>
      <c r="G5" s="22">
        <v>36</v>
      </c>
      <c r="H5" s="22">
        <v>30</v>
      </c>
      <c r="I5" s="22">
        <v>31</v>
      </c>
      <c r="J5" s="23">
        <f t="shared" ref="J5:J14" si="0">SUM(G5,H5,I5)</f>
        <v>97</v>
      </c>
      <c r="K5" s="5" t="str">
        <f>IF(L5&gt;=90%,"A",IF(L5&gt;=80%,"B",IF(L5&gt;=70%,"C",IF(L5&gt;=60%,"D",IF(L5&gt;=50%,"E",IF(L5&lt;=50%,"F"))))))</f>
        <v>F</v>
      </c>
      <c r="L5" s="32">
        <f>(J5/300)</f>
        <v>0.32333333333333331</v>
      </c>
      <c r="M5" s="11"/>
      <c r="N5" s="12"/>
      <c r="O5" s="12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 x14ac:dyDescent="0.35">
      <c r="A6" s="11"/>
      <c r="B6" s="12"/>
      <c r="C6" s="21" t="s">
        <v>73</v>
      </c>
      <c r="D6" s="21" t="s">
        <v>77</v>
      </c>
      <c r="E6" s="21" t="s">
        <v>78</v>
      </c>
      <c r="F6" s="21" t="s">
        <v>76</v>
      </c>
      <c r="G6" s="22">
        <v>74</v>
      </c>
      <c r="H6" s="22">
        <v>59</v>
      </c>
      <c r="I6" s="22">
        <v>53</v>
      </c>
      <c r="J6" s="23">
        <f t="shared" si="0"/>
        <v>186</v>
      </c>
      <c r="K6" s="5" t="str">
        <f t="shared" ref="K6:K14" si="1">IF(L6&gt;=90%,"A",IF(L6&gt;=80%,"B",IF(L6&gt;=70%,"C",IF(L6&gt;=60%,"D",IF(L6&gt;=50%,"E",IF(L6&lt;=50%,"F"))))))</f>
        <v>D</v>
      </c>
      <c r="L6" s="32">
        <f t="shared" ref="L6:L14" si="2">(J6/300)</f>
        <v>0.62</v>
      </c>
      <c r="M6" s="12"/>
      <c r="N6" s="24" t="s">
        <v>79</v>
      </c>
      <c r="O6" s="24" t="s">
        <v>80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 x14ac:dyDescent="0.35">
      <c r="A7" s="11"/>
      <c r="B7" s="12"/>
      <c r="C7" s="21" t="s">
        <v>81</v>
      </c>
      <c r="D7" s="21" t="s">
        <v>82</v>
      </c>
      <c r="E7" s="21" t="s">
        <v>83</v>
      </c>
      <c r="F7" s="21" t="s">
        <v>84</v>
      </c>
      <c r="G7" s="22">
        <v>55</v>
      </c>
      <c r="H7" s="22">
        <v>57</v>
      </c>
      <c r="I7" s="22">
        <v>60</v>
      </c>
      <c r="J7" s="23">
        <f t="shared" si="0"/>
        <v>172</v>
      </c>
      <c r="K7" s="5" t="str">
        <f t="shared" si="1"/>
        <v>E</v>
      </c>
      <c r="L7" s="32">
        <f t="shared" si="2"/>
        <v>0.57333333333333336</v>
      </c>
      <c r="M7" s="12"/>
      <c r="N7" s="24" t="s">
        <v>85</v>
      </c>
      <c r="O7" s="24" t="s">
        <v>86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 x14ac:dyDescent="0.35">
      <c r="A8" s="11"/>
      <c r="B8" s="12"/>
      <c r="C8" s="21" t="s">
        <v>81</v>
      </c>
      <c r="D8" s="21" t="s">
        <v>82</v>
      </c>
      <c r="E8" s="21" t="s">
        <v>83</v>
      </c>
      <c r="F8" s="21" t="s">
        <v>84</v>
      </c>
      <c r="G8" s="22">
        <v>66</v>
      </c>
      <c r="H8" s="22">
        <v>70</v>
      </c>
      <c r="I8" s="22">
        <v>77</v>
      </c>
      <c r="J8" s="23">
        <f t="shared" si="0"/>
        <v>213</v>
      </c>
      <c r="K8" s="5" t="str">
        <f t="shared" si="1"/>
        <v>C</v>
      </c>
      <c r="L8" s="32">
        <f t="shared" si="2"/>
        <v>0.71</v>
      </c>
      <c r="M8" s="12"/>
      <c r="N8" s="24" t="s">
        <v>87</v>
      </c>
      <c r="O8" s="24" t="s">
        <v>88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 x14ac:dyDescent="0.35">
      <c r="A9" s="11"/>
      <c r="B9" s="12"/>
      <c r="C9" s="21" t="s">
        <v>73</v>
      </c>
      <c r="D9" s="21" t="s">
        <v>77</v>
      </c>
      <c r="E9" s="21" t="s">
        <v>75</v>
      </c>
      <c r="F9" s="21" t="s">
        <v>84</v>
      </c>
      <c r="G9" s="22">
        <v>54</v>
      </c>
      <c r="H9" s="22">
        <v>57</v>
      </c>
      <c r="I9" s="22">
        <v>53</v>
      </c>
      <c r="J9" s="23">
        <f t="shared" si="0"/>
        <v>164</v>
      </c>
      <c r="K9" s="5" t="str">
        <f t="shared" si="1"/>
        <v>E</v>
      </c>
      <c r="L9" s="32">
        <f t="shared" si="2"/>
        <v>0.54666666666666663</v>
      </c>
      <c r="M9" s="12"/>
      <c r="N9" s="24" t="s">
        <v>89</v>
      </c>
      <c r="O9" s="24" t="s">
        <v>90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customHeight="1" x14ac:dyDescent="0.35">
      <c r="A10" s="11"/>
      <c r="B10" s="12"/>
      <c r="C10" s="21" t="s">
        <v>81</v>
      </c>
      <c r="D10" s="21" t="s">
        <v>77</v>
      </c>
      <c r="E10" s="21" t="s">
        <v>91</v>
      </c>
      <c r="F10" s="21" t="s">
        <v>76</v>
      </c>
      <c r="G10" s="22">
        <v>90</v>
      </c>
      <c r="H10" s="22">
        <v>88</v>
      </c>
      <c r="I10" s="22">
        <v>88</v>
      </c>
      <c r="J10" s="23">
        <f t="shared" si="0"/>
        <v>266</v>
      </c>
      <c r="K10" s="5" t="str">
        <f t="shared" si="1"/>
        <v>B</v>
      </c>
      <c r="L10" s="32">
        <f t="shared" si="2"/>
        <v>0.88666666666666671</v>
      </c>
      <c r="M10" s="12"/>
      <c r="N10" s="24" t="s">
        <v>92</v>
      </c>
      <c r="O10" s="24" t="s">
        <v>93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 x14ac:dyDescent="0.35">
      <c r="A11" s="11"/>
      <c r="B11" s="12"/>
      <c r="C11" s="21" t="s">
        <v>73</v>
      </c>
      <c r="D11" s="21" t="s">
        <v>94</v>
      </c>
      <c r="E11" s="21" t="s">
        <v>78</v>
      </c>
      <c r="F11" s="21" t="s">
        <v>76</v>
      </c>
      <c r="G11" s="22">
        <v>88</v>
      </c>
      <c r="H11" s="22">
        <v>85</v>
      </c>
      <c r="I11" s="22">
        <v>78</v>
      </c>
      <c r="J11" s="23">
        <f t="shared" si="0"/>
        <v>251</v>
      </c>
      <c r="K11" s="5" t="str">
        <f t="shared" si="1"/>
        <v>B</v>
      </c>
      <c r="L11" s="32">
        <f t="shared" si="2"/>
        <v>0.83666666666666667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customHeight="1" x14ac:dyDescent="0.35">
      <c r="A12" s="11"/>
      <c r="B12" s="12"/>
      <c r="C12" s="21" t="s">
        <v>73</v>
      </c>
      <c r="D12" s="21" t="s">
        <v>94</v>
      </c>
      <c r="E12" s="21" t="s">
        <v>78</v>
      </c>
      <c r="F12" s="21" t="s">
        <v>76</v>
      </c>
      <c r="G12" s="22">
        <v>72</v>
      </c>
      <c r="H12" s="22">
        <v>50</v>
      </c>
      <c r="I12" s="22">
        <v>48</v>
      </c>
      <c r="J12" s="23">
        <f t="shared" si="0"/>
        <v>170</v>
      </c>
      <c r="K12" s="5" t="str">
        <f t="shared" si="1"/>
        <v>E</v>
      </c>
      <c r="L12" s="32">
        <f t="shared" si="2"/>
        <v>0.56666666666666665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" customHeight="1" x14ac:dyDescent="0.35">
      <c r="A13" s="11"/>
      <c r="B13" s="12"/>
      <c r="C13" s="21" t="s">
        <v>73</v>
      </c>
      <c r="D13" s="21" t="s">
        <v>74</v>
      </c>
      <c r="E13" s="21" t="s">
        <v>78</v>
      </c>
      <c r="F13" s="21" t="s">
        <v>76</v>
      </c>
      <c r="G13" s="22">
        <v>63</v>
      </c>
      <c r="H13" s="22">
        <v>62</v>
      </c>
      <c r="I13" s="22">
        <v>62</v>
      </c>
      <c r="J13" s="23">
        <f t="shared" si="0"/>
        <v>187</v>
      </c>
      <c r="K13" s="5" t="str">
        <f t="shared" si="1"/>
        <v>D</v>
      </c>
      <c r="L13" s="32">
        <f t="shared" si="2"/>
        <v>0.62333333333333329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" customHeight="1" x14ac:dyDescent="0.35">
      <c r="A14" s="11"/>
      <c r="B14" s="12"/>
      <c r="C14" s="21" t="s">
        <v>81</v>
      </c>
      <c r="D14" s="21" t="s">
        <v>95</v>
      </c>
      <c r="E14" s="21" t="s">
        <v>75</v>
      </c>
      <c r="F14" s="21" t="s">
        <v>76</v>
      </c>
      <c r="G14" s="22">
        <v>59</v>
      </c>
      <c r="H14" s="22">
        <v>63</v>
      </c>
      <c r="I14" s="22">
        <v>65</v>
      </c>
      <c r="J14" s="23">
        <f t="shared" si="0"/>
        <v>187</v>
      </c>
      <c r="K14" s="5" t="str">
        <f t="shared" si="1"/>
        <v>D</v>
      </c>
      <c r="L14" s="32">
        <f t="shared" si="2"/>
        <v>0.62333333333333329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3">
      <c r="A17" s="11"/>
      <c r="B17" s="25"/>
      <c r="C17" s="11" t="s">
        <v>96</v>
      </c>
      <c r="D17" s="11"/>
      <c r="E17" s="11"/>
      <c r="F17" s="11"/>
      <c r="G17" s="11"/>
      <c r="H17" s="11"/>
      <c r="I17" s="11"/>
      <c r="J17" s="11"/>
      <c r="K17" s="26">
        <f>AVERAGEIF(C5:C14,"male",G5:G14)</f>
        <v>64.5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6" x14ac:dyDescent="0.3">
      <c r="A19" s="11"/>
      <c r="B19" s="11"/>
      <c r="C19" s="11" t="s">
        <v>97</v>
      </c>
      <c r="D19" s="11"/>
      <c r="E19" s="11"/>
      <c r="F19" s="11"/>
      <c r="G19" s="11"/>
      <c r="H19" s="11"/>
      <c r="I19" s="11"/>
      <c r="J19" s="11"/>
      <c r="K19" s="26">
        <f>AVERAGEIFS(H5:H14,C5:C14,"female",D5:D14,"group D")</f>
        <v>63.5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11"/>
      <c r="B20" s="11"/>
      <c r="C20" s="29"/>
      <c r="D20" s="29"/>
      <c r="E20" s="29"/>
      <c r="F20" s="29"/>
      <c r="G20" s="29"/>
      <c r="H20" s="29"/>
      <c r="I20" s="29"/>
      <c r="J20" s="29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11"/>
      <c r="B21" s="11"/>
      <c r="C21" s="28" t="s">
        <v>98</v>
      </c>
      <c r="D21" s="29"/>
      <c r="E21" s="29"/>
      <c r="F21" s="29"/>
      <c r="G21" s="29"/>
      <c r="H21" s="11"/>
      <c r="I21" s="11"/>
      <c r="J21" s="11"/>
      <c r="K21" s="2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11"/>
      <c r="B23" s="11"/>
      <c r="C23" s="28" t="s">
        <v>99</v>
      </c>
      <c r="D23" s="29"/>
      <c r="E23" s="29"/>
      <c r="F23" s="29"/>
      <c r="G23" s="29"/>
      <c r="H23" s="11"/>
      <c r="I23" s="11"/>
      <c r="J23" s="11"/>
      <c r="K23" s="26">
        <f>MAX(J5:J14)</f>
        <v>266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11"/>
      <c r="B24" s="11"/>
      <c r="C24" s="27"/>
      <c r="D24" s="27"/>
      <c r="E24" s="27"/>
      <c r="F24" s="27"/>
      <c r="G24" s="2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11"/>
      <c r="B25" s="11"/>
      <c r="C25" s="28" t="s">
        <v>100</v>
      </c>
      <c r="D25" s="29"/>
      <c r="E25" s="29"/>
      <c r="F25" s="29"/>
      <c r="G25" s="29"/>
      <c r="H25" s="11"/>
      <c r="I25" s="11"/>
      <c r="J25" s="11"/>
      <c r="K25" s="26">
        <f>MIN(J5:J14)</f>
        <v>97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11"/>
      <c r="B26" s="11"/>
      <c r="C26" s="27"/>
      <c r="D26" s="27"/>
      <c r="E26" s="27"/>
      <c r="F26" s="27"/>
      <c r="G26" s="2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11"/>
      <c r="B27" s="11"/>
      <c r="C27" s="28" t="s">
        <v>101</v>
      </c>
      <c r="D27" s="29"/>
      <c r="E27" s="29"/>
      <c r="F27" s="29"/>
      <c r="G27" s="29"/>
      <c r="H27" s="11"/>
      <c r="I27" s="11"/>
      <c r="J27" s="11"/>
      <c r="K27" s="26">
        <f>LARGE(H5:H14,3)</f>
        <v>70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11"/>
      <c r="B28" s="11"/>
      <c r="C28" s="27"/>
      <c r="D28" s="27"/>
      <c r="E28" s="27"/>
      <c r="F28" s="27"/>
      <c r="G28" s="2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4" x14ac:dyDescent="0.3">
      <c r="A29" s="11"/>
      <c r="B29" s="11"/>
      <c r="C29" s="28" t="s">
        <v>102</v>
      </c>
      <c r="D29" s="29"/>
      <c r="E29" s="29"/>
      <c r="F29" s="29"/>
      <c r="G29" s="29"/>
      <c r="H29" s="11"/>
      <c r="I29" s="11"/>
      <c r="J29" s="11"/>
      <c r="K29" s="26">
        <f>SMALL(I5:I14,4)</f>
        <v>53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4" x14ac:dyDescent="0.3">
      <c r="A30" s="11"/>
      <c r="B30" s="11"/>
      <c r="C30" s="27"/>
      <c r="D30" s="27"/>
      <c r="E30" s="27"/>
      <c r="F30" s="27"/>
      <c r="G30" s="2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4" x14ac:dyDescent="0.3">
      <c r="A31" s="11"/>
      <c r="B31" s="11"/>
      <c r="C31" s="28" t="s">
        <v>103</v>
      </c>
      <c r="D31" s="29"/>
      <c r="E31" s="29"/>
      <c r="F31" s="29"/>
      <c r="G31" s="29"/>
      <c r="H31" s="11"/>
      <c r="I31" s="11"/>
      <c r="J31" s="11"/>
      <c r="K31" s="26">
        <f>RANK(186,J5:J14)</f>
        <v>6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4" x14ac:dyDescent="0.3">
      <c r="A33" s="11"/>
      <c r="B33" s="11"/>
      <c r="C33" s="11" t="s">
        <v>104</v>
      </c>
      <c r="D33" s="11"/>
      <c r="E33" s="11"/>
      <c r="F33" s="11"/>
      <c r="G33" s="11"/>
      <c r="H33" s="11"/>
      <c r="I33" s="11"/>
      <c r="J33" s="11"/>
      <c r="K33" s="2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4" x14ac:dyDescent="0.3">
      <c r="A35" s="11"/>
      <c r="B35" s="11"/>
      <c r="C35" s="30" t="s">
        <v>105</v>
      </c>
      <c r="D35" s="29"/>
      <c r="E35" s="29"/>
      <c r="F35" s="29"/>
      <c r="G35" s="29"/>
      <c r="H35" s="11"/>
      <c r="I35" s="11"/>
      <c r="J35" s="11"/>
      <c r="K35" s="33">
        <f>MAX(L5:L14)</f>
        <v>0.88666666666666671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4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4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4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4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4.4" x14ac:dyDescent="0.3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mergeCells count="8">
    <mergeCell ref="C31:G31"/>
    <mergeCell ref="C35:G35"/>
    <mergeCell ref="C20:J20"/>
    <mergeCell ref="C21:G21"/>
    <mergeCell ref="C23:G23"/>
    <mergeCell ref="C25:G25"/>
    <mergeCell ref="C27:G27"/>
    <mergeCell ref="C29:G29"/>
  </mergeCells>
  <conditionalFormatting sqref="L5:L14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DPP_1-1</vt:lpstr>
      <vt:lpstr>DPP_1-2</vt:lpstr>
      <vt:lpstr>DPP 3</vt:lpstr>
      <vt:lpstr>DPP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sahil bhoyar</cp:lastModifiedBy>
  <dcterms:created xsi:type="dcterms:W3CDTF">2022-02-22T05:42:29Z</dcterms:created>
  <dcterms:modified xsi:type="dcterms:W3CDTF">2023-01-25T07:17:59Z</dcterms:modified>
</cp:coreProperties>
</file>