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2951E3BC-F5D7-4672-BA63-65A6AEACF1E8}" xr6:coauthVersionLast="47" xr6:coauthVersionMax="47" xr10:uidLastSave="{00000000-0000-0000-0000-000000000000}"/>
  <bookViews>
    <workbookView xWindow="-120" yWindow="-120" windowWidth="16440" windowHeight="28440" tabRatio="458" activeTab="3" xr2:uid="{00000000-000D-0000-FFFF-FFFF00000000}"/>
  </bookViews>
  <sheets>
    <sheet name="Email" sheetId="73" r:id="rId1"/>
    <sheet name="EXT0070122021 OG" sheetId="75" state="hidden" r:id="rId2"/>
    <sheet name="Sheet1" sheetId="77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76" l="1"/>
  <c r="P39" i="76"/>
  <c r="P38" i="76"/>
  <c r="P37" i="76"/>
  <c r="P36" i="76"/>
  <c r="R40" i="76"/>
  <c r="R39" i="76"/>
  <c r="R38" i="76"/>
  <c r="R37" i="76"/>
  <c r="R36" i="76"/>
  <c r="O40" i="76"/>
  <c r="Q40" i="76" s="1"/>
  <c r="O39" i="76"/>
  <c r="Q39" i="76" s="1"/>
  <c r="Q38" i="76"/>
  <c r="O38" i="76"/>
  <c r="Q37" i="76"/>
  <c r="O37" i="76"/>
  <c r="Q36" i="76"/>
  <c r="O36" i="76"/>
  <c r="L37" i="76"/>
  <c r="M37" i="76"/>
  <c r="L38" i="76"/>
  <c r="M38" i="76"/>
  <c r="L39" i="76"/>
  <c r="M39" i="76"/>
  <c r="L40" i="76"/>
  <c r="M40" i="76"/>
  <c r="M36" i="76"/>
  <c r="L36" i="76"/>
  <c r="J40" i="76"/>
  <c r="I40" i="76"/>
  <c r="J39" i="76"/>
  <c r="I39" i="76"/>
  <c r="J38" i="76"/>
  <c r="I38" i="76"/>
  <c r="J37" i="76"/>
  <c r="I37" i="76"/>
  <c r="I36" i="76"/>
  <c r="J36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H626" i="72" l="1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<sst xmlns="http://schemas.openxmlformats.org/spreadsheetml/2006/main" count="3344" uniqueCount="945">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</sst>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0" fontId="2" fillId="0" borderId="0" xfId="0" applyFont="1" applyAlignment="1">
      <alignment horizontal="left" vertical="center"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39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9" formatCode="m/d/yyyy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73">
      <pivotArea type="all" dataOnly="0" outline="0" fieldPosition="0"/>
    </format>
    <format dxfId="74">
      <pivotArea outline="0" collapsedLevelsAreSubtotals="1" fieldPosition="0"/>
    </format>
    <format dxfId="75">
      <pivotArea type="origin" dataOnly="0" labelOnly="1" outline="0" fieldPosition="0"/>
    </format>
    <format dxfId="76">
      <pivotArea field="9" type="button" dataOnly="0" labelOnly="1" outline="0" axis="axisCol" fieldPosition="0"/>
    </format>
    <format dxfId="77">
      <pivotArea field="8" type="button" dataOnly="0" labelOnly="1" outline="0" axis="axisCol" fieldPosition="1"/>
    </format>
    <format dxfId="78">
      <pivotArea field="1" type="button" dataOnly="0" labelOnly="1" outline="0"/>
    </format>
    <format dxfId="79">
      <pivotArea field="5" type="button" dataOnly="0" labelOnly="1" outline="0" axis="axisRow" fieldPosition="0"/>
    </format>
    <format dxfId="80">
      <pivotArea dataOnly="0" labelOnly="1" fieldPosition="0">
        <references count="1">
          <reference field="5" count="0"/>
        </references>
      </pivotArea>
    </format>
    <format dxfId="81">
      <pivotArea dataOnly="0" labelOnly="1" grandRow="1" outline="0" fieldPosition="0"/>
    </format>
    <format dxfId="8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83">
      <pivotArea dataOnly="0" labelOnly="1" grandCol="1" outline="0" fieldPosition="0"/>
    </format>
    <format dxfId="8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9" type="button" dataOnly="0" labelOnly="1" outline="0" axis="axisRow" fieldPosition="0"/>
    </format>
    <format dxfId="122">
      <pivotArea field="8" type="button" dataOnly="0" labelOnly="1" outline="0" axis="axisRow" fieldPosition="1"/>
    </format>
    <format dxfId="121">
      <pivotArea field="1" type="button" dataOnly="0" labelOnly="1" outline="0" axis="axisRow" fieldPosition="2"/>
    </format>
    <format dxfId="120">
      <pivotArea field="5" type="button" dataOnly="0" labelOnly="1" outline="0" axis="axisCol" fieldPosition="0"/>
    </format>
    <format dxfId="119">
      <pivotArea dataOnly="0" labelOnly="1" fieldPosition="0">
        <references count="1">
          <reference field="5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16">
      <pivotArea dataOnly="0" labelOnly="1" grandCol="1" outline="0" fieldPosition="0"/>
    </format>
    <format dxfId="11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9" type="button" dataOnly="0" labelOnly="1" outline="0" axis="axisCol" fieldPosition="0"/>
    </format>
    <format dxfId="134">
      <pivotArea field="8" type="button" dataOnly="0" labelOnly="1" outline="0" axis="axisCol" fieldPosition="1"/>
    </format>
    <format dxfId="133">
      <pivotArea field="1" type="button" dataOnly="0" labelOnly="1" outline="0"/>
    </format>
    <format dxfId="132">
      <pivotArea field="5" type="button" dataOnly="0" labelOnly="1" outline="0" axis="axisRow" fieldPosition="0"/>
    </format>
    <format dxfId="131">
      <pivotArea dataOnly="0" labelOnly="1" fieldPosition="0">
        <references count="1">
          <reference field="5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28">
      <pivotArea dataOnly="0" labelOnly="1" grandCol="1" outline="0" fieldPosition="0"/>
    </format>
    <format dxfId="12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28AE4-E774-4CE8-97EC-404D39F1F4CC}" name="Table5" displayName="Table5" ref="A1:H29" totalsRowShown="0">
  <autoFilter ref="A1:H29" xr:uid="{8B428AE4-E774-4CE8-97EC-404D39F1F4CC}"/>
  <tableColumns count="8">
    <tableColumn id="1" xr3:uid="{1CDCD11C-7559-4D60-926A-FEA8FCEA1711}" name="CLID"/>
    <tableColumn id="2" xr3:uid="{1FB599A4-0D12-43C4-95E3-48CBC7B8F1B9}" name="Date" dataDxfId="72"/>
    <tableColumn id="3" xr3:uid="{BBF891A3-B9BB-4CB2-AB23-59B0152575E2}" name="Vol"/>
    <tableColumn id="4" xr3:uid="{89AEAA78-E28E-45BE-BCCA-49E576CC1B74}" name="LEN"/>
    <tableColumn id="5" xr3:uid="{9B6D4E26-0525-4A95-9621-2E256C9C3D2C}" name="Index Math Region ID"/>
    <tableColumn id="6" xr3:uid="{F8CB2830-AC13-49FF-9830-4E20AFB79C73}" name="Region Name"/>
    <tableColumn id="7" xr3:uid="{10307EC2-C0FA-4652-B17F-342200520760}" name="Quarter"/>
    <tableColumn id="8" xr3:uid="{FFCCD3DA-3B82-4EF7-B02F-C4A64DCC9AC3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114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113"/>
    <tableColumn id="2" xr3:uid="{62D985AE-158F-47B9-BB68-6B22B444CD12}" name="Date" dataDxfId="112"/>
    <tableColumn id="3" xr3:uid="{3869AADC-2963-49C7-A2A6-AF867F0A8C66}" name="Vol" dataDxfId="111" dataCellStyle="Comma"/>
    <tableColumn id="4" xr3:uid="{3216742F-1153-4858-8E14-8A2A7D1785F7}" name="LEN" dataDxfId="110">
      <calculatedColumnFormula>LEN(VolumebyClient[[#This Row],[CLID]])</calculatedColumnFormula>
    </tableColumn>
    <tableColumn id="6" xr3:uid="{16347095-5BED-454C-BD70-B64E9D0FB879}" name="Index Math Region ID" dataDxfId="109">
      <calculatedColumnFormula>INDEX(GeobyClient[GEOID],MATCH(VolumebyClient[[#This Row],[CLID]],GeobyClient[Right],0))</calculatedColumnFormula>
    </tableColumn>
    <tableColumn id="5" xr3:uid="{1DE9ED6D-1605-4183-A5E0-1D444447B5BF}" name="Region Name" dataDxfId="108">
      <calculatedColumnFormula>VLOOKUP(VolumebyClient[[#This Row],[Index Math Region ID]],GEONames[[GEOID]:[GEO Name]],2,FALSE)</calculatedColumnFormula>
    </tableColumn>
    <tableColumn id="7" xr3:uid="{E9252E94-A500-4F10-8FC7-6B5270C5364E}" name="Quarter" dataDxfId="107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106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105">
  <tableColumns count="3">
    <tableColumn id="1" xr3:uid="{0CBD38A7-5922-499C-B3C6-C1D4D12C14A8}" name="Date Start" dataDxfId="104">
      <calculatedColumnFormula>Q1+1</calculatedColumnFormula>
    </tableColumn>
    <tableColumn id="2" xr3:uid="{573B04AF-E405-4F8C-A914-DBE0D184EC9D}" name="Date End" dataDxfId="103"/>
    <tableColumn id="3" xr3:uid="{512171E3-0CEE-4260-902B-9B707E0FA464}" name="Name" dataDxfId="1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01" dataDxfId="100">
  <autoFilter ref="A1:G54" xr:uid="{E311F35B-2E55-4952-8583-E766E50A2002}"/>
  <tableColumns count="7">
    <tableColumn id="1" xr3:uid="{08395CE6-5435-4D79-9F33-4BAF0034A67C}" name="CLID" dataDxfId="99"/>
    <tableColumn id="2" xr3:uid="{A4CD2883-44A3-490F-9756-2CD00F301255}" name="GEOID" dataDxfId="98"/>
    <tableColumn id="3" xr3:uid="{1912F280-065B-4FA3-B6C0-FD1AC2786982}" name="LEN" dataDxfId="97">
      <calculatedColumnFormula>LEN(GeobyClient[[#This Row],[CLID]])</calculatedColumnFormula>
    </tableColumn>
    <tableColumn id="4" xr3:uid="{0E588837-968D-4D43-B878-D29468BBA5E8}" name="Mid" dataDxfId="96">
      <calculatedColumnFormula>MID(GeobyClient[[#This Row],[CLID]],3,7)</calculatedColumnFormula>
    </tableColumn>
    <tableColumn id="5" xr3:uid="{88E87899-63AD-4FDE-8A1A-B2DC526B95AB}" name="Right" dataDxfId="95">
      <calculatedColumnFormula>RIGHT(GeobyClient[[#This Row],[CLID]],7)</calculatedColumnFormula>
    </tableColumn>
    <tableColumn id="6" xr3:uid="{FCF3FA03-E7C7-481E-9D09-023637C4C393}" name="Test" dataDxfId="94">
      <calculatedColumnFormula>GeobyClient[[#This Row],[Right]]=GeobyClient[[#This Row],[Mid]]</calculatedColumnFormula>
    </tableColumn>
    <tableColumn id="7" xr3:uid="{48FEDD23-08C0-4676-AB94-87F464ABE65C}" name="Region" dataDxfId="93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92" dataDxfId="91">
  <autoFilter ref="J1:L5" xr:uid="{73CE4639-4172-46C1-8556-28321ADFD967}"/>
  <tableColumns count="3">
    <tableColumn id="1" xr3:uid="{A06CC5BB-9608-4621-894C-728B35C38EB5}" name="GEOID" dataDxfId="90" totalsRowDxfId="89"/>
    <tableColumn id="2" xr3:uid="{C85A19C8-B7B0-4EC8-90DF-70D56F599F3A}" name="GEO Name" dataDxfId="88" totalsRowDxfId="87"/>
    <tableColumn id="3" xr3:uid="{FC923D28-8982-4073-94D2-0E68AD4DFB30}" name="Volume" totalsRowFunction="sum" dataDxfId="86" totalsRowDxfId="85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13" t="s">
        <v>897</v>
      </c>
      <c r="B1" s="13"/>
      <c r="C1" s="13"/>
      <c r="D1" s="13"/>
      <c r="E1" s="13"/>
      <c r="F1" s="13"/>
      <c r="G1" s="13"/>
    </row>
    <row r="2" spans="1:7" ht="13.15" customHeight="1" x14ac:dyDescent="0.2">
      <c r="A2" s="13"/>
      <c r="B2" s="13"/>
      <c r="C2" s="13"/>
      <c r="D2" s="13"/>
      <c r="E2" s="13"/>
      <c r="F2" s="13"/>
      <c r="G2" s="13"/>
    </row>
    <row r="3" spans="1:7" ht="13.15" customHeight="1" x14ac:dyDescent="0.2">
      <c r="A3" s="13"/>
      <c r="B3" s="13"/>
      <c r="C3" s="13"/>
      <c r="D3" s="13"/>
      <c r="E3" s="13"/>
      <c r="F3" s="13"/>
      <c r="G3" s="13"/>
    </row>
    <row r="4" spans="1:7" ht="13.15" customHeight="1" x14ac:dyDescent="0.2">
      <c r="A4" s="13"/>
      <c r="B4" s="13"/>
      <c r="C4" s="13"/>
      <c r="D4" s="13"/>
      <c r="E4" s="13"/>
      <c r="F4" s="13"/>
      <c r="G4" s="13"/>
    </row>
    <row r="5" spans="1:7" ht="13.15" customHeight="1" x14ac:dyDescent="0.2">
      <c r="A5" s="13"/>
      <c r="B5" s="13"/>
      <c r="C5" s="13"/>
      <c r="D5" s="13"/>
      <c r="E5" s="13"/>
      <c r="F5" s="13"/>
      <c r="G5" s="13"/>
    </row>
    <row r="6" spans="1:7" ht="13.15" customHeight="1" x14ac:dyDescent="0.2">
      <c r="A6" s="13"/>
      <c r="B6" s="13"/>
      <c r="C6" s="13"/>
      <c r="D6" s="13"/>
      <c r="E6" s="13"/>
      <c r="F6" s="13"/>
      <c r="G6" s="13"/>
    </row>
    <row r="7" spans="1:7" ht="13.15" customHeight="1" x14ac:dyDescent="0.2">
      <c r="A7" s="13"/>
      <c r="B7" s="13"/>
      <c r="C7" s="13"/>
      <c r="D7" s="13"/>
      <c r="E7" s="13"/>
      <c r="F7" s="13"/>
      <c r="G7" s="13"/>
    </row>
    <row r="8" spans="1:7" ht="13.15" customHeight="1" x14ac:dyDescent="0.2">
      <c r="A8" s="13"/>
      <c r="B8" s="13"/>
      <c r="C8" s="13"/>
      <c r="D8" s="13"/>
      <c r="E8" s="13"/>
      <c r="F8" s="13"/>
      <c r="G8" s="13"/>
    </row>
    <row r="9" spans="1:7" ht="13.15" customHeight="1" x14ac:dyDescent="0.2">
      <c r="A9" s="13"/>
      <c r="B9" s="13"/>
      <c r="C9" s="13"/>
      <c r="D9" s="13"/>
      <c r="E9" s="13"/>
      <c r="F9" s="13"/>
      <c r="G9" s="13"/>
    </row>
    <row r="10" spans="1:7" ht="13.15" customHeight="1" x14ac:dyDescent="0.2">
      <c r="A10" s="13"/>
      <c r="B10" s="13"/>
      <c r="C10" s="13"/>
      <c r="D10" s="13"/>
      <c r="E10" s="13"/>
      <c r="F10" s="13"/>
      <c r="G10" s="13"/>
    </row>
    <row r="11" spans="1:7" ht="13.15" customHeight="1" x14ac:dyDescent="0.2">
      <c r="A11" s="13"/>
      <c r="B11" s="13"/>
      <c r="C11" s="13"/>
      <c r="D11" s="13"/>
      <c r="E11" s="13"/>
      <c r="F11" s="13"/>
      <c r="G11" s="13"/>
    </row>
    <row r="12" spans="1:7" ht="13.15" customHeight="1" x14ac:dyDescent="0.2">
      <c r="A12" s="13"/>
      <c r="B12" s="13"/>
      <c r="C12" s="13"/>
      <c r="D12" s="13"/>
      <c r="E12" s="13"/>
      <c r="F12" s="13"/>
      <c r="G12" s="13"/>
    </row>
    <row r="13" spans="1:7" ht="13.15" customHeight="1" x14ac:dyDescent="0.2">
      <c r="A13" s="13"/>
      <c r="B13" s="13"/>
      <c r="C13" s="13"/>
      <c r="D13" s="13"/>
      <c r="E13" s="13"/>
      <c r="F13" s="13"/>
      <c r="G13" s="13"/>
    </row>
    <row r="14" spans="1:7" ht="13.15" customHeight="1" x14ac:dyDescent="0.2">
      <c r="A14" s="13"/>
      <c r="B14" s="13"/>
      <c r="C14" s="13"/>
      <c r="D14" s="13"/>
      <c r="E14" s="13"/>
      <c r="F14" s="13"/>
      <c r="G14" s="13"/>
    </row>
    <row r="15" spans="1:7" ht="13.15" customHeight="1" x14ac:dyDescent="0.2">
      <c r="A15" s="13"/>
      <c r="B15" s="13"/>
      <c r="C15" s="13"/>
      <c r="D15" s="13"/>
      <c r="E15" s="13"/>
      <c r="F15" s="13"/>
      <c r="G15" s="13"/>
    </row>
    <row r="16" spans="1:7" ht="12.75" x14ac:dyDescent="0.2">
      <c r="A16" s="13"/>
      <c r="B16" s="13"/>
      <c r="C16" s="13"/>
      <c r="D16" s="13"/>
      <c r="E16" s="13"/>
      <c r="F16" s="13"/>
      <c r="G16" s="1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6FFD-9089-40D8-A4F8-7A01C3F13154}">
  <dimension ref="A1:H29"/>
  <sheetViews>
    <sheetView workbookViewId="0">
      <selection sqref="A1:H29"/>
    </sheetView>
  </sheetViews>
  <sheetFormatPr defaultRowHeight="12.75" x14ac:dyDescent="0.2"/>
  <cols>
    <col min="5" max="5" width="22.7109375" customWidth="1"/>
    <col min="6" max="6" width="15.42578125" customWidth="1"/>
    <col min="7" max="7" width="10" customWidth="1"/>
    <col min="8" max="8" width="20.7109375" customWidth="1"/>
  </cols>
  <sheetData>
    <row r="1" spans="1:8" x14ac:dyDescent="0.2">
      <c r="A1" t="s">
        <v>0</v>
      </c>
      <c r="B1" t="s">
        <v>61</v>
      </c>
      <c r="C1" t="s">
        <v>133</v>
      </c>
      <c r="D1" t="s">
        <v>901</v>
      </c>
      <c r="E1" t="s">
        <v>905</v>
      </c>
      <c r="F1" t="s">
        <v>909</v>
      </c>
      <c r="G1" t="s">
        <v>910</v>
      </c>
      <c r="H1" t="s">
        <v>920</v>
      </c>
    </row>
    <row r="2" spans="1:8" x14ac:dyDescent="0.2">
      <c r="A2" t="s">
        <v>23</v>
      </c>
      <c r="B2" s="1">
        <v>43921</v>
      </c>
      <c r="C2">
        <v>884</v>
      </c>
      <c r="D2">
        <v>7</v>
      </c>
      <c r="E2" t="s">
        <v>55</v>
      </c>
      <c r="F2" t="s">
        <v>907</v>
      </c>
      <c r="G2" t="s">
        <v>914</v>
      </c>
      <c r="H2" t="s">
        <v>914</v>
      </c>
    </row>
    <row r="3" spans="1:8" x14ac:dyDescent="0.2">
      <c r="A3" t="s">
        <v>50</v>
      </c>
      <c r="B3" s="1">
        <v>43921</v>
      </c>
      <c r="C3">
        <v>4248</v>
      </c>
      <c r="D3">
        <v>7</v>
      </c>
      <c r="E3" t="s">
        <v>55</v>
      </c>
      <c r="F3" t="s">
        <v>907</v>
      </c>
      <c r="G3" t="s">
        <v>914</v>
      </c>
      <c r="H3" t="s">
        <v>914</v>
      </c>
    </row>
    <row r="4" spans="1:8" x14ac:dyDescent="0.2">
      <c r="A4" t="s">
        <v>50</v>
      </c>
      <c r="B4" s="1">
        <v>43890</v>
      </c>
      <c r="C4">
        <v>3827</v>
      </c>
      <c r="D4">
        <v>7</v>
      </c>
      <c r="E4" t="s">
        <v>55</v>
      </c>
      <c r="F4" t="s">
        <v>907</v>
      </c>
      <c r="G4" t="s">
        <v>914</v>
      </c>
      <c r="H4" t="s">
        <v>914</v>
      </c>
    </row>
    <row r="5" spans="1:8" x14ac:dyDescent="0.2">
      <c r="A5" t="s">
        <v>50</v>
      </c>
      <c r="B5" s="1">
        <v>43861</v>
      </c>
      <c r="C5">
        <v>3405</v>
      </c>
      <c r="D5">
        <v>7</v>
      </c>
      <c r="E5" t="s">
        <v>55</v>
      </c>
      <c r="F5" t="s">
        <v>907</v>
      </c>
      <c r="G5" t="s">
        <v>914</v>
      </c>
      <c r="H5" t="s">
        <v>914</v>
      </c>
    </row>
    <row r="6" spans="1:8" x14ac:dyDescent="0.2">
      <c r="A6" t="s">
        <v>40</v>
      </c>
      <c r="B6" s="1">
        <v>43921</v>
      </c>
      <c r="C6">
        <v>1507</v>
      </c>
      <c r="D6">
        <v>7</v>
      </c>
      <c r="E6" t="s">
        <v>55</v>
      </c>
      <c r="F6" t="s">
        <v>907</v>
      </c>
      <c r="G6" t="s">
        <v>914</v>
      </c>
      <c r="H6" t="s">
        <v>914</v>
      </c>
    </row>
    <row r="7" spans="1:8" x14ac:dyDescent="0.2">
      <c r="A7" t="s">
        <v>40</v>
      </c>
      <c r="B7" s="1">
        <v>43890</v>
      </c>
      <c r="C7">
        <v>1358</v>
      </c>
      <c r="D7">
        <v>7</v>
      </c>
      <c r="E7" t="s">
        <v>55</v>
      </c>
      <c r="F7" t="s">
        <v>907</v>
      </c>
      <c r="G7" t="s">
        <v>914</v>
      </c>
      <c r="H7" t="s">
        <v>914</v>
      </c>
    </row>
    <row r="8" spans="1:8" x14ac:dyDescent="0.2">
      <c r="A8" t="s">
        <v>40</v>
      </c>
      <c r="B8" s="1">
        <v>43861</v>
      </c>
      <c r="C8">
        <v>1211</v>
      </c>
      <c r="D8">
        <v>7</v>
      </c>
      <c r="E8" t="s">
        <v>55</v>
      </c>
      <c r="F8" t="s">
        <v>907</v>
      </c>
      <c r="G8" t="s">
        <v>914</v>
      </c>
      <c r="H8" t="s">
        <v>914</v>
      </c>
    </row>
    <row r="9" spans="1:8" x14ac:dyDescent="0.2">
      <c r="A9" t="s">
        <v>11</v>
      </c>
      <c r="B9" s="1">
        <v>43921</v>
      </c>
      <c r="C9">
        <v>375</v>
      </c>
      <c r="D9">
        <v>7</v>
      </c>
      <c r="E9" t="s">
        <v>55</v>
      </c>
      <c r="F9" t="s">
        <v>907</v>
      </c>
      <c r="G9" t="s">
        <v>914</v>
      </c>
      <c r="H9" t="s">
        <v>914</v>
      </c>
    </row>
    <row r="10" spans="1:8" x14ac:dyDescent="0.2">
      <c r="A10" t="s">
        <v>11</v>
      </c>
      <c r="B10" s="1">
        <v>43890</v>
      </c>
      <c r="C10">
        <v>304</v>
      </c>
      <c r="D10">
        <v>7</v>
      </c>
      <c r="E10" t="s">
        <v>55</v>
      </c>
      <c r="F10" t="s">
        <v>907</v>
      </c>
      <c r="G10" t="s">
        <v>914</v>
      </c>
      <c r="H10" t="s">
        <v>914</v>
      </c>
    </row>
    <row r="11" spans="1:8" x14ac:dyDescent="0.2">
      <c r="A11" t="s">
        <v>11</v>
      </c>
      <c r="B11" s="1">
        <v>43861</v>
      </c>
      <c r="C11">
        <v>303</v>
      </c>
      <c r="D11">
        <v>7</v>
      </c>
      <c r="E11" t="s">
        <v>55</v>
      </c>
      <c r="F11" t="s">
        <v>907</v>
      </c>
      <c r="G11" t="s">
        <v>914</v>
      </c>
      <c r="H11" t="s">
        <v>914</v>
      </c>
    </row>
    <row r="12" spans="1:8" x14ac:dyDescent="0.2">
      <c r="A12" t="s">
        <v>28</v>
      </c>
      <c r="B12" s="1">
        <v>43861</v>
      </c>
      <c r="C12">
        <v>756</v>
      </c>
      <c r="D12">
        <v>7</v>
      </c>
      <c r="E12" t="s">
        <v>55</v>
      </c>
      <c r="F12" t="s">
        <v>907</v>
      </c>
      <c r="G12" t="s">
        <v>914</v>
      </c>
      <c r="H12" t="s">
        <v>914</v>
      </c>
    </row>
    <row r="13" spans="1:8" x14ac:dyDescent="0.2">
      <c r="A13" t="s">
        <v>28</v>
      </c>
      <c r="B13" s="1">
        <v>43890</v>
      </c>
      <c r="C13">
        <v>954</v>
      </c>
      <c r="D13">
        <v>7</v>
      </c>
      <c r="E13" t="s">
        <v>55</v>
      </c>
      <c r="F13" t="s">
        <v>907</v>
      </c>
      <c r="G13" t="s">
        <v>914</v>
      </c>
      <c r="H13" t="s">
        <v>914</v>
      </c>
    </row>
    <row r="14" spans="1:8" x14ac:dyDescent="0.2">
      <c r="A14" t="s">
        <v>28</v>
      </c>
      <c r="B14" s="1">
        <v>43921</v>
      </c>
      <c r="C14">
        <v>955</v>
      </c>
      <c r="D14">
        <v>7</v>
      </c>
      <c r="E14" t="s">
        <v>55</v>
      </c>
      <c r="F14" t="s">
        <v>907</v>
      </c>
      <c r="G14" t="s">
        <v>914</v>
      </c>
      <c r="H14" t="s">
        <v>914</v>
      </c>
    </row>
    <row r="15" spans="1:8" x14ac:dyDescent="0.2">
      <c r="A15" t="s">
        <v>16</v>
      </c>
      <c r="B15" s="1">
        <v>43921</v>
      </c>
      <c r="C15">
        <v>609</v>
      </c>
      <c r="D15">
        <v>7</v>
      </c>
      <c r="E15" t="s">
        <v>55</v>
      </c>
      <c r="F15" t="s">
        <v>907</v>
      </c>
      <c r="G15" t="s">
        <v>914</v>
      </c>
      <c r="H15" t="s">
        <v>914</v>
      </c>
    </row>
    <row r="16" spans="1:8" x14ac:dyDescent="0.2">
      <c r="A16" t="s">
        <v>16</v>
      </c>
      <c r="B16" s="1">
        <v>43890</v>
      </c>
      <c r="C16">
        <v>546</v>
      </c>
      <c r="D16">
        <v>7</v>
      </c>
      <c r="E16" t="s">
        <v>55</v>
      </c>
      <c r="F16" t="s">
        <v>907</v>
      </c>
      <c r="G16" t="s">
        <v>914</v>
      </c>
      <c r="H16" t="s">
        <v>914</v>
      </c>
    </row>
    <row r="17" spans="1:8" x14ac:dyDescent="0.2">
      <c r="A17" t="s">
        <v>16</v>
      </c>
      <c r="B17" s="1">
        <v>43861</v>
      </c>
      <c r="C17">
        <v>484</v>
      </c>
      <c r="D17">
        <v>7</v>
      </c>
      <c r="E17" t="s">
        <v>55</v>
      </c>
      <c r="F17" t="s">
        <v>907</v>
      </c>
      <c r="G17" t="s">
        <v>914</v>
      </c>
      <c r="H17" t="s">
        <v>914</v>
      </c>
    </row>
    <row r="18" spans="1:8" x14ac:dyDescent="0.2">
      <c r="A18" t="s">
        <v>6</v>
      </c>
      <c r="B18" s="1">
        <v>43861</v>
      </c>
      <c r="C18">
        <v>188</v>
      </c>
      <c r="D18">
        <v>7</v>
      </c>
      <c r="E18" t="s">
        <v>55</v>
      </c>
      <c r="F18" t="s">
        <v>907</v>
      </c>
      <c r="G18" t="s">
        <v>914</v>
      </c>
      <c r="H18" t="s">
        <v>914</v>
      </c>
    </row>
    <row r="19" spans="1:8" x14ac:dyDescent="0.2">
      <c r="A19" t="s">
        <v>6</v>
      </c>
      <c r="B19" s="1">
        <v>43890</v>
      </c>
      <c r="C19">
        <v>168</v>
      </c>
      <c r="D19">
        <v>7</v>
      </c>
      <c r="E19" t="s">
        <v>55</v>
      </c>
      <c r="F19" t="s">
        <v>907</v>
      </c>
      <c r="G19" t="s">
        <v>914</v>
      </c>
      <c r="H19" t="s">
        <v>914</v>
      </c>
    </row>
    <row r="20" spans="1:8" x14ac:dyDescent="0.2">
      <c r="A20" t="s">
        <v>6</v>
      </c>
      <c r="B20" s="1">
        <v>43921</v>
      </c>
      <c r="C20">
        <v>226</v>
      </c>
      <c r="D20">
        <v>7</v>
      </c>
      <c r="E20" t="s">
        <v>55</v>
      </c>
      <c r="F20" t="s">
        <v>907</v>
      </c>
      <c r="G20" t="s">
        <v>914</v>
      </c>
      <c r="H20" t="s">
        <v>914</v>
      </c>
    </row>
    <row r="21" spans="1:8" x14ac:dyDescent="0.2">
      <c r="A21" t="s">
        <v>8</v>
      </c>
      <c r="B21" s="1">
        <v>43921</v>
      </c>
      <c r="C21">
        <v>14798</v>
      </c>
      <c r="D21">
        <v>7</v>
      </c>
      <c r="E21" t="s">
        <v>55</v>
      </c>
      <c r="F21" t="s">
        <v>907</v>
      </c>
      <c r="G21" t="s">
        <v>914</v>
      </c>
      <c r="H21" t="s">
        <v>914</v>
      </c>
    </row>
    <row r="22" spans="1:8" x14ac:dyDescent="0.2">
      <c r="A22" t="s">
        <v>8</v>
      </c>
      <c r="B22" s="1">
        <v>43890</v>
      </c>
      <c r="C22">
        <v>14802</v>
      </c>
      <c r="D22">
        <v>7</v>
      </c>
      <c r="E22" t="s">
        <v>55</v>
      </c>
      <c r="F22" t="s">
        <v>907</v>
      </c>
      <c r="G22" t="s">
        <v>914</v>
      </c>
      <c r="H22" t="s">
        <v>914</v>
      </c>
    </row>
    <row r="23" spans="1:8" x14ac:dyDescent="0.2">
      <c r="A23" t="s">
        <v>8</v>
      </c>
      <c r="B23" s="1">
        <v>43861</v>
      </c>
      <c r="C23">
        <v>11682</v>
      </c>
      <c r="D23">
        <v>7</v>
      </c>
      <c r="E23" t="s">
        <v>55</v>
      </c>
      <c r="F23" t="s">
        <v>907</v>
      </c>
      <c r="G23" t="s">
        <v>914</v>
      </c>
      <c r="H23" t="s">
        <v>914</v>
      </c>
    </row>
    <row r="24" spans="1:8" x14ac:dyDescent="0.2">
      <c r="A24" t="s">
        <v>14</v>
      </c>
      <c r="B24" s="1">
        <v>43921</v>
      </c>
      <c r="C24">
        <v>458</v>
      </c>
      <c r="D24">
        <v>7</v>
      </c>
      <c r="E24" t="s">
        <v>55</v>
      </c>
      <c r="F24" t="s">
        <v>907</v>
      </c>
      <c r="G24" t="s">
        <v>914</v>
      </c>
      <c r="H24" t="s">
        <v>914</v>
      </c>
    </row>
    <row r="25" spans="1:8" x14ac:dyDescent="0.2">
      <c r="A25" t="s">
        <v>14</v>
      </c>
      <c r="B25" s="1">
        <v>43890</v>
      </c>
      <c r="C25">
        <v>508</v>
      </c>
      <c r="D25">
        <v>7</v>
      </c>
      <c r="E25" t="s">
        <v>55</v>
      </c>
      <c r="F25" t="s">
        <v>907</v>
      </c>
      <c r="G25" t="s">
        <v>914</v>
      </c>
      <c r="H25" t="s">
        <v>914</v>
      </c>
    </row>
    <row r="26" spans="1:8" x14ac:dyDescent="0.2">
      <c r="A26" t="s">
        <v>14</v>
      </c>
      <c r="B26" s="1">
        <v>43861</v>
      </c>
      <c r="C26">
        <v>358</v>
      </c>
      <c r="D26">
        <v>7</v>
      </c>
      <c r="E26" t="s">
        <v>55</v>
      </c>
      <c r="F26" t="s">
        <v>907</v>
      </c>
      <c r="G26" t="s">
        <v>914</v>
      </c>
      <c r="H26" t="s">
        <v>914</v>
      </c>
    </row>
    <row r="27" spans="1:8" x14ac:dyDescent="0.2">
      <c r="A27" t="s">
        <v>41</v>
      </c>
      <c r="B27" s="1">
        <v>43921</v>
      </c>
      <c r="C27">
        <v>1484</v>
      </c>
      <c r="D27">
        <v>7</v>
      </c>
      <c r="E27" t="s">
        <v>55</v>
      </c>
      <c r="F27" t="s">
        <v>907</v>
      </c>
      <c r="G27" t="s">
        <v>914</v>
      </c>
      <c r="H27" t="s">
        <v>914</v>
      </c>
    </row>
    <row r="28" spans="1:8" x14ac:dyDescent="0.2">
      <c r="A28" t="s">
        <v>41</v>
      </c>
      <c r="B28" s="1">
        <v>43890</v>
      </c>
      <c r="C28">
        <v>1483</v>
      </c>
      <c r="D28">
        <v>7</v>
      </c>
      <c r="E28" t="s">
        <v>55</v>
      </c>
      <c r="F28" t="s">
        <v>907</v>
      </c>
      <c r="G28" t="s">
        <v>914</v>
      </c>
      <c r="H28" t="s">
        <v>914</v>
      </c>
    </row>
    <row r="29" spans="1:8" x14ac:dyDescent="0.2">
      <c r="A29" t="s">
        <v>41</v>
      </c>
      <c r="B29" s="1">
        <v>43861</v>
      </c>
      <c r="C29">
        <v>1172</v>
      </c>
      <c r="D29">
        <v>7</v>
      </c>
      <c r="E29" t="s">
        <v>55</v>
      </c>
      <c r="F29" t="s">
        <v>907</v>
      </c>
      <c r="G29" t="s">
        <v>914</v>
      </c>
      <c r="H29" t="s">
        <v>914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11"/>
  <sheetViews>
    <sheetView tabSelected="1" topLeftCell="G19" workbookViewId="0">
      <selection activeCell="H38" sqref="H38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7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4">
        <f>C36/(1-J36)</f>
        <v>600918.05953123746</v>
      </c>
      <c r="P36" s="15">
        <f>O36/$O$40</f>
        <v>0.61336055121642019</v>
      </c>
      <c r="Q36" s="14">
        <f>O36-G36</f>
        <v>4416.0595312374644</v>
      </c>
      <c r="R36" s="16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4">
        <f t="shared" ref="O37:O40" si="4">C37/(1-J37)</f>
        <v>176371.68544329898</v>
      </c>
      <c r="P37" s="15">
        <f>O37/$O$40</f>
        <v>0.18002360302976958</v>
      </c>
      <c r="Q37" s="14">
        <f>O37-G37</f>
        <v>33.685443298978498</v>
      </c>
      <c r="R37" s="15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4">
        <f t="shared" si="4"/>
        <v>112069.60944009421</v>
      </c>
      <c r="P38" s="15">
        <f>O38/$O$40</f>
        <v>0.11439010083073041</v>
      </c>
      <c r="Q38" s="14">
        <f>O38-G38</f>
        <v>2258.6094400942093</v>
      </c>
      <c r="R38" s="15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4">
        <f t="shared" si="4"/>
        <v>90785.009054598122</v>
      </c>
      <c r="P39" s="15">
        <f>O39/$O$40</f>
        <v>9.2664785677025227E-2</v>
      </c>
      <c r="Q39" s="14">
        <f>O39-G39</f>
        <v>8154.009054598122</v>
      </c>
      <c r="R39" s="15">
        <f>Q39/$Q$40</f>
        <v>0.56498611941039234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4">
        <f t="shared" si="4"/>
        <v>979714.22899547953</v>
      </c>
      <c r="P40" s="15">
        <f>O40/$O$40</f>
        <v>1</v>
      </c>
      <c r="Q40" s="14">
        <f>O40-G40</f>
        <v>14432.228995479527</v>
      </c>
      <c r="R40" s="15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0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0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0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0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0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0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0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0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0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0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0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</row>
    <row r="76" spans="1:10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</row>
    <row r="77" spans="1:10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</row>
    <row r="78" spans="1:10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0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0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0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0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0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0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</row>
    <row r="85" spans="1:10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</row>
    <row r="86" spans="1:10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</row>
    <row r="87" spans="1:10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</row>
    <row r="88" spans="1:10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0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0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0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0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0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0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0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0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0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0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0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</row>
    <row r="100" spans="1:10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</row>
    <row r="101" spans="1:10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</row>
    <row r="102" spans="1:10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</row>
    <row r="103" spans="1:10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0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0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0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0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0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0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0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0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Sheet1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2022-02-14T19:03:14Z</dcterms:modified>
</cp:coreProperties>
</file>