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9" i="2"/>
  <c r="O9"/>
  <c r="L9"/>
  <c r="K9"/>
  <c r="J9"/>
  <c r="I9"/>
  <c r="H9"/>
  <c r="G9"/>
  <c r="I28" i="1" l="1"/>
  <c r="H28"/>
  <c r="J28" s="1"/>
  <c r="G28"/>
  <c r="F28"/>
  <c r="E28"/>
  <c r="D28"/>
  <c r="C28"/>
  <c r="B28"/>
  <c r="I27"/>
  <c r="H27"/>
  <c r="J27" s="1"/>
  <c r="G27"/>
  <c r="F27"/>
  <c r="E27"/>
  <c r="D27"/>
  <c r="C27"/>
  <c r="B27"/>
  <c r="I26"/>
  <c r="H26"/>
  <c r="J26" s="1"/>
  <c r="G26"/>
  <c r="F26"/>
  <c r="E26"/>
  <c r="D26"/>
  <c r="C26"/>
  <c r="B26"/>
  <c r="I25"/>
  <c r="H25"/>
  <c r="J25" s="1"/>
  <c r="G25"/>
  <c r="F25"/>
  <c r="E25"/>
  <c r="D25"/>
  <c r="C25"/>
  <c r="B25"/>
  <c r="I24"/>
  <c r="H24"/>
  <c r="J24" s="1"/>
  <c r="G24"/>
  <c r="F24"/>
  <c r="E24"/>
  <c r="D24"/>
  <c r="C24"/>
  <c r="B24"/>
  <c r="I23"/>
  <c r="H23"/>
  <c r="J23" s="1"/>
  <c r="G23"/>
  <c r="F23"/>
  <c r="E23"/>
  <c r="D23"/>
  <c r="C23"/>
  <c r="B23"/>
  <c r="I22"/>
  <c r="H22"/>
  <c r="J22" s="1"/>
  <c r="G22"/>
  <c r="F22"/>
  <c r="E22"/>
  <c r="D22"/>
  <c r="C22"/>
  <c r="B22"/>
  <c r="I21"/>
  <c r="H21"/>
  <c r="J21" s="1"/>
  <c r="G21"/>
  <c r="F21"/>
  <c r="E21"/>
  <c r="D21"/>
  <c r="C21"/>
  <c r="B21"/>
  <c r="J20"/>
  <c r="I20"/>
  <c r="H20"/>
  <c r="G20"/>
  <c r="F20"/>
  <c r="E20"/>
  <c r="D20"/>
  <c r="C20"/>
  <c r="B20"/>
  <c r="J19"/>
  <c r="I19"/>
  <c r="H19"/>
  <c r="G19"/>
  <c r="F19"/>
  <c r="E19"/>
  <c r="D19"/>
  <c r="C19"/>
  <c r="B19"/>
  <c r="I18"/>
  <c r="H18"/>
  <c r="J18" s="1"/>
  <c r="G18"/>
  <c r="F18"/>
  <c r="E18"/>
  <c r="D18"/>
  <c r="C18"/>
  <c r="B18"/>
  <c r="N14"/>
  <c r="I17"/>
  <c r="H17"/>
  <c r="J17" s="1"/>
  <c r="G17"/>
  <c r="F17"/>
  <c r="E17"/>
  <c r="D17"/>
  <c r="C17"/>
  <c r="B17"/>
</calcChain>
</file>

<file path=xl/sharedStrings.xml><?xml version="1.0" encoding="utf-8"?>
<sst xmlns="http://schemas.openxmlformats.org/spreadsheetml/2006/main" count="136" uniqueCount="55">
  <si>
    <t>Net Worth</t>
  </si>
  <si>
    <t>Total Asset</t>
  </si>
  <si>
    <t>Revenue</t>
  </si>
  <si>
    <t>operating cash flow</t>
  </si>
  <si>
    <t>PAT</t>
  </si>
  <si>
    <t>fixed asset</t>
  </si>
  <si>
    <t>investment</t>
  </si>
  <si>
    <t>debt/equity ratio</t>
  </si>
  <si>
    <t>debtor turn over</t>
  </si>
  <si>
    <t>IBM</t>
  </si>
  <si>
    <t>JNJ</t>
  </si>
  <si>
    <t>MCD</t>
  </si>
  <si>
    <t>MSFT</t>
  </si>
  <si>
    <t>DIS</t>
  </si>
  <si>
    <t>PG</t>
  </si>
  <si>
    <t>GE</t>
  </si>
  <si>
    <t>KO</t>
  </si>
  <si>
    <t>BA</t>
  </si>
  <si>
    <t>AAPL</t>
  </si>
  <si>
    <t>AXP</t>
  </si>
  <si>
    <t>MMM</t>
  </si>
  <si>
    <t>Net Worth / Total Asset</t>
  </si>
  <si>
    <t>Revenue / Total Asset</t>
  </si>
  <si>
    <t>Cash Profit</t>
  </si>
  <si>
    <t>PAT / Net Worth</t>
  </si>
  <si>
    <t>Fixed Asset / Total Asset</t>
  </si>
  <si>
    <t>Investment / Net Worth</t>
  </si>
  <si>
    <t>Debt Equity Ratio</t>
  </si>
  <si>
    <t>Debtor Turn Over</t>
  </si>
  <si>
    <t>Debt / Total Asset</t>
  </si>
  <si>
    <t>Stock</t>
  </si>
  <si>
    <t>Probability of Default</t>
  </si>
  <si>
    <t>Recommended</t>
  </si>
  <si>
    <t>Neutral</t>
  </si>
  <si>
    <t>Aviod</t>
  </si>
  <si>
    <t>Conclusion</t>
  </si>
  <si>
    <t>Rank</t>
  </si>
  <si>
    <t>Fundamental Ananlysis</t>
  </si>
  <si>
    <t>Sentiment Analysis</t>
  </si>
  <si>
    <t>Invest</t>
  </si>
  <si>
    <t>Avoid</t>
  </si>
  <si>
    <t>AAPL, BA, MSFT, 
JNJ, IBM, PG</t>
  </si>
  <si>
    <t>DIS, MMM,
KO</t>
  </si>
  <si>
    <t>AXP, GE</t>
  </si>
  <si>
    <t>Mean</t>
  </si>
  <si>
    <t>sd</t>
  </si>
  <si>
    <t>Expected Risk</t>
  </si>
  <si>
    <t>Weighting</t>
  </si>
  <si>
    <t>Average Return</t>
  </si>
  <si>
    <t>Stocks</t>
  </si>
  <si>
    <t>Return / Risk</t>
  </si>
  <si>
    <t>Return per unit of risk for individual stocks</t>
  </si>
  <si>
    <t>Return per unit of risk for optimized portfolios</t>
  </si>
  <si>
    <t>Risk Optimized portfolio</t>
  </si>
  <si>
    <t>Return Optimized Portfolio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</si>
</sst>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8" formatCode="0.0%"/>
    <numFmt numFmtId="169" formatCode="0.0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CC"/>
      <name val="Lucida Console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Verdana"/>
      <family val="2"/>
    </font>
    <font>
      <b/>
      <sz val="11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0E4E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3" fontId="4" fillId="2" borderId="0" xfId="0" applyNumberFormat="1" applyFont="1" applyFill="1" applyAlignment="1">
      <alignment horizontal="right" wrapText="1"/>
    </xf>
    <xf numFmtId="3" fontId="4" fillId="2" borderId="1" xfId="0" applyNumberFormat="1" applyFont="1" applyFill="1" applyBorder="1" applyAlignment="1">
      <alignment horizontal="right" wrapText="1"/>
    </xf>
    <xf numFmtId="3" fontId="0" fillId="0" borderId="0" xfId="0" applyNumberFormat="1"/>
    <xf numFmtId="3" fontId="4" fillId="0" borderId="0" xfId="0" applyNumberFormat="1" applyFont="1"/>
    <xf numFmtId="3" fontId="5" fillId="0" borderId="0" xfId="0" applyNumberFormat="1" applyFont="1"/>
    <xf numFmtId="0" fontId="6" fillId="0" borderId="0" xfId="0" applyFont="1"/>
    <xf numFmtId="3" fontId="5" fillId="2" borderId="1" xfId="0" applyNumberFormat="1" applyFont="1" applyFill="1" applyBorder="1" applyAlignment="1">
      <alignment horizontal="right" wrapText="1" indent="1"/>
    </xf>
    <xf numFmtId="0" fontId="7" fillId="3" borderId="0" xfId="0" applyFont="1" applyFill="1" applyAlignment="1">
      <alignment wrapText="1"/>
    </xf>
    <xf numFmtId="43" fontId="0" fillId="0" borderId="0" xfId="1" applyFont="1"/>
    <xf numFmtId="0" fontId="7" fillId="4" borderId="0" xfId="0" applyFont="1" applyFill="1"/>
    <xf numFmtId="168" fontId="0" fillId="0" borderId="0" xfId="2" applyNumberFormat="1" applyFont="1"/>
    <xf numFmtId="0" fontId="9" fillId="0" borderId="0" xfId="0" applyFont="1"/>
    <xf numFmtId="0" fontId="10" fillId="0" borderId="0" xfId="0" applyFont="1"/>
    <xf numFmtId="10" fontId="0" fillId="0" borderId="0" xfId="2" applyNumberFormat="1" applyFont="1" applyAlignment="1">
      <alignment horizontal="center"/>
    </xf>
    <xf numFmtId="0" fontId="11" fillId="0" borderId="0" xfId="0" applyFont="1"/>
    <xf numFmtId="0" fontId="8" fillId="7" borderId="0" xfId="0" applyFont="1" applyFill="1"/>
    <xf numFmtId="0" fontId="8" fillId="7" borderId="0" xfId="0" applyFont="1" applyFill="1" applyAlignment="1">
      <alignment wrapText="1"/>
    </xf>
    <xf numFmtId="0" fontId="0" fillId="0" borderId="2" xfId="0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90"/>
    </xf>
    <xf numFmtId="0" fontId="2" fillId="5" borderId="0" xfId="0" applyFont="1" applyFill="1" applyAlignment="1">
      <alignment horizontal="center" vertical="center" textRotation="90"/>
    </xf>
    <xf numFmtId="0" fontId="2" fillId="8" borderId="0" xfId="0" applyFont="1" applyFill="1" applyAlignment="1">
      <alignment horizontal="center" vertical="center" textRotation="90"/>
    </xf>
    <xf numFmtId="169" fontId="0" fillId="0" borderId="0" xfId="0" applyNumberFormat="1"/>
    <xf numFmtId="0" fontId="0" fillId="9" borderId="0" xfId="0" applyFill="1"/>
    <xf numFmtId="0" fontId="8" fillId="0" borderId="5" xfId="0" applyFont="1" applyBorder="1"/>
    <xf numFmtId="168" fontId="0" fillId="0" borderId="0" xfId="2" applyNumberFormat="1" applyFont="1" applyBorder="1" applyAlignment="1">
      <alignment horizontal="center"/>
    </xf>
    <xf numFmtId="0" fontId="8" fillId="0" borderId="6" xfId="0" applyFont="1" applyBorder="1"/>
    <xf numFmtId="168" fontId="0" fillId="0" borderId="7" xfId="2" applyNumberFormat="1" applyFont="1" applyBorder="1" applyAlignment="1">
      <alignment horizontal="center"/>
    </xf>
    <xf numFmtId="9" fontId="8" fillId="6" borderId="9" xfId="2" applyNumberFormat="1" applyFont="1" applyFill="1" applyBorder="1" applyAlignment="1">
      <alignment horizontal="center"/>
    </xf>
    <xf numFmtId="9" fontId="8" fillId="6" borderId="10" xfId="2" applyNumberFormat="1" applyFont="1" applyFill="1" applyBorder="1" applyAlignment="1">
      <alignment horizontal="center"/>
    </xf>
    <xf numFmtId="0" fontId="8" fillId="10" borderId="3" xfId="0" applyFont="1" applyFill="1" applyBorder="1"/>
    <xf numFmtId="0" fontId="8" fillId="10" borderId="4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/>
    </xf>
    <xf numFmtId="0" fontId="2" fillId="10" borderId="0" xfId="0" applyFont="1" applyFill="1"/>
    <xf numFmtId="0" fontId="2" fillId="6" borderId="0" xfId="0" applyFont="1" applyFill="1"/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1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7575"/>
      <color rgb="FFFF474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showGridLines="0" topLeftCell="G14" workbookViewId="0">
      <selection activeCell="L23" sqref="L23"/>
    </sheetView>
  </sheetViews>
  <sheetFormatPr defaultRowHeight="15" outlineLevelRow="1"/>
  <cols>
    <col min="1" max="1" width="16.85546875" bestFit="1" customWidth="1"/>
    <col min="2" max="2" width="11.140625" bestFit="1" customWidth="1"/>
    <col min="3" max="3" width="11" customWidth="1"/>
    <col min="4" max="4" width="12.7109375" customWidth="1"/>
    <col min="5" max="5" width="11.85546875" customWidth="1"/>
    <col min="6" max="6" width="10.140625" customWidth="1"/>
    <col min="7" max="7" width="11.28515625" customWidth="1"/>
    <col min="10" max="10" width="11.5703125" customWidth="1"/>
    <col min="12" max="14" width="15" customWidth="1"/>
  </cols>
  <sheetData>
    <row r="1" spans="1:15" ht="30">
      <c r="B1" s="1" t="s">
        <v>2</v>
      </c>
      <c r="C1" s="1" t="s">
        <v>4</v>
      </c>
      <c r="D1" s="2" t="s">
        <v>0</v>
      </c>
      <c r="E1" s="2" t="s">
        <v>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</v>
      </c>
    </row>
    <row r="2" spans="1:15" ht="15.75" hidden="1" outlineLevel="1" thickBot="1">
      <c r="A2" t="s">
        <v>20</v>
      </c>
      <c r="B2" s="3">
        <v>15069000</v>
      </c>
      <c r="C2" s="4">
        <v>5050000</v>
      </c>
      <c r="D2" s="5">
        <v>10298000</v>
      </c>
      <c r="E2" s="5">
        <v>32906000</v>
      </c>
      <c r="F2" s="5">
        <v>8516000</v>
      </c>
      <c r="G2" s="5">
        <v>145000</v>
      </c>
      <c r="H2" s="5">
        <v>0.89</v>
      </c>
      <c r="I2" s="5">
        <v>6.26</v>
      </c>
      <c r="J2" s="5">
        <v>6662000</v>
      </c>
    </row>
    <row r="3" spans="1:15" hidden="1" outlineLevel="1">
      <c r="A3" t="s">
        <v>19</v>
      </c>
      <c r="B3" s="5">
        <v>33823000</v>
      </c>
      <c r="C3" s="6">
        <v>5408000</v>
      </c>
      <c r="D3" s="7">
        <v>20501000</v>
      </c>
      <c r="E3" s="6">
        <v>158893000</v>
      </c>
      <c r="F3" s="5">
        <v>4433000</v>
      </c>
      <c r="G3" s="7">
        <v>68618000</v>
      </c>
      <c r="H3" s="8">
        <v>2.31</v>
      </c>
      <c r="I3">
        <v>0</v>
      </c>
      <c r="J3" s="3">
        <v>8224000</v>
      </c>
    </row>
    <row r="4" spans="1:15" hidden="1" outlineLevel="1">
      <c r="A4" t="s">
        <v>18</v>
      </c>
      <c r="B4" s="5">
        <v>229234000</v>
      </c>
      <c r="C4" s="6">
        <v>48351000</v>
      </c>
      <c r="D4" s="7">
        <v>134047000</v>
      </c>
      <c r="E4" s="6">
        <v>375319000</v>
      </c>
      <c r="F4" s="7">
        <v>33783000</v>
      </c>
      <c r="G4" s="7">
        <v>194714000</v>
      </c>
      <c r="H4" s="8">
        <v>0.73</v>
      </c>
      <c r="I4" s="7">
        <v>13.63</v>
      </c>
      <c r="J4" s="6">
        <v>63598000</v>
      </c>
    </row>
    <row r="5" spans="1:15" ht="15.75" hidden="1" outlineLevel="1" thickBot="1">
      <c r="A5" t="s">
        <v>17</v>
      </c>
      <c r="B5" s="5">
        <v>94571000</v>
      </c>
      <c r="C5" s="4">
        <v>4895000</v>
      </c>
      <c r="D5" s="9">
        <v>817000</v>
      </c>
      <c r="E5" s="6">
        <v>89997000</v>
      </c>
      <c r="F5" s="7">
        <v>12807000</v>
      </c>
      <c r="G5" s="7">
        <v>5090000</v>
      </c>
      <c r="H5" s="1">
        <v>9.01</v>
      </c>
      <c r="I5" s="8">
        <v>9.0500000000000007</v>
      </c>
      <c r="J5" s="6">
        <v>10499000</v>
      </c>
    </row>
    <row r="6" spans="1:15" ht="15.75" hidden="1" outlineLevel="1" thickBot="1">
      <c r="A6" t="s">
        <v>16</v>
      </c>
      <c r="B6" s="5">
        <v>41863000</v>
      </c>
      <c r="C6" s="4">
        <v>6527000</v>
      </c>
      <c r="D6" s="7">
        <v>23062000</v>
      </c>
      <c r="E6" s="6">
        <v>87270000</v>
      </c>
      <c r="F6" s="7">
        <v>10635000</v>
      </c>
      <c r="G6" s="5">
        <v>17249000</v>
      </c>
      <c r="H6" s="8">
        <v>1.46</v>
      </c>
      <c r="I6" s="8">
        <v>9.6300000000000008</v>
      </c>
      <c r="J6" s="6">
        <v>8796000</v>
      </c>
    </row>
    <row r="7" spans="1:15" hidden="1" outlineLevel="1">
      <c r="A7" t="s">
        <v>15</v>
      </c>
      <c r="B7" s="7">
        <v>123693000</v>
      </c>
      <c r="C7" s="6">
        <v>8831000</v>
      </c>
      <c r="D7" s="7">
        <v>75828000</v>
      </c>
      <c r="E7" s="6">
        <v>365183000</v>
      </c>
      <c r="F7" s="7">
        <v>52263000</v>
      </c>
      <c r="G7" s="7">
        <v>0</v>
      </c>
      <c r="H7" s="5">
        <v>1.42</v>
      </c>
      <c r="I7" s="7">
        <v>3.57</v>
      </c>
      <c r="J7" s="5">
        <v>-244000</v>
      </c>
    </row>
    <row r="8" spans="1:15" hidden="1" outlineLevel="1">
      <c r="A8" t="s">
        <v>9</v>
      </c>
      <c r="B8" s="5">
        <v>79919000</v>
      </c>
      <c r="C8" s="6">
        <v>11872000</v>
      </c>
      <c r="D8" s="7">
        <v>18246000</v>
      </c>
      <c r="E8" s="6">
        <v>117470000</v>
      </c>
      <c r="F8" s="7">
        <v>10830000</v>
      </c>
      <c r="G8" s="7">
        <v>13606000</v>
      </c>
      <c r="H8" s="8">
        <v>2.11</v>
      </c>
      <c r="I8" s="8">
        <v>8.59</v>
      </c>
      <c r="J8" s="6">
        <v>16958000</v>
      </c>
    </row>
    <row r="9" spans="1:15" hidden="1" outlineLevel="1">
      <c r="A9" t="s">
        <v>10</v>
      </c>
      <c r="B9" s="7">
        <v>71890000</v>
      </c>
      <c r="C9" s="6">
        <v>16540000</v>
      </c>
      <c r="D9" s="7">
        <v>70418000</v>
      </c>
      <c r="E9" s="6">
        <v>141208000</v>
      </c>
      <c r="F9" s="7">
        <v>15912000</v>
      </c>
      <c r="G9" s="7">
        <v>0</v>
      </c>
      <c r="H9" s="8">
        <v>0.36</v>
      </c>
      <c r="I9" s="8">
        <v>5.96</v>
      </c>
      <c r="J9" s="6">
        <v>18767000</v>
      </c>
    </row>
    <row r="10" spans="1:15" hidden="1" outlineLevel="1">
      <c r="A10" t="s">
        <v>11</v>
      </c>
      <c r="B10" s="7">
        <v>24621900</v>
      </c>
      <c r="C10" s="6">
        <v>4686500</v>
      </c>
      <c r="D10" s="5">
        <v>-2204300</v>
      </c>
      <c r="E10" s="6">
        <v>31023900</v>
      </c>
      <c r="F10" s="5">
        <v>21257600</v>
      </c>
      <c r="G10" s="7">
        <v>725900</v>
      </c>
      <c r="H10" s="8">
        <v>3.4</v>
      </c>
      <c r="I10" s="8">
        <v>16.11</v>
      </c>
      <c r="J10" s="6">
        <v>6059600</v>
      </c>
    </row>
    <row r="11" spans="1:15" hidden="1" outlineLevel="1">
      <c r="A11" t="s">
        <v>12</v>
      </c>
      <c r="B11" s="7">
        <v>89950000</v>
      </c>
      <c r="C11" s="6">
        <v>21204000</v>
      </c>
      <c r="D11" s="7">
        <v>72394000</v>
      </c>
      <c r="E11" s="6">
        <v>241086000</v>
      </c>
      <c r="F11" s="7">
        <v>23734000</v>
      </c>
      <c r="G11" s="7">
        <v>6023000</v>
      </c>
      <c r="H11" s="8">
        <v>0.92</v>
      </c>
      <c r="I11" s="8">
        <v>7.21</v>
      </c>
      <c r="J11" s="6">
        <v>39507000</v>
      </c>
    </row>
    <row r="12" spans="1:15" hidden="1" outlineLevel="1">
      <c r="A12" t="s">
        <v>14</v>
      </c>
      <c r="B12" s="7">
        <v>65058000</v>
      </c>
      <c r="C12" s="6">
        <v>15326000</v>
      </c>
      <c r="D12" s="7">
        <v>55184000</v>
      </c>
      <c r="E12" s="6">
        <v>120406000</v>
      </c>
      <c r="F12" s="7">
        <v>19893000</v>
      </c>
      <c r="G12" s="7">
        <v>0</v>
      </c>
      <c r="H12" s="8">
        <v>0.38</v>
      </c>
      <c r="I12" s="8">
        <v>13.5</v>
      </c>
      <c r="J12" s="6">
        <v>12753000</v>
      </c>
    </row>
    <row r="13" spans="1:15" hidden="1" outlineLevel="1">
      <c r="A13" t="s">
        <v>13</v>
      </c>
      <c r="B13" s="7">
        <v>55632000</v>
      </c>
      <c r="C13" s="6">
        <v>9391000</v>
      </c>
      <c r="D13" s="7">
        <v>43265000</v>
      </c>
      <c r="E13" s="6">
        <v>92033000</v>
      </c>
      <c r="F13" s="7">
        <v>27349000</v>
      </c>
      <c r="G13" s="7">
        <v>4280000</v>
      </c>
      <c r="H13" s="8">
        <v>0.46</v>
      </c>
      <c r="I13" s="8">
        <v>6.77</v>
      </c>
      <c r="J13" s="5">
        <v>13213000</v>
      </c>
    </row>
    <row r="14" spans="1:15" collapsed="1">
      <c r="M14">
        <v>0.33</v>
      </c>
      <c r="N14">
        <f>+M14/(1+M14)</f>
        <v>0.24812030075187969</v>
      </c>
    </row>
    <row r="16" spans="1:15" s="1" customFormat="1" ht="39" customHeight="1">
      <c r="A16" s="10"/>
      <c r="B16" s="10" t="s">
        <v>21</v>
      </c>
      <c r="C16" s="10" t="s">
        <v>22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  <c r="J16" s="10" t="s">
        <v>29</v>
      </c>
      <c r="L16" s="18" t="s">
        <v>30</v>
      </c>
      <c r="M16" s="19" t="s">
        <v>31</v>
      </c>
      <c r="N16" s="18" t="s">
        <v>35</v>
      </c>
      <c r="O16" s="18" t="s">
        <v>36</v>
      </c>
    </row>
    <row r="17" spans="1:15">
      <c r="A17" s="12" t="s">
        <v>20</v>
      </c>
      <c r="B17" s="11">
        <f>D2/E2</f>
        <v>0.31295204521971676</v>
      </c>
      <c r="C17" s="11">
        <f>B2/E2</f>
        <v>0.45794080106971374</v>
      </c>
      <c r="D17" s="11">
        <f>J2/100000</f>
        <v>66.62</v>
      </c>
      <c r="E17" s="11">
        <f>C2/D2</f>
        <v>0.49038648281219654</v>
      </c>
      <c r="F17" s="11">
        <f>F2/E2</f>
        <v>0.25879778763751293</v>
      </c>
      <c r="G17" s="11">
        <f>G2/D2</f>
        <v>1.4080403961934357E-2</v>
      </c>
      <c r="H17" s="11">
        <f>H2</f>
        <v>0.89</v>
      </c>
      <c r="I17" s="11">
        <f>I2</f>
        <v>6.26</v>
      </c>
      <c r="J17" s="11">
        <f>H17/(1+H17)</f>
        <v>0.47089947089947087</v>
      </c>
      <c r="L17" s="12" t="s">
        <v>18</v>
      </c>
      <c r="M17" s="16">
        <v>1.7895756549390799E-9</v>
      </c>
      <c r="N17" s="14" t="s">
        <v>32</v>
      </c>
      <c r="O17" s="14">
        <v>1</v>
      </c>
    </row>
    <row r="18" spans="1:15">
      <c r="A18" s="12" t="s">
        <v>19</v>
      </c>
      <c r="B18" s="11">
        <f t="shared" ref="B18:B28" si="0">D3/E3</f>
        <v>0.12902393434575468</v>
      </c>
      <c r="C18" s="11">
        <f t="shared" ref="C18:C28" si="1">B3/E3</f>
        <v>0.21286652023688898</v>
      </c>
      <c r="D18" s="11">
        <f t="shared" ref="D18:D28" si="2">J3/100000</f>
        <v>82.24</v>
      </c>
      <c r="E18" s="11">
        <f t="shared" ref="E18:E28" si="3">C3/D3</f>
        <v>0.26379201014584652</v>
      </c>
      <c r="F18" s="11">
        <f t="shared" ref="F18:F28" si="4">F3/E3</f>
        <v>2.7899278130565853E-2</v>
      </c>
      <c r="G18" s="11">
        <f t="shared" ref="G18:G28" si="5">G3/D3</f>
        <v>3.3470562411589677</v>
      </c>
      <c r="H18" s="11">
        <f t="shared" ref="H18:I18" si="6">H3</f>
        <v>2.31</v>
      </c>
      <c r="I18" s="11">
        <f t="shared" si="6"/>
        <v>0</v>
      </c>
      <c r="J18" s="11">
        <f t="shared" ref="J18:J28" si="7">H18/(1+H18)</f>
        <v>0.69788519637462232</v>
      </c>
      <c r="L18" s="12" t="s">
        <v>17</v>
      </c>
      <c r="M18" s="16">
        <v>7.9920968619037907E-9</v>
      </c>
      <c r="N18" s="14" t="s">
        <v>32</v>
      </c>
      <c r="O18" s="14">
        <v>2</v>
      </c>
    </row>
    <row r="19" spans="1:15">
      <c r="A19" s="12" t="s">
        <v>18</v>
      </c>
      <c r="B19" s="11">
        <f t="shared" si="0"/>
        <v>0.35715484694353339</v>
      </c>
      <c r="C19" s="11">
        <f t="shared" si="1"/>
        <v>0.61077110404749024</v>
      </c>
      <c r="D19" s="11">
        <f t="shared" si="2"/>
        <v>635.98</v>
      </c>
      <c r="E19" s="11">
        <f t="shared" si="3"/>
        <v>0.36070184338329092</v>
      </c>
      <c r="F19" s="11">
        <f t="shared" si="4"/>
        <v>9.0011430276644669E-2</v>
      </c>
      <c r="G19" s="11">
        <f t="shared" si="5"/>
        <v>1.4525800652010117</v>
      </c>
      <c r="H19" s="11">
        <f t="shared" ref="H19:I19" si="8">H4</f>
        <v>0.73</v>
      </c>
      <c r="I19" s="11">
        <f t="shared" si="8"/>
        <v>13.63</v>
      </c>
      <c r="J19" s="11">
        <f t="shared" si="7"/>
        <v>0.42196531791907516</v>
      </c>
      <c r="L19" s="12" t="s">
        <v>12</v>
      </c>
      <c r="M19" s="16">
        <v>8.1076753838327597E-7</v>
      </c>
      <c r="N19" s="14" t="s">
        <v>32</v>
      </c>
      <c r="O19" s="14">
        <v>3</v>
      </c>
    </row>
    <row r="20" spans="1:15">
      <c r="A20" s="12" t="s">
        <v>17</v>
      </c>
      <c r="B20" s="11">
        <f t="shared" si="0"/>
        <v>9.0780803804571264E-3</v>
      </c>
      <c r="C20" s="11">
        <f t="shared" si="1"/>
        <v>1.0508239163527673</v>
      </c>
      <c r="D20" s="11">
        <f t="shared" si="2"/>
        <v>104.99</v>
      </c>
      <c r="E20" s="11">
        <f t="shared" si="3"/>
        <v>5.9914320685434515</v>
      </c>
      <c r="F20" s="11">
        <f t="shared" si="4"/>
        <v>0.14230474349144973</v>
      </c>
      <c r="G20" s="11">
        <f t="shared" si="5"/>
        <v>6.2301101591187269</v>
      </c>
      <c r="H20" s="11">
        <f t="shared" ref="H20:I20" si="9">H5</f>
        <v>9.01</v>
      </c>
      <c r="I20" s="11">
        <f t="shared" si="9"/>
        <v>9.0500000000000007</v>
      </c>
      <c r="J20" s="11">
        <f t="shared" si="7"/>
        <v>0.90009990009990015</v>
      </c>
      <c r="L20" s="12" t="s">
        <v>10</v>
      </c>
      <c r="M20" s="16">
        <v>7.9573440816541098E-5</v>
      </c>
      <c r="N20" s="14" t="s">
        <v>32</v>
      </c>
      <c r="O20" s="14">
        <v>4</v>
      </c>
    </row>
    <row r="21" spans="1:15">
      <c r="A21" s="12" t="s">
        <v>16</v>
      </c>
      <c r="B21" s="11">
        <f t="shared" si="0"/>
        <v>0.26426034146900423</v>
      </c>
      <c r="C21" s="11">
        <f t="shared" si="1"/>
        <v>0.47969519880829609</v>
      </c>
      <c r="D21" s="11">
        <f t="shared" si="2"/>
        <v>87.96</v>
      </c>
      <c r="E21" s="11">
        <f t="shared" si="3"/>
        <v>0.28301968606365452</v>
      </c>
      <c r="F21" s="11">
        <f t="shared" si="4"/>
        <v>0.12186318322447577</v>
      </c>
      <c r="G21" s="11">
        <f t="shared" si="5"/>
        <v>0.74794033474980492</v>
      </c>
      <c r="H21" s="11">
        <f t="shared" ref="H21:I21" si="10">H6</f>
        <v>1.46</v>
      </c>
      <c r="I21" s="11">
        <f t="shared" si="10"/>
        <v>9.6300000000000008</v>
      </c>
      <c r="J21" s="11">
        <f t="shared" si="7"/>
        <v>0.5934959349593496</v>
      </c>
      <c r="L21" s="12" t="s">
        <v>9</v>
      </c>
      <c r="M21" s="16">
        <v>2.92437694270747E-4</v>
      </c>
      <c r="N21" s="14" t="s">
        <v>32</v>
      </c>
      <c r="O21" s="14">
        <v>5</v>
      </c>
    </row>
    <row r="22" spans="1:15">
      <c r="A22" s="12" t="s">
        <v>15</v>
      </c>
      <c r="B22" s="11">
        <f t="shared" si="0"/>
        <v>0.20764383884244339</v>
      </c>
      <c r="C22" s="11">
        <f t="shared" si="1"/>
        <v>0.33871510995856874</v>
      </c>
      <c r="D22" s="11">
        <f t="shared" si="2"/>
        <v>-2.44</v>
      </c>
      <c r="E22" s="11">
        <f t="shared" si="3"/>
        <v>0.1164609379121169</v>
      </c>
      <c r="F22" s="11">
        <f t="shared" si="4"/>
        <v>0.14311454804851267</v>
      </c>
      <c r="G22" s="11">
        <f t="shared" si="5"/>
        <v>0</v>
      </c>
      <c r="H22" s="11">
        <f t="shared" ref="H22:I22" si="11">H7</f>
        <v>1.42</v>
      </c>
      <c r="I22" s="11">
        <f t="shared" si="11"/>
        <v>3.57</v>
      </c>
      <c r="J22" s="11">
        <f t="shared" si="7"/>
        <v>0.58677685950413216</v>
      </c>
      <c r="L22" s="12" t="s">
        <v>14</v>
      </c>
      <c r="M22" s="16">
        <v>3.6200193335115199E-4</v>
      </c>
      <c r="N22" s="17" t="s">
        <v>33</v>
      </c>
      <c r="O22" s="17">
        <v>6</v>
      </c>
    </row>
    <row r="23" spans="1:15">
      <c r="A23" s="12" t="s">
        <v>9</v>
      </c>
      <c r="B23" s="11">
        <f t="shared" si="0"/>
        <v>0.15532476376947305</v>
      </c>
      <c r="C23" s="11">
        <f t="shared" si="1"/>
        <v>0.68033540478420018</v>
      </c>
      <c r="D23" s="11">
        <f t="shared" si="2"/>
        <v>169.58</v>
      </c>
      <c r="E23" s="11">
        <f t="shared" si="3"/>
        <v>0.65066315904855854</v>
      </c>
      <c r="F23" s="11">
        <f t="shared" si="4"/>
        <v>9.2193751596152215E-2</v>
      </c>
      <c r="G23" s="11">
        <f t="shared" si="5"/>
        <v>0.74569768716430995</v>
      </c>
      <c r="H23" s="11">
        <f t="shared" ref="H23:I23" si="12">H8</f>
        <v>2.11</v>
      </c>
      <c r="I23" s="11">
        <f t="shared" si="12"/>
        <v>8.59</v>
      </c>
      <c r="J23" s="11">
        <f t="shared" si="7"/>
        <v>0.67845659163987138</v>
      </c>
      <c r="L23" s="12" t="s">
        <v>13</v>
      </c>
      <c r="M23" s="16">
        <v>4.3945448107697902E-4</v>
      </c>
      <c r="N23" s="17" t="s">
        <v>33</v>
      </c>
      <c r="O23" s="17">
        <v>7</v>
      </c>
    </row>
    <row r="24" spans="1:15">
      <c r="A24" s="12" t="s">
        <v>10</v>
      </c>
      <c r="B24" s="11">
        <f t="shared" si="0"/>
        <v>0.49868279417596739</v>
      </c>
      <c r="C24" s="11">
        <f t="shared" si="1"/>
        <v>0.50910713274035468</v>
      </c>
      <c r="D24" s="11">
        <f t="shared" si="2"/>
        <v>187.67</v>
      </c>
      <c r="E24" s="11">
        <f t="shared" si="3"/>
        <v>0.23488312647334489</v>
      </c>
      <c r="F24" s="11">
        <f t="shared" si="4"/>
        <v>0.1126848337204691</v>
      </c>
      <c r="G24" s="11">
        <f t="shared" si="5"/>
        <v>0</v>
      </c>
      <c r="H24" s="11">
        <f t="shared" ref="H24:I24" si="13">H9</f>
        <v>0.36</v>
      </c>
      <c r="I24" s="11">
        <f t="shared" si="13"/>
        <v>5.96</v>
      </c>
      <c r="J24" s="11">
        <f t="shared" si="7"/>
        <v>0.26470588235294118</v>
      </c>
      <c r="L24" s="12" t="s">
        <v>20</v>
      </c>
      <c r="M24" s="16">
        <v>2.1054172822768699E-3</v>
      </c>
      <c r="N24" s="17" t="s">
        <v>33</v>
      </c>
      <c r="O24" s="17">
        <v>8</v>
      </c>
    </row>
    <row r="25" spans="1:15">
      <c r="A25" s="12" t="s">
        <v>11</v>
      </c>
      <c r="B25" s="11">
        <f t="shared" si="0"/>
        <v>-7.1051673064959589E-2</v>
      </c>
      <c r="C25" s="11">
        <f t="shared" si="1"/>
        <v>0.79364296558459768</v>
      </c>
      <c r="D25" s="11">
        <f t="shared" si="2"/>
        <v>60.595999999999997</v>
      </c>
      <c r="E25" s="11">
        <f t="shared" si="3"/>
        <v>-2.1260717688154971</v>
      </c>
      <c r="F25" s="11">
        <f t="shared" si="4"/>
        <v>0.6852007645718301</v>
      </c>
      <c r="G25" s="11">
        <f t="shared" si="5"/>
        <v>-0.32931089234677674</v>
      </c>
      <c r="H25" s="11">
        <f t="shared" ref="H25:I25" si="14">H10</f>
        <v>3.4</v>
      </c>
      <c r="I25" s="11">
        <f t="shared" si="14"/>
        <v>16.11</v>
      </c>
      <c r="J25" s="11">
        <f t="shared" si="7"/>
        <v>0.7727272727272726</v>
      </c>
      <c r="L25" s="12" t="s">
        <v>16</v>
      </c>
      <c r="M25" s="16">
        <v>4.2444111024540201E-3</v>
      </c>
      <c r="N25" s="17" t="s">
        <v>33</v>
      </c>
      <c r="O25" s="17">
        <v>9</v>
      </c>
    </row>
    <row r="26" spans="1:15">
      <c r="A26" s="12" t="s">
        <v>12</v>
      </c>
      <c r="B26" s="11">
        <f t="shared" si="0"/>
        <v>0.30028288660478003</v>
      </c>
      <c r="C26" s="11">
        <f t="shared" si="1"/>
        <v>0.37310337389977022</v>
      </c>
      <c r="D26" s="11">
        <f t="shared" si="2"/>
        <v>395.07</v>
      </c>
      <c r="E26" s="11">
        <f t="shared" si="3"/>
        <v>0.29289720142553249</v>
      </c>
      <c r="F26" s="11">
        <f t="shared" si="4"/>
        <v>9.8446197622425194E-2</v>
      </c>
      <c r="G26" s="11">
        <f t="shared" si="5"/>
        <v>8.3197502555460393E-2</v>
      </c>
      <c r="H26" s="11">
        <f t="shared" ref="H26:I26" si="15">H11</f>
        <v>0.92</v>
      </c>
      <c r="I26" s="11">
        <f t="shared" si="15"/>
        <v>7.21</v>
      </c>
      <c r="J26" s="11">
        <f t="shared" si="7"/>
        <v>0.47916666666666669</v>
      </c>
      <c r="L26" s="12" t="s">
        <v>19</v>
      </c>
      <c r="M26" s="16">
        <v>4.4425475672289397E-2</v>
      </c>
      <c r="N26" s="17" t="s">
        <v>33</v>
      </c>
      <c r="O26" s="17">
        <v>10</v>
      </c>
    </row>
    <row r="27" spans="1:15">
      <c r="A27" s="12" t="s">
        <v>14</v>
      </c>
      <c r="B27" s="11">
        <f t="shared" si="0"/>
        <v>0.45831603076258659</v>
      </c>
      <c r="C27" s="11">
        <f t="shared" si="1"/>
        <v>0.54032191086822912</v>
      </c>
      <c r="D27" s="11">
        <f t="shared" si="2"/>
        <v>127.53</v>
      </c>
      <c r="E27" s="11">
        <f t="shared" si="3"/>
        <v>0.27772542766019137</v>
      </c>
      <c r="F27" s="11">
        <f t="shared" si="4"/>
        <v>0.16521601913525905</v>
      </c>
      <c r="G27" s="11">
        <f t="shared" si="5"/>
        <v>0</v>
      </c>
      <c r="H27" s="11">
        <f t="shared" ref="H27:I27" si="16">H12</f>
        <v>0.38</v>
      </c>
      <c r="I27" s="11">
        <f t="shared" si="16"/>
        <v>13.5</v>
      </c>
      <c r="J27" s="11">
        <f t="shared" si="7"/>
        <v>0.27536231884057971</v>
      </c>
      <c r="L27" s="12" t="s">
        <v>15</v>
      </c>
      <c r="M27" s="16">
        <v>6.5545444007483203E-2</v>
      </c>
      <c r="N27" s="17" t="s">
        <v>33</v>
      </c>
      <c r="O27" s="17">
        <v>11</v>
      </c>
    </row>
    <row r="28" spans="1:15">
      <c r="A28" s="12" t="s">
        <v>13</v>
      </c>
      <c r="B28" s="11">
        <f t="shared" si="0"/>
        <v>0.47010311518694381</v>
      </c>
      <c r="C28" s="11">
        <f t="shared" si="1"/>
        <v>0.60447882824638988</v>
      </c>
      <c r="D28" s="11">
        <f t="shared" si="2"/>
        <v>132.13</v>
      </c>
      <c r="E28" s="11">
        <f t="shared" si="3"/>
        <v>0.21705766786085751</v>
      </c>
      <c r="F28" s="11">
        <f t="shared" si="4"/>
        <v>0.29716514728412635</v>
      </c>
      <c r="G28" s="11">
        <f t="shared" si="5"/>
        <v>9.8925228244539462E-2</v>
      </c>
      <c r="H28" s="11">
        <f t="shared" ref="H28:I28" si="17">H13</f>
        <v>0.46</v>
      </c>
      <c r="I28" s="11">
        <f t="shared" si="17"/>
        <v>6.77</v>
      </c>
      <c r="J28" s="11">
        <f t="shared" si="7"/>
        <v>0.31506849315068497</v>
      </c>
      <c r="L28" s="12" t="s">
        <v>11</v>
      </c>
      <c r="M28" s="16">
        <v>0.97970251483136594</v>
      </c>
      <c r="N28" s="15" t="s">
        <v>34</v>
      </c>
      <c r="O28" s="15">
        <v>12</v>
      </c>
    </row>
  </sheetData>
  <sortState ref="L17:M28">
    <sortCondition ref="M17:M28"/>
  </sortState>
  <conditionalFormatting sqref="M17:M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"/>
  <sheetViews>
    <sheetView showGridLines="0" tabSelected="1" topLeftCell="D1" workbookViewId="0">
      <selection activeCell="O3" sqref="O3"/>
    </sheetView>
  </sheetViews>
  <sheetFormatPr defaultRowHeight="15"/>
  <cols>
    <col min="1" max="1" width="8.42578125" customWidth="1"/>
    <col min="3" max="4" width="26.28515625" customWidth="1"/>
    <col min="6" max="6" width="12.5703125" customWidth="1"/>
    <col min="13" max="13" width="5.7109375" customWidth="1"/>
    <col min="14" max="14" width="12.5703125" customWidth="1"/>
    <col min="15" max="15" width="24.140625" customWidth="1"/>
    <col min="16" max="16" width="24.85546875" customWidth="1"/>
  </cols>
  <sheetData>
    <row r="1" spans="1:16" ht="31.5" customHeight="1">
      <c r="C1" s="21" t="s">
        <v>37</v>
      </c>
      <c r="D1" s="21"/>
    </row>
    <row r="2" spans="1:16" ht="31.5" customHeight="1">
      <c r="C2" s="22" t="s">
        <v>39</v>
      </c>
      <c r="D2" s="23" t="s">
        <v>40</v>
      </c>
    </row>
    <row r="3" spans="1:16" ht="63" customHeight="1">
      <c r="A3" s="24" t="s">
        <v>38</v>
      </c>
      <c r="B3" s="25" t="s">
        <v>39</v>
      </c>
      <c r="C3" s="20" t="s">
        <v>41</v>
      </c>
      <c r="D3" s="20" t="s">
        <v>43</v>
      </c>
    </row>
    <row r="4" spans="1:16" ht="63" customHeight="1">
      <c r="A4" s="24"/>
      <c r="B4" s="26" t="s">
        <v>40</v>
      </c>
      <c r="C4" s="20" t="s">
        <v>42</v>
      </c>
      <c r="D4" s="20" t="s">
        <v>11</v>
      </c>
    </row>
    <row r="5" spans="1:16">
      <c r="F5" s="42" t="s">
        <v>51</v>
      </c>
      <c r="N5" s="42" t="s">
        <v>52</v>
      </c>
    </row>
    <row r="6" spans="1:16">
      <c r="F6" s="38"/>
      <c r="G6" s="38" t="s">
        <v>18</v>
      </c>
      <c r="H6" s="38" t="s">
        <v>17</v>
      </c>
      <c r="I6" s="38" t="s">
        <v>12</v>
      </c>
      <c r="J6" s="38" t="s">
        <v>10</v>
      </c>
      <c r="K6" s="38" t="s">
        <v>9</v>
      </c>
      <c r="L6" s="38" t="s">
        <v>14</v>
      </c>
      <c r="N6" s="38"/>
      <c r="O6" s="38" t="s">
        <v>53</v>
      </c>
      <c r="P6" s="38" t="s">
        <v>54</v>
      </c>
    </row>
    <row r="7" spans="1:16">
      <c r="F7" s="39" t="s">
        <v>44</v>
      </c>
      <c r="G7" s="13">
        <v>3.8189374381768768E-3</v>
      </c>
      <c r="H7" s="13">
        <v>5.5248361183952216E-3</v>
      </c>
      <c r="I7" s="13">
        <v>4.7620337044782047E-3</v>
      </c>
      <c r="J7" s="13">
        <v>2.9409654196231273E-3</v>
      </c>
      <c r="K7" s="13">
        <v>-5.3831075052023544E-4</v>
      </c>
      <c r="L7" s="13">
        <v>1.1952832121445243E-3</v>
      </c>
      <c r="N7" s="39" t="s">
        <v>44</v>
      </c>
      <c r="O7" s="16">
        <v>2.9999999772570571E-3</v>
      </c>
      <c r="P7" s="16">
        <v>4.0246007271386199E-3</v>
      </c>
    </row>
    <row r="8" spans="1:16">
      <c r="F8" s="39" t="s">
        <v>45</v>
      </c>
      <c r="G8" s="13">
        <v>3.6313321078427482E-2</v>
      </c>
      <c r="H8" s="13">
        <v>2.9684934595140291E-2</v>
      </c>
      <c r="I8" s="13">
        <v>3.1171879401436318E-2</v>
      </c>
      <c r="J8" s="13">
        <v>1.8281763932512719E-2</v>
      </c>
      <c r="K8" s="13">
        <v>2.6591820319171053E-2</v>
      </c>
      <c r="L8" s="13">
        <v>1.8655031001109487E-2</v>
      </c>
      <c r="N8" s="39" t="s">
        <v>45</v>
      </c>
      <c r="O8" s="16">
        <v>2.3046214014432249E-4</v>
      </c>
      <c r="P8" s="16">
        <v>3.00999999999342E-4</v>
      </c>
    </row>
    <row r="9" spans="1:16">
      <c r="F9" s="39" t="s">
        <v>50</v>
      </c>
      <c r="G9" s="40">
        <f>G7/G8</f>
        <v>0.10516629503341071</v>
      </c>
      <c r="H9" s="40">
        <f t="shared" ref="H9:L9" si="0">H7/H8</f>
        <v>0.18611582588090628</v>
      </c>
      <c r="I9" s="40">
        <f t="shared" si="0"/>
        <v>0.15276697446284818</v>
      </c>
      <c r="J9" s="40">
        <f t="shared" si="0"/>
        <v>0.16086879966723808</v>
      </c>
      <c r="K9" s="40">
        <f t="shared" si="0"/>
        <v>-2.0243471265190025E-2</v>
      </c>
      <c r="L9" s="40">
        <f t="shared" si="0"/>
        <v>6.407296841658619E-2</v>
      </c>
      <c r="N9" s="39" t="s">
        <v>50</v>
      </c>
      <c r="O9" s="41">
        <f t="shared" ref="O9:P9" si="1">O7/O8</f>
        <v>13.017322391341002</v>
      </c>
      <c r="P9" s="41">
        <f t="shared" si="1"/>
        <v>13.370766535373482</v>
      </c>
    </row>
  </sheetData>
  <mergeCells count="2">
    <mergeCell ref="C1:D1"/>
    <mergeCell ref="A3:A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34"/>
  <sheetViews>
    <sheetView showGridLines="0" topLeftCell="A12" workbookViewId="0">
      <selection activeCell="J28" sqref="J28:M34"/>
    </sheetView>
  </sheetViews>
  <sheetFormatPr defaultRowHeight="15"/>
  <cols>
    <col min="11" max="11" width="16.5703125" customWidth="1"/>
    <col min="12" max="12" width="16.85546875" customWidth="1"/>
    <col min="13" max="13" width="15" customWidth="1"/>
  </cols>
  <sheetData>
    <row r="2" spans="2:8">
      <c r="C2" t="s">
        <v>18</v>
      </c>
      <c r="D2" t="s">
        <v>17</v>
      </c>
      <c r="E2" t="s">
        <v>12</v>
      </c>
      <c r="F2" t="s">
        <v>10</v>
      </c>
      <c r="G2" t="s">
        <v>9</v>
      </c>
      <c r="H2" t="s">
        <v>14</v>
      </c>
    </row>
    <row r="3" spans="2:8">
      <c r="B3" t="s">
        <v>44</v>
      </c>
      <c r="C3">
        <v>3.8189374381768768E-3</v>
      </c>
      <c r="D3">
        <v>5.5248361183952216E-3</v>
      </c>
      <c r="E3">
        <v>4.7620337044782047E-3</v>
      </c>
      <c r="F3">
        <v>2.9409654196231273E-3</v>
      </c>
      <c r="G3">
        <v>-5.3831075052023544E-4</v>
      </c>
      <c r="H3">
        <v>1.1952832121445243E-3</v>
      </c>
    </row>
    <row r="4" spans="2:8">
      <c r="B4" t="s">
        <v>45</v>
      </c>
      <c r="C4">
        <v>3.6313321078427482E-2</v>
      </c>
      <c r="D4">
        <v>2.9684934595140291E-2</v>
      </c>
      <c r="E4">
        <v>3.1171879401436318E-2</v>
      </c>
      <c r="F4">
        <v>1.8281763932512719E-2</v>
      </c>
      <c r="G4">
        <v>2.6591820319171053E-2</v>
      </c>
      <c r="H4">
        <v>1.8655031001109487E-2</v>
      </c>
    </row>
    <row r="7" spans="2:8">
      <c r="B7" s="28"/>
      <c r="C7" s="28" t="s">
        <v>18</v>
      </c>
      <c r="D7" s="28" t="s">
        <v>17</v>
      </c>
      <c r="E7" s="28" t="s">
        <v>12</v>
      </c>
      <c r="F7" s="28" t="s">
        <v>10</v>
      </c>
      <c r="G7" s="28" t="s">
        <v>9</v>
      </c>
      <c r="H7" s="28" t="s">
        <v>14</v>
      </c>
    </row>
    <row r="8" spans="2:8">
      <c r="B8" s="28" t="s">
        <v>18</v>
      </c>
      <c r="C8" s="27">
        <v>1.3134036730527558E-3</v>
      </c>
      <c r="D8" s="27">
        <v>3.2103628243138608E-4</v>
      </c>
      <c r="E8" s="27">
        <v>3.1880560887230519E-4</v>
      </c>
      <c r="F8" s="27">
        <v>9.6540987657382969E-5</v>
      </c>
      <c r="G8" s="27">
        <v>1.7221310519588637E-4</v>
      </c>
      <c r="H8" s="27">
        <v>1.1387623961463455E-4</v>
      </c>
    </row>
    <row r="9" spans="2:8">
      <c r="B9" s="28" t="s">
        <v>17</v>
      </c>
      <c r="C9" s="27">
        <v>3.2103628243138608E-4</v>
      </c>
      <c r="D9" s="27">
        <v>8.7768460350374133E-4</v>
      </c>
      <c r="E9" s="27">
        <v>1.64019547931451E-4</v>
      </c>
      <c r="F9" s="27">
        <v>1.7335624505012293E-4</v>
      </c>
      <c r="G9" s="27">
        <v>2.9986983698863332E-4</v>
      </c>
      <c r="H9" s="27">
        <v>1.2405141254510417E-4</v>
      </c>
    </row>
    <row r="10" spans="2:8">
      <c r="B10" s="28" t="s">
        <v>12</v>
      </c>
      <c r="C10" s="27">
        <v>3.1880560887230519E-4</v>
      </c>
      <c r="D10" s="27">
        <v>1.64019547931451E-4</v>
      </c>
      <c r="E10" s="27">
        <v>9.6781480619291776E-4</v>
      </c>
      <c r="F10" s="27">
        <v>1.9579400015270828E-4</v>
      </c>
      <c r="G10" s="27">
        <v>2.1198625846914534E-4</v>
      </c>
      <c r="H10" s="27">
        <v>1.69697358817031E-4</v>
      </c>
    </row>
    <row r="11" spans="2:8">
      <c r="B11" s="28" t="s">
        <v>10</v>
      </c>
      <c r="C11" s="27">
        <v>9.6540987657382969E-5</v>
      </c>
      <c r="D11" s="27">
        <v>1.7335624505012293E-4</v>
      </c>
      <c r="E11" s="27">
        <v>1.9579400015270828E-4</v>
      </c>
      <c r="F11" s="27">
        <v>3.328913271754215E-4</v>
      </c>
      <c r="G11" s="27">
        <v>1.5161160842109289E-4</v>
      </c>
      <c r="H11" s="27">
        <v>1.5508953795544155E-4</v>
      </c>
    </row>
    <row r="12" spans="2:8">
      <c r="B12" s="28" t="s">
        <v>9</v>
      </c>
      <c r="C12" s="27">
        <v>1.7221310519588637E-4</v>
      </c>
      <c r="D12" s="27">
        <v>2.9986983698863332E-4</v>
      </c>
      <c r="E12" s="27">
        <v>2.1198625846914534E-4</v>
      </c>
      <c r="F12" s="27">
        <v>1.5161160842109289E-4</v>
      </c>
      <c r="G12" s="27">
        <v>7.0430767717836453E-4</v>
      </c>
      <c r="H12" s="27">
        <v>1.0445515320560176E-4</v>
      </c>
    </row>
    <row r="13" spans="2:8">
      <c r="B13" s="28" t="s">
        <v>14</v>
      </c>
      <c r="C13" s="27">
        <v>1.1387623961463455E-4</v>
      </c>
      <c r="D13" s="27">
        <v>1.2405141254510417E-4</v>
      </c>
      <c r="E13" s="27">
        <v>1.69697358817031E-4</v>
      </c>
      <c r="F13" s="27">
        <v>1.5508953795544155E-4</v>
      </c>
      <c r="G13" s="27">
        <v>1.0445515320560176E-4</v>
      </c>
      <c r="H13" s="27">
        <v>3.4662368690473687E-4</v>
      </c>
    </row>
    <row r="19" spans="10:13">
      <c r="J19" s="35" t="s">
        <v>49</v>
      </c>
      <c r="K19" s="36" t="s">
        <v>48</v>
      </c>
      <c r="L19" s="36" t="s">
        <v>46</v>
      </c>
      <c r="M19" s="37" t="s">
        <v>47</v>
      </c>
    </row>
    <row r="20" spans="10:13">
      <c r="J20" s="29" t="s">
        <v>18</v>
      </c>
      <c r="K20" s="30">
        <v>3.8189374381768768E-3</v>
      </c>
      <c r="L20" s="30">
        <v>3.6313321078427482E-2</v>
      </c>
      <c r="M20" s="33">
        <v>7.4569753745339917E-2</v>
      </c>
    </row>
    <row r="21" spans="10:13">
      <c r="J21" s="29" t="s">
        <v>17</v>
      </c>
      <c r="K21" s="30">
        <v>5.5248361183952216E-3</v>
      </c>
      <c r="L21" s="30">
        <v>2.9684934595140291E-2</v>
      </c>
      <c r="M21" s="33">
        <v>0.14170876973086144</v>
      </c>
    </row>
    <row r="22" spans="10:13">
      <c r="J22" s="29" t="s">
        <v>12</v>
      </c>
      <c r="K22" s="30">
        <v>4.7620337044782047E-3</v>
      </c>
      <c r="L22" s="30">
        <v>3.1171879401436318E-2</v>
      </c>
      <c r="M22" s="33">
        <v>8.4893249988211003E-2</v>
      </c>
    </row>
    <row r="23" spans="10:13">
      <c r="J23" s="29" t="s">
        <v>10</v>
      </c>
      <c r="K23" s="30">
        <v>2.9409654196231273E-3</v>
      </c>
      <c r="L23" s="30">
        <v>1.8281763932512719E-2</v>
      </c>
      <c r="M23" s="33">
        <v>0.40934780942587645</v>
      </c>
    </row>
    <row r="24" spans="10:13">
      <c r="J24" s="29" t="s">
        <v>9</v>
      </c>
      <c r="K24" s="30">
        <v>-5.3831075052023544E-4</v>
      </c>
      <c r="L24" s="30">
        <v>2.6591820319171053E-2</v>
      </c>
      <c r="M24" s="33">
        <v>1.2602910203869699E-2</v>
      </c>
    </row>
    <row r="25" spans="10:13">
      <c r="J25" s="31" t="s">
        <v>14</v>
      </c>
      <c r="K25" s="32">
        <v>1.1952832121445243E-3</v>
      </c>
      <c r="L25" s="32">
        <v>1.8655031001109487E-2</v>
      </c>
      <c r="M25" s="34">
        <v>0.27687750690584156</v>
      </c>
    </row>
    <row r="28" spans="10:13">
      <c r="J28" s="35" t="s">
        <v>49</v>
      </c>
      <c r="K28" s="36" t="s">
        <v>48</v>
      </c>
      <c r="L28" s="36" t="s">
        <v>46</v>
      </c>
      <c r="M28" s="37" t="s">
        <v>47</v>
      </c>
    </row>
    <row r="29" spans="10:13">
      <c r="J29" s="29" t="s">
        <v>18</v>
      </c>
      <c r="K29" s="30">
        <v>3.8189374381768768E-3</v>
      </c>
      <c r="L29" s="30">
        <v>3.6313321078427482E-2</v>
      </c>
      <c r="M29" s="33">
        <v>7.9658541671768252E-2</v>
      </c>
    </row>
    <row r="30" spans="10:13">
      <c r="J30" s="29" t="s">
        <v>17</v>
      </c>
      <c r="K30" s="30">
        <v>5.5248361183952216E-3</v>
      </c>
      <c r="L30" s="30">
        <v>2.9684934595140291E-2</v>
      </c>
      <c r="M30" s="33">
        <v>0.29359373853883147</v>
      </c>
    </row>
    <row r="31" spans="10:13">
      <c r="J31" s="29" t="s">
        <v>12</v>
      </c>
      <c r="K31" s="30">
        <v>4.7620337044782047E-3</v>
      </c>
      <c r="L31" s="30">
        <v>3.1171879401436318E-2</v>
      </c>
      <c r="M31" s="33">
        <v>0.20153899046217946</v>
      </c>
    </row>
    <row r="32" spans="10:13">
      <c r="J32" s="29" t="s">
        <v>10</v>
      </c>
      <c r="K32" s="30">
        <v>2.9409654196231273E-3</v>
      </c>
      <c r="L32" s="30">
        <v>1.8281763932512719E-2</v>
      </c>
      <c r="M32" s="33">
        <v>0.36109214231187403</v>
      </c>
    </row>
    <row r="33" spans="10:13">
      <c r="J33" s="29" t="s">
        <v>9</v>
      </c>
      <c r="K33" s="30">
        <v>-5.3831075052023544E-4</v>
      </c>
      <c r="L33" s="30">
        <v>2.6591820319171053E-2</v>
      </c>
      <c r="M33" s="33">
        <v>0</v>
      </c>
    </row>
    <row r="34" spans="10:13">
      <c r="J34" s="31" t="s">
        <v>14</v>
      </c>
      <c r="K34" s="32">
        <v>1.1952832121445243E-3</v>
      </c>
      <c r="L34" s="32">
        <v>1.8655031001109487E-2</v>
      </c>
      <c r="M34" s="34">
        <v>6.4116587015346921E-2</v>
      </c>
    </row>
  </sheetData>
  <conditionalFormatting sqref="C9:C13 D10:D13 E11:E13 F12:F13 G13">
    <cfRule type="colorScale" priority="2">
      <colorScale>
        <cfvo type="min" val="0"/>
        <cfvo type="max" val="0"/>
        <color rgb="FF63BE7B"/>
        <color rgb="FFFFEF9C"/>
      </colorScale>
    </cfRule>
  </conditionalFormatting>
  <conditionalFormatting sqref="H8:H12 G8:G11 F8:F10 E8:E9 D8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2017-11-24T18:49:11Z</dcterms:modified>
</cp:coreProperties>
</file>