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335" windowHeight="7440" activeTab="2"/>
  </bookViews>
  <sheets>
    <sheet name="return to covariance" sheetId="2" r:id="rId1"/>
    <sheet name="Risk optimization" sheetId="3" r:id="rId2"/>
    <sheet name="Return optimization" sheetId="5" r:id="rId3"/>
  </sheets>
  <definedNames>
    <definedName name="solver_adj" localSheetId="2" hidden="1">'Return optimization'!$E$3:$E$8</definedName>
    <definedName name="solver_adj" localSheetId="1" hidden="1">'Risk optimization'!$E$3:$E$8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st" localSheetId="2" hidden="1">1</definedName>
    <definedName name="solver_est" localSheetId="1" hidden="1">1</definedName>
    <definedName name="solver_itr" localSheetId="2" hidden="1">100</definedName>
    <definedName name="solver_itr" localSheetId="1" hidden="1">100</definedName>
    <definedName name="solver_lhs1" localSheetId="2" hidden="1">'Return optimization'!$D$16</definedName>
    <definedName name="solver_lhs1" localSheetId="1" hidden="1">'Risk optimization'!$D$16</definedName>
    <definedName name="solver_lhs2" localSheetId="2" hidden="1">'Return optimization'!$E$3:$E$8</definedName>
    <definedName name="solver_lhs2" localSheetId="1" hidden="1">'Risk optimization'!$E$3:$E$8</definedName>
    <definedName name="solver_lhs3" localSheetId="2" hidden="1">'Return optimization'!$D$13</definedName>
    <definedName name="solver_lhs3" localSheetId="1" hidden="1">'Risk optimization'!$D$17</definedName>
    <definedName name="solver_lin" localSheetId="2" hidden="1">2</definedName>
    <definedName name="solver_lin" localSheetId="1" hidden="1">2</definedName>
    <definedName name="solver_neg" localSheetId="2" hidden="1">2</definedName>
    <definedName name="solver_neg" localSheetId="1" hidden="1">2</definedName>
    <definedName name="solver_num" localSheetId="2" hidden="1">3</definedName>
    <definedName name="solver_num" localSheetId="1" hidden="1">3</definedName>
    <definedName name="solver_nwt" localSheetId="2" hidden="1">1</definedName>
    <definedName name="solver_nwt" localSheetId="1" hidden="1">1</definedName>
    <definedName name="solver_opt" localSheetId="2" hidden="1">'Return optimization'!$D$17</definedName>
    <definedName name="solver_opt" localSheetId="1" hidden="1">'Risk optimization'!$D$13</definedName>
    <definedName name="solver_pre" localSheetId="2" hidden="1">0.000001</definedName>
    <definedName name="solver_pre" localSheetId="1" hidden="1">0.000001</definedName>
    <definedName name="solver_rel1" localSheetId="2" hidden="1">2</definedName>
    <definedName name="solver_rel1" localSheetId="1" hidden="1">2</definedName>
    <definedName name="solver_rel2" localSheetId="2" hidden="1">3</definedName>
    <definedName name="solver_rel2" localSheetId="1" hidden="1">3</definedName>
    <definedName name="solver_rel3" localSheetId="2" hidden="1">2</definedName>
    <definedName name="solver_rel3" localSheetId="1" hidden="1">2</definedName>
    <definedName name="solver_rhs1" localSheetId="2" hidden="1">1</definedName>
    <definedName name="solver_rhs1" localSheetId="1" hidden="1">1</definedName>
    <definedName name="solver_rhs2" localSheetId="2" hidden="1">0</definedName>
    <definedName name="solver_rhs2" localSheetId="1" hidden="1">0</definedName>
    <definedName name="solver_rhs3" localSheetId="2" hidden="1">'Return optimization'!$E$13</definedName>
    <definedName name="solver_rhs3" localSheetId="1" hidden="1">'Risk optimization'!$E$17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tim" localSheetId="2" hidden="1">100</definedName>
    <definedName name="solver_tim" localSheetId="1" hidden="1">100</definedName>
    <definedName name="solver_tol" localSheetId="2" hidden="1">0.05</definedName>
    <definedName name="solver_tol" localSheetId="1" hidden="1">0.05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</definedNames>
  <calcPr calcId="124519"/>
</workbook>
</file>

<file path=xl/calcChain.xml><?xml version="1.0" encoding="utf-8"?>
<calcChain xmlns="http://schemas.openxmlformats.org/spreadsheetml/2006/main">
  <c r="R4" i="2"/>
  <c r="S4"/>
  <c r="T4"/>
  <c r="U4"/>
  <c r="V4"/>
  <c r="Q4"/>
  <c r="C21" i="5"/>
  <c r="C22"/>
  <c r="C23"/>
  <c r="C24"/>
  <c r="C25"/>
  <c r="C20"/>
  <c r="C4"/>
  <c r="D4"/>
  <c r="C5"/>
  <c r="D5"/>
  <c r="C6"/>
  <c r="D6"/>
  <c r="C7"/>
  <c r="D7"/>
  <c r="C8"/>
  <c r="D8"/>
  <c r="D3"/>
  <c r="C3"/>
  <c r="D17"/>
  <c r="D16"/>
  <c r="L10"/>
  <c r="K10"/>
  <c r="J10"/>
  <c r="I10"/>
  <c r="H10"/>
  <c r="G10"/>
  <c r="N8"/>
  <c r="L8"/>
  <c r="K8"/>
  <c r="J8"/>
  <c r="I8"/>
  <c r="H8"/>
  <c r="G8"/>
  <c r="N7"/>
  <c r="L7"/>
  <c r="K7"/>
  <c r="J7"/>
  <c r="I7"/>
  <c r="H7"/>
  <c r="G7"/>
  <c r="N6"/>
  <c r="L6"/>
  <c r="K6"/>
  <c r="J6"/>
  <c r="I6"/>
  <c r="H6"/>
  <c r="G6"/>
  <c r="N5"/>
  <c r="L5"/>
  <c r="K5"/>
  <c r="J5"/>
  <c r="I5"/>
  <c r="H5"/>
  <c r="G5"/>
  <c r="N4"/>
  <c r="L4"/>
  <c r="K4"/>
  <c r="J4"/>
  <c r="I4"/>
  <c r="H4"/>
  <c r="G4"/>
  <c r="N3"/>
  <c r="L3"/>
  <c r="K3"/>
  <c r="J3"/>
  <c r="I3"/>
  <c r="H3"/>
  <c r="G3"/>
  <c r="Z8" i="2" a="1"/>
  <c r="AB8" s="1"/>
  <c r="D17" i="3"/>
  <c r="D16"/>
  <c r="N7"/>
  <c r="N6"/>
  <c r="N5"/>
  <c r="N4"/>
  <c r="N3"/>
  <c r="N8"/>
  <c r="L10"/>
  <c r="K10"/>
  <c r="J10"/>
  <c r="I10"/>
  <c r="H10"/>
  <c r="G10"/>
  <c r="D13" i="5" l="1" a="1"/>
  <c r="D13" s="1"/>
  <c r="D20" s="1"/>
  <c r="AE9" i="2"/>
  <c r="AB13"/>
  <c r="AD12"/>
  <c r="Z12"/>
  <c r="AB11"/>
  <c r="AD10"/>
  <c r="Z10"/>
  <c r="AB9"/>
  <c r="AD8"/>
  <c r="Z8"/>
  <c r="AA13"/>
  <c r="AE11"/>
  <c r="AC10"/>
  <c r="AC8"/>
  <c r="AC13"/>
  <c r="AE12"/>
  <c r="AA12"/>
  <c r="AC11"/>
  <c r="AE10"/>
  <c r="AA10"/>
  <c r="AC9"/>
  <c r="AE8"/>
  <c r="AA8"/>
  <c r="AE13"/>
  <c r="AC12"/>
  <c r="AA11"/>
  <c r="AA9"/>
  <c r="AD13"/>
  <c r="Z13"/>
  <c r="AB12"/>
  <c r="AD11"/>
  <c r="Z11"/>
  <c r="AB10"/>
  <c r="AD9"/>
  <c r="Z9"/>
  <c r="N258"/>
  <c r="M258"/>
  <c r="L258"/>
  <c r="K258"/>
  <c r="J258"/>
  <c r="I258"/>
  <c r="N257"/>
  <c r="M257"/>
  <c r="L257"/>
  <c r="K257"/>
  <c r="J257"/>
  <c r="I257"/>
  <c r="N256"/>
  <c r="M256"/>
  <c r="L256"/>
  <c r="K256"/>
  <c r="J256"/>
  <c r="I256"/>
  <c r="N255"/>
  <c r="M255"/>
  <c r="L255"/>
  <c r="K255"/>
  <c r="J255"/>
  <c r="I255"/>
  <c r="N254"/>
  <c r="M254"/>
  <c r="L254"/>
  <c r="K254"/>
  <c r="J254"/>
  <c r="I254"/>
  <c r="N253"/>
  <c r="M253"/>
  <c r="L253"/>
  <c r="K253"/>
  <c r="J253"/>
  <c r="I253"/>
  <c r="N252"/>
  <c r="M252"/>
  <c r="L252"/>
  <c r="K252"/>
  <c r="J252"/>
  <c r="I252"/>
  <c r="N251"/>
  <c r="M251"/>
  <c r="L251"/>
  <c r="K251"/>
  <c r="J251"/>
  <c r="I251"/>
  <c r="N250"/>
  <c r="M250"/>
  <c r="L250"/>
  <c r="K250"/>
  <c r="J250"/>
  <c r="I250"/>
  <c r="N249"/>
  <c r="M249"/>
  <c r="L249"/>
  <c r="K249"/>
  <c r="J249"/>
  <c r="I249"/>
  <c r="N248"/>
  <c r="M248"/>
  <c r="L248"/>
  <c r="K248"/>
  <c r="J248"/>
  <c r="I248"/>
  <c r="N247"/>
  <c r="M247"/>
  <c r="L247"/>
  <c r="K247"/>
  <c r="J247"/>
  <c r="I247"/>
  <c r="N246"/>
  <c r="M246"/>
  <c r="L246"/>
  <c r="K246"/>
  <c r="J246"/>
  <c r="I246"/>
  <c r="N245"/>
  <c r="M245"/>
  <c r="L245"/>
  <c r="K245"/>
  <c r="J245"/>
  <c r="I245"/>
  <c r="N244"/>
  <c r="M244"/>
  <c r="L244"/>
  <c r="K244"/>
  <c r="J244"/>
  <c r="I244"/>
  <c r="N243"/>
  <c r="M243"/>
  <c r="L243"/>
  <c r="K243"/>
  <c r="J243"/>
  <c r="I243"/>
  <c r="N242"/>
  <c r="M242"/>
  <c r="L242"/>
  <c r="K242"/>
  <c r="J242"/>
  <c r="I242"/>
  <c r="N241"/>
  <c r="M241"/>
  <c r="L241"/>
  <c r="K241"/>
  <c r="J241"/>
  <c r="I241"/>
  <c r="N240"/>
  <c r="M240"/>
  <c r="L240"/>
  <c r="K240"/>
  <c r="J240"/>
  <c r="I240"/>
  <c r="N239"/>
  <c r="M239"/>
  <c r="L239"/>
  <c r="K239"/>
  <c r="J239"/>
  <c r="I239"/>
  <c r="N238"/>
  <c r="M238"/>
  <c r="L238"/>
  <c r="K238"/>
  <c r="J238"/>
  <c r="I238"/>
  <c r="N237"/>
  <c r="M237"/>
  <c r="L237"/>
  <c r="K237"/>
  <c r="J237"/>
  <c r="I237"/>
  <c r="N236"/>
  <c r="M236"/>
  <c r="L236"/>
  <c r="K236"/>
  <c r="J236"/>
  <c r="I236"/>
  <c r="N235"/>
  <c r="M235"/>
  <c r="L235"/>
  <c r="K235"/>
  <c r="J235"/>
  <c r="I235"/>
  <c r="N234"/>
  <c r="M234"/>
  <c r="L234"/>
  <c r="K234"/>
  <c r="J234"/>
  <c r="I234"/>
  <c r="N233"/>
  <c r="M233"/>
  <c r="L233"/>
  <c r="K233"/>
  <c r="J233"/>
  <c r="I233"/>
  <c r="N232"/>
  <c r="M232"/>
  <c r="L232"/>
  <c r="K232"/>
  <c r="J232"/>
  <c r="I232"/>
  <c r="N231"/>
  <c r="M231"/>
  <c r="L231"/>
  <c r="K231"/>
  <c r="J231"/>
  <c r="I231"/>
  <c r="N230"/>
  <c r="M230"/>
  <c r="L230"/>
  <c r="K230"/>
  <c r="J230"/>
  <c r="I230"/>
  <c r="N229"/>
  <c r="M229"/>
  <c r="L229"/>
  <c r="K229"/>
  <c r="J229"/>
  <c r="I229"/>
  <c r="N228"/>
  <c r="M228"/>
  <c r="L228"/>
  <c r="K228"/>
  <c r="J228"/>
  <c r="I228"/>
  <c r="N227"/>
  <c r="M227"/>
  <c r="L227"/>
  <c r="K227"/>
  <c r="J227"/>
  <c r="I227"/>
  <c r="N226"/>
  <c r="M226"/>
  <c r="L226"/>
  <c r="K226"/>
  <c r="J226"/>
  <c r="I226"/>
  <c r="N225"/>
  <c r="M225"/>
  <c r="L225"/>
  <c r="K225"/>
  <c r="J225"/>
  <c r="I225"/>
  <c r="N224"/>
  <c r="M224"/>
  <c r="L224"/>
  <c r="K224"/>
  <c r="J224"/>
  <c r="I224"/>
  <c r="N223"/>
  <c r="M223"/>
  <c r="L223"/>
  <c r="K223"/>
  <c r="J223"/>
  <c r="I223"/>
  <c r="N222"/>
  <c r="M222"/>
  <c r="L222"/>
  <c r="K222"/>
  <c r="J222"/>
  <c r="I222"/>
  <c r="N221"/>
  <c r="M221"/>
  <c r="L221"/>
  <c r="K221"/>
  <c r="J221"/>
  <c r="I221"/>
  <c r="N220"/>
  <c r="M220"/>
  <c r="L220"/>
  <c r="K220"/>
  <c r="J220"/>
  <c r="I220"/>
  <c r="N219"/>
  <c r="M219"/>
  <c r="L219"/>
  <c r="K219"/>
  <c r="J219"/>
  <c r="I219"/>
  <c r="N218"/>
  <c r="M218"/>
  <c r="L218"/>
  <c r="K218"/>
  <c r="J218"/>
  <c r="I218"/>
  <c r="N217"/>
  <c r="M217"/>
  <c r="L217"/>
  <c r="K217"/>
  <c r="J217"/>
  <c r="I217"/>
  <c r="N216"/>
  <c r="M216"/>
  <c r="L216"/>
  <c r="K216"/>
  <c r="J216"/>
  <c r="I216"/>
  <c r="N215"/>
  <c r="M215"/>
  <c r="L215"/>
  <c r="K215"/>
  <c r="J215"/>
  <c r="I215"/>
  <c r="N214"/>
  <c r="M214"/>
  <c r="L214"/>
  <c r="K214"/>
  <c r="J214"/>
  <c r="I214"/>
  <c r="N213"/>
  <c r="M213"/>
  <c r="L213"/>
  <c r="K213"/>
  <c r="J213"/>
  <c r="I213"/>
  <c r="N212"/>
  <c r="M212"/>
  <c r="L212"/>
  <c r="K212"/>
  <c r="J212"/>
  <c r="I212"/>
  <c r="N211"/>
  <c r="M211"/>
  <c r="L211"/>
  <c r="K211"/>
  <c r="J211"/>
  <c r="I211"/>
  <c r="N210"/>
  <c r="M210"/>
  <c r="L210"/>
  <c r="K210"/>
  <c r="J210"/>
  <c r="I210"/>
  <c r="N209"/>
  <c r="M209"/>
  <c r="L209"/>
  <c r="K209"/>
  <c r="J209"/>
  <c r="I209"/>
  <c r="N208"/>
  <c r="M208"/>
  <c r="L208"/>
  <c r="K208"/>
  <c r="J208"/>
  <c r="I208"/>
  <c r="N207"/>
  <c r="M207"/>
  <c r="L207"/>
  <c r="K207"/>
  <c r="J207"/>
  <c r="I207"/>
  <c r="N206"/>
  <c r="M206"/>
  <c r="L206"/>
  <c r="K206"/>
  <c r="J206"/>
  <c r="I206"/>
  <c r="N205"/>
  <c r="M205"/>
  <c r="L205"/>
  <c r="K205"/>
  <c r="J205"/>
  <c r="I205"/>
  <c r="N204"/>
  <c r="M204"/>
  <c r="L204"/>
  <c r="K204"/>
  <c r="J204"/>
  <c r="I204"/>
  <c r="N203"/>
  <c r="M203"/>
  <c r="L203"/>
  <c r="K203"/>
  <c r="J203"/>
  <c r="I203"/>
  <c r="N202"/>
  <c r="M202"/>
  <c r="L202"/>
  <c r="K202"/>
  <c r="J202"/>
  <c r="I202"/>
  <c r="N201"/>
  <c r="M201"/>
  <c r="L201"/>
  <c r="K201"/>
  <c r="J201"/>
  <c r="I201"/>
  <c r="N200"/>
  <c r="M200"/>
  <c r="L200"/>
  <c r="K200"/>
  <c r="J200"/>
  <c r="I200"/>
  <c r="N199"/>
  <c r="M199"/>
  <c r="L199"/>
  <c r="K199"/>
  <c r="J199"/>
  <c r="I199"/>
  <c r="N198"/>
  <c r="M198"/>
  <c r="L198"/>
  <c r="K198"/>
  <c r="J198"/>
  <c r="I198"/>
  <c r="N197"/>
  <c r="M197"/>
  <c r="L197"/>
  <c r="K197"/>
  <c r="J197"/>
  <c r="I197"/>
  <c r="N196"/>
  <c r="M196"/>
  <c r="L196"/>
  <c r="K196"/>
  <c r="J196"/>
  <c r="I196"/>
  <c r="N195"/>
  <c r="M195"/>
  <c r="L195"/>
  <c r="K195"/>
  <c r="J195"/>
  <c r="I195"/>
  <c r="N194"/>
  <c r="M194"/>
  <c r="L194"/>
  <c r="K194"/>
  <c r="J194"/>
  <c r="I194"/>
  <c r="N193"/>
  <c r="M193"/>
  <c r="L193"/>
  <c r="K193"/>
  <c r="J193"/>
  <c r="I193"/>
  <c r="N192"/>
  <c r="M192"/>
  <c r="L192"/>
  <c r="K192"/>
  <c r="J192"/>
  <c r="I192"/>
  <c r="N191"/>
  <c r="M191"/>
  <c r="L191"/>
  <c r="K191"/>
  <c r="J191"/>
  <c r="I191"/>
  <c r="N190"/>
  <c r="M190"/>
  <c r="L190"/>
  <c r="K190"/>
  <c r="J190"/>
  <c r="I190"/>
  <c r="N189"/>
  <c r="M189"/>
  <c r="L189"/>
  <c r="K189"/>
  <c r="J189"/>
  <c r="I189"/>
  <c r="N188"/>
  <c r="M188"/>
  <c r="L188"/>
  <c r="K188"/>
  <c r="J188"/>
  <c r="I188"/>
  <c r="N187"/>
  <c r="M187"/>
  <c r="L187"/>
  <c r="K187"/>
  <c r="J187"/>
  <c r="I187"/>
  <c r="N186"/>
  <c r="M186"/>
  <c r="L186"/>
  <c r="K186"/>
  <c r="J186"/>
  <c r="I186"/>
  <c r="N185"/>
  <c r="M185"/>
  <c r="L185"/>
  <c r="K185"/>
  <c r="J185"/>
  <c r="I185"/>
  <c r="N184"/>
  <c r="M184"/>
  <c r="L184"/>
  <c r="K184"/>
  <c r="J184"/>
  <c r="I184"/>
  <c r="N183"/>
  <c r="M183"/>
  <c r="L183"/>
  <c r="K183"/>
  <c r="J183"/>
  <c r="I183"/>
  <c r="N182"/>
  <c r="M182"/>
  <c r="L182"/>
  <c r="K182"/>
  <c r="J182"/>
  <c r="I182"/>
  <c r="N181"/>
  <c r="M181"/>
  <c r="L181"/>
  <c r="K181"/>
  <c r="J181"/>
  <c r="I181"/>
  <c r="N180"/>
  <c r="M180"/>
  <c r="L180"/>
  <c r="K180"/>
  <c r="J180"/>
  <c r="I180"/>
  <c r="N179"/>
  <c r="M179"/>
  <c r="L179"/>
  <c r="K179"/>
  <c r="J179"/>
  <c r="I179"/>
  <c r="N178"/>
  <c r="M178"/>
  <c r="L178"/>
  <c r="K178"/>
  <c r="J178"/>
  <c r="I178"/>
  <c r="N177"/>
  <c r="M177"/>
  <c r="L177"/>
  <c r="K177"/>
  <c r="J177"/>
  <c r="I177"/>
  <c r="N176"/>
  <c r="M176"/>
  <c r="L176"/>
  <c r="K176"/>
  <c r="J176"/>
  <c r="I176"/>
  <c r="N175"/>
  <c r="M175"/>
  <c r="L175"/>
  <c r="K175"/>
  <c r="J175"/>
  <c r="I175"/>
  <c r="N174"/>
  <c r="M174"/>
  <c r="L174"/>
  <c r="K174"/>
  <c r="J174"/>
  <c r="I174"/>
  <c r="N173"/>
  <c r="M173"/>
  <c r="L173"/>
  <c r="K173"/>
  <c r="J173"/>
  <c r="I173"/>
  <c r="N172"/>
  <c r="M172"/>
  <c r="L172"/>
  <c r="K172"/>
  <c r="J172"/>
  <c r="I172"/>
  <c r="N171"/>
  <c r="M171"/>
  <c r="L171"/>
  <c r="K171"/>
  <c r="J171"/>
  <c r="I171"/>
  <c r="N170"/>
  <c r="M170"/>
  <c r="L170"/>
  <c r="K170"/>
  <c r="J170"/>
  <c r="I170"/>
  <c r="N169"/>
  <c r="M169"/>
  <c r="L169"/>
  <c r="K169"/>
  <c r="J169"/>
  <c r="I169"/>
  <c r="N168"/>
  <c r="M168"/>
  <c r="L168"/>
  <c r="K168"/>
  <c r="J168"/>
  <c r="I168"/>
  <c r="N167"/>
  <c r="M167"/>
  <c r="L167"/>
  <c r="K167"/>
  <c r="J167"/>
  <c r="I167"/>
  <c r="N166"/>
  <c r="M166"/>
  <c r="L166"/>
  <c r="K166"/>
  <c r="J166"/>
  <c r="I166"/>
  <c r="N165"/>
  <c r="M165"/>
  <c r="L165"/>
  <c r="K165"/>
  <c r="J165"/>
  <c r="I165"/>
  <c r="N164"/>
  <c r="M164"/>
  <c r="L164"/>
  <c r="K164"/>
  <c r="J164"/>
  <c r="I164"/>
  <c r="N163"/>
  <c r="M163"/>
  <c r="L163"/>
  <c r="K163"/>
  <c r="J163"/>
  <c r="I163"/>
  <c r="N162"/>
  <c r="M162"/>
  <c r="L162"/>
  <c r="K162"/>
  <c r="J162"/>
  <c r="I162"/>
  <c r="N161"/>
  <c r="M161"/>
  <c r="L161"/>
  <c r="K161"/>
  <c r="J161"/>
  <c r="I161"/>
  <c r="N160"/>
  <c r="M160"/>
  <c r="L160"/>
  <c r="K160"/>
  <c r="J160"/>
  <c r="I160"/>
  <c r="N159"/>
  <c r="M159"/>
  <c r="L159"/>
  <c r="K159"/>
  <c r="J159"/>
  <c r="I159"/>
  <c r="N158"/>
  <c r="M158"/>
  <c r="L158"/>
  <c r="K158"/>
  <c r="J158"/>
  <c r="I158"/>
  <c r="N157"/>
  <c r="M157"/>
  <c r="L157"/>
  <c r="K157"/>
  <c r="J157"/>
  <c r="I157"/>
  <c r="N156"/>
  <c r="M156"/>
  <c r="L156"/>
  <c r="K156"/>
  <c r="J156"/>
  <c r="I156"/>
  <c r="N155"/>
  <c r="M155"/>
  <c r="L155"/>
  <c r="K155"/>
  <c r="J155"/>
  <c r="I155"/>
  <c r="N154"/>
  <c r="M154"/>
  <c r="L154"/>
  <c r="K154"/>
  <c r="J154"/>
  <c r="I154"/>
  <c r="N153"/>
  <c r="M153"/>
  <c r="L153"/>
  <c r="K153"/>
  <c r="J153"/>
  <c r="I153"/>
  <c r="N152"/>
  <c r="M152"/>
  <c r="L152"/>
  <c r="K152"/>
  <c r="J152"/>
  <c r="I152"/>
  <c r="N151"/>
  <c r="M151"/>
  <c r="L151"/>
  <c r="K151"/>
  <c r="J151"/>
  <c r="I151"/>
  <c r="N150"/>
  <c r="M150"/>
  <c r="L150"/>
  <c r="K150"/>
  <c r="J150"/>
  <c r="I150"/>
  <c r="N149"/>
  <c r="M149"/>
  <c r="L149"/>
  <c r="K149"/>
  <c r="J149"/>
  <c r="I149"/>
  <c r="N148"/>
  <c r="M148"/>
  <c r="L148"/>
  <c r="K148"/>
  <c r="J148"/>
  <c r="I148"/>
  <c r="N147"/>
  <c r="M147"/>
  <c r="L147"/>
  <c r="K147"/>
  <c r="J147"/>
  <c r="I147"/>
  <c r="N146"/>
  <c r="M146"/>
  <c r="L146"/>
  <c r="K146"/>
  <c r="J146"/>
  <c r="I146"/>
  <c r="N145"/>
  <c r="M145"/>
  <c r="L145"/>
  <c r="K145"/>
  <c r="J145"/>
  <c r="I145"/>
  <c r="N144"/>
  <c r="M144"/>
  <c r="L144"/>
  <c r="K144"/>
  <c r="J144"/>
  <c r="I144"/>
  <c r="N143"/>
  <c r="M143"/>
  <c r="L143"/>
  <c r="K143"/>
  <c r="J143"/>
  <c r="I143"/>
  <c r="N142"/>
  <c r="M142"/>
  <c r="L142"/>
  <c r="K142"/>
  <c r="J142"/>
  <c r="I142"/>
  <c r="N141"/>
  <c r="M141"/>
  <c r="L141"/>
  <c r="K141"/>
  <c r="J141"/>
  <c r="I141"/>
  <c r="N140"/>
  <c r="M140"/>
  <c r="L140"/>
  <c r="K140"/>
  <c r="J140"/>
  <c r="I140"/>
  <c r="N139"/>
  <c r="M139"/>
  <c r="L139"/>
  <c r="K139"/>
  <c r="J139"/>
  <c r="I139"/>
  <c r="N138"/>
  <c r="M138"/>
  <c r="L138"/>
  <c r="K138"/>
  <c r="J138"/>
  <c r="I138"/>
  <c r="N137"/>
  <c r="M137"/>
  <c r="L137"/>
  <c r="K137"/>
  <c r="J137"/>
  <c r="I137"/>
  <c r="N136"/>
  <c r="M136"/>
  <c r="L136"/>
  <c r="K136"/>
  <c r="J136"/>
  <c r="I136"/>
  <c r="N135"/>
  <c r="M135"/>
  <c r="L135"/>
  <c r="K135"/>
  <c r="J135"/>
  <c r="I135"/>
  <c r="N134"/>
  <c r="M134"/>
  <c r="L134"/>
  <c r="K134"/>
  <c r="J134"/>
  <c r="I134"/>
  <c r="N133"/>
  <c r="M133"/>
  <c r="L133"/>
  <c r="K133"/>
  <c r="J133"/>
  <c r="I133"/>
  <c r="N132"/>
  <c r="M132"/>
  <c r="L132"/>
  <c r="K132"/>
  <c r="J132"/>
  <c r="I132"/>
  <c r="N131"/>
  <c r="M131"/>
  <c r="L131"/>
  <c r="K131"/>
  <c r="J131"/>
  <c r="I131"/>
  <c r="N130"/>
  <c r="M130"/>
  <c r="L130"/>
  <c r="K130"/>
  <c r="J130"/>
  <c r="I130"/>
  <c r="N129"/>
  <c r="M129"/>
  <c r="L129"/>
  <c r="K129"/>
  <c r="J129"/>
  <c r="I129"/>
  <c r="N128"/>
  <c r="M128"/>
  <c r="L128"/>
  <c r="K128"/>
  <c r="J128"/>
  <c r="I128"/>
  <c r="N127"/>
  <c r="M127"/>
  <c r="L127"/>
  <c r="K127"/>
  <c r="J127"/>
  <c r="I127"/>
  <c r="N126"/>
  <c r="M126"/>
  <c r="L126"/>
  <c r="K126"/>
  <c r="J126"/>
  <c r="I126"/>
  <c r="N125"/>
  <c r="M125"/>
  <c r="L125"/>
  <c r="K125"/>
  <c r="J125"/>
  <c r="I125"/>
  <c r="N124"/>
  <c r="M124"/>
  <c r="L124"/>
  <c r="K124"/>
  <c r="J124"/>
  <c r="I124"/>
  <c r="N123"/>
  <c r="M123"/>
  <c r="L123"/>
  <c r="K123"/>
  <c r="J123"/>
  <c r="I123"/>
  <c r="N122"/>
  <c r="M122"/>
  <c r="L122"/>
  <c r="K122"/>
  <c r="J122"/>
  <c r="I122"/>
  <c r="N121"/>
  <c r="M121"/>
  <c r="L121"/>
  <c r="K121"/>
  <c r="J121"/>
  <c r="I121"/>
  <c r="N120"/>
  <c r="M120"/>
  <c r="L120"/>
  <c r="K120"/>
  <c r="J120"/>
  <c r="I120"/>
  <c r="N119"/>
  <c r="M119"/>
  <c r="L119"/>
  <c r="K119"/>
  <c r="J119"/>
  <c r="I119"/>
  <c r="N118"/>
  <c r="M118"/>
  <c r="L118"/>
  <c r="K118"/>
  <c r="J118"/>
  <c r="I118"/>
  <c r="N117"/>
  <c r="M117"/>
  <c r="L117"/>
  <c r="K117"/>
  <c r="J117"/>
  <c r="I117"/>
  <c r="N116"/>
  <c r="M116"/>
  <c r="L116"/>
  <c r="K116"/>
  <c r="J116"/>
  <c r="I116"/>
  <c r="N115"/>
  <c r="M115"/>
  <c r="L115"/>
  <c r="K115"/>
  <c r="J115"/>
  <c r="I115"/>
  <c r="N114"/>
  <c r="M114"/>
  <c r="L114"/>
  <c r="K114"/>
  <c r="J114"/>
  <c r="I114"/>
  <c r="N113"/>
  <c r="M113"/>
  <c r="L113"/>
  <c r="K113"/>
  <c r="J113"/>
  <c r="I113"/>
  <c r="N112"/>
  <c r="M112"/>
  <c r="L112"/>
  <c r="K112"/>
  <c r="J112"/>
  <c r="I112"/>
  <c r="N111"/>
  <c r="M111"/>
  <c r="L111"/>
  <c r="K111"/>
  <c r="J111"/>
  <c r="I111"/>
  <c r="N110"/>
  <c r="M110"/>
  <c r="L110"/>
  <c r="K110"/>
  <c r="J110"/>
  <c r="I110"/>
  <c r="N109"/>
  <c r="M109"/>
  <c r="L109"/>
  <c r="K109"/>
  <c r="J109"/>
  <c r="I109"/>
  <c r="N108"/>
  <c r="M108"/>
  <c r="L108"/>
  <c r="K108"/>
  <c r="J108"/>
  <c r="I108"/>
  <c r="N107"/>
  <c r="M107"/>
  <c r="L107"/>
  <c r="K107"/>
  <c r="J107"/>
  <c r="I107"/>
  <c r="N106"/>
  <c r="M106"/>
  <c r="L106"/>
  <c r="K106"/>
  <c r="J106"/>
  <c r="I106"/>
  <c r="N105"/>
  <c r="M105"/>
  <c r="L105"/>
  <c r="K105"/>
  <c r="J105"/>
  <c r="I105"/>
  <c r="N104"/>
  <c r="M104"/>
  <c r="L104"/>
  <c r="K104"/>
  <c r="J104"/>
  <c r="I104"/>
  <c r="N103"/>
  <c r="M103"/>
  <c r="L103"/>
  <c r="K103"/>
  <c r="J103"/>
  <c r="I103"/>
  <c r="N102"/>
  <c r="M102"/>
  <c r="L102"/>
  <c r="K102"/>
  <c r="J102"/>
  <c r="I102"/>
  <c r="N101"/>
  <c r="M101"/>
  <c r="L101"/>
  <c r="K101"/>
  <c r="J101"/>
  <c r="I101"/>
  <c r="N100"/>
  <c r="M100"/>
  <c r="L100"/>
  <c r="K100"/>
  <c r="J100"/>
  <c r="I100"/>
  <c r="N99"/>
  <c r="M99"/>
  <c r="L99"/>
  <c r="K99"/>
  <c r="J99"/>
  <c r="I99"/>
  <c r="N98"/>
  <c r="M98"/>
  <c r="L98"/>
  <c r="K98"/>
  <c r="J98"/>
  <c r="I98"/>
  <c r="N97"/>
  <c r="M97"/>
  <c r="L97"/>
  <c r="K97"/>
  <c r="J97"/>
  <c r="I97"/>
  <c r="N96"/>
  <c r="M96"/>
  <c r="L96"/>
  <c r="K96"/>
  <c r="J96"/>
  <c r="I96"/>
  <c r="N95"/>
  <c r="M95"/>
  <c r="L95"/>
  <c r="K95"/>
  <c r="J95"/>
  <c r="I95"/>
  <c r="N94"/>
  <c r="M94"/>
  <c r="L94"/>
  <c r="K94"/>
  <c r="J94"/>
  <c r="I94"/>
  <c r="N93"/>
  <c r="M93"/>
  <c r="L93"/>
  <c r="K93"/>
  <c r="J93"/>
  <c r="I93"/>
  <c r="N92"/>
  <c r="M92"/>
  <c r="L92"/>
  <c r="K92"/>
  <c r="J92"/>
  <c r="I92"/>
  <c r="N91"/>
  <c r="M91"/>
  <c r="L91"/>
  <c r="K91"/>
  <c r="J91"/>
  <c r="I91"/>
  <c r="N90"/>
  <c r="M90"/>
  <c r="L90"/>
  <c r="K90"/>
  <c r="J90"/>
  <c r="I90"/>
  <c r="N89"/>
  <c r="M89"/>
  <c r="L89"/>
  <c r="K89"/>
  <c r="J89"/>
  <c r="I89"/>
  <c r="N88"/>
  <c r="M88"/>
  <c r="L88"/>
  <c r="K88"/>
  <c r="J88"/>
  <c r="I88"/>
  <c r="N87"/>
  <c r="M87"/>
  <c r="L87"/>
  <c r="K87"/>
  <c r="J87"/>
  <c r="I87"/>
  <c r="N86"/>
  <c r="M86"/>
  <c r="L86"/>
  <c r="K86"/>
  <c r="J86"/>
  <c r="I86"/>
  <c r="N85"/>
  <c r="M85"/>
  <c r="L85"/>
  <c r="K85"/>
  <c r="J85"/>
  <c r="I85"/>
  <c r="N84"/>
  <c r="M84"/>
  <c r="L84"/>
  <c r="K84"/>
  <c r="J84"/>
  <c r="I84"/>
  <c r="N83"/>
  <c r="M83"/>
  <c r="L83"/>
  <c r="K83"/>
  <c r="J83"/>
  <c r="I83"/>
  <c r="N82"/>
  <c r="M82"/>
  <c r="L82"/>
  <c r="K82"/>
  <c r="J82"/>
  <c r="I82"/>
  <c r="N81"/>
  <c r="M81"/>
  <c r="L81"/>
  <c r="K81"/>
  <c r="J81"/>
  <c r="I81"/>
  <c r="N80"/>
  <c r="M80"/>
  <c r="L80"/>
  <c r="K80"/>
  <c r="J80"/>
  <c r="I80"/>
  <c r="N79"/>
  <c r="M79"/>
  <c r="L79"/>
  <c r="K79"/>
  <c r="J79"/>
  <c r="I79"/>
  <c r="N78"/>
  <c r="M78"/>
  <c r="L78"/>
  <c r="K78"/>
  <c r="J78"/>
  <c r="I78"/>
  <c r="N77"/>
  <c r="M77"/>
  <c r="L77"/>
  <c r="K77"/>
  <c r="J77"/>
  <c r="I77"/>
  <c r="N76"/>
  <c r="M76"/>
  <c r="L76"/>
  <c r="K76"/>
  <c r="J76"/>
  <c r="I76"/>
  <c r="N75"/>
  <c r="M75"/>
  <c r="L75"/>
  <c r="K75"/>
  <c r="J75"/>
  <c r="I75"/>
  <c r="N74"/>
  <c r="M74"/>
  <c r="L74"/>
  <c r="K74"/>
  <c r="J74"/>
  <c r="I74"/>
  <c r="N73"/>
  <c r="M73"/>
  <c r="L73"/>
  <c r="K73"/>
  <c r="J73"/>
  <c r="I73"/>
  <c r="N72"/>
  <c r="M72"/>
  <c r="L72"/>
  <c r="K72"/>
  <c r="J72"/>
  <c r="I72"/>
  <c r="N71"/>
  <c r="M71"/>
  <c r="L71"/>
  <c r="K71"/>
  <c r="J71"/>
  <c r="I71"/>
  <c r="N70"/>
  <c r="M70"/>
  <c r="L70"/>
  <c r="K70"/>
  <c r="J70"/>
  <c r="I70"/>
  <c r="N69"/>
  <c r="M69"/>
  <c r="L69"/>
  <c r="K69"/>
  <c r="J69"/>
  <c r="I69"/>
  <c r="N68"/>
  <c r="M68"/>
  <c r="L68"/>
  <c r="K68"/>
  <c r="J68"/>
  <c r="I68"/>
  <c r="N67"/>
  <c r="M67"/>
  <c r="L67"/>
  <c r="K67"/>
  <c r="J67"/>
  <c r="I67"/>
  <c r="N66"/>
  <c r="M66"/>
  <c r="L66"/>
  <c r="K66"/>
  <c r="J66"/>
  <c r="I66"/>
  <c r="N65"/>
  <c r="M65"/>
  <c r="L65"/>
  <c r="K65"/>
  <c r="J65"/>
  <c r="I65"/>
  <c r="N64"/>
  <c r="M64"/>
  <c r="L64"/>
  <c r="K64"/>
  <c r="J64"/>
  <c r="I64"/>
  <c r="N63"/>
  <c r="M63"/>
  <c r="L63"/>
  <c r="K63"/>
  <c r="J63"/>
  <c r="I63"/>
  <c r="N62"/>
  <c r="M62"/>
  <c r="L62"/>
  <c r="K62"/>
  <c r="J62"/>
  <c r="I62"/>
  <c r="N61"/>
  <c r="M61"/>
  <c r="L61"/>
  <c r="K61"/>
  <c r="J61"/>
  <c r="I61"/>
  <c r="N60"/>
  <c r="M60"/>
  <c r="L60"/>
  <c r="K60"/>
  <c r="J60"/>
  <c r="I60"/>
  <c r="N59"/>
  <c r="M59"/>
  <c r="L59"/>
  <c r="K59"/>
  <c r="J59"/>
  <c r="I59"/>
  <c r="N58"/>
  <c r="M58"/>
  <c r="L58"/>
  <c r="K58"/>
  <c r="J58"/>
  <c r="I58"/>
  <c r="N57"/>
  <c r="M57"/>
  <c r="L57"/>
  <c r="K57"/>
  <c r="J57"/>
  <c r="I57"/>
  <c r="N56"/>
  <c r="M56"/>
  <c r="L56"/>
  <c r="K56"/>
  <c r="J56"/>
  <c r="I56"/>
  <c r="N55"/>
  <c r="M55"/>
  <c r="L55"/>
  <c r="K55"/>
  <c r="J55"/>
  <c r="I55"/>
  <c r="N54"/>
  <c r="M54"/>
  <c r="L54"/>
  <c r="K54"/>
  <c r="J54"/>
  <c r="I54"/>
  <c r="N53"/>
  <c r="M53"/>
  <c r="L53"/>
  <c r="K53"/>
  <c r="J53"/>
  <c r="I53"/>
  <c r="N52"/>
  <c r="M52"/>
  <c r="L52"/>
  <c r="K52"/>
  <c r="J52"/>
  <c r="I52"/>
  <c r="N51"/>
  <c r="M51"/>
  <c r="L51"/>
  <c r="K51"/>
  <c r="J51"/>
  <c r="I51"/>
  <c r="N50"/>
  <c r="M50"/>
  <c r="L50"/>
  <c r="K50"/>
  <c r="J50"/>
  <c r="I50"/>
  <c r="N49"/>
  <c r="M49"/>
  <c r="L49"/>
  <c r="K49"/>
  <c r="J49"/>
  <c r="I49"/>
  <c r="N48"/>
  <c r="M48"/>
  <c r="L48"/>
  <c r="K48"/>
  <c r="J48"/>
  <c r="I48"/>
  <c r="N47"/>
  <c r="M47"/>
  <c r="L47"/>
  <c r="K47"/>
  <c r="J47"/>
  <c r="I47"/>
  <c r="N46"/>
  <c r="M46"/>
  <c r="L46"/>
  <c r="K46"/>
  <c r="J46"/>
  <c r="I46"/>
  <c r="N45"/>
  <c r="M45"/>
  <c r="L45"/>
  <c r="K45"/>
  <c r="J45"/>
  <c r="I45"/>
  <c r="N44"/>
  <c r="M44"/>
  <c r="L44"/>
  <c r="K44"/>
  <c r="J44"/>
  <c r="I44"/>
  <c r="N43"/>
  <c r="M43"/>
  <c r="L43"/>
  <c r="K43"/>
  <c r="J43"/>
  <c r="I43"/>
  <c r="N42"/>
  <c r="M42"/>
  <c r="L42"/>
  <c r="K42"/>
  <c r="J42"/>
  <c r="I42"/>
  <c r="N41"/>
  <c r="M41"/>
  <c r="L41"/>
  <c r="K41"/>
  <c r="J41"/>
  <c r="I41"/>
  <c r="N40"/>
  <c r="M40"/>
  <c r="L40"/>
  <c r="K40"/>
  <c r="J40"/>
  <c r="I40"/>
  <c r="N39"/>
  <c r="M39"/>
  <c r="L39"/>
  <c r="K39"/>
  <c r="J39"/>
  <c r="I39"/>
  <c r="N38"/>
  <c r="M38"/>
  <c r="L38"/>
  <c r="K38"/>
  <c r="J38"/>
  <c r="I38"/>
  <c r="N37"/>
  <c r="M37"/>
  <c r="L37"/>
  <c r="K37"/>
  <c r="J37"/>
  <c r="I37"/>
  <c r="N36"/>
  <c r="M36"/>
  <c r="L36"/>
  <c r="K36"/>
  <c r="J36"/>
  <c r="I36"/>
  <c r="N35"/>
  <c r="M35"/>
  <c r="L35"/>
  <c r="K35"/>
  <c r="J35"/>
  <c r="I35"/>
  <c r="N34"/>
  <c r="M34"/>
  <c r="L34"/>
  <c r="K34"/>
  <c r="J34"/>
  <c r="I34"/>
  <c r="N33"/>
  <c r="M33"/>
  <c r="L33"/>
  <c r="K33"/>
  <c r="J33"/>
  <c r="I33"/>
  <c r="N32"/>
  <c r="M32"/>
  <c r="L32"/>
  <c r="K32"/>
  <c r="J32"/>
  <c r="I32"/>
  <c r="N31"/>
  <c r="M31"/>
  <c r="L31"/>
  <c r="K31"/>
  <c r="J31"/>
  <c r="I31"/>
  <c r="N30"/>
  <c r="M30"/>
  <c r="L30"/>
  <c r="K30"/>
  <c r="J30"/>
  <c r="I30"/>
  <c r="N29"/>
  <c r="M29"/>
  <c r="L29"/>
  <c r="K29"/>
  <c r="J29"/>
  <c r="I29"/>
  <c r="N28"/>
  <c r="M28"/>
  <c r="L28"/>
  <c r="K28"/>
  <c r="J28"/>
  <c r="I28"/>
  <c r="N27"/>
  <c r="M27"/>
  <c r="L27"/>
  <c r="K27"/>
  <c r="J27"/>
  <c r="I27"/>
  <c r="N26"/>
  <c r="M26"/>
  <c r="L26"/>
  <c r="K26"/>
  <c r="J26"/>
  <c r="I26"/>
  <c r="N25"/>
  <c r="M25"/>
  <c r="L25"/>
  <c r="K25"/>
  <c r="J25"/>
  <c r="I25"/>
  <c r="N24"/>
  <c r="M24"/>
  <c r="L24"/>
  <c r="K24"/>
  <c r="J24"/>
  <c r="I24"/>
  <c r="N23"/>
  <c r="M23"/>
  <c r="L23"/>
  <c r="K23"/>
  <c r="J23"/>
  <c r="I23"/>
  <c r="N22"/>
  <c r="M22"/>
  <c r="L22"/>
  <c r="K22"/>
  <c r="J22"/>
  <c r="I22"/>
  <c r="N21"/>
  <c r="M21"/>
  <c r="L21"/>
  <c r="K21"/>
  <c r="J21"/>
  <c r="I21"/>
  <c r="N20"/>
  <c r="M20"/>
  <c r="L20"/>
  <c r="K20"/>
  <c r="J20"/>
  <c r="I20"/>
  <c r="N19"/>
  <c r="M19"/>
  <c r="L19"/>
  <c r="K19"/>
  <c r="J19"/>
  <c r="I19"/>
  <c r="N18"/>
  <c r="M18"/>
  <c r="L18"/>
  <c r="K18"/>
  <c r="J18"/>
  <c r="I18"/>
  <c r="N17"/>
  <c r="M17"/>
  <c r="L17"/>
  <c r="K17"/>
  <c r="J17"/>
  <c r="I17"/>
  <c r="N16"/>
  <c r="M16"/>
  <c r="L16"/>
  <c r="K16"/>
  <c r="J16"/>
  <c r="I16"/>
  <c r="N15"/>
  <c r="M15"/>
  <c r="L15"/>
  <c r="K15"/>
  <c r="J15"/>
  <c r="I15"/>
  <c r="N14"/>
  <c r="M14"/>
  <c r="L14"/>
  <c r="K14"/>
  <c r="J14"/>
  <c r="I14"/>
  <c r="N13"/>
  <c r="M13"/>
  <c r="L13"/>
  <c r="K13"/>
  <c r="J13"/>
  <c r="I13"/>
  <c r="N12"/>
  <c r="M12"/>
  <c r="L12"/>
  <c r="K12"/>
  <c r="J12"/>
  <c r="I12"/>
  <c r="N11"/>
  <c r="M11"/>
  <c r="L11"/>
  <c r="K11"/>
  <c r="J11"/>
  <c r="I11"/>
  <c r="N10"/>
  <c r="M10"/>
  <c r="L10"/>
  <c r="K10"/>
  <c r="J10"/>
  <c r="I10"/>
  <c r="N9"/>
  <c r="M9"/>
  <c r="L9"/>
  <c r="K9"/>
  <c r="J9"/>
  <c r="I9"/>
  <c r="J8"/>
  <c r="K8"/>
  <c r="L8"/>
  <c r="M8"/>
  <c r="N8"/>
  <c r="I8"/>
  <c r="Q2" l="1"/>
  <c r="Q11" s="1"/>
  <c r="V3"/>
  <c r="V2"/>
  <c r="V17" s="1"/>
  <c r="R3"/>
  <c r="R2"/>
  <c r="R8" s="1"/>
  <c r="R29"/>
  <c r="R35"/>
  <c r="R12"/>
  <c r="V12"/>
  <c r="R18"/>
  <c r="V20"/>
  <c r="R26"/>
  <c r="V28"/>
  <c r="R36"/>
  <c r="V36"/>
  <c r="R44"/>
  <c r="V23"/>
  <c r="V35"/>
  <c r="R45"/>
  <c r="R55"/>
  <c r="R67"/>
  <c r="R71"/>
  <c r="V87"/>
  <c r="V105"/>
  <c r="R107"/>
  <c r="V121"/>
  <c r="R127"/>
  <c r="R129"/>
  <c r="V131"/>
  <c r="R137"/>
  <c r="R143"/>
  <c r="R155"/>
  <c r="V155"/>
  <c r="R161"/>
  <c r="V161"/>
  <c r="R165"/>
  <c r="R167"/>
  <c r="V167"/>
  <c r="T3"/>
  <c r="T2"/>
  <c r="T10" s="1"/>
  <c r="V9"/>
  <c r="V19"/>
  <c r="R21"/>
  <c r="T22"/>
  <c r="T30"/>
  <c r="R33"/>
  <c r="R41"/>
  <c r="R43"/>
  <c r="T44"/>
  <c r="R47"/>
  <c r="V49"/>
  <c r="T54"/>
  <c r="V59"/>
  <c r="R61"/>
  <c r="R69"/>
  <c r="T70"/>
  <c r="R75"/>
  <c r="T80"/>
  <c r="V85"/>
  <c r="R87"/>
  <c r="R95"/>
  <c r="T96"/>
  <c r="R101"/>
  <c r="V103"/>
  <c r="T106"/>
  <c r="R109"/>
  <c r="V111"/>
  <c r="R117"/>
  <c r="V123"/>
  <c r="R131"/>
  <c r="T132"/>
  <c r="R135"/>
  <c r="V143"/>
  <c r="R145"/>
  <c r="T148"/>
  <c r="V149"/>
  <c r="U3"/>
  <c r="R173"/>
  <c r="T174"/>
  <c r="R177"/>
  <c r="R181"/>
  <c r="V181"/>
  <c r="R183"/>
  <c r="R187"/>
  <c r="T190"/>
  <c r="R191"/>
  <c r="V193"/>
  <c r="R195"/>
  <c r="V195"/>
  <c r="T198"/>
  <c r="R201"/>
  <c r="V203"/>
  <c r="R205"/>
  <c r="V205"/>
  <c r="T206"/>
  <c r="V207"/>
  <c r="R209"/>
  <c r="V209"/>
  <c r="R213"/>
  <c r="R215"/>
  <c r="R217"/>
  <c r="R219"/>
  <c r="R221"/>
  <c r="T222"/>
  <c r="R223"/>
  <c r="V223"/>
  <c r="R225"/>
  <c r="V225"/>
  <c r="R227"/>
  <c r="V227"/>
  <c r="R229"/>
  <c r="V229"/>
  <c r="T230"/>
  <c r="R231"/>
  <c r="R233"/>
  <c r="R235"/>
  <c r="V235"/>
  <c r="R237"/>
  <c r="T238"/>
  <c r="R239"/>
  <c r="V239"/>
  <c r="R241"/>
  <c r="V241"/>
  <c r="R243"/>
  <c r="V243"/>
  <c r="R245"/>
  <c r="V245"/>
  <c r="R247"/>
  <c r="V247"/>
  <c r="R249"/>
  <c r="V249"/>
  <c r="R251"/>
  <c r="V251"/>
  <c r="R253"/>
  <c r="V253"/>
  <c r="T254"/>
  <c r="R255"/>
  <c r="R257"/>
  <c r="V257"/>
  <c r="Q13"/>
  <c r="U17"/>
  <c r="Q19"/>
  <c r="Q33"/>
  <c r="U33"/>
  <c r="Q39"/>
  <c r="Q45"/>
  <c r="U49"/>
  <c r="Q51"/>
  <c r="Q65"/>
  <c r="U65"/>
  <c r="Q71"/>
  <c r="Q77"/>
  <c r="U81"/>
  <c r="Q83"/>
  <c r="Q97"/>
  <c r="U97"/>
  <c r="Q103"/>
  <c r="Q109"/>
  <c r="U113"/>
  <c r="Q115"/>
  <c r="Q129"/>
  <c r="U129"/>
  <c r="Q135"/>
  <c r="Q141"/>
  <c r="U145"/>
  <c r="Q147"/>
  <c r="Q161"/>
  <c r="U161"/>
  <c r="Q167"/>
  <c r="Q173"/>
  <c r="U177"/>
  <c r="Q179"/>
  <c r="Q193"/>
  <c r="U193"/>
  <c r="Q199"/>
  <c r="Q205"/>
  <c r="U209"/>
  <c r="Q211"/>
  <c r="U225"/>
  <c r="Q229"/>
  <c r="U239"/>
  <c r="Q245"/>
  <c r="U249"/>
  <c r="U2"/>
  <c r="U11" s="1"/>
  <c r="R64"/>
  <c r="V66"/>
  <c r="R68"/>
  <c r="R72"/>
  <c r="V74"/>
  <c r="R76"/>
  <c r="R80"/>
  <c r="V82"/>
  <c r="R84"/>
  <c r="T85"/>
  <c r="V86"/>
  <c r="R88"/>
  <c r="R92"/>
  <c r="R98"/>
  <c r="V100"/>
  <c r="R102"/>
  <c r="R106"/>
  <c r="V108"/>
  <c r="R110"/>
  <c r="R114"/>
  <c r="V116"/>
  <c r="R118"/>
  <c r="R122"/>
  <c r="T123"/>
  <c r="V124"/>
  <c r="R126"/>
  <c r="V128"/>
  <c r="R130"/>
  <c r="V134"/>
  <c r="R138"/>
  <c r="T139"/>
  <c r="V140"/>
  <c r="R142"/>
  <c r="V144"/>
  <c r="R146"/>
  <c r="V148"/>
  <c r="R150"/>
  <c r="V152"/>
  <c r="R154"/>
  <c r="T155"/>
  <c r="R158"/>
  <c r="V160"/>
  <c r="R162"/>
  <c r="R166"/>
  <c r="V168"/>
  <c r="R170"/>
  <c r="T171"/>
  <c r="V172"/>
  <c r="R174"/>
  <c r="V176"/>
  <c r="R178"/>
  <c r="V178"/>
  <c r="T179"/>
  <c r="R180"/>
  <c r="R182"/>
  <c r="V182"/>
  <c r="R184"/>
  <c r="R186"/>
  <c r="V186"/>
  <c r="R188"/>
  <c r="R190"/>
  <c r="V190"/>
  <c r="R192"/>
  <c r="R194"/>
  <c r="V194"/>
  <c r="R196"/>
  <c r="R198"/>
  <c r="V198"/>
  <c r="R200"/>
  <c r="T201"/>
  <c r="R202"/>
  <c r="V202"/>
  <c r="R204"/>
  <c r="V204"/>
  <c r="R206"/>
  <c r="V206"/>
  <c r="R208"/>
  <c r="V208"/>
  <c r="T209"/>
  <c r="R210"/>
  <c r="R212"/>
  <c r="V212"/>
  <c r="R214"/>
  <c r="R216"/>
  <c r="V216"/>
  <c r="T217"/>
  <c r="R218"/>
  <c r="V218"/>
  <c r="R220"/>
  <c r="V220"/>
  <c r="R222"/>
  <c r="V222"/>
  <c r="R224"/>
  <c r="V224"/>
  <c r="R226"/>
  <c r="V226"/>
  <c r="R228"/>
  <c r="V228"/>
  <c r="R230"/>
  <c r="V230"/>
  <c r="R232"/>
  <c r="V232"/>
  <c r="T233"/>
  <c r="R234"/>
  <c r="V234"/>
  <c r="R236"/>
  <c r="R238"/>
  <c r="V238"/>
  <c r="R240"/>
  <c r="T241"/>
  <c r="R242"/>
  <c r="V242"/>
  <c r="R244"/>
  <c r="V244"/>
  <c r="R246"/>
  <c r="V246"/>
  <c r="R248"/>
  <c r="V248"/>
  <c r="T249"/>
  <c r="R250"/>
  <c r="R252"/>
  <c r="V252"/>
  <c r="R254"/>
  <c r="R256"/>
  <c r="V256"/>
  <c r="R258"/>
  <c r="Q3"/>
  <c r="S3"/>
  <c r="V44"/>
  <c r="T45"/>
  <c r="R46"/>
  <c r="V46"/>
  <c r="T47"/>
  <c r="R48"/>
  <c r="V48"/>
  <c r="R50"/>
  <c r="V50"/>
  <c r="R52"/>
  <c r="V52"/>
  <c r="R54"/>
  <c r="V54"/>
  <c r="T55"/>
  <c r="R56"/>
  <c r="V56"/>
  <c r="R58"/>
  <c r="R60"/>
  <c r="V60"/>
  <c r="T61"/>
  <c r="R62"/>
  <c r="V64"/>
  <c r="R66"/>
  <c r="V68"/>
  <c r="R70"/>
  <c r="V72"/>
  <c r="R74"/>
  <c r="T75"/>
  <c r="V76"/>
  <c r="R78"/>
  <c r="V80"/>
  <c r="R82"/>
  <c r="V84"/>
  <c r="R86"/>
  <c r="T87"/>
  <c r="V88"/>
  <c r="R90"/>
  <c r="V90"/>
  <c r="V92"/>
  <c r="R94"/>
  <c r="V94"/>
  <c r="R96"/>
  <c r="T97"/>
  <c r="V98"/>
  <c r="R100"/>
  <c r="T101"/>
  <c r="V102"/>
  <c r="R104"/>
  <c r="V106"/>
  <c r="R108"/>
  <c r="V110"/>
  <c r="R112"/>
  <c r="T113"/>
  <c r="V114"/>
  <c r="R116"/>
  <c r="T117"/>
  <c r="V118"/>
  <c r="R120"/>
  <c r="V122"/>
  <c r="R124"/>
  <c r="V126"/>
  <c r="R128"/>
  <c r="T129"/>
  <c r="V130"/>
  <c r="R132"/>
  <c r="V132"/>
  <c r="R134"/>
  <c r="R136"/>
  <c r="V138"/>
  <c r="R140"/>
  <c r="V142"/>
  <c r="R144"/>
  <c r="T145"/>
  <c r="V146"/>
  <c r="R148"/>
  <c r="T149"/>
  <c r="V150"/>
  <c r="R152"/>
  <c r="V154"/>
  <c r="R156"/>
  <c r="V158"/>
  <c r="R160"/>
  <c r="T161"/>
  <c r="V162"/>
  <c r="R164"/>
  <c r="T165"/>
  <c r="V166"/>
  <c r="R168"/>
  <c r="V170"/>
  <c r="R172"/>
  <c r="V174"/>
  <c r="R176"/>
  <c r="T185"/>
  <c r="Q12"/>
  <c r="U12"/>
  <c r="U14"/>
  <c r="Q16"/>
  <c r="U18"/>
  <c r="Q20"/>
  <c r="Q24"/>
  <c r="U24"/>
  <c r="Q28"/>
  <c r="U28"/>
  <c r="U30"/>
  <c r="Q32"/>
  <c r="U34"/>
  <c r="Q36"/>
  <c r="Q40"/>
  <c r="U40"/>
  <c r="Q44"/>
  <c r="U44"/>
  <c r="U46"/>
  <c r="Q48"/>
  <c r="U50"/>
  <c r="Q52"/>
  <c r="Q56"/>
  <c r="U56"/>
  <c r="Q60"/>
  <c r="U60"/>
  <c r="U62"/>
  <c r="Q64"/>
  <c r="U66"/>
  <c r="Q68"/>
  <c r="Q72"/>
  <c r="U72"/>
  <c r="Q76"/>
  <c r="U76"/>
  <c r="U78"/>
  <c r="Q80"/>
  <c r="U82"/>
  <c r="Q84"/>
  <c r="Q88"/>
  <c r="U88"/>
  <c r="Q92"/>
  <c r="U92"/>
  <c r="U94"/>
  <c r="Q96"/>
  <c r="U98"/>
  <c r="Q100"/>
  <c r="Q104"/>
  <c r="U104"/>
  <c r="Q108"/>
  <c r="U108"/>
  <c r="U110"/>
  <c r="Q112"/>
  <c r="U114"/>
  <c r="Q116"/>
  <c r="U118"/>
  <c r="Q120"/>
  <c r="U120"/>
  <c r="Q124"/>
  <c r="U124"/>
  <c r="U126"/>
  <c r="Q128"/>
  <c r="U128"/>
  <c r="U130"/>
  <c r="Q132"/>
  <c r="U134"/>
  <c r="Q136"/>
  <c r="U136"/>
  <c r="Q140"/>
  <c r="U140"/>
  <c r="U142"/>
  <c r="Q144"/>
  <c r="U144"/>
  <c r="U146"/>
  <c r="Q148"/>
  <c r="U148"/>
  <c r="U150"/>
  <c r="Q152"/>
  <c r="U152"/>
  <c r="U154"/>
  <c r="Q156"/>
  <c r="U156"/>
  <c r="U158"/>
  <c r="Q160"/>
  <c r="U160"/>
  <c r="U162"/>
  <c r="Q164"/>
  <c r="U164"/>
  <c r="U166"/>
  <c r="Q168"/>
  <c r="U168"/>
  <c r="U170"/>
  <c r="Q172"/>
  <c r="U172"/>
  <c r="U174"/>
  <c r="Q176"/>
  <c r="U176"/>
  <c r="U178"/>
  <c r="Q180"/>
  <c r="U180"/>
  <c r="U182"/>
  <c r="Q184"/>
  <c r="U184"/>
  <c r="U186"/>
  <c r="Q188"/>
  <c r="U188"/>
  <c r="U190"/>
  <c r="Q192"/>
  <c r="U192"/>
  <c r="U194"/>
  <c r="Q196"/>
  <c r="U196"/>
  <c r="U198"/>
  <c r="Q200"/>
  <c r="U200"/>
  <c r="U202"/>
  <c r="Q204"/>
  <c r="U204"/>
  <c r="U206"/>
  <c r="Q208"/>
  <c r="U208"/>
  <c r="U210"/>
  <c r="Q212"/>
  <c r="U212"/>
  <c r="U214"/>
  <c r="Q216"/>
  <c r="U216"/>
  <c r="U218"/>
  <c r="Q220"/>
  <c r="U220"/>
  <c r="U222"/>
  <c r="Q224"/>
  <c r="U224"/>
  <c r="U226"/>
  <c r="Q228"/>
  <c r="U228"/>
  <c r="U230"/>
  <c r="Q232"/>
  <c r="U232"/>
  <c r="U234"/>
  <c r="Q236"/>
  <c r="U236"/>
  <c r="U238"/>
  <c r="Q240"/>
  <c r="U240"/>
  <c r="U242"/>
  <c r="Q244"/>
  <c r="U244"/>
  <c r="U246"/>
  <c r="Q248"/>
  <c r="U248"/>
  <c r="U250"/>
  <c r="Q252"/>
  <c r="U252"/>
  <c r="U254"/>
  <c r="Q256"/>
  <c r="U256"/>
  <c r="U258"/>
  <c r="S2"/>
  <c r="S14" s="1"/>
  <c r="V58" l="1"/>
  <c r="V258"/>
  <c r="V254"/>
  <c r="V250"/>
  <c r="V240"/>
  <c r="V236"/>
  <c r="V214"/>
  <c r="V210"/>
  <c r="V200"/>
  <c r="V196"/>
  <c r="V192"/>
  <c r="V188"/>
  <c r="V184"/>
  <c r="V180"/>
  <c r="V164"/>
  <c r="V156"/>
  <c r="V136"/>
  <c r="V120"/>
  <c r="V112"/>
  <c r="V104"/>
  <c r="V96"/>
  <c r="V78"/>
  <c r="V70"/>
  <c r="V62"/>
  <c r="V255"/>
  <c r="V237"/>
  <c r="V233"/>
  <c r="V219"/>
  <c r="V215"/>
  <c r="V211"/>
  <c r="V201"/>
  <c r="V197"/>
  <c r="V191"/>
  <c r="V187"/>
  <c r="V177"/>
  <c r="V173"/>
  <c r="V151"/>
  <c r="V133"/>
  <c r="V127"/>
  <c r="V115"/>
  <c r="V77"/>
  <c r="V53"/>
  <c r="V37"/>
  <c r="V11"/>
  <c r="V169"/>
  <c r="V163"/>
  <c r="V157"/>
  <c r="V147"/>
  <c r="V125"/>
  <c r="V95"/>
  <c r="V57"/>
  <c r="V43"/>
  <c r="V27"/>
  <c r="V38"/>
  <c r="V30"/>
  <c r="V22"/>
  <c r="V14"/>
  <c r="V189"/>
  <c r="V183"/>
  <c r="V179"/>
  <c r="V145"/>
  <c r="V129"/>
  <c r="V107"/>
  <c r="V97"/>
  <c r="V89"/>
  <c r="V71"/>
  <c r="V63"/>
  <c r="V45"/>
  <c r="V39"/>
  <c r="V13"/>
  <c r="V159"/>
  <c r="V153"/>
  <c r="V137"/>
  <c r="V109"/>
  <c r="V99"/>
  <c r="V79"/>
  <c r="V61"/>
  <c r="V29"/>
  <c r="V42"/>
  <c r="V34"/>
  <c r="V10"/>
  <c r="V8"/>
  <c r="V231"/>
  <c r="V221"/>
  <c r="V217"/>
  <c r="V213"/>
  <c r="V199"/>
  <c r="V185"/>
  <c r="V175"/>
  <c r="V171"/>
  <c r="V139"/>
  <c r="V119"/>
  <c r="V93"/>
  <c r="V81"/>
  <c r="V73"/>
  <c r="V67"/>
  <c r="V55"/>
  <c r="V15"/>
  <c r="V141"/>
  <c r="V117"/>
  <c r="V101"/>
  <c r="V83"/>
  <c r="V65"/>
  <c r="V51"/>
  <c r="V31"/>
  <c r="V26"/>
  <c r="V18"/>
  <c r="V21"/>
  <c r="U112"/>
  <c r="U102"/>
  <c r="U96"/>
  <c r="U86"/>
  <c r="U80"/>
  <c r="U70"/>
  <c r="U64"/>
  <c r="U54"/>
  <c r="U48"/>
  <c r="U38"/>
  <c r="U32"/>
  <c r="U22"/>
  <c r="U16"/>
  <c r="U257"/>
  <c r="U231"/>
  <c r="U217"/>
  <c r="U201"/>
  <c r="U185"/>
  <c r="U169"/>
  <c r="U153"/>
  <c r="U137"/>
  <c r="U121"/>
  <c r="U105"/>
  <c r="U89"/>
  <c r="U73"/>
  <c r="U57"/>
  <c r="U41"/>
  <c r="U25"/>
  <c r="U9"/>
  <c r="U247"/>
  <c r="U233"/>
  <c r="U223"/>
  <c r="U8"/>
  <c r="U138"/>
  <c r="U132"/>
  <c r="U122"/>
  <c r="U116"/>
  <c r="U106"/>
  <c r="U100"/>
  <c r="U90"/>
  <c r="U84"/>
  <c r="U74"/>
  <c r="U68"/>
  <c r="U58"/>
  <c r="U52"/>
  <c r="U42"/>
  <c r="U36"/>
  <c r="U26"/>
  <c r="U20"/>
  <c r="U10"/>
  <c r="U255"/>
  <c r="U241"/>
  <c r="T71"/>
  <c r="T53"/>
  <c r="T257"/>
  <c r="T225"/>
  <c r="T193"/>
  <c r="T107"/>
  <c r="T91"/>
  <c r="T69"/>
  <c r="T246"/>
  <c r="T214"/>
  <c r="T182"/>
  <c r="T138"/>
  <c r="T122"/>
  <c r="Q257"/>
  <c r="Q251"/>
  <c r="Q247"/>
  <c r="Q241"/>
  <c r="Q235"/>
  <c r="Q231"/>
  <c r="Q225"/>
  <c r="Q219"/>
  <c r="Q213"/>
  <c r="Q207"/>
  <c r="Q201"/>
  <c r="Q187"/>
  <c r="Q181"/>
  <c r="Q175"/>
  <c r="Q169"/>
  <c r="Q155"/>
  <c r="Q149"/>
  <c r="Q143"/>
  <c r="Q137"/>
  <c r="Q123"/>
  <c r="Q117"/>
  <c r="Q111"/>
  <c r="Q105"/>
  <c r="Q91"/>
  <c r="Q85"/>
  <c r="Q79"/>
  <c r="Q73"/>
  <c r="Q59"/>
  <c r="Q53"/>
  <c r="Q47"/>
  <c r="Q41"/>
  <c r="Q27"/>
  <c r="Q21"/>
  <c r="Q15"/>
  <c r="Q9"/>
  <c r="Q254"/>
  <c r="Q242"/>
  <c r="Q230"/>
  <c r="Q222"/>
  <c r="Q214"/>
  <c r="Q206"/>
  <c r="Q198"/>
  <c r="Q190"/>
  <c r="Q182"/>
  <c r="Q174"/>
  <c r="Q166"/>
  <c r="Q158"/>
  <c r="Q150"/>
  <c r="Q142"/>
  <c r="Q134"/>
  <c r="Q130"/>
  <c r="Q122"/>
  <c r="Q114"/>
  <c r="Q106"/>
  <c r="Q98"/>
  <c r="Q86"/>
  <c r="Q78"/>
  <c r="Q70"/>
  <c r="Q62"/>
  <c r="Q54"/>
  <c r="Q50"/>
  <c r="Q46"/>
  <c r="Q42"/>
  <c r="Q34"/>
  <c r="Q30"/>
  <c r="Q26"/>
  <c r="Q22"/>
  <c r="Q18"/>
  <c r="Q14"/>
  <c r="Q10"/>
  <c r="Q253"/>
  <c r="Q237"/>
  <c r="Q221"/>
  <c r="Q215"/>
  <c r="Q209"/>
  <c r="Q195"/>
  <c r="Q189"/>
  <c r="Q183"/>
  <c r="Q177"/>
  <c r="Q163"/>
  <c r="Q157"/>
  <c r="Q151"/>
  <c r="Q145"/>
  <c r="Q131"/>
  <c r="Q125"/>
  <c r="Q119"/>
  <c r="Q113"/>
  <c r="Q99"/>
  <c r="Q93"/>
  <c r="Q87"/>
  <c r="Q81"/>
  <c r="Q67"/>
  <c r="Q61"/>
  <c r="Q55"/>
  <c r="Q49"/>
  <c r="Q35"/>
  <c r="Q29"/>
  <c r="Q23"/>
  <c r="Q17"/>
  <c r="R203"/>
  <c r="R199"/>
  <c r="R189"/>
  <c r="R185"/>
  <c r="R171"/>
  <c r="R125"/>
  <c r="R105"/>
  <c r="R91"/>
  <c r="R83"/>
  <c r="R65"/>
  <c r="R57"/>
  <c r="R51"/>
  <c r="R149"/>
  <c r="R139"/>
  <c r="R123"/>
  <c r="R111"/>
  <c r="R89"/>
  <c r="R77"/>
  <c r="R49"/>
  <c r="R11"/>
  <c r="R34"/>
  <c r="R20"/>
  <c r="R37"/>
  <c r="R19"/>
  <c r="Q258"/>
  <c r="Q250"/>
  <c r="Q246"/>
  <c r="Q238"/>
  <c r="Q234"/>
  <c r="Q226"/>
  <c r="Q218"/>
  <c r="Q210"/>
  <c r="Q202"/>
  <c r="Q194"/>
  <c r="Q186"/>
  <c r="Q178"/>
  <c r="Q170"/>
  <c r="Q162"/>
  <c r="Q154"/>
  <c r="Q146"/>
  <c r="Q138"/>
  <c r="Q126"/>
  <c r="Q118"/>
  <c r="Q110"/>
  <c r="Q102"/>
  <c r="Q94"/>
  <c r="Q90"/>
  <c r="Q82"/>
  <c r="Q74"/>
  <c r="Q66"/>
  <c r="Q58"/>
  <c r="Q38"/>
  <c r="Q8"/>
  <c r="Q255"/>
  <c r="Q249"/>
  <c r="Q243"/>
  <c r="Q239"/>
  <c r="Q233"/>
  <c r="Q227"/>
  <c r="Q223"/>
  <c r="Q217"/>
  <c r="Q203"/>
  <c r="Q197"/>
  <c r="Q191"/>
  <c r="Q185"/>
  <c r="Q171"/>
  <c r="Q165"/>
  <c r="Q159"/>
  <c r="Q153"/>
  <c r="Q139"/>
  <c r="Q133"/>
  <c r="Q127"/>
  <c r="Q121"/>
  <c r="Q107"/>
  <c r="Q101"/>
  <c r="Q95"/>
  <c r="Q89"/>
  <c r="Q75"/>
  <c r="Q69"/>
  <c r="Q63"/>
  <c r="Q57"/>
  <c r="Q43"/>
  <c r="Q37"/>
  <c r="Q31"/>
  <c r="Q25"/>
  <c r="R211"/>
  <c r="R207"/>
  <c r="R197"/>
  <c r="R193"/>
  <c r="R179"/>
  <c r="R175"/>
  <c r="R159"/>
  <c r="R147"/>
  <c r="R141"/>
  <c r="R121"/>
  <c r="R113"/>
  <c r="R99"/>
  <c r="R79"/>
  <c r="R73"/>
  <c r="R27"/>
  <c r="R17"/>
  <c r="R169"/>
  <c r="R153"/>
  <c r="R133"/>
  <c r="R115"/>
  <c r="R93"/>
  <c r="R42"/>
  <c r="R28"/>
  <c r="R10"/>
  <c r="S251"/>
  <c r="S243"/>
  <c r="S219"/>
  <c r="S257"/>
  <c r="S249"/>
  <c r="S241"/>
  <c r="S233"/>
  <c r="S225"/>
  <c r="S217"/>
  <c r="S209"/>
  <c r="S201"/>
  <c r="S193"/>
  <c r="S185"/>
  <c r="S177"/>
  <c r="S169"/>
  <c r="S161"/>
  <c r="S153"/>
  <c r="S145"/>
  <c r="S137"/>
  <c r="S129"/>
  <c r="S121"/>
  <c r="S113"/>
  <c r="S105"/>
  <c r="S97"/>
  <c r="S89"/>
  <c r="S81"/>
  <c r="S73"/>
  <c r="S65"/>
  <c r="S57"/>
  <c r="S49"/>
  <c r="S41"/>
  <c r="S33"/>
  <c r="S25"/>
  <c r="S17"/>
  <c r="S9"/>
  <c r="T173"/>
  <c r="T157"/>
  <c r="T141"/>
  <c r="T125"/>
  <c r="T109"/>
  <c r="T83"/>
  <c r="T67"/>
  <c r="T59"/>
  <c r="T51"/>
  <c r="S8"/>
  <c r="T255"/>
  <c r="T247"/>
  <c r="T239"/>
  <c r="T231"/>
  <c r="T223"/>
  <c r="T215"/>
  <c r="T207"/>
  <c r="T199"/>
  <c r="T191"/>
  <c r="T177"/>
  <c r="T167"/>
  <c r="T151"/>
  <c r="T135"/>
  <c r="T119"/>
  <c r="T103"/>
  <c r="T81"/>
  <c r="T65"/>
  <c r="S258"/>
  <c r="S250"/>
  <c r="S242"/>
  <c r="S234"/>
  <c r="S226"/>
  <c r="S218"/>
  <c r="U215"/>
  <c r="S210"/>
  <c r="U207"/>
  <c r="S202"/>
  <c r="U199"/>
  <c r="S194"/>
  <c r="U191"/>
  <c r="S186"/>
  <c r="U183"/>
  <c r="S178"/>
  <c r="U175"/>
  <c r="S170"/>
  <c r="U167"/>
  <c r="S162"/>
  <c r="U159"/>
  <c r="S154"/>
  <c r="U151"/>
  <c r="S146"/>
  <c r="U143"/>
  <c r="S138"/>
  <c r="U135"/>
  <c r="S130"/>
  <c r="U127"/>
  <c r="S122"/>
  <c r="U119"/>
  <c r="S114"/>
  <c r="U111"/>
  <c r="S106"/>
  <c r="U103"/>
  <c r="S98"/>
  <c r="U95"/>
  <c r="S90"/>
  <c r="U87"/>
  <c r="S82"/>
  <c r="U79"/>
  <c r="S74"/>
  <c r="U71"/>
  <c r="S66"/>
  <c r="U63"/>
  <c r="S58"/>
  <c r="U55"/>
  <c r="S50"/>
  <c r="U47"/>
  <c r="S42"/>
  <c r="U39"/>
  <c r="S34"/>
  <c r="U31"/>
  <c r="S26"/>
  <c r="U23"/>
  <c r="S18"/>
  <c r="U15"/>
  <c r="S10"/>
  <c r="T252"/>
  <c r="T244"/>
  <c r="T236"/>
  <c r="T228"/>
  <c r="T220"/>
  <c r="T212"/>
  <c r="T204"/>
  <c r="T196"/>
  <c r="T188"/>
  <c r="T180"/>
  <c r="T172"/>
  <c r="T128"/>
  <c r="T118"/>
  <c r="T102"/>
  <c r="T92"/>
  <c r="T76"/>
  <c r="T66"/>
  <c r="T24"/>
  <c r="T164"/>
  <c r="T158"/>
  <c r="T116"/>
  <c r="T94"/>
  <c r="T78"/>
  <c r="T72"/>
  <c r="T56"/>
  <c r="T50"/>
  <c r="T38"/>
  <c r="T20"/>
  <c r="T39"/>
  <c r="T31"/>
  <c r="T23"/>
  <c r="T15"/>
  <c r="T14"/>
  <c r="S253"/>
  <c r="S245"/>
  <c r="S237"/>
  <c r="S229"/>
  <c r="S221"/>
  <c r="S213"/>
  <c r="S205"/>
  <c r="S197"/>
  <c r="S189"/>
  <c r="S181"/>
  <c r="S173"/>
  <c r="S165"/>
  <c r="S157"/>
  <c r="S149"/>
  <c r="S141"/>
  <c r="S133"/>
  <c r="S125"/>
  <c r="S117"/>
  <c r="S109"/>
  <c r="S101"/>
  <c r="S93"/>
  <c r="S85"/>
  <c r="S77"/>
  <c r="S69"/>
  <c r="S61"/>
  <c r="S53"/>
  <c r="S45"/>
  <c r="S37"/>
  <c r="S29"/>
  <c r="S21"/>
  <c r="S13"/>
  <c r="S235"/>
  <c r="S227"/>
  <c r="S211"/>
  <c r="S203"/>
  <c r="S195"/>
  <c r="S187"/>
  <c r="S179"/>
  <c r="S171"/>
  <c r="S163"/>
  <c r="S155"/>
  <c r="S147"/>
  <c r="S139"/>
  <c r="S131"/>
  <c r="S123"/>
  <c r="S115"/>
  <c r="S107"/>
  <c r="S99"/>
  <c r="S91"/>
  <c r="S83"/>
  <c r="S75"/>
  <c r="S67"/>
  <c r="S59"/>
  <c r="S51"/>
  <c r="S43"/>
  <c r="S35"/>
  <c r="S27"/>
  <c r="S19"/>
  <c r="S11"/>
  <c r="S252"/>
  <c r="S244"/>
  <c r="S236"/>
  <c r="S228"/>
  <c r="S220"/>
  <c r="S212"/>
  <c r="S204"/>
  <c r="S196"/>
  <c r="S188"/>
  <c r="S180"/>
  <c r="S172"/>
  <c r="S164"/>
  <c r="S156"/>
  <c r="S148"/>
  <c r="S140"/>
  <c r="S132"/>
  <c r="S124"/>
  <c r="S116"/>
  <c r="S108"/>
  <c r="S100"/>
  <c r="S92"/>
  <c r="S84"/>
  <c r="S76"/>
  <c r="S68"/>
  <c r="S60"/>
  <c r="S52"/>
  <c r="S44"/>
  <c r="S36"/>
  <c r="S28"/>
  <c r="S20"/>
  <c r="S12"/>
  <c r="T166"/>
  <c r="T152"/>
  <c r="T120"/>
  <c r="T104"/>
  <c r="T98"/>
  <c r="T82"/>
  <c r="T60"/>
  <c r="T18"/>
  <c r="T41"/>
  <c r="T33"/>
  <c r="T25"/>
  <c r="T17"/>
  <c r="T9"/>
  <c r="T26"/>
  <c r="T12"/>
  <c r="S255"/>
  <c r="S247"/>
  <c r="S239"/>
  <c r="S231"/>
  <c r="S223"/>
  <c r="S215"/>
  <c r="S207"/>
  <c r="S199"/>
  <c r="S191"/>
  <c r="S183"/>
  <c r="S175"/>
  <c r="S167"/>
  <c r="S159"/>
  <c r="S151"/>
  <c r="S143"/>
  <c r="S135"/>
  <c r="S127"/>
  <c r="S119"/>
  <c r="S111"/>
  <c r="S103"/>
  <c r="S95"/>
  <c r="S87"/>
  <c r="S79"/>
  <c r="S71"/>
  <c r="S63"/>
  <c r="S55"/>
  <c r="S47"/>
  <c r="S39"/>
  <c r="S31"/>
  <c r="S23"/>
  <c r="S15"/>
  <c r="T169"/>
  <c r="T153"/>
  <c r="T137"/>
  <c r="T121"/>
  <c r="T105"/>
  <c r="T79"/>
  <c r="T63"/>
  <c r="T57"/>
  <c r="T49"/>
  <c r="T253"/>
  <c r="T245"/>
  <c r="T237"/>
  <c r="T229"/>
  <c r="T221"/>
  <c r="T213"/>
  <c r="T205"/>
  <c r="T197"/>
  <c r="T189"/>
  <c r="T183"/>
  <c r="T163"/>
  <c r="T147"/>
  <c r="T131"/>
  <c r="T115"/>
  <c r="T99"/>
  <c r="T93"/>
  <c r="T77"/>
  <c r="S256"/>
  <c r="U253"/>
  <c r="S248"/>
  <c r="U245"/>
  <c r="S240"/>
  <c r="U237"/>
  <c r="S232"/>
  <c r="U229"/>
  <c r="S224"/>
  <c r="U221"/>
  <c r="S216"/>
  <c r="U213"/>
  <c r="S208"/>
  <c r="U205"/>
  <c r="S200"/>
  <c r="U197"/>
  <c r="S192"/>
  <c r="U189"/>
  <c r="S184"/>
  <c r="U181"/>
  <c r="S176"/>
  <c r="U173"/>
  <c r="S168"/>
  <c r="U165"/>
  <c r="S160"/>
  <c r="U157"/>
  <c r="S152"/>
  <c r="U149"/>
  <c r="S144"/>
  <c r="U141"/>
  <c r="S136"/>
  <c r="U133"/>
  <c r="S128"/>
  <c r="U125"/>
  <c r="S120"/>
  <c r="U117"/>
  <c r="S112"/>
  <c r="U109"/>
  <c r="S104"/>
  <c r="U101"/>
  <c r="S96"/>
  <c r="U93"/>
  <c r="S88"/>
  <c r="U85"/>
  <c r="S80"/>
  <c r="U77"/>
  <c r="S72"/>
  <c r="U69"/>
  <c r="S64"/>
  <c r="U61"/>
  <c r="S56"/>
  <c r="U53"/>
  <c r="S48"/>
  <c r="U45"/>
  <c r="S40"/>
  <c r="U37"/>
  <c r="S32"/>
  <c r="U29"/>
  <c r="S24"/>
  <c r="U21"/>
  <c r="S16"/>
  <c r="U13"/>
  <c r="T258"/>
  <c r="T250"/>
  <c r="T242"/>
  <c r="T234"/>
  <c r="T226"/>
  <c r="T218"/>
  <c r="T210"/>
  <c r="T202"/>
  <c r="T194"/>
  <c r="T186"/>
  <c r="T178"/>
  <c r="T170"/>
  <c r="T114"/>
  <c r="T88"/>
  <c r="T62"/>
  <c r="T52"/>
  <c r="T34"/>
  <c r="T8"/>
  <c r="T162"/>
  <c r="T156"/>
  <c r="T150"/>
  <c r="T144"/>
  <c r="T134"/>
  <c r="T112"/>
  <c r="T90"/>
  <c r="R85"/>
  <c r="T74"/>
  <c r="T68"/>
  <c r="R63"/>
  <c r="T46"/>
  <c r="T40"/>
  <c r="R13"/>
  <c r="R40"/>
  <c r="T37"/>
  <c r="R32"/>
  <c r="T29"/>
  <c r="R24"/>
  <c r="T21"/>
  <c r="R16"/>
  <c r="T13"/>
  <c r="R39"/>
  <c r="R31"/>
  <c r="R23"/>
  <c r="T16"/>
  <c r="R9"/>
  <c r="T251"/>
  <c r="T243"/>
  <c r="T235"/>
  <c r="T227"/>
  <c r="T219"/>
  <c r="T211"/>
  <c r="T203"/>
  <c r="T195"/>
  <c r="T187"/>
  <c r="T181"/>
  <c r="T175"/>
  <c r="T159"/>
  <c r="T143"/>
  <c r="T133"/>
  <c r="T127"/>
  <c r="T111"/>
  <c r="T95"/>
  <c r="T89"/>
  <c r="T73"/>
  <c r="S254"/>
  <c r="U251"/>
  <c r="S246"/>
  <c r="U243"/>
  <c r="S238"/>
  <c r="U235"/>
  <c r="S230"/>
  <c r="U227"/>
  <c r="S222"/>
  <c r="U219"/>
  <c r="S214"/>
  <c r="U211"/>
  <c r="S206"/>
  <c r="U203"/>
  <c r="S198"/>
  <c r="U195"/>
  <c r="S190"/>
  <c r="U187"/>
  <c r="S182"/>
  <c r="U179"/>
  <c r="S174"/>
  <c r="U171"/>
  <c r="S166"/>
  <c r="U163"/>
  <c r="S158"/>
  <c r="U155"/>
  <c r="S150"/>
  <c r="U147"/>
  <c r="S142"/>
  <c r="U139"/>
  <c r="S134"/>
  <c r="U131"/>
  <c r="S126"/>
  <c r="U123"/>
  <c r="S118"/>
  <c r="U115"/>
  <c r="S110"/>
  <c r="U107"/>
  <c r="S102"/>
  <c r="U99"/>
  <c r="S94"/>
  <c r="U91"/>
  <c r="S86"/>
  <c r="U83"/>
  <c r="S78"/>
  <c r="U75"/>
  <c r="S70"/>
  <c r="U67"/>
  <c r="S62"/>
  <c r="U59"/>
  <c r="S54"/>
  <c r="U51"/>
  <c r="S46"/>
  <c r="U43"/>
  <c r="S38"/>
  <c r="U35"/>
  <c r="S30"/>
  <c r="U27"/>
  <c r="S22"/>
  <c r="U19"/>
  <c r="T256"/>
  <c r="T248"/>
  <c r="T240"/>
  <c r="T232"/>
  <c r="T224"/>
  <c r="T216"/>
  <c r="T208"/>
  <c r="T200"/>
  <c r="T192"/>
  <c r="T184"/>
  <c r="T176"/>
  <c r="T142"/>
  <c r="T136"/>
  <c r="T126"/>
  <c r="T110"/>
  <c r="T100"/>
  <c r="T84"/>
  <c r="T58"/>
  <c r="T48"/>
  <c r="T36"/>
  <c r="T28"/>
  <c r="T168"/>
  <c r="V165"/>
  <c r="R163"/>
  <c r="T160"/>
  <c r="R157"/>
  <c r="T154"/>
  <c r="R151"/>
  <c r="T146"/>
  <c r="T140"/>
  <c r="V135"/>
  <c r="T130"/>
  <c r="T124"/>
  <c r="R119"/>
  <c r="V113"/>
  <c r="T108"/>
  <c r="R103"/>
  <c r="R97"/>
  <c r="V91"/>
  <c r="T86"/>
  <c r="R81"/>
  <c r="V75"/>
  <c r="V69"/>
  <c r="T64"/>
  <c r="R59"/>
  <c r="R53"/>
  <c r="V47"/>
  <c r="V41"/>
  <c r="V33"/>
  <c r="V25"/>
  <c r="R15"/>
  <c r="T43"/>
  <c r="V40"/>
  <c r="R38"/>
  <c r="T35"/>
  <c r="V32"/>
  <c r="R30"/>
  <c r="T27"/>
  <c r="V24"/>
  <c r="R22"/>
  <c r="T19"/>
  <c r="V16"/>
  <c r="R14"/>
  <c r="T11"/>
  <c r="T42"/>
  <c r="T32"/>
  <c r="R25"/>
  <c r="AD20" l="1"/>
  <c r="K5" i="3" s="1"/>
  <c r="AD21" i="2" l="1"/>
  <c r="K6" i="3" s="1"/>
  <c r="Z21" i="2"/>
  <c r="G6" i="3" s="1"/>
  <c r="AB20" i="2"/>
  <c r="I5" i="3" s="1"/>
  <c r="Z19" i="2"/>
  <c r="G4" i="3" s="1"/>
  <c r="AE20" i="2"/>
  <c r="L5" i="3" s="1"/>
  <c r="AD22" i="2"/>
  <c r="K7" i="3" s="1"/>
  <c r="AA20" i="2"/>
  <c r="H5" i="3" s="1"/>
  <c r="Z22" i="2"/>
  <c r="G7" i="3" s="1"/>
  <c r="AC19" i="2"/>
  <c r="J4" i="3" s="1"/>
  <c r="AB21" i="2"/>
  <c r="I6" i="3" s="1"/>
  <c r="AC20" i="2"/>
  <c r="J5" i="3" s="1"/>
  <c r="Z18" i="2"/>
  <c r="G3" i="3" s="1"/>
  <c r="AA18" i="2"/>
  <c r="H3" i="3" s="1"/>
  <c r="Z20" i="2"/>
  <c r="G5" i="3" s="1"/>
  <c r="AA23" i="2"/>
  <c r="H8" i="3" s="1"/>
  <c r="AB19" i="2"/>
  <c r="I4" i="3" s="1"/>
  <c r="AE21" i="2"/>
  <c r="L6" i="3" s="1"/>
  <c r="AD18" i="2"/>
  <c r="K3" i="3" s="1"/>
  <c r="AB22" i="2"/>
  <c r="I7" i="3" s="1"/>
  <c r="AC18" i="2"/>
  <c r="J3" i="3" s="1"/>
  <c r="AB18" i="2"/>
  <c r="I3" i="3" s="1"/>
  <c r="AA19" i="2"/>
  <c r="H4" i="3" s="1"/>
  <c r="AE23" i="2"/>
  <c r="L8" i="3" s="1"/>
  <c r="AD23" i="2"/>
  <c r="K8" i="3" s="1"/>
  <c r="AC22" i="2"/>
  <c r="J7" i="3" s="1"/>
  <c r="Z23" i="2"/>
  <c r="G8" i="3" s="1"/>
  <c r="AA21" i="2"/>
  <c r="H6" i="3" s="1"/>
  <c r="AD19" i="2"/>
  <c r="K4" i="3" s="1"/>
  <c r="AC21" i="2"/>
  <c r="J6" i="3" s="1"/>
  <c r="AB23" i="2"/>
  <c r="I8" i="3" s="1"/>
  <c r="AC23" i="2"/>
  <c r="J8" i="3" s="1"/>
  <c r="AE22" i="2"/>
  <c r="L7" i="3" s="1"/>
  <c r="AA22" i="2"/>
  <c r="H7" i="3" s="1"/>
  <c r="AE19" i="2"/>
  <c r="L4" i="3" s="1"/>
  <c r="AE18" i="2"/>
  <c r="L3" i="3" s="1"/>
  <c r="D13" l="1" a="1"/>
  <c r="D13" s="1"/>
</calcChain>
</file>

<file path=xl/sharedStrings.xml><?xml version="1.0" encoding="utf-8"?>
<sst xmlns="http://schemas.openxmlformats.org/spreadsheetml/2006/main" count="80" uniqueCount="25">
  <si>
    <t>Stock-1</t>
  </si>
  <si>
    <t>Stock-2</t>
  </si>
  <si>
    <t>Stock-3</t>
  </si>
  <si>
    <t>Stock-4</t>
  </si>
  <si>
    <t>Stock-5</t>
  </si>
  <si>
    <t>Stock-6</t>
  </si>
  <si>
    <t>Calculated weekly return</t>
  </si>
  <si>
    <t>Mean</t>
  </si>
  <si>
    <t>sd</t>
  </si>
  <si>
    <t>X - X bar</t>
  </si>
  <si>
    <t>Covariance Matrix</t>
  </si>
  <si>
    <t>Average return</t>
  </si>
  <si>
    <t>Expected Risk</t>
  </si>
  <si>
    <t>Weighting</t>
  </si>
  <si>
    <t>Covariance matrix</t>
  </si>
  <si>
    <t>Objective function</t>
  </si>
  <si>
    <t>Sum of Weights</t>
  </si>
  <si>
    <t>Total Return</t>
  </si>
  <si>
    <t>AAPL</t>
  </si>
  <si>
    <t>BA</t>
  </si>
  <si>
    <t>MSFT</t>
  </si>
  <si>
    <t>JNJ</t>
  </si>
  <si>
    <t>IBM</t>
  </si>
  <si>
    <t>PG</t>
  </si>
  <si>
    <t>Return / Risk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</si>
</sst>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[$-14009]dd/mm/yy;@"/>
    <numFmt numFmtId="165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9" fontId="0" fillId="0" borderId="0" xfId="1" applyFont="1"/>
    <xf numFmtId="9" fontId="0" fillId="0" borderId="13" xfId="1" applyFont="1" applyBorder="1"/>
    <xf numFmtId="9" fontId="0" fillId="0" borderId="14" xfId="1" applyFont="1" applyBorder="1"/>
    <xf numFmtId="9" fontId="0" fillId="0" borderId="15" xfId="1" applyFont="1" applyBorder="1"/>
    <xf numFmtId="9" fontId="0" fillId="0" borderId="10" xfId="1" applyFont="1" applyBorder="1"/>
    <xf numFmtId="9" fontId="0" fillId="0" borderId="11" xfId="1" applyFont="1" applyBorder="1"/>
    <xf numFmtId="9" fontId="0" fillId="0" borderId="12" xfId="1" applyFont="1" applyBorder="1"/>
    <xf numFmtId="10" fontId="0" fillId="0" borderId="0" xfId="1" applyNumberFormat="1" applyFont="1"/>
    <xf numFmtId="165" fontId="0" fillId="0" borderId="0" xfId="1" applyNumberFormat="1" applyFont="1"/>
    <xf numFmtId="43" fontId="0" fillId="0" borderId="0" xfId="43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12"/>
  <c:chart>
    <c:plotArea>
      <c:layout/>
      <c:lineChart>
        <c:grouping val="standard"/>
        <c:ser>
          <c:idx val="0"/>
          <c:order val="0"/>
          <c:tx>
            <c:strRef>
              <c:f>'return to covariance'!$P$2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'return to covariance'!$Q$1:$V$1</c:f>
              <c:strCache>
                <c:ptCount val="6"/>
                <c:pt idx="0">
                  <c:v>AAPL</c:v>
                </c:pt>
                <c:pt idx="1">
                  <c:v>BA</c:v>
                </c:pt>
                <c:pt idx="2">
                  <c:v>MSFT</c:v>
                </c:pt>
                <c:pt idx="3">
                  <c:v>JNJ</c:v>
                </c:pt>
                <c:pt idx="4">
                  <c:v>IBM</c:v>
                </c:pt>
                <c:pt idx="5">
                  <c:v>PG</c:v>
                </c:pt>
              </c:strCache>
            </c:strRef>
          </c:cat>
          <c:val>
            <c:numRef>
              <c:f>'return to covariance'!$Q$2:$V$2</c:f>
              <c:numCache>
                <c:formatCode>0.0%</c:formatCode>
                <c:ptCount val="6"/>
                <c:pt idx="0">
                  <c:v>3.8189374381768768E-3</c:v>
                </c:pt>
                <c:pt idx="1">
                  <c:v>5.5248361183952216E-3</c:v>
                </c:pt>
                <c:pt idx="2">
                  <c:v>4.7620337044782047E-3</c:v>
                </c:pt>
                <c:pt idx="3">
                  <c:v>2.9409654196231273E-3</c:v>
                </c:pt>
                <c:pt idx="4">
                  <c:v>-5.3831075052023544E-4</c:v>
                </c:pt>
                <c:pt idx="5">
                  <c:v>1.1952832121445243E-3</c:v>
                </c:pt>
              </c:numCache>
            </c:numRef>
          </c:val>
        </c:ser>
        <c:marker val="1"/>
        <c:axId val="254480384"/>
        <c:axId val="254481920"/>
      </c:lineChart>
      <c:lineChart>
        <c:grouping val="standard"/>
        <c:ser>
          <c:idx val="1"/>
          <c:order val="1"/>
          <c:tx>
            <c:strRef>
              <c:f>'return to covariance'!$P$3</c:f>
              <c:strCache>
                <c:ptCount val="1"/>
                <c:pt idx="0">
                  <c:v>sd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'return to covariance'!$Q$1:$V$1</c:f>
              <c:strCache>
                <c:ptCount val="6"/>
                <c:pt idx="0">
                  <c:v>AAPL</c:v>
                </c:pt>
                <c:pt idx="1">
                  <c:v>BA</c:v>
                </c:pt>
                <c:pt idx="2">
                  <c:v>MSFT</c:v>
                </c:pt>
                <c:pt idx="3">
                  <c:v>JNJ</c:v>
                </c:pt>
                <c:pt idx="4">
                  <c:v>IBM</c:v>
                </c:pt>
                <c:pt idx="5">
                  <c:v>PG</c:v>
                </c:pt>
              </c:strCache>
            </c:strRef>
          </c:cat>
          <c:val>
            <c:numRef>
              <c:f>'return to covariance'!$Q$3:$V$3</c:f>
              <c:numCache>
                <c:formatCode>0.0%</c:formatCode>
                <c:ptCount val="6"/>
                <c:pt idx="0">
                  <c:v>3.6313321078427482E-2</c:v>
                </c:pt>
                <c:pt idx="1">
                  <c:v>2.9684934595140291E-2</c:v>
                </c:pt>
                <c:pt idx="2">
                  <c:v>3.1171879401436318E-2</c:v>
                </c:pt>
                <c:pt idx="3">
                  <c:v>1.8281763932512719E-2</c:v>
                </c:pt>
                <c:pt idx="4">
                  <c:v>2.6591820319171053E-2</c:v>
                </c:pt>
                <c:pt idx="5">
                  <c:v>1.8655031001109487E-2</c:v>
                </c:pt>
              </c:numCache>
            </c:numRef>
          </c:val>
        </c:ser>
        <c:marker val="1"/>
        <c:axId val="267185536"/>
        <c:axId val="267183232"/>
      </c:lineChart>
      <c:catAx>
        <c:axId val="254480384"/>
        <c:scaling>
          <c:orientation val="minMax"/>
        </c:scaling>
        <c:axPos val="b"/>
        <c:tickLblPos val="nextTo"/>
        <c:crossAx val="254481920"/>
        <c:crosses val="autoZero"/>
        <c:auto val="1"/>
        <c:lblAlgn val="ctr"/>
        <c:lblOffset val="100"/>
      </c:catAx>
      <c:valAx>
        <c:axId val="254481920"/>
        <c:scaling>
          <c:orientation val="minMax"/>
        </c:scaling>
        <c:axPos val="l"/>
        <c:majorGridlines/>
        <c:numFmt formatCode="0.0%" sourceLinked="1"/>
        <c:tickLblPos val="nextTo"/>
        <c:crossAx val="254480384"/>
        <c:crosses val="autoZero"/>
        <c:crossBetween val="between"/>
      </c:valAx>
      <c:valAx>
        <c:axId val="267183232"/>
        <c:scaling>
          <c:orientation val="minMax"/>
        </c:scaling>
        <c:axPos val="r"/>
        <c:numFmt formatCode="0.0%" sourceLinked="1"/>
        <c:tickLblPos val="nextTo"/>
        <c:crossAx val="267185536"/>
        <c:crosses val="max"/>
        <c:crossBetween val="between"/>
      </c:valAx>
      <c:catAx>
        <c:axId val="267185536"/>
        <c:scaling>
          <c:orientation val="minMax"/>
        </c:scaling>
        <c:delete val="1"/>
        <c:axPos val="b"/>
        <c:tickLblPos val="nextTo"/>
        <c:crossAx val="267183232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6</xdr:row>
      <xdr:rowOff>180975</xdr:rowOff>
    </xdr:from>
    <xdr:to>
      <xdr:col>20</xdr:col>
      <xdr:colOff>523875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9"/>
  <sheetViews>
    <sheetView topLeftCell="L1" workbookViewId="0">
      <selection activeCell="P1" sqref="P1:V4"/>
    </sheetView>
  </sheetViews>
  <sheetFormatPr defaultRowHeight="15"/>
  <cols>
    <col min="1" max="1" width="9.140625" style="1"/>
  </cols>
  <sheetData>
    <row r="1" spans="1:31"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31">
      <c r="P2" t="s">
        <v>7</v>
      </c>
      <c r="Q2" s="10">
        <f t="shared" ref="Q2:V2" si="0">AVERAGE(I8:I258)</f>
        <v>3.8189374381768768E-3</v>
      </c>
      <c r="R2" s="10">
        <f t="shared" si="0"/>
        <v>5.5248361183952216E-3</v>
      </c>
      <c r="S2" s="10">
        <f t="shared" si="0"/>
        <v>4.7620337044782047E-3</v>
      </c>
      <c r="T2" s="10">
        <f t="shared" si="0"/>
        <v>2.9409654196231273E-3</v>
      </c>
      <c r="U2" s="10">
        <f t="shared" si="0"/>
        <v>-5.3831075052023544E-4</v>
      </c>
      <c r="V2" s="10">
        <f t="shared" si="0"/>
        <v>1.1952832121445243E-3</v>
      </c>
    </row>
    <row r="3" spans="1:31">
      <c r="P3" t="s">
        <v>8</v>
      </c>
      <c r="Q3" s="10">
        <f t="shared" ref="Q3:V3" si="1">STDEV(I8:I258)</f>
        <v>3.6313321078427482E-2</v>
      </c>
      <c r="R3" s="10">
        <f t="shared" si="1"/>
        <v>2.9684934595140291E-2</v>
      </c>
      <c r="S3" s="10">
        <f t="shared" si="1"/>
        <v>3.1171879401436318E-2</v>
      </c>
      <c r="T3" s="10">
        <f t="shared" si="1"/>
        <v>1.8281763932512719E-2</v>
      </c>
      <c r="U3" s="10">
        <f t="shared" si="1"/>
        <v>2.6591820319171053E-2</v>
      </c>
      <c r="V3" s="10">
        <f t="shared" si="1"/>
        <v>1.8655031001109487E-2</v>
      </c>
    </row>
    <row r="4" spans="1:31">
      <c r="P4" t="s">
        <v>24</v>
      </c>
      <c r="Q4" s="11">
        <f>Q2/Q3</f>
        <v>0.10516629503341071</v>
      </c>
      <c r="R4" s="11">
        <f t="shared" ref="R4:V4" si="2">R2/R3</f>
        <v>0.18611582588090628</v>
      </c>
      <c r="S4" s="11">
        <f t="shared" si="2"/>
        <v>0.15276697446284818</v>
      </c>
      <c r="T4" s="11">
        <f t="shared" si="2"/>
        <v>0.16086879966723808</v>
      </c>
      <c r="U4" s="11">
        <f t="shared" si="2"/>
        <v>-2.0243471265190025E-2</v>
      </c>
      <c r="V4" s="11">
        <f t="shared" si="2"/>
        <v>6.407296841658619E-2</v>
      </c>
    </row>
    <row r="5" spans="1:31">
      <c r="Q5" s="10"/>
      <c r="R5" s="10"/>
      <c r="S5" s="10"/>
      <c r="T5" s="10"/>
      <c r="U5" s="10"/>
      <c r="V5" s="10"/>
    </row>
    <row r="6" spans="1:31">
      <c r="I6" t="s">
        <v>6</v>
      </c>
    </row>
    <row r="7" spans="1:31"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I7" t="s">
        <v>0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P7" t="s">
        <v>9</v>
      </c>
      <c r="Q7" t="s">
        <v>0</v>
      </c>
      <c r="R7" t="s">
        <v>1</v>
      </c>
      <c r="S7" t="s">
        <v>2</v>
      </c>
      <c r="T7" t="s">
        <v>3</v>
      </c>
      <c r="U7" t="s">
        <v>4</v>
      </c>
      <c r="V7" t="s">
        <v>5</v>
      </c>
      <c r="Z7" t="s">
        <v>0</v>
      </c>
      <c r="AA7" t="s">
        <v>1</v>
      </c>
      <c r="AB7" t="s">
        <v>2</v>
      </c>
      <c r="AC7" t="s">
        <v>3</v>
      </c>
      <c r="AD7" t="s">
        <v>4</v>
      </c>
      <c r="AE7" t="s">
        <v>5</v>
      </c>
    </row>
    <row r="8" spans="1:31">
      <c r="A8" s="1">
        <v>43042</v>
      </c>
      <c r="B8">
        <v>172.5</v>
      </c>
      <c r="C8">
        <v>261.75</v>
      </c>
      <c r="D8">
        <v>84.14</v>
      </c>
      <c r="E8">
        <v>140.08000000000001</v>
      </c>
      <c r="F8">
        <v>151.58000000000001</v>
      </c>
      <c r="G8">
        <v>86.58</v>
      </c>
      <c r="I8">
        <f>+B8/B9-1</f>
        <v>5.7957681692732299E-2</v>
      </c>
      <c r="J8">
        <f t="shared" ref="J8:N8" si="3">+C8/C9-1</f>
        <v>2.0626998362317739E-2</v>
      </c>
      <c r="K8">
        <f t="shared" si="3"/>
        <v>3.9374776279679224E-3</v>
      </c>
      <c r="L8">
        <f t="shared" si="3"/>
        <v>-1.1990407673860837E-2</v>
      </c>
      <c r="M8">
        <f t="shared" si="3"/>
        <v>-1.366475793857358E-2</v>
      </c>
      <c r="N8">
        <f t="shared" si="3"/>
        <v>-5.2849264705883137E-3</v>
      </c>
      <c r="Q8">
        <f>+I8-Q$2</f>
        <v>5.4138744254555421E-2</v>
      </c>
      <c r="R8">
        <f t="shared" ref="R8:V23" si="4">+J8-R$2</f>
        <v>1.5102162243922516E-2</v>
      </c>
      <c r="S8">
        <f t="shared" si="4"/>
        <v>-8.2455607651028221E-4</v>
      </c>
      <c r="T8">
        <f t="shared" si="4"/>
        <v>-1.4931373093483965E-2</v>
      </c>
      <c r="U8">
        <f t="shared" si="4"/>
        <v>-1.3126447188053345E-2</v>
      </c>
      <c r="V8">
        <f t="shared" si="4"/>
        <v>-6.4802096827328379E-3</v>
      </c>
      <c r="Y8" t="s">
        <v>0</v>
      </c>
      <c r="Z8">
        <f t="array" ref="Z8:AE13">MMULT(TRANSPOSE(Q8:V258),Q8:V258)</f>
        <v>0.32966432193624168</v>
      </c>
      <c r="AA8">
        <v>8.0580106890277906E-2</v>
      </c>
      <c r="AB8">
        <v>8.0020207826948603E-2</v>
      </c>
      <c r="AC8">
        <v>2.4231787902003126E-2</v>
      </c>
      <c r="AD8">
        <v>4.3225489404167476E-2</v>
      </c>
      <c r="AE8">
        <v>2.8582936143273271E-2</v>
      </c>
    </row>
    <row r="9" spans="1:31">
      <c r="A9" s="1">
        <v>43035</v>
      </c>
      <c r="B9">
        <v>163.05000000000001</v>
      </c>
      <c r="C9">
        <v>256.45999999999998</v>
      </c>
      <c r="D9">
        <v>83.81</v>
      </c>
      <c r="E9">
        <v>141.78</v>
      </c>
      <c r="F9">
        <v>153.68</v>
      </c>
      <c r="G9">
        <v>87.04</v>
      </c>
      <c r="I9">
        <f t="shared" ref="I9:I72" si="5">+B9/B10-1</f>
        <v>4.3520000000000003E-2</v>
      </c>
      <c r="J9">
        <f t="shared" ref="J9:J72" si="6">+C9/C10-1</f>
        <v>-3.1312559017941499E-2</v>
      </c>
      <c r="K9">
        <f t="shared" ref="K9:K72" si="7">+D9/D10-1</f>
        <v>6.3443725415556429E-2</v>
      </c>
      <c r="L9">
        <f t="shared" ref="L9:L72" si="8">+E9/E10-1</f>
        <v>-4.3539325842697485E-3</v>
      </c>
      <c r="M9">
        <f t="shared" ref="M9:M72" si="9">+F9/F10-1</f>
        <v>-5.1767754673906263E-2</v>
      </c>
      <c r="N9">
        <f t="shared" ref="N9:N72" si="10">+G9/G10-1</f>
        <v>-1.3711048158640105E-2</v>
      </c>
      <c r="Q9">
        <f t="shared" ref="Q9:Q72" si="11">+I9-Q$2</f>
        <v>3.9701062561823125E-2</v>
      </c>
      <c r="R9">
        <f t="shared" si="4"/>
        <v>-3.6837395136336722E-2</v>
      </c>
      <c r="S9">
        <f t="shared" si="4"/>
        <v>5.8681691711078225E-2</v>
      </c>
      <c r="T9">
        <f t="shared" si="4"/>
        <v>-7.2948980038928758E-3</v>
      </c>
      <c r="U9">
        <f t="shared" si="4"/>
        <v>-5.1229443923386027E-2</v>
      </c>
      <c r="V9">
        <f t="shared" si="4"/>
        <v>-1.4906331370784629E-2</v>
      </c>
      <c r="Y9" t="s">
        <v>1</v>
      </c>
      <c r="Z9">
        <v>8.0580106890277906E-2</v>
      </c>
      <c r="AA9">
        <v>0.22029883547943907</v>
      </c>
      <c r="AB9">
        <v>4.1168906530794198E-2</v>
      </c>
      <c r="AC9">
        <v>4.3512417507580857E-2</v>
      </c>
      <c r="AD9">
        <v>7.5267329084146961E-2</v>
      </c>
      <c r="AE9">
        <v>3.1136904548821145E-2</v>
      </c>
    </row>
    <row r="10" spans="1:31">
      <c r="A10" s="1">
        <v>43028</v>
      </c>
      <c r="B10">
        <v>156.25</v>
      </c>
      <c r="C10">
        <v>264.75</v>
      </c>
      <c r="D10">
        <v>78.81</v>
      </c>
      <c r="E10">
        <v>142.4</v>
      </c>
      <c r="F10">
        <v>162.07</v>
      </c>
      <c r="G10">
        <v>88.25</v>
      </c>
      <c r="I10">
        <f t="shared" si="5"/>
        <v>-4.7136760303204683E-3</v>
      </c>
      <c r="J10">
        <f t="shared" si="6"/>
        <v>1.5379305054843861E-2</v>
      </c>
      <c r="K10">
        <f t="shared" si="7"/>
        <v>1.7034456058846459E-2</v>
      </c>
      <c r="L10">
        <f t="shared" si="8"/>
        <v>4.3758704097339285E-2</v>
      </c>
      <c r="M10">
        <f t="shared" si="9"/>
        <v>0.10176750509857246</v>
      </c>
      <c r="N10">
        <f t="shared" si="10"/>
        <v>-5.1483233018056795E-2</v>
      </c>
      <c r="Q10">
        <f t="shared" si="11"/>
        <v>-8.5326134684973447E-3</v>
      </c>
      <c r="R10">
        <f t="shared" si="4"/>
        <v>9.854468936448639E-3</v>
      </c>
      <c r="S10">
        <f t="shared" si="4"/>
        <v>1.2272422354368255E-2</v>
      </c>
      <c r="T10">
        <f t="shared" si="4"/>
        <v>4.081773867771616E-2</v>
      </c>
      <c r="U10">
        <f t="shared" si="4"/>
        <v>0.10230581584909269</v>
      </c>
      <c r="V10">
        <f t="shared" si="4"/>
        <v>-5.2678516230201318E-2</v>
      </c>
      <c r="Y10" t="s">
        <v>2</v>
      </c>
      <c r="Z10">
        <v>8.0020207826948603E-2</v>
      </c>
      <c r="AA10">
        <v>4.1168906530794198E-2</v>
      </c>
      <c r="AB10">
        <v>0.24292151635442236</v>
      </c>
      <c r="AC10">
        <v>4.9144294038329775E-2</v>
      </c>
      <c r="AD10">
        <v>5.3208550875755482E-2</v>
      </c>
      <c r="AE10">
        <v>4.2594037063074783E-2</v>
      </c>
    </row>
    <row r="11" spans="1:31">
      <c r="A11" s="1">
        <v>43021</v>
      </c>
      <c r="B11">
        <v>156.99</v>
      </c>
      <c r="C11">
        <v>260.74</v>
      </c>
      <c r="D11">
        <v>77.489999999999995</v>
      </c>
      <c r="E11">
        <v>136.43</v>
      </c>
      <c r="F11">
        <v>147.1</v>
      </c>
      <c r="G11">
        <v>93.04</v>
      </c>
      <c r="I11">
        <f t="shared" si="5"/>
        <v>1.088216355441074E-2</v>
      </c>
      <c r="J11">
        <f t="shared" si="6"/>
        <v>8.3533142547762562E-3</v>
      </c>
      <c r="K11">
        <f t="shared" si="7"/>
        <v>1.9605263157894681E-2</v>
      </c>
      <c r="L11">
        <f t="shared" si="8"/>
        <v>2.4095481158985299E-2</v>
      </c>
      <c r="M11">
        <f t="shared" si="9"/>
        <v>4.2326597487711837E-3</v>
      </c>
      <c r="N11">
        <f t="shared" si="10"/>
        <v>7.6898082963283709E-3</v>
      </c>
      <c r="Q11">
        <f t="shared" si="11"/>
        <v>7.0632261162338634E-3</v>
      </c>
      <c r="R11">
        <f t="shared" si="4"/>
        <v>2.8284781363810347E-3</v>
      </c>
      <c r="S11">
        <f t="shared" si="4"/>
        <v>1.4843229453416477E-2</v>
      </c>
      <c r="T11">
        <f t="shared" si="4"/>
        <v>2.1154515739362171E-2</v>
      </c>
      <c r="U11">
        <f t="shared" si="4"/>
        <v>4.7709704992914192E-3</v>
      </c>
      <c r="V11">
        <f t="shared" si="4"/>
        <v>6.4945250841838466E-3</v>
      </c>
      <c r="Y11" t="s">
        <v>3</v>
      </c>
      <c r="Z11">
        <v>2.4231787902003126E-2</v>
      </c>
      <c r="AA11">
        <v>4.3512417507580857E-2</v>
      </c>
      <c r="AB11">
        <v>4.9144294038329775E-2</v>
      </c>
      <c r="AC11">
        <v>8.3555723121030795E-2</v>
      </c>
      <c r="AD11">
        <v>3.8054513713694317E-2</v>
      </c>
      <c r="AE11">
        <v>3.8927474026815831E-2</v>
      </c>
    </row>
    <row r="12" spans="1:31">
      <c r="A12" s="1">
        <v>43014</v>
      </c>
      <c r="B12">
        <v>155.30000000000001</v>
      </c>
      <c r="C12">
        <v>258.58</v>
      </c>
      <c r="D12">
        <v>76</v>
      </c>
      <c r="E12">
        <v>133.22</v>
      </c>
      <c r="F12">
        <v>146.47999999999999</v>
      </c>
      <c r="G12">
        <v>92.33</v>
      </c>
      <c r="I12">
        <f t="shared" si="5"/>
        <v>7.6563716584479025E-3</v>
      </c>
      <c r="J12">
        <f t="shared" si="6"/>
        <v>1.7190511781597806E-2</v>
      </c>
      <c r="K12">
        <f t="shared" si="7"/>
        <v>2.0271177339240332E-2</v>
      </c>
      <c r="L12">
        <f t="shared" si="8"/>
        <v>2.4690408430120714E-2</v>
      </c>
      <c r="M12">
        <f t="shared" si="9"/>
        <v>9.6498483595255369E-3</v>
      </c>
      <c r="N12">
        <f t="shared" si="10"/>
        <v>1.4838426027698359E-2</v>
      </c>
      <c r="Q12">
        <f t="shared" si="11"/>
        <v>3.8374342202710256E-3</v>
      </c>
      <c r="R12">
        <f t="shared" si="4"/>
        <v>1.1665675663202583E-2</v>
      </c>
      <c r="S12">
        <f t="shared" si="4"/>
        <v>1.5509143634762128E-2</v>
      </c>
      <c r="T12">
        <f t="shared" si="4"/>
        <v>2.1749443010497586E-2</v>
      </c>
      <c r="U12">
        <f t="shared" si="4"/>
        <v>1.0188159110045772E-2</v>
      </c>
      <c r="V12">
        <f t="shared" si="4"/>
        <v>1.3643142815553835E-2</v>
      </c>
      <c r="Y12" t="s">
        <v>4</v>
      </c>
      <c r="Z12">
        <v>4.3225489404167476E-2</v>
      </c>
      <c r="AA12">
        <v>7.5267329084146961E-2</v>
      </c>
      <c r="AB12">
        <v>5.3208550875755482E-2</v>
      </c>
      <c r="AC12">
        <v>3.8054513713694317E-2</v>
      </c>
      <c r="AD12">
        <v>0.17678122697176951</v>
      </c>
      <c r="AE12">
        <v>2.6218243454606042E-2</v>
      </c>
    </row>
    <row r="13" spans="1:31">
      <c r="A13" s="1">
        <v>43007</v>
      </c>
      <c r="B13">
        <v>154.12</v>
      </c>
      <c r="C13">
        <v>254.21</v>
      </c>
      <c r="D13">
        <v>74.489999999999995</v>
      </c>
      <c r="E13">
        <v>130.01</v>
      </c>
      <c r="F13">
        <v>145.08000000000001</v>
      </c>
      <c r="G13">
        <v>90.98</v>
      </c>
      <c r="I13">
        <f t="shared" si="5"/>
        <v>1.4681677529791326E-2</v>
      </c>
      <c r="J13">
        <f t="shared" si="6"/>
        <v>-8.7346461298497546E-3</v>
      </c>
      <c r="K13">
        <f t="shared" si="7"/>
        <v>1.0751243112485653E-3</v>
      </c>
      <c r="L13">
        <f t="shared" si="8"/>
        <v>-1.0503082426364219E-2</v>
      </c>
      <c r="M13">
        <f t="shared" si="9"/>
        <v>-3.4451870736573742E-4</v>
      </c>
      <c r="N13">
        <f t="shared" si="10"/>
        <v>-1.366001734605371E-2</v>
      </c>
      <c r="Q13">
        <f t="shared" si="11"/>
        <v>1.086274009161445E-2</v>
      </c>
      <c r="R13">
        <f t="shared" si="4"/>
        <v>-1.4259482248244977E-2</v>
      </c>
      <c r="S13">
        <f t="shared" si="4"/>
        <v>-3.6869093932296393E-3</v>
      </c>
      <c r="T13">
        <f t="shared" si="4"/>
        <v>-1.3444047845987347E-2</v>
      </c>
      <c r="U13">
        <f t="shared" si="4"/>
        <v>1.9379204315449802E-4</v>
      </c>
      <c r="V13">
        <f t="shared" si="4"/>
        <v>-1.4855300558198234E-2</v>
      </c>
      <c r="Y13" t="s">
        <v>5</v>
      </c>
      <c r="Z13">
        <v>2.8582936143273271E-2</v>
      </c>
      <c r="AA13">
        <v>3.1136904548821145E-2</v>
      </c>
      <c r="AB13">
        <v>4.2594037063074783E-2</v>
      </c>
      <c r="AC13">
        <v>3.8927474026815831E-2</v>
      </c>
      <c r="AD13">
        <v>2.6218243454606042E-2</v>
      </c>
      <c r="AE13">
        <v>8.7002545413088953E-2</v>
      </c>
    </row>
    <row r="14" spans="1:31">
      <c r="A14" s="1">
        <v>43000</v>
      </c>
      <c r="B14">
        <v>151.88999999999999</v>
      </c>
      <c r="C14">
        <v>256.45</v>
      </c>
      <c r="D14">
        <v>74.41</v>
      </c>
      <c r="E14">
        <v>131.38999999999999</v>
      </c>
      <c r="F14">
        <v>145.13</v>
      </c>
      <c r="G14">
        <v>92.24</v>
      </c>
      <c r="I14">
        <f t="shared" si="5"/>
        <v>-4.997498123592703E-2</v>
      </c>
      <c r="J14">
        <f t="shared" si="6"/>
        <v>2.9919678714859455E-2</v>
      </c>
      <c r="K14">
        <f t="shared" si="7"/>
        <v>-1.1950604169433054E-2</v>
      </c>
      <c r="L14">
        <f t="shared" si="8"/>
        <v>-2.2759390107846778E-2</v>
      </c>
      <c r="M14">
        <f t="shared" si="9"/>
        <v>2.1405883165308559E-3</v>
      </c>
      <c r="N14">
        <f t="shared" si="10"/>
        <v>-1.104320789106894E-2</v>
      </c>
      <c r="Q14">
        <f t="shared" si="11"/>
        <v>-5.3793918674103908E-2</v>
      </c>
      <c r="R14">
        <f t="shared" si="4"/>
        <v>2.4394842596464232E-2</v>
      </c>
      <c r="S14">
        <f t="shared" si="4"/>
        <v>-1.6712637873911258E-2</v>
      </c>
      <c r="T14">
        <f t="shared" si="4"/>
        <v>-2.5700355527469906E-2</v>
      </c>
      <c r="U14">
        <f t="shared" si="4"/>
        <v>2.6788990670510915E-3</v>
      </c>
      <c r="V14">
        <f t="shared" si="4"/>
        <v>-1.2238491103213464E-2</v>
      </c>
    </row>
    <row r="15" spans="1:31">
      <c r="A15" s="1">
        <v>42993</v>
      </c>
      <c r="B15">
        <v>159.88</v>
      </c>
      <c r="C15">
        <v>249</v>
      </c>
      <c r="D15">
        <v>75.31</v>
      </c>
      <c r="E15">
        <v>134.44999999999999</v>
      </c>
      <c r="F15">
        <v>144.82</v>
      </c>
      <c r="G15">
        <v>93.27</v>
      </c>
      <c r="I15">
        <f t="shared" si="5"/>
        <v>7.8799722624975921E-3</v>
      </c>
      <c r="J15">
        <f t="shared" si="6"/>
        <v>4.2800904598375045E-2</v>
      </c>
      <c r="K15">
        <f t="shared" si="7"/>
        <v>1.7977831846444969E-2</v>
      </c>
      <c r="L15">
        <f t="shared" si="8"/>
        <v>2.6492594289204474E-2</v>
      </c>
      <c r="M15">
        <f t="shared" si="9"/>
        <v>1.663741663741658E-2</v>
      </c>
      <c r="N15">
        <f t="shared" si="10"/>
        <v>4.6316242998707402E-3</v>
      </c>
      <c r="Q15">
        <f t="shared" si="11"/>
        <v>4.0610348243207157E-3</v>
      </c>
      <c r="R15">
        <f t="shared" si="4"/>
        <v>3.7276068479979822E-2</v>
      </c>
      <c r="S15">
        <f t="shared" si="4"/>
        <v>1.3215798141966766E-2</v>
      </c>
      <c r="T15">
        <f t="shared" si="4"/>
        <v>2.3551628869581346E-2</v>
      </c>
      <c r="U15">
        <f t="shared" si="4"/>
        <v>1.7175727387936816E-2</v>
      </c>
      <c r="V15">
        <f t="shared" si="4"/>
        <v>3.4363410877262159E-3</v>
      </c>
      <c r="Y15" t="s">
        <v>10</v>
      </c>
    </row>
    <row r="16" spans="1:31">
      <c r="A16" s="1">
        <v>42986</v>
      </c>
      <c r="B16">
        <v>158.63</v>
      </c>
      <c r="C16">
        <v>238.78</v>
      </c>
      <c r="D16">
        <v>73.98</v>
      </c>
      <c r="E16">
        <v>130.97999999999999</v>
      </c>
      <c r="F16">
        <v>142.44999999999999</v>
      </c>
      <c r="G16">
        <v>92.84</v>
      </c>
      <c r="I16">
        <f t="shared" si="5"/>
        <v>-3.3038707711063764E-2</v>
      </c>
      <c r="J16">
        <f t="shared" si="6"/>
        <v>-6.4494653185204198E-3</v>
      </c>
      <c r="K16">
        <f t="shared" si="7"/>
        <v>5.4097917230189196E-4</v>
      </c>
      <c r="L16">
        <f t="shared" si="8"/>
        <v>-3.8159200183174313E-4</v>
      </c>
      <c r="M16">
        <f t="shared" si="9"/>
        <v>-1.1313159355913593E-2</v>
      </c>
      <c r="N16">
        <f t="shared" si="10"/>
        <v>3.350264778990697E-3</v>
      </c>
      <c r="Q16">
        <f t="shared" si="11"/>
        <v>-3.6857645149240642E-2</v>
      </c>
      <c r="R16">
        <f t="shared" si="4"/>
        <v>-1.1974301436915642E-2</v>
      </c>
      <c r="S16">
        <f t="shared" si="4"/>
        <v>-4.2210545321763127E-3</v>
      </c>
      <c r="T16">
        <f t="shared" si="4"/>
        <v>-3.3225574214548704E-3</v>
      </c>
      <c r="U16">
        <f t="shared" si="4"/>
        <v>-1.0774848605393359E-2</v>
      </c>
      <c r="V16">
        <f t="shared" si="4"/>
        <v>2.1549815668461727E-3</v>
      </c>
    </row>
    <row r="17" spans="1:31">
      <c r="A17" s="1">
        <v>42979</v>
      </c>
      <c r="B17">
        <v>164.05</v>
      </c>
      <c r="C17">
        <v>240.33</v>
      </c>
      <c r="D17">
        <v>73.94</v>
      </c>
      <c r="E17">
        <v>131.03</v>
      </c>
      <c r="F17">
        <v>144.08000000000001</v>
      </c>
      <c r="G17">
        <v>92.53</v>
      </c>
      <c r="I17">
        <f t="shared" si="5"/>
        <v>2.621043412986368E-2</v>
      </c>
      <c r="J17">
        <f t="shared" si="6"/>
        <v>1.8822332443088063E-2</v>
      </c>
      <c r="K17">
        <f t="shared" si="7"/>
        <v>1.5380390002746491E-2</v>
      </c>
      <c r="L17">
        <f t="shared" si="8"/>
        <v>-4.9362089914946061E-3</v>
      </c>
      <c r="M17">
        <f t="shared" si="9"/>
        <v>2.3653819396132203E-3</v>
      </c>
      <c r="N17">
        <f t="shared" si="10"/>
        <v>2.1619284401674932E-4</v>
      </c>
      <c r="Q17">
        <f t="shared" si="11"/>
        <v>2.2391496691686802E-2</v>
      </c>
      <c r="R17">
        <f t="shared" si="4"/>
        <v>1.3297496324692841E-2</v>
      </c>
      <c r="S17">
        <f t="shared" si="4"/>
        <v>1.0618356298268287E-2</v>
      </c>
      <c r="T17">
        <f t="shared" si="4"/>
        <v>-7.8771744111177343E-3</v>
      </c>
      <c r="U17">
        <f t="shared" si="4"/>
        <v>2.9036926901334558E-3</v>
      </c>
      <c r="V17">
        <f t="shared" si="4"/>
        <v>-9.7909036812777496E-4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</row>
    <row r="18" spans="1:31">
      <c r="A18" s="1">
        <v>42972</v>
      </c>
      <c r="B18">
        <v>159.86000000000001</v>
      </c>
      <c r="C18">
        <v>235.89</v>
      </c>
      <c r="D18">
        <v>72.819999999999993</v>
      </c>
      <c r="E18">
        <v>131.68</v>
      </c>
      <c r="F18">
        <v>143.74</v>
      </c>
      <c r="G18">
        <v>92.51</v>
      </c>
      <c r="I18">
        <f t="shared" si="5"/>
        <v>1.49841269841271E-2</v>
      </c>
      <c r="J18">
        <f t="shared" si="6"/>
        <v>5.0897060694743423E-4</v>
      </c>
      <c r="K18">
        <f t="shared" si="7"/>
        <v>4.5523520485584168E-3</v>
      </c>
      <c r="L18">
        <f t="shared" si="8"/>
        <v>-7.1627836839326386E-3</v>
      </c>
      <c r="M18">
        <f t="shared" si="9"/>
        <v>2.8919112383679391E-2</v>
      </c>
      <c r="N18">
        <f t="shared" si="10"/>
        <v>4.3257272628971499E-4</v>
      </c>
      <c r="Q18">
        <f t="shared" si="11"/>
        <v>1.1165189545950223E-2</v>
      </c>
      <c r="R18">
        <f t="shared" si="4"/>
        <v>-5.0158655114477873E-3</v>
      </c>
      <c r="S18">
        <f t="shared" si="4"/>
        <v>-2.0968165591978786E-4</v>
      </c>
      <c r="T18">
        <f t="shared" si="4"/>
        <v>-1.0103749103555767E-2</v>
      </c>
      <c r="U18">
        <f t="shared" si="4"/>
        <v>2.9457423134199627E-2</v>
      </c>
      <c r="V18">
        <f t="shared" si="4"/>
        <v>-7.6271048585480929E-4</v>
      </c>
      <c r="Y18" t="s">
        <v>18</v>
      </c>
      <c r="Z18">
        <f>+Z8/251</f>
        <v>1.3134036730527558E-3</v>
      </c>
      <c r="AA18">
        <f t="shared" ref="AA18:AE18" si="12">+AA8/251</f>
        <v>3.2103628243138608E-4</v>
      </c>
      <c r="AB18">
        <f t="shared" si="12"/>
        <v>3.1880560887230519E-4</v>
      </c>
      <c r="AC18">
        <f t="shared" si="12"/>
        <v>9.6540987657382969E-5</v>
      </c>
      <c r="AD18">
        <f t="shared" si="12"/>
        <v>1.7221310519588637E-4</v>
      </c>
      <c r="AE18">
        <f t="shared" si="12"/>
        <v>1.1387623961463455E-4</v>
      </c>
    </row>
    <row r="19" spans="1:31">
      <c r="A19" s="1">
        <v>42965</v>
      </c>
      <c r="B19">
        <v>157.5</v>
      </c>
      <c r="C19">
        <v>235.77</v>
      </c>
      <c r="D19">
        <v>72.489999999999995</v>
      </c>
      <c r="E19">
        <v>132.63</v>
      </c>
      <c r="F19">
        <v>139.69999999999999</v>
      </c>
      <c r="G19">
        <v>92.47</v>
      </c>
      <c r="I19">
        <f t="shared" si="5"/>
        <v>1.2700025400058657E-4</v>
      </c>
      <c r="J19">
        <f t="shared" si="6"/>
        <v>3.7891689373297233E-3</v>
      </c>
      <c r="K19">
        <f t="shared" si="7"/>
        <v>-1.3793103448278554E-4</v>
      </c>
      <c r="L19">
        <f t="shared" si="8"/>
        <v>-3.53117956423743E-3</v>
      </c>
      <c r="M19">
        <f t="shared" si="9"/>
        <v>-1.508742244782868E-2</v>
      </c>
      <c r="N19">
        <f t="shared" si="10"/>
        <v>1.2371359754762334E-2</v>
      </c>
      <c r="Q19">
        <f t="shared" si="11"/>
        <v>-3.6919371841762903E-3</v>
      </c>
      <c r="R19">
        <f t="shared" si="4"/>
        <v>-1.7356671810654983E-3</v>
      </c>
      <c r="S19">
        <f t="shared" si="4"/>
        <v>-4.8999647389609902E-3</v>
      </c>
      <c r="T19">
        <f t="shared" si="4"/>
        <v>-6.4721449838605572E-3</v>
      </c>
      <c r="U19">
        <f t="shared" si="4"/>
        <v>-1.4549111697308445E-2</v>
      </c>
      <c r="V19">
        <f t="shared" si="4"/>
        <v>1.117607654261781E-2</v>
      </c>
      <c r="Y19" t="s">
        <v>19</v>
      </c>
      <c r="Z19">
        <f t="shared" ref="Z19:AE19" si="13">+Z9/251</f>
        <v>3.2103628243138608E-4</v>
      </c>
      <c r="AA19">
        <f t="shared" si="13"/>
        <v>8.7768460350374133E-4</v>
      </c>
      <c r="AB19">
        <f t="shared" si="13"/>
        <v>1.64019547931451E-4</v>
      </c>
      <c r="AC19">
        <f t="shared" si="13"/>
        <v>1.7335624505012293E-4</v>
      </c>
      <c r="AD19">
        <f t="shared" si="13"/>
        <v>2.9986983698863332E-4</v>
      </c>
      <c r="AE19">
        <f t="shared" si="13"/>
        <v>1.2405141254510417E-4</v>
      </c>
    </row>
    <row r="20" spans="1:31">
      <c r="A20" s="1">
        <v>42958</v>
      </c>
      <c r="B20">
        <v>157.47999999999999</v>
      </c>
      <c r="C20">
        <v>234.88</v>
      </c>
      <c r="D20">
        <v>72.5</v>
      </c>
      <c r="E20">
        <v>133.1</v>
      </c>
      <c r="F20">
        <v>141.84</v>
      </c>
      <c r="G20">
        <v>91.34</v>
      </c>
      <c r="I20">
        <f t="shared" si="5"/>
        <v>6.9697550994309854E-3</v>
      </c>
      <c r="J20">
        <f t="shared" si="6"/>
        <v>-1.1905262715073084E-2</v>
      </c>
      <c r="K20">
        <f t="shared" si="7"/>
        <v>-2.476609796367768E-3</v>
      </c>
      <c r="L20">
        <f t="shared" si="8"/>
        <v>-6.0069079441371631E-4</v>
      </c>
      <c r="M20">
        <f t="shared" si="9"/>
        <v>-2.2871314411683663E-2</v>
      </c>
      <c r="N20">
        <f t="shared" si="10"/>
        <v>7.3894342119775747E-3</v>
      </c>
      <c r="Q20">
        <f t="shared" si="11"/>
        <v>3.1508176612541085E-3</v>
      </c>
      <c r="R20">
        <f t="shared" si="4"/>
        <v>-1.7430098833468306E-2</v>
      </c>
      <c r="S20">
        <f t="shared" si="4"/>
        <v>-7.2386435008459727E-3</v>
      </c>
      <c r="T20">
        <f t="shared" si="4"/>
        <v>-3.5416562140368436E-3</v>
      </c>
      <c r="U20">
        <f t="shared" si="4"/>
        <v>-2.2333003661163427E-2</v>
      </c>
      <c r="V20">
        <f t="shared" si="4"/>
        <v>6.1941509998330504E-3</v>
      </c>
      <c r="Y20" t="s">
        <v>20</v>
      </c>
      <c r="Z20">
        <f t="shared" ref="Z20:AE20" si="14">+Z10/251</f>
        <v>3.1880560887230519E-4</v>
      </c>
      <c r="AA20">
        <f t="shared" si="14"/>
        <v>1.64019547931451E-4</v>
      </c>
      <c r="AB20">
        <f t="shared" si="14"/>
        <v>9.6781480619291776E-4</v>
      </c>
      <c r="AC20">
        <f t="shared" si="14"/>
        <v>1.9579400015270828E-4</v>
      </c>
      <c r="AD20">
        <f t="shared" si="14"/>
        <v>2.1198625846914534E-4</v>
      </c>
      <c r="AE20">
        <f t="shared" si="14"/>
        <v>1.69697358817031E-4</v>
      </c>
    </row>
    <row r="21" spans="1:31">
      <c r="A21" s="1">
        <v>42951</v>
      </c>
      <c r="B21">
        <v>156.38999999999999</v>
      </c>
      <c r="C21">
        <v>237.71</v>
      </c>
      <c r="D21">
        <v>72.680000000000007</v>
      </c>
      <c r="E21">
        <v>133.18</v>
      </c>
      <c r="F21">
        <v>145.16</v>
      </c>
      <c r="G21">
        <v>90.67</v>
      </c>
      <c r="I21">
        <f t="shared" si="5"/>
        <v>4.6086956521738998E-2</v>
      </c>
      <c r="J21">
        <f t="shared" si="6"/>
        <v>-1.4755253450491113E-2</v>
      </c>
      <c r="K21">
        <f t="shared" si="7"/>
        <v>-4.9288061336254518E-3</v>
      </c>
      <c r="L21">
        <f t="shared" si="8"/>
        <v>1.0087220326128188E-2</v>
      </c>
      <c r="M21">
        <f t="shared" si="9"/>
        <v>6.0295238755285752E-3</v>
      </c>
      <c r="N21">
        <f t="shared" si="10"/>
        <v>5.0992129475668779E-3</v>
      </c>
      <c r="Q21">
        <f t="shared" si="11"/>
        <v>4.2268019083562119E-2</v>
      </c>
      <c r="R21">
        <f t="shared" si="4"/>
        <v>-2.0280089568886335E-2</v>
      </c>
      <c r="S21">
        <f t="shared" si="4"/>
        <v>-9.6908398381036556E-3</v>
      </c>
      <c r="T21">
        <f t="shared" si="4"/>
        <v>7.1462549065050606E-3</v>
      </c>
      <c r="U21">
        <f t="shared" si="4"/>
        <v>6.5678346260488107E-3</v>
      </c>
      <c r="V21">
        <f t="shared" si="4"/>
        <v>3.9039297354223537E-3</v>
      </c>
      <c r="Y21" t="s">
        <v>21</v>
      </c>
      <c r="Z21">
        <f t="shared" ref="Z21:AE21" si="15">+Z11/251</f>
        <v>9.6540987657382969E-5</v>
      </c>
      <c r="AA21">
        <f t="shared" si="15"/>
        <v>1.7335624505012293E-4</v>
      </c>
      <c r="AB21">
        <f t="shared" si="15"/>
        <v>1.9579400015270828E-4</v>
      </c>
      <c r="AC21">
        <f t="shared" si="15"/>
        <v>3.328913271754215E-4</v>
      </c>
      <c r="AD21">
        <f t="shared" si="15"/>
        <v>1.5161160842109289E-4</v>
      </c>
      <c r="AE21">
        <f t="shared" si="15"/>
        <v>1.5508953795544155E-4</v>
      </c>
    </row>
    <row r="22" spans="1:31">
      <c r="A22" s="1">
        <v>42944</v>
      </c>
      <c r="B22">
        <v>149.5</v>
      </c>
      <c r="C22">
        <v>241.27</v>
      </c>
      <c r="D22">
        <v>73.040000000000006</v>
      </c>
      <c r="E22">
        <v>131.85</v>
      </c>
      <c r="F22">
        <v>144.29</v>
      </c>
      <c r="G22">
        <v>90.21</v>
      </c>
      <c r="I22">
        <f t="shared" si="5"/>
        <v>-5.124109935449539E-3</v>
      </c>
      <c r="J22">
        <f t="shared" si="6"/>
        <v>0.13731498067314041</v>
      </c>
      <c r="K22">
        <f t="shared" si="7"/>
        <v>-1.016397885892395E-2</v>
      </c>
      <c r="L22">
        <f t="shared" si="8"/>
        <v>-2.5570911240854421E-2</v>
      </c>
      <c r="M22">
        <f t="shared" si="9"/>
        <v>-1.8969268425346852E-2</v>
      </c>
      <c r="N22">
        <f t="shared" si="10"/>
        <v>1.8056652747996838E-2</v>
      </c>
      <c r="Q22">
        <f t="shared" si="11"/>
        <v>-8.9430473736264154E-3</v>
      </c>
      <c r="R22">
        <f t="shared" si="4"/>
        <v>0.13179014455474519</v>
      </c>
      <c r="S22">
        <f t="shared" si="4"/>
        <v>-1.4926012563402154E-2</v>
      </c>
      <c r="T22">
        <f t="shared" si="4"/>
        <v>-2.851187666047755E-2</v>
      </c>
      <c r="U22">
        <f t="shared" si="4"/>
        <v>-1.8430957674826616E-2</v>
      </c>
      <c r="V22">
        <f t="shared" si="4"/>
        <v>1.6861369535852315E-2</v>
      </c>
      <c r="Y22" t="s">
        <v>22</v>
      </c>
      <c r="Z22">
        <f t="shared" ref="Z22:AE22" si="16">+Z12/251</f>
        <v>1.7221310519588637E-4</v>
      </c>
      <c r="AA22">
        <f t="shared" si="16"/>
        <v>2.9986983698863332E-4</v>
      </c>
      <c r="AB22">
        <f t="shared" si="16"/>
        <v>2.1198625846914534E-4</v>
      </c>
      <c r="AC22">
        <f t="shared" si="16"/>
        <v>1.5161160842109289E-4</v>
      </c>
      <c r="AD22">
        <f t="shared" si="16"/>
        <v>7.0430767717836453E-4</v>
      </c>
      <c r="AE22">
        <f t="shared" si="16"/>
        <v>1.0445515320560176E-4</v>
      </c>
    </row>
    <row r="23" spans="1:31">
      <c r="A23" s="1">
        <v>42937</v>
      </c>
      <c r="B23">
        <v>150.27000000000001</v>
      </c>
      <c r="C23">
        <v>212.14</v>
      </c>
      <c r="D23">
        <v>73.790000000000006</v>
      </c>
      <c r="E23">
        <v>135.31</v>
      </c>
      <c r="F23">
        <v>147.08000000000001</v>
      </c>
      <c r="G23">
        <v>88.61</v>
      </c>
      <c r="I23">
        <f t="shared" si="5"/>
        <v>8.2528180354268788E-3</v>
      </c>
      <c r="J23">
        <f t="shared" si="6"/>
        <v>1.7409236967051989E-2</v>
      </c>
      <c r="K23">
        <f t="shared" si="7"/>
        <v>1.3877438856828794E-2</v>
      </c>
      <c r="L23">
        <f t="shared" si="8"/>
        <v>2.0437405731523528E-2</v>
      </c>
      <c r="M23">
        <f t="shared" si="9"/>
        <v>-4.6421161825726087E-2</v>
      </c>
      <c r="N23">
        <f t="shared" si="10"/>
        <v>1.7336394948335387E-2</v>
      </c>
      <c r="Q23">
        <f t="shared" si="11"/>
        <v>4.4338805972500023E-3</v>
      </c>
      <c r="R23">
        <f t="shared" si="4"/>
        <v>1.1884400848656766E-2</v>
      </c>
      <c r="S23">
        <f t="shared" si="4"/>
        <v>9.1154051523505905E-3</v>
      </c>
      <c r="T23">
        <f t="shared" si="4"/>
        <v>1.74964403119004E-2</v>
      </c>
      <c r="U23">
        <f t="shared" si="4"/>
        <v>-4.5882851075205851E-2</v>
      </c>
      <c r="V23">
        <f t="shared" si="4"/>
        <v>1.6141111736190865E-2</v>
      </c>
      <c r="Y23" t="s">
        <v>23</v>
      </c>
      <c r="Z23">
        <f t="shared" ref="Z23:AE23" si="17">+Z13/251</f>
        <v>1.1387623961463455E-4</v>
      </c>
      <c r="AA23">
        <f t="shared" si="17"/>
        <v>1.2405141254510417E-4</v>
      </c>
      <c r="AB23">
        <f t="shared" si="17"/>
        <v>1.69697358817031E-4</v>
      </c>
      <c r="AC23">
        <f t="shared" si="17"/>
        <v>1.5508953795544155E-4</v>
      </c>
      <c r="AD23">
        <f t="shared" si="17"/>
        <v>1.0445515320560176E-4</v>
      </c>
      <c r="AE23">
        <f t="shared" si="17"/>
        <v>3.4662368690473687E-4</v>
      </c>
    </row>
    <row r="24" spans="1:31">
      <c r="A24" s="1">
        <v>42930</v>
      </c>
      <c r="B24">
        <v>149.04</v>
      </c>
      <c r="C24">
        <v>208.51</v>
      </c>
      <c r="D24">
        <v>72.78</v>
      </c>
      <c r="E24">
        <v>132.6</v>
      </c>
      <c r="F24">
        <v>154.24</v>
      </c>
      <c r="G24">
        <v>87.1</v>
      </c>
      <c r="I24">
        <f t="shared" si="5"/>
        <v>3.3707865168539186E-2</v>
      </c>
      <c r="J24">
        <f t="shared" si="6"/>
        <v>3.0340465484014256E-2</v>
      </c>
      <c r="K24">
        <f t="shared" si="7"/>
        <v>4.7797293406277142E-2</v>
      </c>
      <c r="L24">
        <f t="shared" si="8"/>
        <v>4.5269352648258376E-4</v>
      </c>
      <c r="M24">
        <f t="shared" si="9"/>
        <v>8.5000653851183827E-3</v>
      </c>
      <c r="N24">
        <f t="shared" si="10"/>
        <v>-6.2749572162009715E-3</v>
      </c>
      <c r="Q24">
        <f t="shared" si="11"/>
        <v>2.9888927730362308E-2</v>
      </c>
      <c r="R24">
        <f t="shared" ref="R24:R87" si="18">+J24-R$2</f>
        <v>2.4815629365619034E-2</v>
      </c>
      <c r="S24">
        <f t="shared" ref="S24:S87" si="19">+K24-S$2</f>
        <v>4.3035259701798938E-2</v>
      </c>
      <c r="T24">
        <f t="shared" ref="T24:T87" si="20">+L24-T$2</f>
        <v>-2.4882718931405435E-3</v>
      </c>
      <c r="U24">
        <f t="shared" ref="U24:U87" si="21">+M24-U$2</f>
        <v>9.0383761356386174E-3</v>
      </c>
      <c r="V24">
        <f t="shared" ref="V24:V87" si="22">+N24-V$2</f>
        <v>-7.4702404283454957E-3</v>
      </c>
    </row>
    <row r="25" spans="1:31">
      <c r="A25" s="1">
        <v>42923</v>
      </c>
      <c r="B25">
        <v>144.18</v>
      </c>
      <c r="C25">
        <v>202.37</v>
      </c>
      <c r="D25">
        <v>69.459999999999994</v>
      </c>
      <c r="E25">
        <v>132.54</v>
      </c>
      <c r="F25">
        <v>152.94</v>
      </c>
      <c r="G25">
        <v>87.65</v>
      </c>
      <c r="I25">
        <f t="shared" si="5"/>
        <v>1.1109568115539314E-3</v>
      </c>
      <c r="J25">
        <f t="shared" si="6"/>
        <v>2.3362831858407151E-2</v>
      </c>
      <c r="K25">
        <f t="shared" si="7"/>
        <v>7.6889598143041749E-3</v>
      </c>
      <c r="L25">
        <f t="shared" si="8"/>
        <v>1.8897875878751691E-3</v>
      </c>
      <c r="M25">
        <f t="shared" si="9"/>
        <v>-5.7856074887864262E-3</v>
      </c>
      <c r="N25">
        <f t="shared" si="10"/>
        <v>5.7372346528972162E-3</v>
      </c>
      <c r="Q25">
        <f t="shared" si="11"/>
        <v>-2.7079806266229454E-3</v>
      </c>
      <c r="R25">
        <f t="shared" si="18"/>
        <v>1.7837995740011929E-2</v>
      </c>
      <c r="S25">
        <f t="shared" si="19"/>
        <v>2.9269261098259702E-3</v>
      </c>
      <c r="T25">
        <f t="shared" si="20"/>
        <v>-1.0511778317479582E-3</v>
      </c>
      <c r="U25">
        <f t="shared" si="21"/>
        <v>-5.2472967382661906E-3</v>
      </c>
      <c r="V25">
        <f t="shared" si="22"/>
        <v>4.541951440752692E-3</v>
      </c>
    </row>
    <row r="26" spans="1:31">
      <c r="A26" s="1">
        <v>42916</v>
      </c>
      <c r="B26">
        <v>144.02000000000001</v>
      </c>
      <c r="C26">
        <v>197.75</v>
      </c>
      <c r="D26">
        <v>68.930000000000007</v>
      </c>
      <c r="E26">
        <v>132.29</v>
      </c>
      <c r="F26">
        <v>153.83000000000001</v>
      </c>
      <c r="G26">
        <v>87.15</v>
      </c>
      <c r="I26">
        <f t="shared" si="5"/>
        <v>-1.5449822258681967E-2</v>
      </c>
      <c r="J26">
        <f t="shared" si="6"/>
        <v>-2.2152994115610891E-2</v>
      </c>
      <c r="K26">
        <f t="shared" si="7"/>
        <v>-3.2017975003510557E-2</v>
      </c>
      <c r="L26">
        <f t="shared" si="8"/>
        <v>-3.0345231987099708E-2</v>
      </c>
      <c r="M26">
        <f t="shared" si="9"/>
        <v>-1.8168840438648193E-3</v>
      </c>
      <c r="N26">
        <f t="shared" si="10"/>
        <v>-2.5385819727130388E-2</v>
      </c>
      <c r="Q26">
        <f t="shared" si="11"/>
        <v>-1.9268759696858845E-2</v>
      </c>
      <c r="R26">
        <f t="shared" si="18"/>
        <v>-2.7677830234006114E-2</v>
      </c>
      <c r="S26">
        <f t="shared" si="19"/>
        <v>-3.6780008707988761E-2</v>
      </c>
      <c r="T26">
        <f t="shared" si="20"/>
        <v>-3.3286197406722833E-2</v>
      </c>
      <c r="U26">
        <f t="shared" si="21"/>
        <v>-1.2785732933445837E-3</v>
      </c>
      <c r="V26">
        <f t="shared" si="22"/>
        <v>-2.658110293927491E-2</v>
      </c>
    </row>
    <row r="27" spans="1:31">
      <c r="A27" s="1">
        <v>42909</v>
      </c>
      <c r="B27">
        <v>146.28</v>
      </c>
      <c r="C27">
        <v>202.23</v>
      </c>
      <c r="D27">
        <v>71.209999999999994</v>
      </c>
      <c r="E27">
        <v>136.43</v>
      </c>
      <c r="F27">
        <v>154.11000000000001</v>
      </c>
      <c r="G27">
        <v>89.42</v>
      </c>
      <c r="I27">
        <f t="shared" si="5"/>
        <v>2.8185843818092193E-2</v>
      </c>
      <c r="J27">
        <f t="shared" si="6"/>
        <v>2.9474648747709109E-2</v>
      </c>
      <c r="K27">
        <f t="shared" si="7"/>
        <v>1.7285714285714127E-2</v>
      </c>
      <c r="L27">
        <f t="shared" si="8"/>
        <v>1.5481950130256994E-2</v>
      </c>
      <c r="M27">
        <f t="shared" si="9"/>
        <v>-8.1735101042603731E-3</v>
      </c>
      <c r="N27">
        <f t="shared" si="10"/>
        <v>-2.6767789426722643E-3</v>
      </c>
      <c r="Q27">
        <f t="shared" si="11"/>
        <v>2.4366906379915315E-2</v>
      </c>
      <c r="R27">
        <f t="shared" si="18"/>
        <v>2.3949812629313887E-2</v>
      </c>
      <c r="S27">
        <f t="shared" si="19"/>
        <v>1.2523680581235923E-2</v>
      </c>
      <c r="T27">
        <f t="shared" si="20"/>
        <v>1.2540984710633866E-2</v>
      </c>
      <c r="U27">
        <f t="shared" si="21"/>
        <v>-7.6351993537401375E-3</v>
      </c>
      <c r="V27">
        <f t="shared" si="22"/>
        <v>-3.8720621548167886E-3</v>
      </c>
    </row>
    <row r="28" spans="1:31">
      <c r="A28" s="1">
        <v>42902</v>
      </c>
      <c r="B28">
        <v>142.27000000000001</v>
      </c>
      <c r="C28">
        <v>196.44</v>
      </c>
      <c r="D28">
        <v>70</v>
      </c>
      <c r="E28">
        <v>134.35</v>
      </c>
      <c r="F28">
        <v>155.38</v>
      </c>
      <c r="G28">
        <v>89.66</v>
      </c>
      <c r="I28">
        <f t="shared" si="5"/>
        <v>-4.5039602631225528E-2</v>
      </c>
      <c r="J28">
        <f t="shared" si="6"/>
        <v>3.3731516076408896E-2</v>
      </c>
      <c r="K28">
        <f t="shared" si="7"/>
        <v>-4.55062571103515E-3</v>
      </c>
      <c r="L28">
        <f t="shared" si="8"/>
        <v>2.1439975670949574E-2</v>
      </c>
      <c r="M28">
        <f t="shared" si="9"/>
        <v>8.3062946138869886E-3</v>
      </c>
      <c r="N28">
        <f t="shared" si="10"/>
        <v>1.701451905626139E-2</v>
      </c>
      <c r="Q28">
        <f t="shared" si="11"/>
        <v>-4.8858540069402406E-2</v>
      </c>
      <c r="R28">
        <f t="shared" si="18"/>
        <v>2.8206679958013674E-2</v>
      </c>
      <c r="S28">
        <f t="shared" si="19"/>
        <v>-9.3126594155133538E-3</v>
      </c>
      <c r="T28">
        <f t="shared" si="20"/>
        <v>1.8499010251326446E-2</v>
      </c>
      <c r="U28">
        <f t="shared" si="21"/>
        <v>8.8446053644072233E-3</v>
      </c>
      <c r="V28">
        <f t="shared" si="22"/>
        <v>1.5819235844116868E-2</v>
      </c>
    </row>
    <row r="29" spans="1:31">
      <c r="A29" s="1">
        <v>42895</v>
      </c>
      <c r="B29">
        <v>148.97999999999999</v>
      </c>
      <c r="C29">
        <v>190.03</v>
      </c>
      <c r="D29">
        <v>70.319999999999993</v>
      </c>
      <c r="E29">
        <v>131.53</v>
      </c>
      <c r="F29">
        <v>154.1</v>
      </c>
      <c r="G29">
        <v>88.16</v>
      </c>
      <c r="I29">
        <f t="shared" si="5"/>
        <v>-4.1621100032164682E-2</v>
      </c>
      <c r="J29">
        <f t="shared" si="6"/>
        <v>-1.051358881354103E-3</v>
      </c>
      <c r="K29">
        <f t="shared" si="7"/>
        <v>-2.0066889632107232E-2</v>
      </c>
      <c r="L29">
        <f t="shared" si="8"/>
        <v>1.1146986469864562E-2</v>
      </c>
      <c r="M29">
        <f t="shared" si="9"/>
        <v>1.3482407102926475E-2</v>
      </c>
      <c r="N29">
        <f t="shared" si="10"/>
        <v>-4.853820973021894E-3</v>
      </c>
      <c r="Q29">
        <f t="shared" si="11"/>
        <v>-4.544003747034156E-2</v>
      </c>
      <c r="R29">
        <f t="shared" si="18"/>
        <v>-6.5761949997493246E-3</v>
      </c>
      <c r="S29">
        <f t="shared" si="19"/>
        <v>-2.4828923336585436E-2</v>
      </c>
      <c r="T29">
        <f t="shared" si="20"/>
        <v>8.2060210502414334E-3</v>
      </c>
      <c r="U29">
        <f t="shared" si="21"/>
        <v>1.4020717853446709E-2</v>
      </c>
      <c r="V29">
        <f t="shared" si="22"/>
        <v>-6.0491041851664182E-3</v>
      </c>
    </row>
    <row r="30" spans="1:31">
      <c r="A30" s="1">
        <v>42888</v>
      </c>
      <c r="B30">
        <v>155.44999999999999</v>
      </c>
      <c r="C30">
        <v>190.23</v>
      </c>
      <c r="D30">
        <v>71.760000000000005</v>
      </c>
      <c r="E30">
        <v>130.08000000000001</v>
      </c>
      <c r="F30">
        <v>152.05000000000001</v>
      </c>
      <c r="G30">
        <v>88.59</v>
      </c>
      <c r="I30">
        <f t="shared" si="5"/>
        <v>1.197838682377439E-2</v>
      </c>
      <c r="J30">
        <f t="shared" si="6"/>
        <v>1.9508012219304316E-2</v>
      </c>
      <c r="K30">
        <f t="shared" si="7"/>
        <v>2.5728987993139052E-2</v>
      </c>
      <c r="L30">
        <f t="shared" si="8"/>
        <v>2.4897573274503815E-2</v>
      </c>
      <c r="M30">
        <f t="shared" si="9"/>
        <v>-2.8854351104989906E-3</v>
      </c>
      <c r="N30">
        <f t="shared" si="10"/>
        <v>1.5358166189111788E-2</v>
      </c>
      <c r="Q30">
        <f t="shared" si="11"/>
        <v>8.1594493855975132E-3</v>
      </c>
      <c r="R30">
        <f t="shared" si="18"/>
        <v>1.3983176100909094E-2</v>
      </c>
      <c r="S30">
        <f t="shared" si="19"/>
        <v>2.0966954288660848E-2</v>
      </c>
      <c r="T30">
        <f t="shared" si="20"/>
        <v>2.1956607854880687E-2</v>
      </c>
      <c r="U30">
        <f t="shared" si="21"/>
        <v>-2.347124359978755E-3</v>
      </c>
      <c r="V30">
        <f t="shared" si="22"/>
        <v>1.4162882976967264E-2</v>
      </c>
    </row>
    <row r="31" spans="1:31">
      <c r="A31" s="1">
        <v>42881</v>
      </c>
      <c r="B31">
        <v>153.61000000000001</v>
      </c>
      <c r="C31">
        <v>186.59</v>
      </c>
      <c r="D31">
        <v>69.959999999999994</v>
      </c>
      <c r="E31">
        <v>126.92</v>
      </c>
      <c r="F31">
        <v>152.49</v>
      </c>
      <c r="G31">
        <v>87.25</v>
      </c>
      <c r="I31">
        <f t="shared" si="5"/>
        <v>3.5933620802299782E-3</v>
      </c>
      <c r="J31">
        <f t="shared" si="6"/>
        <v>3.2252710776720539E-2</v>
      </c>
      <c r="K31">
        <f t="shared" si="7"/>
        <v>3.3535234155709803E-2</v>
      </c>
      <c r="L31">
        <f t="shared" si="8"/>
        <v>-6.2992125984251413E-4</v>
      </c>
      <c r="M31">
        <f t="shared" si="9"/>
        <v>3.3557046979866278E-3</v>
      </c>
      <c r="N31">
        <f t="shared" si="10"/>
        <v>1.1711502782931316E-2</v>
      </c>
      <c r="Q31">
        <f t="shared" si="11"/>
        <v>-2.2557535794689868E-4</v>
      </c>
      <c r="R31">
        <f t="shared" si="18"/>
        <v>2.6727874658325317E-2</v>
      </c>
      <c r="S31">
        <f t="shared" si="19"/>
        <v>2.8773200451231599E-2</v>
      </c>
      <c r="T31">
        <f t="shared" si="20"/>
        <v>-3.5708866794656414E-3</v>
      </c>
      <c r="U31">
        <f t="shared" si="21"/>
        <v>3.8940154485068634E-3</v>
      </c>
      <c r="V31">
        <f t="shared" si="22"/>
        <v>1.0516219570786791E-2</v>
      </c>
    </row>
    <row r="32" spans="1:31">
      <c r="A32" s="1">
        <v>42874</v>
      </c>
      <c r="B32">
        <v>153.06</v>
      </c>
      <c r="C32">
        <v>180.76</v>
      </c>
      <c r="D32">
        <v>67.69</v>
      </c>
      <c r="E32">
        <v>127</v>
      </c>
      <c r="F32">
        <v>151.97999999999999</v>
      </c>
      <c r="G32">
        <v>86.24</v>
      </c>
      <c r="I32">
        <f t="shared" si="5"/>
        <v>-1.9474695707879519E-2</v>
      </c>
      <c r="J32">
        <f t="shared" si="6"/>
        <v>-1.3587994542974102E-2</v>
      </c>
      <c r="K32">
        <f t="shared" si="7"/>
        <v>-1.0090669786487205E-2</v>
      </c>
      <c r="L32">
        <f t="shared" si="8"/>
        <v>2.7175671303785176E-2</v>
      </c>
      <c r="M32">
        <f t="shared" si="9"/>
        <v>1.070692292345532E-2</v>
      </c>
      <c r="N32">
        <f t="shared" si="10"/>
        <v>5.8011370228561177E-4</v>
      </c>
      <c r="Q32">
        <f t="shared" si="11"/>
        <v>-2.3293633146056397E-2</v>
      </c>
      <c r="R32">
        <f t="shared" si="18"/>
        <v>-1.9112830661369325E-2</v>
      </c>
      <c r="S32">
        <f t="shared" si="19"/>
        <v>-1.4852703490965409E-2</v>
      </c>
      <c r="T32">
        <f t="shared" si="20"/>
        <v>2.4234705884162048E-2</v>
      </c>
      <c r="U32">
        <f t="shared" si="21"/>
        <v>1.1245233673975554E-2</v>
      </c>
      <c r="V32">
        <f t="shared" si="22"/>
        <v>-6.1516950985891251E-4</v>
      </c>
    </row>
    <row r="33" spans="1:22">
      <c r="A33" s="1">
        <v>42867</v>
      </c>
      <c r="B33">
        <v>156.1</v>
      </c>
      <c r="C33">
        <v>183.25</v>
      </c>
      <c r="D33">
        <v>68.38</v>
      </c>
      <c r="E33">
        <v>123.64</v>
      </c>
      <c r="F33">
        <v>150.37</v>
      </c>
      <c r="G33">
        <v>86.19</v>
      </c>
      <c r="I33">
        <f t="shared" si="5"/>
        <v>4.7932330827067604E-2</v>
      </c>
      <c r="J33">
        <f t="shared" si="6"/>
        <v>-9.5129992973351785E-3</v>
      </c>
      <c r="K33">
        <f t="shared" si="7"/>
        <v>-8.9855072463769226E-3</v>
      </c>
      <c r="L33">
        <f t="shared" si="8"/>
        <v>1.0525463525219436E-3</v>
      </c>
      <c r="M33">
        <f t="shared" si="9"/>
        <v>-3.0183811673653693E-2</v>
      </c>
      <c r="N33">
        <f t="shared" si="10"/>
        <v>-3.5838150289018156E-3</v>
      </c>
      <c r="Q33">
        <f t="shared" si="11"/>
        <v>4.4113393388890726E-2</v>
      </c>
      <c r="R33">
        <f t="shared" si="18"/>
        <v>-1.5037835415730401E-2</v>
      </c>
      <c r="S33">
        <f t="shared" si="19"/>
        <v>-1.3747540950855126E-2</v>
      </c>
      <c r="T33">
        <f t="shared" si="20"/>
        <v>-1.8884190671011837E-3</v>
      </c>
      <c r="U33">
        <f t="shared" si="21"/>
        <v>-2.9645500923133457E-2</v>
      </c>
      <c r="V33">
        <f t="shared" si="22"/>
        <v>-4.7790982410463399E-3</v>
      </c>
    </row>
    <row r="34" spans="1:22">
      <c r="A34" s="1">
        <v>42860</v>
      </c>
      <c r="B34">
        <v>148.96</v>
      </c>
      <c r="C34">
        <v>185.01</v>
      </c>
      <c r="D34">
        <v>69</v>
      </c>
      <c r="E34">
        <v>123.51</v>
      </c>
      <c r="F34">
        <v>155.05000000000001</v>
      </c>
      <c r="G34">
        <v>86.5</v>
      </c>
      <c r="I34">
        <f t="shared" si="5"/>
        <v>3.6964845109641598E-2</v>
      </c>
      <c r="J34">
        <f t="shared" si="6"/>
        <v>9.7386787859110591E-4</v>
      </c>
      <c r="K34">
        <f t="shared" si="7"/>
        <v>7.8878177037686736E-3</v>
      </c>
      <c r="L34">
        <f t="shared" si="8"/>
        <v>3.2396533570921981E-4</v>
      </c>
      <c r="M34">
        <f t="shared" si="9"/>
        <v>-3.269074801921501E-2</v>
      </c>
      <c r="N34">
        <f t="shared" si="10"/>
        <v>-9.5041795488377545E-3</v>
      </c>
      <c r="Q34">
        <f t="shared" si="11"/>
        <v>3.3145907671464719E-2</v>
      </c>
      <c r="R34">
        <f t="shared" si="18"/>
        <v>-4.5509682398041157E-3</v>
      </c>
      <c r="S34">
        <f t="shared" si="19"/>
        <v>3.125783999290469E-3</v>
      </c>
      <c r="T34">
        <f t="shared" si="20"/>
        <v>-2.6170000839139075E-3</v>
      </c>
      <c r="U34">
        <f t="shared" si="21"/>
        <v>-3.2152437268694774E-2</v>
      </c>
      <c r="V34">
        <f t="shared" si="22"/>
        <v>-1.0699462760982279E-2</v>
      </c>
    </row>
    <row r="35" spans="1:22">
      <c r="A35" s="1">
        <v>42853</v>
      </c>
      <c r="B35">
        <v>143.65</v>
      </c>
      <c r="C35">
        <v>184.83</v>
      </c>
      <c r="D35">
        <v>68.459999999999994</v>
      </c>
      <c r="E35">
        <v>123.47</v>
      </c>
      <c r="F35">
        <v>160.29</v>
      </c>
      <c r="G35">
        <v>87.33</v>
      </c>
      <c r="I35">
        <f t="shared" si="5"/>
        <v>9.699866451114092E-3</v>
      </c>
      <c r="J35">
        <f t="shared" si="6"/>
        <v>2.4670140813837449E-2</v>
      </c>
      <c r="K35">
        <f t="shared" si="7"/>
        <v>3.1024096385541933E-2</v>
      </c>
      <c r="L35">
        <f t="shared" si="8"/>
        <v>1.4044021024967046E-2</v>
      </c>
      <c r="M35">
        <f t="shared" si="9"/>
        <v>-5.6116722783394746E-4</v>
      </c>
      <c r="N35">
        <f t="shared" si="10"/>
        <v>-1.4556533513879533E-2</v>
      </c>
      <c r="Q35">
        <f t="shared" si="11"/>
        <v>5.8809290129372156E-3</v>
      </c>
      <c r="R35">
        <f t="shared" si="18"/>
        <v>1.9145304695442227E-2</v>
      </c>
      <c r="S35">
        <f t="shared" si="19"/>
        <v>2.6262062681063729E-2</v>
      </c>
      <c r="T35">
        <f t="shared" si="20"/>
        <v>1.1103055605343918E-2</v>
      </c>
      <c r="U35">
        <f t="shared" si="21"/>
        <v>-2.2856477313712019E-5</v>
      </c>
      <c r="V35">
        <f t="shared" si="22"/>
        <v>-1.5751816726024055E-2</v>
      </c>
    </row>
    <row r="36" spans="1:22">
      <c r="A36" s="1">
        <v>42846</v>
      </c>
      <c r="B36">
        <v>142.27000000000001</v>
      </c>
      <c r="C36">
        <v>180.38</v>
      </c>
      <c r="D36">
        <v>66.400000000000006</v>
      </c>
      <c r="E36">
        <v>121.76</v>
      </c>
      <c r="F36">
        <v>160.38</v>
      </c>
      <c r="G36">
        <v>88.62</v>
      </c>
      <c r="I36">
        <f t="shared" si="5"/>
        <v>-7.4647690805078604E-3</v>
      </c>
      <c r="J36">
        <f t="shared" si="6"/>
        <v>8.5546547386077254E-3</v>
      </c>
      <c r="K36">
        <f t="shared" si="7"/>
        <v>1.0962241169305775E-2</v>
      </c>
      <c r="L36">
        <f t="shared" si="8"/>
        <v>-2.5296189561319182E-2</v>
      </c>
      <c r="M36">
        <f t="shared" si="9"/>
        <v>-6.8316486580690117E-2</v>
      </c>
      <c r="N36">
        <f t="shared" si="10"/>
        <v>-6.8362658298778411E-3</v>
      </c>
      <c r="Q36">
        <f t="shared" si="11"/>
        <v>-1.1283706518684737E-2</v>
      </c>
      <c r="R36">
        <f t="shared" si="18"/>
        <v>3.0298186202125038E-3</v>
      </c>
      <c r="S36">
        <f t="shared" si="19"/>
        <v>6.2002074648275706E-3</v>
      </c>
      <c r="T36">
        <f t="shared" si="20"/>
        <v>-2.823715498094231E-2</v>
      </c>
      <c r="U36">
        <f t="shared" si="21"/>
        <v>-6.7778175830169887E-2</v>
      </c>
      <c r="V36">
        <f t="shared" si="22"/>
        <v>-8.0315490420223654E-3</v>
      </c>
    </row>
    <row r="37" spans="1:22">
      <c r="A37" s="1">
        <v>42832</v>
      </c>
      <c r="B37">
        <v>143.34</v>
      </c>
      <c r="C37">
        <v>178.85</v>
      </c>
      <c r="D37">
        <v>65.680000000000007</v>
      </c>
      <c r="E37">
        <v>124.92</v>
      </c>
      <c r="F37">
        <v>172.14</v>
      </c>
      <c r="G37">
        <v>89.23</v>
      </c>
      <c r="I37">
        <f t="shared" si="5"/>
        <v>-2.2274815536683645E-3</v>
      </c>
      <c r="J37">
        <f t="shared" si="6"/>
        <v>1.1251837611670146E-2</v>
      </c>
      <c r="K37">
        <f t="shared" si="7"/>
        <v>-2.7330701488004205E-3</v>
      </c>
      <c r="L37">
        <f t="shared" si="8"/>
        <v>2.9706945002008212E-3</v>
      </c>
      <c r="M37">
        <f t="shared" si="9"/>
        <v>-1.1485012059262667E-2</v>
      </c>
      <c r="N37">
        <f t="shared" si="10"/>
        <v>-6.9003895381190006E-3</v>
      </c>
      <c r="Q37">
        <f t="shared" si="11"/>
        <v>-6.0464189918452409E-3</v>
      </c>
      <c r="R37">
        <f t="shared" si="18"/>
        <v>5.7270014932749242E-3</v>
      </c>
      <c r="S37">
        <f t="shared" si="19"/>
        <v>-7.4951038532786252E-3</v>
      </c>
      <c r="T37">
        <f t="shared" si="20"/>
        <v>2.9729080577693863E-5</v>
      </c>
      <c r="U37">
        <f t="shared" si="21"/>
        <v>-1.0946701308742432E-2</v>
      </c>
      <c r="V37">
        <f t="shared" si="22"/>
        <v>-8.0956727502635249E-3</v>
      </c>
    </row>
    <row r="38" spans="1:22">
      <c r="A38" s="1">
        <v>42825</v>
      </c>
      <c r="B38">
        <v>143.66</v>
      </c>
      <c r="C38">
        <v>176.86</v>
      </c>
      <c r="D38">
        <v>65.86</v>
      </c>
      <c r="E38">
        <v>124.55</v>
      </c>
      <c r="F38">
        <v>174.14</v>
      </c>
      <c r="G38">
        <v>89.85</v>
      </c>
      <c r="I38">
        <f t="shared" si="5"/>
        <v>2.1473265073947756E-2</v>
      </c>
      <c r="J38">
        <f t="shared" si="6"/>
        <v>5.915140484586523E-3</v>
      </c>
      <c r="K38">
        <f t="shared" si="7"/>
        <v>1.3542628501077125E-2</v>
      </c>
      <c r="L38">
        <f t="shared" si="8"/>
        <v>-7.4115396875996664E-3</v>
      </c>
      <c r="M38">
        <f t="shared" si="9"/>
        <v>1.7833515503651309E-3</v>
      </c>
      <c r="N38">
        <f t="shared" si="10"/>
        <v>-7.9496522027161509E-3</v>
      </c>
      <c r="Q38">
        <f t="shared" si="11"/>
        <v>1.7654327635770878E-2</v>
      </c>
      <c r="R38">
        <f t="shared" si="18"/>
        <v>3.9030436619130141E-4</v>
      </c>
      <c r="S38">
        <f t="shared" si="19"/>
        <v>8.7805947965989214E-3</v>
      </c>
      <c r="T38">
        <f t="shared" si="20"/>
        <v>-1.0352505107222795E-2</v>
      </c>
      <c r="U38">
        <f t="shared" si="21"/>
        <v>2.3216623008853665E-3</v>
      </c>
      <c r="V38">
        <f t="shared" si="22"/>
        <v>-9.1449354148606752E-3</v>
      </c>
    </row>
    <row r="39" spans="1:22">
      <c r="A39" s="1">
        <v>42818</v>
      </c>
      <c r="B39">
        <v>140.63999999999999</v>
      </c>
      <c r="C39">
        <v>175.82</v>
      </c>
      <c r="D39">
        <v>64.98</v>
      </c>
      <c r="E39">
        <v>125.48</v>
      </c>
      <c r="F39">
        <v>173.83</v>
      </c>
      <c r="G39">
        <v>90.57</v>
      </c>
      <c r="I39">
        <f t="shared" si="5"/>
        <v>4.6431887991997822E-3</v>
      </c>
      <c r="J39">
        <f t="shared" si="6"/>
        <v>-2.3764575235979968E-2</v>
      </c>
      <c r="K39">
        <f t="shared" si="7"/>
        <v>1.6956990904886116E-3</v>
      </c>
      <c r="L39">
        <f t="shared" si="8"/>
        <v>-2.0146806184600963E-2</v>
      </c>
      <c r="M39">
        <f t="shared" si="9"/>
        <v>-1.0361514375177849E-2</v>
      </c>
      <c r="N39">
        <f t="shared" si="10"/>
        <v>-4.7252747252748417E-3</v>
      </c>
      <c r="Q39">
        <f t="shared" si="11"/>
        <v>8.2425136102290538E-4</v>
      </c>
      <c r="R39">
        <f t="shared" si="18"/>
        <v>-2.928941135437519E-2</v>
      </c>
      <c r="S39">
        <f t="shared" si="19"/>
        <v>-3.0663346139895931E-3</v>
      </c>
      <c r="T39">
        <f t="shared" si="20"/>
        <v>-2.3087771604224091E-2</v>
      </c>
      <c r="U39">
        <f t="shared" si="21"/>
        <v>-9.8232036246576147E-3</v>
      </c>
      <c r="V39">
        <f t="shared" si="22"/>
        <v>-5.920557937419366E-3</v>
      </c>
    </row>
    <row r="40" spans="1:22">
      <c r="A40" s="1">
        <v>42811</v>
      </c>
      <c r="B40">
        <v>139.99</v>
      </c>
      <c r="C40">
        <v>180.1</v>
      </c>
      <c r="D40">
        <v>64.87</v>
      </c>
      <c r="E40">
        <v>128.06</v>
      </c>
      <c r="F40">
        <v>175.65</v>
      </c>
      <c r="G40">
        <v>91</v>
      </c>
      <c r="I40">
        <f t="shared" si="5"/>
        <v>6.1089550093431644E-3</v>
      </c>
      <c r="J40">
        <f t="shared" si="6"/>
        <v>7.8343592613319135E-3</v>
      </c>
      <c r="K40">
        <f t="shared" si="7"/>
        <v>-9.2407207762212895E-4</v>
      </c>
      <c r="L40">
        <f t="shared" si="8"/>
        <v>1.4658109500039762E-2</v>
      </c>
      <c r="M40">
        <f t="shared" si="9"/>
        <v>-1.2258898948433905E-2</v>
      </c>
      <c r="N40">
        <f t="shared" si="10"/>
        <v>-7.68639508070601E-4</v>
      </c>
      <c r="Q40">
        <f t="shared" si="11"/>
        <v>2.2900175711662875E-3</v>
      </c>
      <c r="R40">
        <f t="shared" si="18"/>
        <v>2.309523142936692E-3</v>
      </c>
      <c r="S40">
        <f t="shared" si="19"/>
        <v>-5.6861057821003336E-3</v>
      </c>
      <c r="T40">
        <f t="shared" si="20"/>
        <v>1.1717144080416634E-2</v>
      </c>
      <c r="U40">
        <f t="shared" si="21"/>
        <v>-1.172058819791367E-2</v>
      </c>
      <c r="V40">
        <f t="shared" si="22"/>
        <v>-1.9639227202151253E-3</v>
      </c>
    </row>
    <row r="41" spans="1:22">
      <c r="A41" s="1">
        <v>42804</v>
      </c>
      <c r="B41">
        <v>139.13999999999999</v>
      </c>
      <c r="C41">
        <v>178.7</v>
      </c>
      <c r="D41">
        <v>64.930000000000007</v>
      </c>
      <c r="E41">
        <v>126.21</v>
      </c>
      <c r="F41">
        <v>177.83</v>
      </c>
      <c r="G41">
        <v>91.07</v>
      </c>
      <c r="I41">
        <f t="shared" si="5"/>
        <v>-4.5786235512950135E-3</v>
      </c>
      <c r="J41">
        <f t="shared" si="6"/>
        <v>-1.9101987045779034E-2</v>
      </c>
      <c r="K41">
        <f t="shared" si="7"/>
        <v>1.0583657587548645E-2</v>
      </c>
      <c r="L41">
        <f t="shared" si="8"/>
        <v>1.9549236610388432E-2</v>
      </c>
      <c r="M41">
        <f t="shared" si="9"/>
        <v>-1.2329908358789221E-2</v>
      </c>
      <c r="N41">
        <f t="shared" si="10"/>
        <v>6.2983425414364635E-3</v>
      </c>
      <c r="Q41">
        <f t="shared" si="11"/>
        <v>-8.3975609894718899E-3</v>
      </c>
      <c r="R41">
        <f t="shared" si="18"/>
        <v>-2.4626823164174257E-2</v>
      </c>
      <c r="S41">
        <f t="shared" si="19"/>
        <v>5.8216238830704403E-3</v>
      </c>
      <c r="T41">
        <f t="shared" si="20"/>
        <v>1.6608271190765304E-2</v>
      </c>
      <c r="U41">
        <f t="shared" si="21"/>
        <v>-1.1791597608268986E-2</v>
      </c>
      <c r="V41">
        <f t="shared" si="22"/>
        <v>5.1030593292919393E-3</v>
      </c>
    </row>
    <row r="42" spans="1:22">
      <c r="A42" s="1">
        <v>42797</v>
      </c>
      <c r="B42">
        <v>139.78</v>
      </c>
      <c r="C42">
        <v>182.18</v>
      </c>
      <c r="D42">
        <v>64.25</v>
      </c>
      <c r="E42">
        <v>123.79</v>
      </c>
      <c r="F42">
        <v>180.05</v>
      </c>
      <c r="G42">
        <v>90.5</v>
      </c>
      <c r="I42">
        <f t="shared" si="5"/>
        <v>2.283038196985232E-2</v>
      </c>
      <c r="J42">
        <f t="shared" si="6"/>
        <v>2.6713255184851237E-2</v>
      </c>
      <c r="K42">
        <f t="shared" si="7"/>
        <v>-5.7257814917982541E-3</v>
      </c>
      <c r="L42">
        <f t="shared" si="8"/>
        <v>8.6368451071456853E-3</v>
      </c>
      <c r="M42">
        <f t="shared" si="9"/>
        <v>-7.1684587813619638E-3</v>
      </c>
      <c r="N42">
        <f t="shared" si="10"/>
        <v>-6.0406370126303566E-3</v>
      </c>
      <c r="Q42">
        <f t="shared" si="11"/>
        <v>1.9011444531675442E-2</v>
      </c>
      <c r="R42">
        <f t="shared" si="18"/>
        <v>2.1188419066456014E-2</v>
      </c>
      <c r="S42">
        <f t="shared" si="19"/>
        <v>-1.0487815196276458E-2</v>
      </c>
      <c r="T42">
        <f t="shared" si="20"/>
        <v>5.695879687522558E-3</v>
      </c>
      <c r="U42">
        <f t="shared" si="21"/>
        <v>-6.6301480308417282E-3</v>
      </c>
      <c r="V42">
        <f t="shared" si="22"/>
        <v>-7.2359202247748809E-3</v>
      </c>
    </row>
    <row r="43" spans="1:22">
      <c r="A43" s="1">
        <v>42790</v>
      </c>
      <c r="B43">
        <v>136.66</v>
      </c>
      <c r="C43">
        <v>177.44</v>
      </c>
      <c r="D43">
        <v>64.62</v>
      </c>
      <c r="E43">
        <v>122.73</v>
      </c>
      <c r="F43">
        <v>181.35</v>
      </c>
      <c r="G43">
        <v>91.05</v>
      </c>
      <c r="I43">
        <f t="shared" si="5"/>
        <v>6.9260241674033995E-3</v>
      </c>
      <c r="J43">
        <f t="shared" si="6"/>
        <v>2.7386949221237744E-2</v>
      </c>
      <c r="K43">
        <f t="shared" si="7"/>
        <v>0</v>
      </c>
      <c r="L43">
        <f t="shared" si="8"/>
        <v>3.2559313478041529E-2</v>
      </c>
      <c r="M43">
        <f t="shared" si="9"/>
        <v>3.7637681961588676E-3</v>
      </c>
      <c r="N43">
        <f t="shared" si="10"/>
        <v>-4.3912613898344777E-4</v>
      </c>
      <c r="Q43">
        <f t="shared" si="11"/>
        <v>3.1070867292265227E-3</v>
      </c>
      <c r="R43">
        <f t="shared" si="18"/>
        <v>2.1862113102842522E-2</v>
      </c>
      <c r="S43">
        <f t="shared" si="19"/>
        <v>-4.7620337044782047E-3</v>
      </c>
      <c r="T43">
        <f t="shared" si="20"/>
        <v>2.9618348058418401E-2</v>
      </c>
      <c r="U43">
        <f t="shared" si="21"/>
        <v>4.3020789466791031E-3</v>
      </c>
      <c r="V43">
        <f t="shared" si="22"/>
        <v>-1.634409351127972E-3</v>
      </c>
    </row>
    <row r="44" spans="1:22">
      <c r="A44" s="1">
        <v>42783</v>
      </c>
      <c r="B44">
        <v>135.72</v>
      </c>
      <c r="C44">
        <v>172.71</v>
      </c>
      <c r="D44">
        <v>64.62</v>
      </c>
      <c r="E44">
        <v>118.86</v>
      </c>
      <c r="F44">
        <v>180.67</v>
      </c>
      <c r="G44">
        <v>91.09</v>
      </c>
      <c r="I44">
        <f t="shared" si="5"/>
        <v>2.7247956403269713E-2</v>
      </c>
      <c r="J44">
        <f t="shared" si="6"/>
        <v>3.898213318895527E-2</v>
      </c>
      <c r="K44">
        <f t="shared" si="7"/>
        <v>9.6875000000000711E-3</v>
      </c>
      <c r="L44">
        <f t="shared" si="8"/>
        <v>3.1412703922249152E-2</v>
      </c>
      <c r="M44">
        <f t="shared" si="9"/>
        <v>1.1137228565032409E-2</v>
      </c>
      <c r="N44">
        <f t="shared" si="10"/>
        <v>3.5466636353302272E-2</v>
      </c>
      <c r="Q44">
        <f t="shared" si="11"/>
        <v>2.3429018965092835E-2</v>
      </c>
      <c r="R44">
        <f t="shared" si="18"/>
        <v>3.3457297070560048E-2</v>
      </c>
      <c r="S44">
        <f t="shared" si="19"/>
        <v>4.9254662955218664E-3</v>
      </c>
      <c r="T44">
        <f t="shared" si="20"/>
        <v>2.8471738502626024E-2</v>
      </c>
      <c r="U44">
        <f t="shared" si="21"/>
        <v>1.1675539315552643E-2</v>
      </c>
      <c r="V44">
        <f t="shared" si="22"/>
        <v>3.427135314115775E-2</v>
      </c>
    </row>
    <row r="45" spans="1:22">
      <c r="A45" s="1">
        <v>42776</v>
      </c>
      <c r="B45">
        <v>132.12</v>
      </c>
      <c r="C45">
        <v>166.23</v>
      </c>
      <c r="D45">
        <v>64</v>
      </c>
      <c r="E45">
        <v>115.24</v>
      </c>
      <c r="F45">
        <v>178.68</v>
      </c>
      <c r="G45">
        <v>87.97</v>
      </c>
      <c r="I45">
        <f t="shared" si="5"/>
        <v>2.3551286024170892E-2</v>
      </c>
      <c r="J45">
        <f t="shared" si="6"/>
        <v>2.3583743842364502E-2</v>
      </c>
      <c r="K45">
        <f t="shared" si="7"/>
        <v>5.0251256281406143E-3</v>
      </c>
      <c r="L45">
        <f t="shared" si="8"/>
        <v>1.4079549454417473E-2</v>
      </c>
      <c r="M45">
        <f t="shared" si="9"/>
        <v>1.6266636332612938E-2</v>
      </c>
      <c r="N45">
        <f t="shared" si="10"/>
        <v>6.4065896350531393E-3</v>
      </c>
      <c r="Q45">
        <f t="shared" si="11"/>
        <v>1.9732348585994014E-2</v>
      </c>
      <c r="R45">
        <f t="shared" si="18"/>
        <v>1.8058907723969279E-2</v>
      </c>
      <c r="S45">
        <f t="shared" si="19"/>
        <v>2.630919236624096E-4</v>
      </c>
      <c r="T45">
        <f t="shared" si="20"/>
        <v>1.1138584034794344E-2</v>
      </c>
      <c r="U45">
        <f t="shared" si="21"/>
        <v>1.6804947083133175E-2</v>
      </c>
      <c r="V45">
        <f t="shared" si="22"/>
        <v>5.211306422908615E-3</v>
      </c>
    </row>
    <row r="46" spans="1:22">
      <c r="A46" s="1">
        <v>42769</v>
      </c>
      <c r="B46">
        <v>129.08000000000001</v>
      </c>
      <c r="C46">
        <v>162.4</v>
      </c>
      <c r="D46">
        <v>63.68</v>
      </c>
      <c r="E46">
        <v>113.64</v>
      </c>
      <c r="F46">
        <v>175.82</v>
      </c>
      <c r="G46">
        <v>87.41</v>
      </c>
      <c r="I46">
        <f t="shared" si="5"/>
        <v>5.8466584665846755E-2</v>
      </c>
      <c r="J46">
        <f t="shared" si="6"/>
        <v>-3.1604054859868724E-2</v>
      </c>
      <c r="K46">
        <f t="shared" si="7"/>
        <v>-3.1924597141988476E-2</v>
      </c>
      <c r="L46">
        <f t="shared" si="8"/>
        <v>2.2931733991886638E-3</v>
      </c>
      <c r="M46">
        <f t="shared" si="9"/>
        <v>-8.3474337281445044E-3</v>
      </c>
      <c r="N46">
        <f t="shared" si="10"/>
        <v>7.9566420664205495E-3</v>
      </c>
      <c r="Q46">
        <f t="shared" si="11"/>
        <v>5.4647647227669877E-2</v>
      </c>
      <c r="R46">
        <f t="shared" si="18"/>
        <v>-3.7128890978263947E-2</v>
      </c>
      <c r="S46">
        <f t="shared" si="19"/>
        <v>-3.6686630846466679E-2</v>
      </c>
      <c r="T46">
        <f t="shared" si="20"/>
        <v>-6.4779202043446348E-4</v>
      </c>
      <c r="U46">
        <f t="shared" si="21"/>
        <v>-7.8091229776242688E-3</v>
      </c>
      <c r="V46">
        <f t="shared" si="22"/>
        <v>6.7613588542760252E-3</v>
      </c>
    </row>
    <row r="47" spans="1:22">
      <c r="A47" s="1">
        <v>42762</v>
      </c>
      <c r="B47">
        <v>121.95</v>
      </c>
      <c r="C47">
        <v>167.7</v>
      </c>
      <c r="D47">
        <v>65.78</v>
      </c>
      <c r="E47">
        <v>113.38</v>
      </c>
      <c r="F47">
        <v>177.3</v>
      </c>
      <c r="G47">
        <v>86.72</v>
      </c>
      <c r="I47">
        <f t="shared" si="5"/>
        <v>1.6250000000000098E-2</v>
      </c>
      <c r="J47">
        <f t="shared" si="6"/>
        <v>5.1212938005390729E-2</v>
      </c>
      <c r="K47">
        <f t="shared" si="7"/>
        <v>4.8453936882371762E-2</v>
      </c>
      <c r="L47">
        <f t="shared" si="8"/>
        <v>-6.7455102934735889E-3</v>
      </c>
      <c r="M47">
        <f t="shared" si="9"/>
        <v>3.9577836411609502E-2</v>
      </c>
      <c r="N47">
        <f t="shared" si="10"/>
        <v>-8.3476272155518227E-3</v>
      </c>
      <c r="Q47">
        <f t="shared" si="11"/>
        <v>1.2431062561823221E-2</v>
      </c>
      <c r="R47">
        <f t="shared" si="18"/>
        <v>4.5688101886995507E-2</v>
      </c>
      <c r="S47">
        <f t="shared" si="19"/>
        <v>4.3691903177893558E-2</v>
      </c>
      <c r="T47">
        <f t="shared" si="20"/>
        <v>-9.686475713096717E-3</v>
      </c>
      <c r="U47">
        <f t="shared" si="21"/>
        <v>4.0116147162129738E-2</v>
      </c>
      <c r="V47">
        <f t="shared" si="22"/>
        <v>-9.542910427696347E-3</v>
      </c>
    </row>
    <row r="48" spans="1:22">
      <c r="A48" s="1">
        <v>42755</v>
      </c>
      <c r="B48">
        <v>120</v>
      </c>
      <c r="C48">
        <v>159.53</v>
      </c>
      <c r="D48">
        <v>62.74</v>
      </c>
      <c r="E48">
        <v>114.15</v>
      </c>
      <c r="F48">
        <v>170.55</v>
      </c>
      <c r="G48">
        <v>87.45</v>
      </c>
      <c r="I48">
        <f t="shared" si="5"/>
        <v>8.0645161290322509E-3</v>
      </c>
      <c r="J48">
        <f t="shared" si="6"/>
        <v>4.4072278536799736E-3</v>
      </c>
      <c r="K48">
        <f t="shared" si="7"/>
        <v>6.3795853269543734E-4</v>
      </c>
      <c r="L48">
        <f t="shared" si="8"/>
        <v>-3.9267015706805353E-3</v>
      </c>
      <c r="M48">
        <f t="shared" si="9"/>
        <v>1.9182502689135905E-2</v>
      </c>
      <c r="N48">
        <f t="shared" si="10"/>
        <v>4.0947506249255916E-2</v>
      </c>
      <c r="Q48">
        <f t="shared" si="11"/>
        <v>4.2455786908553745E-3</v>
      </c>
      <c r="R48">
        <f t="shared" si="18"/>
        <v>-1.117608264715248E-3</v>
      </c>
      <c r="S48">
        <f t="shared" si="19"/>
        <v>-4.1240751717827673E-3</v>
      </c>
      <c r="T48">
        <f t="shared" si="20"/>
        <v>-6.8676669903036626E-3</v>
      </c>
      <c r="U48">
        <f t="shared" si="21"/>
        <v>1.9720813439656142E-2</v>
      </c>
      <c r="V48">
        <f t="shared" si="22"/>
        <v>3.9752223037111394E-2</v>
      </c>
    </row>
    <row r="49" spans="1:22">
      <c r="A49" s="1">
        <v>42748</v>
      </c>
      <c r="B49">
        <v>119.04</v>
      </c>
      <c r="C49">
        <v>158.83000000000001</v>
      </c>
      <c r="D49">
        <v>62.7</v>
      </c>
      <c r="E49">
        <v>114.6</v>
      </c>
      <c r="F49">
        <v>167.34</v>
      </c>
      <c r="G49">
        <v>84.01</v>
      </c>
      <c r="I49">
        <f t="shared" si="5"/>
        <v>9.5835806971420467E-3</v>
      </c>
      <c r="J49">
        <f t="shared" si="6"/>
        <v>-1.6970458830922741E-3</v>
      </c>
      <c r="K49">
        <f t="shared" si="7"/>
        <v>-2.22788033099941E-3</v>
      </c>
      <c r="L49">
        <f t="shared" si="8"/>
        <v>-1.4617368873602765E-2</v>
      </c>
      <c r="M49">
        <f t="shared" si="9"/>
        <v>-1.2918067598655103E-2</v>
      </c>
      <c r="N49">
        <f t="shared" si="10"/>
        <v>-1.1995766200164626E-2</v>
      </c>
      <c r="Q49">
        <f t="shared" si="11"/>
        <v>5.7646432589651703E-3</v>
      </c>
      <c r="R49">
        <f t="shared" si="18"/>
        <v>-7.2218820014874957E-3</v>
      </c>
      <c r="S49">
        <f t="shared" si="19"/>
        <v>-6.9899140354776146E-3</v>
      </c>
      <c r="T49">
        <f t="shared" si="20"/>
        <v>-1.7558334293225893E-2</v>
      </c>
      <c r="U49">
        <f t="shared" si="21"/>
        <v>-1.2379756848134868E-2</v>
      </c>
      <c r="V49">
        <f t="shared" si="22"/>
        <v>-1.319104941230915E-2</v>
      </c>
    </row>
    <row r="50" spans="1:22">
      <c r="A50" s="1">
        <v>42741</v>
      </c>
      <c r="B50">
        <v>117.91</v>
      </c>
      <c r="C50">
        <v>159.1</v>
      </c>
      <c r="D50">
        <v>62.84</v>
      </c>
      <c r="E50">
        <v>116.3</v>
      </c>
      <c r="F50">
        <v>169.53</v>
      </c>
      <c r="G50">
        <v>85.03</v>
      </c>
      <c r="I50">
        <f t="shared" si="5"/>
        <v>1.8045242617855228E-2</v>
      </c>
      <c r="J50">
        <f t="shared" si="6"/>
        <v>2.1968139773895112E-2</v>
      </c>
      <c r="K50">
        <f t="shared" si="7"/>
        <v>1.1264885741873343E-2</v>
      </c>
      <c r="L50">
        <f t="shared" si="8"/>
        <v>9.4609842895583274E-3</v>
      </c>
      <c r="M50">
        <f t="shared" si="9"/>
        <v>2.1326585938912013E-2</v>
      </c>
      <c r="N50">
        <f t="shared" si="10"/>
        <v>1.1298763082778329E-2</v>
      </c>
      <c r="Q50">
        <f t="shared" si="11"/>
        <v>1.4226305179678352E-2</v>
      </c>
      <c r="R50">
        <f t="shared" si="18"/>
        <v>1.644330365549989E-2</v>
      </c>
      <c r="S50">
        <f t="shared" si="19"/>
        <v>6.5028520373951381E-3</v>
      </c>
      <c r="T50">
        <f t="shared" si="20"/>
        <v>6.5200188699352001E-3</v>
      </c>
      <c r="U50">
        <f t="shared" si="21"/>
        <v>2.1864896689432249E-2</v>
      </c>
      <c r="V50">
        <f t="shared" si="22"/>
        <v>1.0103479870633805E-2</v>
      </c>
    </row>
    <row r="51" spans="1:22">
      <c r="A51" s="1">
        <v>42734</v>
      </c>
      <c r="B51">
        <v>115.82</v>
      </c>
      <c r="C51">
        <v>155.68</v>
      </c>
      <c r="D51">
        <v>62.14</v>
      </c>
      <c r="E51">
        <v>115.21</v>
      </c>
      <c r="F51">
        <v>165.99</v>
      </c>
      <c r="G51">
        <v>84.08</v>
      </c>
      <c r="I51">
        <f t="shared" si="5"/>
        <v>-6.0075523515276119E-3</v>
      </c>
      <c r="J51">
        <f t="shared" si="6"/>
        <v>-1.3497243520689373E-2</v>
      </c>
      <c r="K51">
        <f t="shared" si="7"/>
        <v>-1.7394054395951986E-2</v>
      </c>
      <c r="L51">
        <f t="shared" si="8"/>
        <v>-6.4677474991375883E-3</v>
      </c>
      <c r="M51">
        <f t="shared" si="9"/>
        <v>-4.3188770919561081E-3</v>
      </c>
      <c r="N51">
        <f t="shared" si="10"/>
        <v>-1.0357815442561202E-2</v>
      </c>
      <c r="Q51">
        <f t="shared" si="11"/>
        <v>-9.8264897897044883E-3</v>
      </c>
      <c r="R51">
        <f t="shared" si="18"/>
        <v>-1.9022079639084595E-2</v>
      </c>
      <c r="S51">
        <f t="shared" si="19"/>
        <v>-2.2156088100430189E-2</v>
      </c>
      <c r="T51">
        <f t="shared" si="20"/>
        <v>-9.4087129187607164E-3</v>
      </c>
      <c r="U51">
        <f t="shared" si="21"/>
        <v>-3.7805663414358726E-3</v>
      </c>
      <c r="V51">
        <f t="shared" si="22"/>
        <v>-1.1553098654705727E-2</v>
      </c>
    </row>
    <row r="52" spans="1:22">
      <c r="A52" s="1">
        <v>42727</v>
      </c>
      <c r="B52">
        <v>116.52</v>
      </c>
      <c r="C52">
        <v>157.81</v>
      </c>
      <c r="D52">
        <v>63.24</v>
      </c>
      <c r="E52">
        <v>115.96</v>
      </c>
      <c r="F52">
        <v>166.71</v>
      </c>
      <c r="G52">
        <v>84.96</v>
      </c>
      <c r="I52">
        <f t="shared" si="5"/>
        <v>4.7426058463395648E-3</v>
      </c>
      <c r="J52">
        <f t="shared" si="6"/>
        <v>2.1423948220064659E-2</v>
      </c>
      <c r="K52">
        <f t="shared" si="7"/>
        <v>1.508828250401284E-2</v>
      </c>
      <c r="L52">
        <f t="shared" si="8"/>
        <v>6.9036934760102753E-4</v>
      </c>
      <c r="M52">
        <f t="shared" si="9"/>
        <v>-1.1995441732126633E-4</v>
      </c>
      <c r="N52">
        <f t="shared" si="10"/>
        <v>3.3065658951345611E-3</v>
      </c>
      <c r="Q52">
        <f t="shared" si="11"/>
        <v>9.2366840816268799E-4</v>
      </c>
      <c r="R52">
        <f t="shared" si="18"/>
        <v>1.5899112101669437E-2</v>
      </c>
      <c r="S52">
        <f t="shared" si="19"/>
        <v>1.0326248799534636E-2</v>
      </c>
      <c r="T52">
        <f t="shared" si="20"/>
        <v>-2.2505960720220998E-3</v>
      </c>
      <c r="U52">
        <f t="shared" si="21"/>
        <v>4.1835633319896911E-4</v>
      </c>
      <c r="V52">
        <f t="shared" si="22"/>
        <v>2.1112826829900368E-3</v>
      </c>
    </row>
    <row r="53" spans="1:22">
      <c r="A53" s="1">
        <v>42720</v>
      </c>
      <c r="B53">
        <v>115.97</v>
      </c>
      <c r="C53">
        <v>154.5</v>
      </c>
      <c r="D53">
        <v>62.3</v>
      </c>
      <c r="E53">
        <v>115.88</v>
      </c>
      <c r="F53">
        <v>166.73</v>
      </c>
      <c r="G53">
        <v>84.68</v>
      </c>
      <c r="I53">
        <f t="shared" si="5"/>
        <v>1.7727073277753469E-2</v>
      </c>
      <c r="J53">
        <f t="shared" si="6"/>
        <v>-1.2716467505910933E-2</v>
      </c>
      <c r="K53">
        <f t="shared" si="7"/>
        <v>5.3251573341939196E-3</v>
      </c>
      <c r="L53">
        <f t="shared" si="8"/>
        <v>3.2246570461428758E-2</v>
      </c>
      <c r="M53">
        <f t="shared" si="9"/>
        <v>1.2611097766033197E-3</v>
      </c>
      <c r="N53">
        <f t="shared" si="10"/>
        <v>3.6742918098850996E-3</v>
      </c>
      <c r="Q53">
        <f t="shared" si="11"/>
        <v>1.3908135839576593E-2</v>
      </c>
      <c r="R53">
        <f t="shared" si="18"/>
        <v>-1.8241303624306156E-2</v>
      </c>
      <c r="S53">
        <f t="shared" si="19"/>
        <v>5.6312362971571491E-4</v>
      </c>
      <c r="T53">
        <f t="shared" si="20"/>
        <v>2.930560504180563E-2</v>
      </c>
      <c r="U53">
        <f t="shared" si="21"/>
        <v>1.7994205271235552E-3</v>
      </c>
      <c r="V53">
        <f t="shared" si="22"/>
        <v>2.4790085977405753E-3</v>
      </c>
    </row>
    <row r="54" spans="1:22">
      <c r="A54" s="1">
        <v>42713</v>
      </c>
      <c r="B54">
        <v>113.95</v>
      </c>
      <c r="C54">
        <v>156.49</v>
      </c>
      <c r="D54">
        <v>61.97</v>
      </c>
      <c r="E54">
        <v>112.26</v>
      </c>
      <c r="F54">
        <v>166.52</v>
      </c>
      <c r="G54">
        <v>84.37</v>
      </c>
      <c r="I54">
        <f t="shared" si="5"/>
        <v>3.6851683348498643E-2</v>
      </c>
      <c r="J54">
        <f t="shared" si="6"/>
        <v>2.7848932676519E-2</v>
      </c>
      <c r="K54">
        <f t="shared" si="7"/>
        <v>4.590717299578051E-2</v>
      </c>
      <c r="L54">
        <f t="shared" si="8"/>
        <v>2.6795284030012301E-3</v>
      </c>
      <c r="M54">
        <f t="shared" si="9"/>
        <v>4.0619922509686379E-2</v>
      </c>
      <c r="N54">
        <f t="shared" si="10"/>
        <v>2.3907766990291179E-2</v>
      </c>
      <c r="Q54">
        <f t="shared" si="11"/>
        <v>3.3032745910321765E-2</v>
      </c>
      <c r="R54">
        <f t="shared" si="18"/>
        <v>2.2324096558123778E-2</v>
      </c>
      <c r="S54">
        <f t="shared" si="19"/>
        <v>4.1145139291302306E-2</v>
      </c>
      <c r="T54">
        <f t="shared" si="20"/>
        <v>-2.6143701662189722E-4</v>
      </c>
      <c r="U54">
        <f t="shared" si="21"/>
        <v>4.1158233260206616E-2</v>
      </c>
      <c r="V54">
        <f t="shared" si="22"/>
        <v>2.2712483778146657E-2</v>
      </c>
    </row>
    <row r="55" spans="1:22">
      <c r="A55" s="1">
        <v>42706</v>
      </c>
      <c r="B55">
        <v>109.9</v>
      </c>
      <c r="C55">
        <v>152.25</v>
      </c>
      <c r="D55">
        <v>59.25</v>
      </c>
      <c r="E55">
        <v>111.96</v>
      </c>
      <c r="F55">
        <v>160.02000000000001</v>
      </c>
      <c r="G55">
        <v>82.4</v>
      </c>
      <c r="I55">
        <f t="shared" si="5"/>
        <v>-1.6906700062617408E-2</v>
      </c>
      <c r="J55">
        <f t="shared" si="6"/>
        <v>1.4729405491868963E-2</v>
      </c>
      <c r="K55">
        <f t="shared" si="7"/>
        <v>-2.114653890632745E-2</v>
      </c>
      <c r="L55">
        <f t="shared" si="8"/>
        <v>-1.9013405765355262E-2</v>
      </c>
      <c r="M55">
        <f t="shared" si="9"/>
        <v>-1.9124678190511113E-2</v>
      </c>
      <c r="N55">
        <f t="shared" si="10"/>
        <v>-1.270069494368542E-2</v>
      </c>
      <c r="Q55">
        <f t="shared" si="11"/>
        <v>-2.0725637500794286E-2</v>
      </c>
      <c r="R55">
        <f t="shared" si="18"/>
        <v>9.2045693734737408E-3</v>
      </c>
      <c r="S55">
        <f t="shared" si="19"/>
        <v>-2.5908572610805654E-2</v>
      </c>
      <c r="T55">
        <f t="shared" si="20"/>
        <v>-2.1954371184978391E-2</v>
      </c>
      <c r="U55">
        <f t="shared" si="21"/>
        <v>-1.8586367439990877E-2</v>
      </c>
      <c r="V55">
        <f t="shared" si="22"/>
        <v>-1.3895978155829944E-2</v>
      </c>
    </row>
    <row r="56" spans="1:22">
      <c r="A56" s="1">
        <v>42699</v>
      </c>
      <c r="B56">
        <v>111.79</v>
      </c>
      <c r="C56">
        <v>150.04</v>
      </c>
      <c r="D56">
        <v>60.53</v>
      </c>
      <c r="E56">
        <v>114.13</v>
      </c>
      <c r="F56">
        <v>163.13999999999999</v>
      </c>
      <c r="G56">
        <v>83.46</v>
      </c>
      <c r="I56">
        <f t="shared" si="5"/>
        <v>1.5718698891513672E-2</v>
      </c>
      <c r="J56">
        <f t="shared" si="6"/>
        <v>2.5213529210796004E-2</v>
      </c>
      <c r="K56">
        <f t="shared" si="7"/>
        <v>2.982601491300807E-3</v>
      </c>
      <c r="L56">
        <f t="shared" si="8"/>
        <v>-1.0662274618585377E-2</v>
      </c>
      <c r="M56">
        <f t="shared" si="9"/>
        <v>1.7145707338362737E-2</v>
      </c>
      <c r="N56">
        <f t="shared" si="10"/>
        <v>1.7804878048780504E-2</v>
      </c>
      <c r="Q56">
        <f t="shared" si="11"/>
        <v>1.1899761453336795E-2</v>
      </c>
      <c r="R56">
        <f t="shared" si="18"/>
        <v>1.9688693092400782E-2</v>
      </c>
      <c r="S56">
        <f t="shared" si="19"/>
        <v>-1.7794322131773977E-3</v>
      </c>
      <c r="T56">
        <f t="shared" si="20"/>
        <v>-1.3603240038208505E-2</v>
      </c>
      <c r="U56">
        <f t="shared" si="21"/>
        <v>1.7684018088882973E-2</v>
      </c>
      <c r="V56">
        <f t="shared" si="22"/>
        <v>1.6609594836635981E-2</v>
      </c>
    </row>
    <row r="57" spans="1:22">
      <c r="A57" s="1">
        <v>42692</v>
      </c>
      <c r="B57">
        <v>110.06</v>
      </c>
      <c r="C57">
        <v>146.35</v>
      </c>
      <c r="D57">
        <v>60.35</v>
      </c>
      <c r="E57">
        <v>115.36</v>
      </c>
      <c r="F57">
        <v>160.38999999999999</v>
      </c>
      <c r="G57">
        <v>82</v>
      </c>
      <c r="I57">
        <f t="shared" si="5"/>
        <v>1.5032740016600599E-2</v>
      </c>
      <c r="J57">
        <f t="shared" si="6"/>
        <v>-1.4610826824670187E-2</v>
      </c>
      <c r="K57">
        <f t="shared" si="7"/>
        <v>2.2534733988478495E-2</v>
      </c>
      <c r="L57">
        <f t="shared" si="8"/>
        <v>-2.6251371655271361E-2</v>
      </c>
      <c r="M57">
        <f t="shared" si="9"/>
        <v>-5.4566875426305117E-3</v>
      </c>
      <c r="N57">
        <f t="shared" si="10"/>
        <v>-1.8904044029672162E-2</v>
      </c>
      <c r="Q57">
        <f t="shared" si="11"/>
        <v>1.1213802578423722E-2</v>
      </c>
      <c r="R57">
        <f t="shared" si="18"/>
        <v>-2.0135662943065409E-2</v>
      </c>
      <c r="S57">
        <f t="shared" si="19"/>
        <v>1.7772700284000291E-2</v>
      </c>
      <c r="T57">
        <f t="shared" si="20"/>
        <v>-2.9192337074894489E-2</v>
      </c>
      <c r="U57">
        <f t="shared" si="21"/>
        <v>-4.9183767921102762E-3</v>
      </c>
      <c r="V57">
        <f t="shared" si="22"/>
        <v>-2.0099327241816685E-2</v>
      </c>
    </row>
    <row r="58" spans="1:22">
      <c r="A58" s="1">
        <v>42685</v>
      </c>
      <c r="B58">
        <v>108.43</v>
      </c>
      <c r="C58">
        <v>148.52000000000001</v>
      </c>
      <c r="D58">
        <v>59.02</v>
      </c>
      <c r="E58">
        <v>118.47</v>
      </c>
      <c r="F58">
        <v>161.27000000000001</v>
      </c>
      <c r="G58">
        <v>83.58</v>
      </c>
      <c r="I58">
        <f t="shared" si="5"/>
        <v>-3.7669974274163742E-3</v>
      </c>
      <c r="J58">
        <f t="shared" si="6"/>
        <v>6.4354307008743117E-2</v>
      </c>
      <c r="K58">
        <f t="shared" si="7"/>
        <v>5.2801907681825355E-3</v>
      </c>
      <c r="L58">
        <f t="shared" si="8"/>
        <v>2.9189470940839124E-2</v>
      </c>
      <c r="M58">
        <f t="shared" si="9"/>
        <v>5.7993833234927461E-2</v>
      </c>
      <c r="N58">
        <f t="shared" si="10"/>
        <v>-1.7630465444287702E-2</v>
      </c>
      <c r="Q58">
        <f t="shared" si="11"/>
        <v>-7.5859348655932506E-3</v>
      </c>
      <c r="R58">
        <f t="shared" si="18"/>
        <v>5.8829470890347894E-2</v>
      </c>
      <c r="S58">
        <f t="shared" si="19"/>
        <v>5.1815706370433087E-4</v>
      </c>
      <c r="T58">
        <f t="shared" si="20"/>
        <v>2.6248505521215996E-2</v>
      </c>
      <c r="U58">
        <f t="shared" si="21"/>
        <v>5.8532143985447697E-2</v>
      </c>
      <c r="V58">
        <f t="shared" si="22"/>
        <v>-1.8825748656432224E-2</v>
      </c>
    </row>
    <row r="59" spans="1:22">
      <c r="A59" s="1">
        <v>42678</v>
      </c>
      <c r="B59">
        <v>108.84</v>
      </c>
      <c r="C59">
        <v>139.54</v>
      </c>
      <c r="D59">
        <v>58.71</v>
      </c>
      <c r="E59">
        <v>115.11</v>
      </c>
      <c r="F59">
        <v>152.43</v>
      </c>
      <c r="G59">
        <v>85.08</v>
      </c>
      <c r="I59">
        <f t="shared" si="5"/>
        <v>-4.291241646148436E-2</v>
      </c>
      <c r="J59">
        <f t="shared" si="6"/>
        <v>-2.4264037479896472E-2</v>
      </c>
      <c r="K59">
        <f t="shared" si="7"/>
        <v>-1.9375313178553455E-2</v>
      </c>
      <c r="L59">
        <f t="shared" si="8"/>
        <v>-1.9075695829359196E-3</v>
      </c>
      <c r="M59">
        <f t="shared" si="9"/>
        <v>-1.1794770984864256E-3</v>
      </c>
      <c r="N59">
        <f t="shared" si="10"/>
        <v>-2.0267157991708973E-2</v>
      </c>
      <c r="Q59">
        <f t="shared" si="11"/>
        <v>-4.6731353899661238E-2</v>
      </c>
      <c r="R59">
        <f t="shared" si="18"/>
        <v>-2.9788873598291694E-2</v>
      </c>
      <c r="S59">
        <f t="shared" si="19"/>
        <v>-2.4137346883031659E-2</v>
      </c>
      <c r="T59">
        <f t="shared" si="20"/>
        <v>-4.8485350025590469E-3</v>
      </c>
      <c r="U59">
        <f t="shared" si="21"/>
        <v>-6.4116634796619013E-4</v>
      </c>
      <c r="V59">
        <f t="shared" si="22"/>
        <v>-2.1462441203853495E-2</v>
      </c>
    </row>
    <row r="60" spans="1:22">
      <c r="A60" s="1">
        <v>42671</v>
      </c>
      <c r="B60">
        <v>113.72</v>
      </c>
      <c r="C60">
        <v>143.01</v>
      </c>
      <c r="D60">
        <v>59.87</v>
      </c>
      <c r="E60">
        <v>115.33</v>
      </c>
      <c r="F60">
        <v>152.61000000000001</v>
      </c>
      <c r="G60">
        <v>86.84</v>
      </c>
      <c r="I60">
        <f t="shared" si="5"/>
        <v>-2.4699828473413343E-2</v>
      </c>
      <c r="J60">
        <f t="shared" si="6"/>
        <v>5.441274054412748E-2</v>
      </c>
      <c r="K60">
        <f t="shared" si="7"/>
        <v>3.5199463627220151E-3</v>
      </c>
      <c r="L60">
        <f t="shared" si="8"/>
        <v>1.6660789844851864E-2</v>
      </c>
      <c r="M60">
        <f t="shared" si="9"/>
        <v>1.9915792287642953E-2</v>
      </c>
      <c r="N60">
        <f t="shared" si="10"/>
        <v>2.9764022293371273E-2</v>
      </c>
      <c r="Q60">
        <f t="shared" si="11"/>
        <v>-2.8518765911590221E-2</v>
      </c>
      <c r="R60">
        <f t="shared" si="18"/>
        <v>4.8887904425732258E-2</v>
      </c>
      <c r="S60">
        <f t="shared" si="19"/>
        <v>-1.2420873417561895E-3</v>
      </c>
      <c r="T60">
        <f t="shared" si="20"/>
        <v>1.3719824425228736E-2</v>
      </c>
      <c r="U60">
        <f t="shared" si="21"/>
        <v>2.0454103038163189E-2</v>
      </c>
      <c r="V60">
        <f t="shared" si="22"/>
        <v>2.856873908122675E-2</v>
      </c>
    </row>
    <row r="61" spans="1:22">
      <c r="A61" s="1">
        <v>42664</v>
      </c>
      <c r="B61">
        <v>116.6</v>
      </c>
      <c r="C61">
        <v>135.63</v>
      </c>
      <c r="D61">
        <v>59.66</v>
      </c>
      <c r="E61">
        <v>113.44</v>
      </c>
      <c r="F61">
        <v>149.63</v>
      </c>
      <c r="G61">
        <v>84.33</v>
      </c>
      <c r="I61">
        <f t="shared" si="5"/>
        <v>-8.7562696591005906E-3</v>
      </c>
      <c r="J61">
        <f t="shared" si="6"/>
        <v>1.5955056179775218E-2</v>
      </c>
      <c r="K61">
        <f t="shared" si="7"/>
        <v>3.9010797631487293E-2</v>
      </c>
      <c r="L61">
        <f t="shared" si="8"/>
        <v>-3.5045933991153522E-2</v>
      </c>
      <c r="M61">
        <f t="shared" si="9"/>
        <v>-3.1207510521204185E-2</v>
      </c>
      <c r="N61">
        <f t="shared" si="10"/>
        <v>-4.6364355987787098E-2</v>
      </c>
      <c r="Q61">
        <f t="shared" si="11"/>
        <v>-1.2575207097277467E-2</v>
      </c>
      <c r="R61">
        <f t="shared" si="18"/>
        <v>1.0430220061379995E-2</v>
      </c>
      <c r="S61">
        <f t="shared" si="19"/>
        <v>3.4248763927009089E-2</v>
      </c>
      <c r="T61">
        <f t="shared" si="20"/>
        <v>-3.7986899410776646E-2</v>
      </c>
      <c r="U61">
        <f t="shared" si="21"/>
        <v>-3.0669199770683948E-2</v>
      </c>
      <c r="V61">
        <f t="shared" si="22"/>
        <v>-4.7559639199931621E-2</v>
      </c>
    </row>
    <row r="62" spans="1:22">
      <c r="A62" s="1">
        <v>42657</v>
      </c>
      <c r="B62">
        <v>117.63</v>
      </c>
      <c r="C62">
        <v>133.5</v>
      </c>
      <c r="D62">
        <v>57.42</v>
      </c>
      <c r="E62">
        <v>117.56</v>
      </c>
      <c r="F62">
        <v>154.44999999999999</v>
      </c>
      <c r="G62">
        <v>88.43</v>
      </c>
      <c r="I62">
        <f t="shared" si="5"/>
        <v>3.1299316149395073E-2</v>
      </c>
      <c r="J62">
        <f t="shared" si="6"/>
        <v>-2.6148673888680696E-3</v>
      </c>
      <c r="K62">
        <f t="shared" si="7"/>
        <v>-6.5743944636676988E-3</v>
      </c>
      <c r="L62">
        <f t="shared" si="8"/>
        <v>-1.4089231801408864E-2</v>
      </c>
      <c r="M62">
        <f t="shared" si="9"/>
        <v>-7.8370912828419348E-3</v>
      </c>
      <c r="N62">
        <f t="shared" si="10"/>
        <v>-1.7444444444444374E-2</v>
      </c>
      <c r="Q62">
        <f t="shared" si="11"/>
        <v>2.7480378711218195E-2</v>
      </c>
      <c r="R62">
        <f t="shared" si="18"/>
        <v>-8.139703507263292E-3</v>
      </c>
      <c r="S62">
        <f t="shared" si="19"/>
        <v>-1.1336428168145903E-2</v>
      </c>
      <c r="T62">
        <f t="shared" si="20"/>
        <v>-1.7030197221031992E-2</v>
      </c>
      <c r="U62">
        <f t="shared" si="21"/>
        <v>-7.2987805323216992E-3</v>
      </c>
      <c r="V62">
        <f t="shared" si="22"/>
        <v>-1.8639727656588896E-2</v>
      </c>
    </row>
    <row r="63" spans="1:22">
      <c r="A63" s="1">
        <v>42650</v>
      </c>
      <c r="B63">
        <v>114.06</v>
      </c>
      <c r="C63">
        <v>133.85</v>
      </c>
      <c r="D63">
        <v>57.8</v>
      </c>
      <c r="E63">
        <v>119.24</v>
      </c>
      <c r="F63">
        <v>155.66999999999999</v>
      </c>
      <c r="G63">
        <v>90</v>
      </c>
      <c r="I63">
        <f t="shared" si="5"/>
        <v>8.9340999557718792E-3</v>
      </c>
      <c r="J63">
        <f t="shared" si="6"/>
        <v>1.6016395931379934E-2</v>
      </c>
      <c r="K63">
        <f t="shared" si="7"/>
        <v>3.4722222222220989E-3</v>
      </c>
      <c r="L63">
        <f t="shared" si="8"/>
        <v>9.396427664437379E-3</v>
      </c>
      <c r="M63">
        <f t="shared" si="9"/>
        <v>-2.0018885741265424E-2</v>
      </c>
      <c r="N63">
        <f t="shared" si="10"/>
        <v>2.7855153203342198E-3</v>
      </c>
      <c r="Q63">
        <f t="shared" si="11"/>
        <v>5.1151625175950028E-3</v>
      </c>
      <c r="R63">
        <f t="shared" si="18"/>
        <v>1.0491559812984712E-2</v>
      </c>
      <c r="S63">
        <f t="shared" si="19"/>
        <v>-1.2898114822561058E-3</v>
      </c>
      <c r="T63">
        <f t="shared" si="20"/>
        <v>6.4554622448142517E-3</v>
      </c>
      <c r="U63">
        <f t="shared" si="21"/>
        <v>-1.9480574990745188E-2</v>
      </c>
      <c r="V63">
        <f t="shared" si="22"/>
        <v>1.5902321081896955E-3</v>
      </c>
    </row>
    <row r="64" spans="1:22">
      <c r="A64" s="1">
        <v>42643</v>
      </c>
      <c r="B64">
        <v>113.05</v>
      </c>
      <c r="C64">
        <v>131.74</v>
      </c>
      <c r="D64">
        <v>57.6</v>
      </c>
      <c r="E64">
        <v>118.13</v>
      </c>
      <c r="F64">
        <v>158.85</v>
      </c>
      <c r="G64">
        <v>89.75</v>
      </c>
      <c r="I64">
        <f t="shared" si="5"/>
        <v>3.0165912518853588E-3</v>
      </c>
      <c r="J64">
        <f t="shared" si="6"/>
        <v>-3.0353619669143406E-4</v>
      </c>
      <c r="K64">
        <f t="shared" si="7"/>
        <v>2.9601253700157759E-3</v>
      </c>
      <c r="L64">
        <f t="shared" si="8"/>
        <v>-5.7234239542126586E-3</v>
      </c>
      <c r="M64">
        <f t="shared" si="9"/>
        <v>2.4970963995354367E-2</v>
      </c>
      <c r="N64">
        <f t="shared" si="10"/>
        <v>2.2675478577939723E-2</v>
      </c>
      <c r="Q64">
        <f t="shared" si="11"/>
        <v>-8.0234618629151802E-4</v>
      </c>
      <c r="R64">
        <f t="shared" si="18"/>
        <v>-5.8283723150866556E-3</v>
      </c>
      <c r="S64">
        <f t="shared" si="19"/>
        <v>-1.8019083344624287E-3</v>
      </c>
      <c r="T64">
        <f t="shared" si="20"/>
        <v>-8.6643893738357868E-3</v>
      </c>
      <c r="U64">
        <f t="shared" si="21"/>
        <v>2.5509274745874604E-2</v>
      </c>
      <c r="V64">
        <f t="shared" si="22"/>
        <v>2.14801953657952E-2</v>
      </c>
    </row>
    <row r="65" spans="1:22">
      <c r="A65" s="1">
        <v>42636</v>
      </c>
      <c r="B65">
        <v>112.71</v>
      </c>
      <c r="C65">
        <v>131.78</v>
      </c>
      <c r="D65">
        <v>57.43</v>
      </c>
      <c r="E65">
        <v>118.81</v>
      </c>
      <c r="F65">
        <v>154.97999999999999</v>
      </c>
      <c r="G65">
        <v>87.76</v>
      </c>
      <c r="I65">
        <f t="shared" si="5"/>
        <v>-1.9230769230769273E-2</v>
      </c>
      <c r="J65">
        <f t="shared" si="6"/>
        <v>4.0094711917916248E-2</v>
      </c>
      <c r="K65">
        <f t="shared" si="7"/>
        <v>3.1441048034934749E-3</v>
      </c>
      <c r="L65">
        <f t="shared" si="8"/>
        <v>4.7357293868921513E-3</v>
      </c>
      <c r="M65">
        <f t="shared" si="9"/>
        <v>7.4102964118563097E-3</v>
      </c>
      <c r="N65">
        <f t="shared" si="10"/>
        <v>-3.2935831913684099E-3</v>
      </c>
      <c r="Q65">
        <f t="shared" si="11"/>
        <v>-2.3049706668946152E-2</v>
      </c>
      <c r="R65">
        <f t="shared" si="18"/>
        <v>3.4569875799521026E-2</v>
      </c>
      <c r="S65">
        <f t="shared" si="19"/>
        <v>-1.6179289009847298E-3</v>
      </c>
      <c r="T65">
        <f t="shared" si="20"/>
        <v>1.794763967269024E-3</v>
      </c>
      <c r="U65">
        <f t="shared" si="21"/>
        <v>7.9486071623765444E-3</v>
      </c>
      <c r="V65">
        <f t="shared" si="22"/>
        <v>-4.4888664035129342E-3</v>
      </c>
    </row>
    <row r="66" spans="1:22">
      <c r="A66" s="1">
        <v>42629</v>
      </c>
      <c r="B66">
        <v>114.92</v>
      </c>
      <c r="C66">
        <v>126.7</v>
      </c>
      <c r="D66">
        <v>57.25</v>
      </c>
      <c r="E66">
        <v>118.25</v>
      </c>
      <c r="F66">
        <v>153.84</v>
      </c>
      <c r="G66">
        <v>88.05</v>
      </c>
      <c r="I66">
        <f t="shared" si="5"/>
        <v>0.11432172985552214</v>
      </c>
      <c r="J66">
        <f t="shared" si="6"/>
        <v>-1.4237921107912554E-2</v>
      </c>
      <c r="K66">
        <f t="shared" si="7"/>
        <v>1.8502045899306152E-2</v>
      </c>
      <c r="L66">
        <f t="shared" si="8"/>
        <v>1.6916180326487229E-4</v>
      </c>
      <c r="M66">
        <f t="shared" si="9"/>
        <v>-1.1882587192497907E-2</v>
      </c>
      <c r="N66">
        <f t="shared" si="10"/>
        <v>2.0987940630797786E-2</v>
      </c>
      <c r="Q66">
        <f t="shared" si="11"/>
        <v>0.11050279241734526</v>
      </c>
      <c r="R66">
        <f t="shared" si="18"/>
        <v>-1.9762757226307777E-2</v>
      </c>
      <c r="S66">
        <f t="shared" si="19"/>
        <v>1.3740012194827948E-2</v>
      </c>
      <c r="T66">
        <f t="shared" si="20"/>
        <v>-2.771803616358255E-3</v>
      </c>
      <c r="U66">
        <f t="shared" si="21"/>
        <v>-1.1344276441977672E-2</v>
      </c>
      <c r="V66">
        <f t="shared" si="22"/>
        <v>1.9792657418653263E-2</v>
      </c>
    </row>
    <row r="67" spans="1:22">
      <c r="A67" s="1">
        <v>42622</v>
      </c>
      <c r="B67">
        <v>103.13</v>
      </c>
      <c r="C67">
        <v>128.53</v>
      </c>
      <c r="D67">
        <v>56.21</v>
      </c>
      <c r="E67">
        <v>118.23</v>
      </c>
      <c r="F67">
        <v>155.69</v>
      </c>
      <c r="G67">
        <v>86.24</v>
      </c>
      <c r="I67">
        <f t="shared" si="5"/>
        <v>-4.2699340944955089E-2</v>
      </c>
      <c r="J67">
        <f t="shared" si="6"/>
        <v>-2.0051845074717911E-2</v>
      </c>
      <c r="K67">
        <f t="shared" si="7"/>
        <v>-2.5316455696202556E-2</v>
      </c>
      <c r="L67">
        <f t="shared" si="8"/>
        <v>-9.1350988937310973E-3</v>
      </c>
      <c r="M67">
        <f t="shared" si="9"/>
        <v>-2.4193042933249864E-2</v>
      </c>
      <c r="N67">
        <f t="shared" si="10"/>
        <v>-2.2222222222222365E-2</v>
      </c>
      <c r="Q67">
        <f t="shared" si="11"/>
        <v>-4.6518278383131967E-2</v>
      </c>
      <c r="R67">
        <f t="shared" si="18"/>
        <v>-2.5576681193113134E-2</v>
      </c>
      <c r="S67">
        <f t="shared" si="19"/>
        <v>-3.0078489400680759E-2</v>
      </c>
      <c r="T67">
        <f t="shared" si="20"/>
        <v>-1.2076064313354225E-2</v>
      </c>
      <c r="U67">
        <f t="shared" si="21"/>
        <v>-2.3654732182729628E-2</v>
      </c>
      <c r="V67">
        <f t="shared" si="22"/>
        <v>-2.3417505434366888E-2</v>
      </c>
    </row>
    <row r="68" spans="1:22">
      <c r="A68" s="1">
        <v>42615</v>
      </c>
      <c r="B68">
        <v>107.73</v>
      </c>
      <c r="C68">
        <v>131.16</v>
      </c>
      <c r="D68">
        <v>57.67</v>
      </c>
      <c r="E68">
        <v>119.32</v>
      </c>
      <c r="F68">
        <v>159.55000000000001</v>
      </c>
      <c r="G68">
        <v>88.2</v>
      </c>
      <c r="I68">
        <f t="shared" si="5"/>
        <v>7.3873199925191813E-3</v>
      </c>
      <c r="J68">
        <f t="shared" si="6"/>
        <v>-8.0919609770853107E-3</v>
      </c>
      <c r="K68">
        <f t="shared" si="7"/>
        <v>-6.2036877477167351E-3</v>
      </c>
      <c r="L68">
        <f t="shared" si="8"/>
        <v>2.3521505376342677E-3</v>
      </c>
      <c r="M68">
        <f t="shared" si="9"/>
        <v>7.7690752905508198E-3</v>
      </c>
      <c r="N68">
        <f t="shared" si="10"/>
        <v>7.079241836035699E-3</v>
      </c>
      <c r="Q68">
        <f t="shared" si="11"/>
        <v>3.5683825543423044E-3</v>
      </c>
      <c r="R68">
        <f t="shared" si="18"/>
        <v>-1.3616797095480533E-2</v>
      </c>
      <c r="S68">
        <f t="shared" si="19"/>
        <v>-1.0965721452194939E-2</v>
      </c>
      <c r="T68">
        <f t="shared" si="20"/>
        <v>-5.8881488198885956E-4</v>
      </c>
      <c r="U68">
        <f t="shared" si="21"/>
        <v>8.3073860410710545E-3</v>
      </c>
      <c r="V68">
        <f t="shared" si="22"/>
        <v>5.8839586238911747E-3</v>
      </c>
    </row>
    <row r="69" spans="1:22">
      <c r="A69" s="1">
        <v>42608</v>
      </c>
      <c r="B69">
        <v>106.94</v>
      </c>
      <c r="C69">
        <v>132.22999999999999</v>
      </c>
      <c r="D69">
        <v>58.03</v>
      </c>
      <c r="E69">
        <v>119.04</v>
      </c>
      <c r="F69">
        <v>158.32</v>
      </c>
      <c r="G69">
        <v>87.58</v>
      </c>
      <c r="I69">
        <f t="shared" si="5"/>
        <v>-2.2128749085588928E-2</v>
      </c>
      <c r="J69">
        <f t="shared" si="6"/>
        <v>-1.6438559952395182E-2</v>
      </c>
      <c r="K69">
        <f t="shared" si="7"/>
        <v>7.1155848663659871E-3</v>
      </c>
      <c r="L69">
        <f t="shared" si="8"/>
        <v>-7.3382254836557026E-3</v>
      </c>
      <c r="M69">
        <f t="shared" si="9"/>
        <v>-1.0747313171707074E-2</v>
      </c>
      <c r="N69">
        <f t="shared" si="10"/>
        <v>3.0924292749971993E-3</v>
      </c>
      <c r="Q69">
        <f t="shared" si="11"/>
        <v>-2.5947686523765806E-2</v>
      </c>
      <c r="R69">
        <f t="shared" si="18"/>
        <v>-2.1963396070790404E-2</v>
      </c>
      <c r="S69">
        <f t="shared" si="19"/>
        <v>2.3535511618877824E-3</v>
      </c>
      <c r="T69">
        <f t="shared" si="20"/>
        <v>-1.0279190903278831E-2</v>
      </c>
      <c r="U69">
        <f t="shared" si="21"/>
        <v>-1.0209002421186839E-2</v>
      </c>
      <c r="V69">
        <f t="shared" si="22"/>
        <v>1.897146062852675E-3</v>
      </c>
    </row>
    <row r="70" spans="1:22">
      <c r="A70" s="1">
        <v>42601</v>
      </c>
      <c r="B70">
        <v>109.36</v>
      </c>
      <c r="C70">
        <v>134.44</v>
      </c>
      <c r="D70">
        <v>57.62</v>
      </c>
      <c r="E70">
        <v>119.92</v>
      </c>
      <c r="F70">
        <v>160.04</v>
      </c>
      <c r="G70">
        <v>87.31</v>
      </c>
      <c r="I70">
        <f t="shared" si="5"/>
        <v>1.0907746348677971E-2</v>
      </c>
      <c r="J70">
        <f t="shared" si="6"/>
        <v>1.0067618332081141E-2</v>
      </c>
      <c r="K70">
        <f t="shared" si="7"/>
        <v>-5.5229547808077761E-3</v>
      </c>
      <c r="L70">
        <f t="shared" si="8"/>
        <v>-2.6781366661256301E-2</v>
      </c>
      <c r="M70">
        <f t="shared" si="9"/>
        <v>-1.179376350725525E-2</v>
      </c>
      <c r="N70">
        <f t="shared" si="10"/>
        <v>3.1020220588233727E-3</v>
      </c>
      <c r="Q70">
        <f t="shared" si="11"/>
        <v>7.0888089105010949E-3</v>
      </c>
      <c r="R70">
        <f t="shared" si="18"/>
        <v>4.5427822136859192E-3</v>
      </c>
      <c r="S70">
        <f t="shared" si="19"/>
        <v>-1.028498848528598E-2</v>
      </c>
      <c r="T70">
        <f t="shared" si="20"/>
        <v>-2.9722332080879429E-2</v>
      </c>
      <c r="U70">
        <f t="shared" si="21"/>
        <v>-1.1255452756735016E-2</v>
      </c>
      <c r="V70">
        <f t="shared" si="22"/>
        <v>1.9067388466788484E-3</v>
      </c>
    </row>
    <row r="71" spans="1:22">
      <c r="A71" s="1">
        <v>42594</v>
      </c>
      <c r="B71">
        <v>108.18</v>
      </c>
      <c r="C71">
        <v>133.1</v>
      </c>
      <c r="D71">
        <v>57.94</v>
      </c>
      <c r="E71">
        <v>123.22</v>
      </c>
      <c r="F71">
        <v>161.94999999999999</v>
      </c>
      <c r="G71">
        <v>87.04</v>
      </c>
      <c r="I71">
        <f t="shared" si="5"/>
        <v>6.5128395980647014E-3</v>
      </c>
      <c r="J71">
        <f t="shared" si="6"/>
        <v>1.0400060730281657E-2</v>
      </c>
      <c r="K71">
        <f t="shared" si="7"/>
        <v>-3.4506556245694764E-4</v>
      </c>
      <c r="L71">
        <f t="shared" si="8"/>
        <v>-8.2099162910495016E-3</v>
      </c>
      <c r="M71">
        <f t="shared" si="9"/>
        <v>-9.4801223241590682E-3</v>
      </c>
      <c r="N71">
        <f t="shared" si="10"/>
        <v>1.4688738633714227E-2</v>
      </c>
      <c r="Q71">
        <f t="shared" si="11"/>
        <v>2.6939021598878245E-3</v>
      </c>
      <c r="R71">
        <f t="shared" si="18"/>
        <v>4.8752246118864357E-3</v>
      </c>
      <c r="S71">
        <f t="shared" si="19"/>
        <v>-5.1070992669351523E-3</v>
      </c>
      <c r="T71">
        <f t="shared" si="20"/>
        <v>-1.115088171067263E-2</v>
      </c>
      <c r="U71">
        <f t="shared" si="21"/>
        <v>-8.9418115736388335E-3</v>
      </c>
      <c r="V71">
        <f t="shared" si="22"/>
        <v>1.3493455421569702E-2</v>
      </c>
    </row>
    <row r="72" spans="1:22">
      <c r="A72" s="1">
        <v>42587</v>
      </c>
      <c r="B72">
        <v>107.48</v>
      </c>
      <c r="C72">
        <v>131.72999999999999</v>
      </c>
      <c r="D72">
        <v>57.96</v>
      </c>
      <c r="E72">
        <v>124.24</v>
      </c>
      <c r="F72">
        <v>163.5</v>
      </c>
      <c r="G72">
        <v>85.78</v>
      </c>
      <c r="I72">
        <f t="shared" si="5"/>
        <v>3.1378946358314952E-2</v>
      </c>
      <c r="J72">
        <f t="shared" si="6"/>
        <v>-1.4439622923836604E-2</v>
      </c>
      <c r="K72">
        <f t="shared" si="7"/>
        <v>2.2582921665490474E-2</v>
      </c>
      <c r="L72">
        <f t="shared" si="8"/>
        <v>-7.9054539647049893E-3</v>
      </c>
      <c r="M72">
        <f t="shared" si="9"/>
        <v>1.7930519237952858E-2</v>
      </c>
      <c r="N72">
        <f t="shared" si="10"/>
        <v>2.21988550064256E-3</v>
      </c>
      <c r="Q72">
        <f t="shared" si="11"/>
        <v>2.7560008920138074E-2</v>
      </c>
      <c r="R72">
        <f t="shared" si="18"/>
        <v>-1.9964459042231826E-2</v>
      </c>
      <c r="S72">
        <f t="shared" si="19"/>
        <v>1.782088796101227E-2</v>
      </c>
      <c r="T72">
        <f t="shared" si="20"/>
        <v>-1.0846419384328117E-2</v>
      </c>
      <c r="U72">
        <f t="shared" si="21"/>
        <v>1.8468829988473094E-2</v>
      </c>
      <c r="V72">
        <f t="shared" si="22"/>
        <v>1.0246022884980357E-3</v>
      </c>
    </row>
    <row r="73" spans="1:22">
      <c r="A73" s="1">
        <v>42580</v>
      </c>
      <c r="B73">
        <v>104.21</v>
      </c>
      <c r="C73">
        <v>133.66</v>
      </c>
      <c r="D73">
        <v>56.68</v>
      </c>
      <c r="E73">
        <v>125.23</v>
      </c>
      <c r="F73">
        <v>160.62</v>
      </c>
      <c r="G73">
        <v>85.59</v>
      </c>
      <c r="I73">
        <f t="shared" ref="I73:I136" si="23">+B73/B74-1</f>
        <v>5.6253800932495324E-2</v>
      </c>
      <c r="J73">
        <f t="shared" ref="J73:J136" si="24">+C73/C74-1</f>
        <v>1.4235408706075869E-3</v>
      </c>
      <c r="K73">
        <f t="shared" ref="K73:K136" si="25">+D73/D74-1</f>
        <v>1.9444935478167835E-3</v>
      </c>
      <c r="L73">
        <f t="shared" ref="L73:L136" si="26">+E73/E74-1</f>
        <v>1.5996160921378788E-3</v>
      </c>
      <c r="M73">
        <f t="shared" ref="M73:M136" si="27">+F73/F74-1</f>
        <v>-8.9467514037143703E-3</v>
      </c>
      <c r="N73">
        <f t="shared" ref="N73:N136" si="28">+G73/G74-1</f>
        <v>-1.5165655622958463E-3</v>
      </c>
      <c r="Q73">
        <f t="shared" ref="Q73:Q136" si="29">+I73-Q$2</f>
        <v>5.2434863494318446E-2</v>
      </c>
      <c r="R73">
        <f t="shared" si="18"/>
        <v>-4.1012952477876346E-3</v>
      </c>
      <c r="S73">
        <f t="shared" si="19"/>
        <v>-2.8175401566614211E-3</v>
      </c>
      <c r="T73">
        <f t="shared" si="20"/>
        <v>-1.3413493274852485E-3</v>
      </c>
      <c r="U73">
        <f t="shared" si="21"/>
        <v>-8.4084406531941356E-3</v>
      </c>
      <c r="V73">
        <f t="shared" si="22"/>
        <v>-2.7118487744403705E-3</v>
      </c>
    </row>
    <row r="74" spans="1:22">
      <c r="A74" s="1">
        <v>42573</v>
      </c>
      <c r="B74">
        <v>98.66</v>
      </c>
      <c r="C74">
        <v>133.47</v>
      </c>
      <c r="D74">
        <v>56.57</v>
      </c>
      <c r="E74">
        <v>125.03</v>
      </c>
      <c r="F74">
        <v>162.07</v>
      </c>
      <c r="G74">
        <v>85.72</v>
      </c>
      <c r="I74">
        <f t="shared" si="23"/>
        <v>-1.2148208139299843E-3</v>
      </c>
      <c r="J74">
        <f t="shared" si="24"/>
        <v>8.1577158395649274E-3</v>
      </c>
      <c r="K74">
        <f t="shared" si="25"/>
        <v>5.3445065176908724E-2</v>
      </c>
      <c r="L74">
        <f t="shared" si="26"/>
        <v>1.6504065040650495E-2</v>
      </c>
      <c r="M74">
        <f t="shared" si="27"/>
        <v>1.4332206784328339E-2</v>
      </c>
      <c r="N74">
        <f t="shared" si="28"/>
        <v>-3.3717009650041652E-3</v>
      </c>
      <c r="Q74">
        <f t="shared" si="29"/>
        <v>-5.0337582521068607E-3</v>
      </c>
      <c r="R74">
        <f t="shared" si="18"/>
        <v>2.6328797211697058E-3</v>
      </c>
      <c r="S74">
        <f t="shared" si="19"/>
        <v>4.868303147243052E-2</v>
      </c>
      <c r="T74">
        <f t="shared" si="20"/>
        <v>1.3563099621027367E-2</v>
      </c>
      <c r="U74">
        <f t="shared" si="21"/>
        <v>1.4870517534848573E-2</v>
      </c>
      <c r="V74">
        <f t="shared" si="22"/>
        <v>-4.5669841771486894E-3</v>
      </c>
    </row>
    <row r="75" spans="1:22">
      <c r="A75" s="1">
        <v>42566</v>
      </c>
      <c r="B75">
        <v>98.78</v>
      </c>
      <c r="C75">
        <v>132.38999999999999</v>
      </c>
      <c r="D75">
        <v>53.7</v>
      </c>
      <c r="E75">
        <v>123</v>
      </c>
      <c r="F75">
        <v>159.78</v>
      </c>
      <c r="G75">
        <v>86.01</v>
      </c>
      <c r="I75">
        <f t="shared" si="23"/>
        <v>2.1721141911460462E-2</v>
      </c>
      <c r="J75">
        <f t="shared" si="24"/>
        <v>1.7680067645476027E-2</v>
      </c>
      <c r="K75">
        <f t="shared" si="25"/>
        <v>2.6768642447418944E-2</v>
      </c>
      <c r="L75">
        <f t="shared" si="26"/>
        <v>1.2210012210012167E-3</v>
      </c>
      <c r="M75">
        <f t="shared" si="27"/>
        <v>3.4442574129224246E-2</v>
      </c>
      <c r="N75">
        <f t="shared" si="28"/>
        <v>2.7981811822317404E-3</v>
      </c>
      <c r="Q75">
        <f t="shared" si="29"/>
        <v>1.7902204473283584E-2</v>
      </c>
      <c r="R75">
        <f t="shared" si="18"/>
        <v>1.2155231527080805E-2</v>
      </c>
      <c r="S75">
        <f t="shared" si="19"/>
        <v>2.2006608742940741E-2</v>
      </c>
      <c r="T75">
        <f t="shared" si="20"/>
        <v>-1.7199641986219106E-3</v>
      </c>
      <c r="U75">
        <f t="shared" si="21"/>
        <v>3.4980884879744482E-2</v>
      </c>
      <c r="V75">
        <f t="shared" si="22"/>
        <v>1.6028979700872161E-3</v>
      </c>
    </row>
    <row r="76" spans="1:22">
      <c r="A76" s="1">
        <v>42559</v>
      </c>
      <c r="B76">
        <v>96.68</v>
      </c>
      <c r="C76">
        <v>130.09</v>
      </c>
      <c r="D76">
        <v>52.3</v>
      </c>
      <c r="E76">
        <v>122.85</v>
      </c>
      <c r="F76">
        <v>154.46</v>
      </c>
      <c r="G76">
        <v>85.77</v>
      </c>
      <c r="I76">
        <f t="shared" si="23"/>
        <v>8.2386067368860338E-3</v>
      </c>
      <c r="J76">
        <f t="shared" si="24"/>
        <v>3.0842778934383475E-3</v>
      </c>
      <c r="K76">
        <f t="shared" si="25"/>
        <v>2.2283033620015713E-2</v>
      </c>
      <c r="L76">
        <f t="shared" si="26"/>
        <v>1.2861736334405016E-2</v>
      </c>
      <c r="M76">
        <f t="shared" si="27"/>
        <v>1.384968821791932E-2</v>
      </c>
      <c r="N76">
        <f t="shared" si="28"/>
        <v>1.1677282377919207E-2</v>
      </c>
      <c r="Q76">
        <f t="shared" si="29"/>
        <v>4.4196692987091574E-3</v>
      </c>
      <c r="R76">
        <f t="shared" si="18"/>
        <v>-2.4405582249568741E-3</v>
      </c>
      <c r="S76">
        <f t="shared" si="19"/>
        <v>1.7520999915537509E-2</v>
      </c>
      <c r="T76">
        <f t="shared" si="20"/>
        <v>9.920770914781888E-3</v>
      </c>
      <c r="U76">
        <f t="shared" si="21"/>
        <v>1.4387998968439555E-2</v>
      </c>
      <c r="V76">
        <f t="shared" si="22"/>
        <v>1.0481999165774683E-2</v>
      </c>
    </row>
    <row r="77" spans="1:22">
      <c r="A77" s="1">
        <v>42552</v>
      </c>
      <c r="B77">
        <v>95.89</v>
      </c>
      <c r="C77">
        <v>129.69</v>
      </c>
      <c r="D77">
        <v>51.16</v>
      </c>
      <c r="E77">
        <v>121.29</v>
      </c>
      <c r="F77">
        <v>152.35</v>
      </c>
      <c r="G77">
        <v>84.78</v>
      </c>
      <c r="I77">
        <f t="shared" si="23"/>
        <v>2.665952890792278E-2</v>
      </c>
      <c r="J77">
        <f t="shared" si="24"/>
        <v>2.5055327220992796E-2</v>
      </c>
      <c r="K77">
        <f t="shared" si="25"/>
        <v>2.6690748545053156E-2</v>
      </c>
      <c r="L77">
        <f t="shared" si="26"/>
        <v>4.8949234627691851E-2</v>
      </c>
      <c r="M77">
        <f t="shared" si="27"/>
        <v>3.929326693498858E-2</v>
      </c>
      <c r="N77">
        <f t="shared" si="28"/>
        <v>3.0634573304157531E-2</v>
      </c>
      <c r="Q77">
        <f t="shared" si="29"/>
        <v>2.2840591469745902E-2</v>
      </c>
      <c r="R77">
        <f t="shared" si="18"/>
        <v>1.9530491102597573E-2</v>
      </c>
      <c r="S77">
        <f t="shared" si="19"/>
        <v>2.1928714840574952E-2</v>
      </c>
      <c r="T77">
        <f t="shared" si="20"/>
        <v>4.6008269208068726E-2</v>
      </c>
      <c r="U77">
        <f t="shared" si="21"/>
        <v>3.9831577685508816E-2</v>
      </c>
      <c r="V77">
        <f t="shared" si="22"/>
        <v>2.9439290092013008E-2</v>
      </c>
    </row>
    <row r="78" spans="1:22">
      <c r="A78" s="1">
        <v>42545</v>
      </c>
      <c r="B78">
        <v>93.4</v>
      </c>
      <c r="C78">
        <v>126.52</v>
      </c>
      <c r="D78">
        <v>49.83</v>
      </c>
      <c r="E78">
        <v>115.63</v>
      </c>
      <c r="F78">
        <v>146.59</v>
      </c>
      <c r="G78">
        <v>82.26</v>
      </c>
      <c r="I78">
        <f t="shared" si="23"/>
        <v>-2.0245463128081287E-2</v>
      </c>
      <c r="J78">
        <f t="shared" si="24"/>
        <v>-2.5419812047450252E-2</v>
      </c>
      <c r="K78">
        <f t="shared" si="25"/>
        <v>-5.9844404548176078E-3</v>
      </c>
      <c r="L78">
        <f t="shared" si="26"/>
        <v>1.2989262209905927E-3</v>
      </c>
      <c r="M78">
        <f t="shared" si="27"/>
        <v>-3.552865320086851E-2</v>
      </c>
      <c r="N78">
        <f t="shared" si="28"/>
        <v>-1.0465535907614454E-2</v>
      </c>
      <c r="Q78">
        <f t="shared" si="29"/>
        <v>-2.4064400566258165E-2</v>
      </c>
      <c r="R78">
        <f t="shared" si="18"/>
        <v>-3.0944648165845474E-2</v>
      </c>
      <c r="S78">
        <f t="shared" si="19"/>
        <v>-1.0746474159295812E-2</v>
      </c>
      <c r="T78">
        <f t="shared" si="20"/>
        <v>-1.6420391986325346E-3</v>
      </c>
      <c r="U78">
        <f t="shared" si="21"/>
        <v>-3.4990342450348273E-2</v>
      </c>
      <c r="V78">
        <f t="shared" si="22"/>
        <v>-1.1660819119758978E-2</v>
      </c>
    </row>
    <row r="79" spans="1:22">
      <c r="A79" s="1">
        <v>42538</v>
      </c>
      <c r="B79">
        <v>95.33</v>
      </c>
      <c r="C79">
        <v>129.82</v>
      </c>
      <c r="D79">
        <v>50.13</v>
      </c>
      <c r="E79">
        <v>115.48</v>
      </c>
      <c r="F79">
        <v>151.99</v>
      </c>
      <c r="G79">
        <v>83.13</v>
      </c>
      <c r="I79">
        <f t="shared" si="23"/>
        <v>-3.541434787007991E-2</v>
      </c>
      <c r="J79">
        <f t="shared" si="24"/>
        <v>-1.0065578770779293E-2</v>
      </c>
      <c r="K79">
        <f t="shared" si="25"/>
        <v>-2.6223776223776141E-2</v>
      </c>
      <c r="L79">
        <f t="shared" si="26"/>
        <v>-1.3075805486710501E-2</v>
      </c>
      <c r="M79">
        <f t="shared" si="27"/>
        <v>-2.4939292511648725E-3</v>
      </c>
      <c r="N79">
        <f t="shared" si="28"/>
        <v>-8.4134615384623412E-4</v>
      </c>
      <c r="Q79">
        <f t="shared" si="29"/>
        <v>-3.9233285308256788E-2</v>
      </c>
      <c r="R79">
        <f t="shared" si="18"/>
        <v>-1.5590414889174516E-2</v>
      </c>
      <c r="S79">
        <f t="shared" si="19"/>
        <v>-3.0985809928254344E-2</v>
      </c>
      <c r="T79">
        <f t="shared" si="20"/>
        <v>-1.6016770906333629E-2</v>
      </c>
      <c r="U79">
        <f t="shared" si="21"/>
        <v>-1.955618500644637E-3</v>
      </c>
      <c r="V79">
        <f t="shared" si="22"/>
        <v>-2.0366293659907584E-3</v>
      </c>
    </row>
    <row r="80" spans="1:22">
      <c r="A80" s="1">
        <v>42531</v>
      </c>
      <c r="B80">
        <v>98.83</v>
      </c>
      <c r="C80">
        <v>131.13999999999999</v>
      </c>
      <c r="D80">
        <v>51.48</v>
      </c>
      <c r="E80">
        <v>117.01</v>
      </c>
      <c r="F80">
        <v>152.37</v>
      </c>
      <c r="G80">
        <v>83.2</v>
      </c>
      <c r="I80">
        <f t="shared" si="23"/>
        <v>9.2933006535946827E-3</v>
      </c>
      <c r="J80">
        <f t="shared" si="24"/>
        <v>2.9517977704506038E-2</v>
      </c>
      <c r="K80">
        <f t="shared" si="25"/>
        <v>-5.9857115273219685E-3</v>
      </c>
      <c r="L80">
        <f t="shared" si="26"/>
        <v>1.9606134541652054E-2</v>
      </c>
      <c r="M80">
        <f t="shared" si="27"/>
        <v>-3.4011380731243657E-3</v>
      </c>
      <c r="N80">
        <f t="shared" si="28"/>
        <v>8.8517036498121371E-3</v>
      </c>
      <c r="Q80">
        <f t="shared" si="29"/>
        <v>5.4743632154178063E-3</v>
      </c>
      <c r="R80">
        <f t="shared" si="18"/>
        <v>2.3993141586110815E-2</v>
      </c>
      <c r="S80">
        <f t="shared" si="19"/>
        <v>-1.0747745231800172E-2</v>
      </c>
      <c r="T80">
        <f t="shared" si="20"/>
        <v>1.6665169122028926E-2</v>
      </c>
      <c r="U80">
        <f t="shared" si="21"/>
        <v>-2.8628273226041301E-3</v>
      </c>
      <c r="V80">
        <f t="shared" si="22"/>
        <v>7.6564204376676128E-3</v>
      </c>
    </row>
    <row r="81" spans="1:22">
      <c r="A81" s="1">
        <v>42524</v>
      </c>
      <c r="B81">
        <v>97.92</v>
      </c>
      <c r="C81">
        <v>127.38</v>
      </c>
      <c r="D81">
        <v>51.79</v>
      </c>
      <c r="E81">
        <v>114.76</v>
      </c>
      <c r="F81">
        <v>152.88999999999999</v>
      </c>
      <c r="G81">
        <v>82.47</v>
      </c>
      <c r="I81">
        <f t="shared" si="23"/>
        <v>-2.4215246636771215E-2</v>
      </c>
      <c r="J81">
        <f t="shared" si="24"/>
        <v>-1.423928184491563E-2</v>
      </c>
      <c r="K81">
        <f t="shared" si="25"/>
        <v>-1.0129969418960272E-2</v>
      </c>
      <c r="L81">
        <f t="shared" si="26"/>
        <v>1.5036263930656268E-2</v>
      </c>
      <c r="M81">
        <f t="shared" si="27"/>
        <v>3.2713949227947126E-4</v>
      </c>
      <c r="N81">
        <f t="shared" si="28"/>
        <v>1.2771705759548002E-2</v>
      </c>
      <c r="Q81">
        <f t="shared" si="29"/>
        <v>-2.8034184074948093E-2</v>
      </c>
      <c r="R81">
        <f t="shared" si="18"/>
        <v>-1.9764117963310852E-2</v>
      </c>
      <c r="S81">
        <f t="shared" si="19"/>
        <v>-1.4892003123438476E-2</v>
      </c>
      <c r="T81">
        <f t="shared" si="20"/>
        <v>1.209529851103314E-2</v>
      </c>
      <c r="U81">
        <f t="shared" si="21"/>
        <v>8.6545024279970669E-4</v>
      </c>
      <c r="V81">
        <f t="shared" si="22"/>
        <v>1.1576422547403478E-2</v>
      </c>
    </row>
    <row r="82" spans="1:22">
      <c r="A82" s="1">
        <v>42517</v>
      </c>
      <c r="B82">
        <v>100.35</v>
      </c>
      <c r="C82">
        <v>129.22</v>
      </c>
      <c r="D82">
        <v>52.32</v>
      </c>
      <c r="E82">
        <v>113.06</v>
      </c>
      <c r="F82">
        <v>152.84</v>
      </c>
      <c r="G82">
        <v>81.430000000000007</v>
      </c>
      <c r="I82">
        <f t="shared" si="23"/>
        <v>5.387523629489599E-2</v>
      </c>
      <c r="J82">
        <f t="shared" si="24"/>
        <v>1.4365334798649876E-2</v>
      </c>
      <c r="K82">
        <f t="shared" si="25"/>
        <v>3.3583563808771366E-2</v>
      </c>
      <c r="L82">
        <f t="shared" si="26"/>
        <v>3.7286931818181213E-3</v>
      </c>
      <c r="M82">
        <f t="shared" si="27"/>
        <v>3.7962648556876033E-2</v>
      </c>
      <c r="N82">
        <f t="shared" si="28"/>
        <v>1.7620594851287308E-2</v>
      </c>
      <c r="Q82">
        <f t="shared" si="29"/>
        <v>5.0056298856719111E-2</v>
      </c>
      <c r="R82">
        <f t="shared" si="18"/>
        <v>8.8404986802546534E-3</v>
      </c>
      <c r="S82">
        <f t="shared" si="19"/>
        <v>2.8821530104293162E-2</v>
      </c>
      <c r="T82">
        <f t="shared" si="20"/>
        <v>7.8772776219499397E-4</v>
      </c>
      <c r="U82">
        <f t="shared" si="21"/>
        <v>3.8500959307396269E-2</v>
      </c>
      <c r="V82">
        <f t="shared" si="22"/>
        <v>1.6425311639142785E-2</v>
      </c>
    </row>
    <row r="83" spans="1:22">
      <c r="A83" s="1">
        <v>42510</v>
      </c>
      <c r="B83">
        <v>95.22</v>
      </c>
      <c r="C83">
        <v>127.39</v>
      </c>
      <c r="D83">
        <v>50.62</v>
      </c>
      <c r="E83">
        <v>112.64</v>
      </c>
      <c r="F83">
        <v>147.25</v>
      </c>
      <c r="G83">
        <v>80.02</v>
      </c>
      <c r="I83">
        <f t="shared" si="23"/>
        <v>5.1922227132125576E-2</v>
      </c>
      <c r="J83">
        <f t="shared" si="24"/>
        <v>-3.5800787163185022E-2</v>
      </c>
      <c r="K83">
        <f t="shared" si="25"/>
        <v>-9.0054815974941471E-3</v>
      </c>
      <c r="L83">
        <f t="shared" si="26"/>
        <v>-8.1014441704825302E-3</v>
      </c>
      <c r="M83">
        <f t="shared" si="27"/>
        <v>-3.1816950988355908E-3</v>
      </c>
      <c r="N83">
        <f t="shared" si="28"/>
        <v>-1.4895974393697053E-2</v>
      </c>
      <c r="Q83">
        <f t="shared" si="29"/>
        <v>4.8103289693948698E-2</v>
      </c>
      <c r="R83">
        <f t="shared" si="18"/>
        <v>-4.1325623281580244E-2</v>
      </c>
      <c r="S83">
        <f t="shared" si="19"/>
        <v>-1.3767515301972351E-2</v>
      </c>
      <c r="T83">
        <f t="shared" si="20"/>
        <v>-1.1042409590105658E-2</v>
      </c>
      <c r="U83">
        <f t="shared" si="21"/>
        <v>-2.6433843483153552E-3</v>
      </c>
      <c r="V83">
        <f t="shared" si="22"/>
        <v>-1.6091257605841576E-2</v>
      </c>
    </row>
    <row r="84" spans="1:22">
      <c r="A84" s="1">
        <v>42503</v>
      </c>
      <c r="B84">
        <v>90.52</v>
      </c>
      <c r="C84">
        <v>132.12</v>
      </c>
      <c r="D84">
        <v>51.08</v>
      </c>
      <c r="E84">
        <v>113.56</v>
      </c>
      <c r="F84">
        <v>147.72</v>
      </c>
      <c r="G84">
        <v>81.23</v>
      </c>
      <c r="I84">
        <f t="shared" si="23"/>
        <v>-2.3727351164797295E-2</v>
      </c>
      <c r="J84">
        <f t="shared" si="24"/>
        <v>-8.5547050877982089E-3</v>
      </c>
      <c r="K84">
        <f t="shared" si="25"/>
        <v>1.3693193093867739E-2</v>
      </c>
      <c r="L84">
        <f t="shared" si="26"/>
        <v>7.273372361185082E-3</v>
      </c>
      <c r="M84">
        <f t="shared" si="27"/>
        <v>2.9194106864010028E-3</v>
      </c>
      <c r="N84">
        <f t="shared" si="28"/>
        <v>-1.0958236941434163E-2</v>
      </c>
      <c r="Q84">
        <f t="shared" si="29"/>
        <v>-2.7546288602974173E-2</v>
      </c>
      <c r="R84">
        <f t="shared" si="18"/>
        <v>-1.4079541206193431E-2</v>
      </c>
      <c r="S84">
        <f t="shared" si="19"/>
        <v>8.9311593893895355E-3</v>
      </c>
      <c r="T84">
        <f t="shared" si="20"/>
        <v>4.3324069415619547E-3</v>
      </c>
      <c r="U84">
        <f t="shared" si="21"/>
        <v>3.4577214369212383E-3</v>
      </c>
      <c r="V84">
        <f t="shared" si="22"/>
        <v>-1.2153520153578687E-2</v>
      </c>
    </row>
    <row r="85" spans="1:22">
      <c r="A85" s="1">
        <v>42496</v>
      </c>
      <c r="B85">
        <v>92.72</v>
      </c>
      <c r="C85">
        <v>133.26</v>
      </c>
      <c r="D85">
        <v>50.39</v>
      </c>
      <c r="E85">
        <v>112.74</v>
      </c>
      <c r="F85">
        <v>147.29</v>
      </c>
      <c r="G85">
        <v>82.13</v>
      </c>
      <c r="I85">
        <f t="shared" si="23"/>
        <v>-1.0881160657136735E-2</v>
      </c>
      <c r="J85">
        <f t="shared" si="24"/>
        <v>-1.1424332344213806E-2</v>
      </c>
      <c r="K85">
        <f t="shared" si="25"/>
        <v>1.0427110487266855E-2</v>
      </c>
      <c r="L85">
        <f t="shared" si="26"/>
        <v>5.8886509635973638E-3</v>
      </c>
      <c r="M85">
        <f t="shared" si="27"/>
        <v>9.2503768672056452E-3</v>
      </c>
      <c r="N85">
        <f t="shared" si="28"/>
        <v>2.5087368946580035E-2</v>
      </c>
      <c r="Q85">
        <f t="shared" si="29"/>
        <v>-1.4700098095313611E-2</v>
      </c>
      <c r="R85">
        <f t="shared" si="18"/>
        <v>-1.6949168462609028E-2</v>
      </c>
      <c r="S85">
        <f t="shared" si="19"/>
        <v>5.6650767827886505E-3</v>
      </c>
      <c r="T85">
        <f t="shared" si="20"/>
        <v>2.9476855439742366E-3</v>
      </c>
      <c r="U85">
        <f t="shared" si="21"/>
        <v>9.7886876177258799E-3</v>
      </c>
      <c r="V85">
        <f t="shared" si="22"/>
        <v>2.3892085734435513E-2</v>
      </c>
    </row>
    <row r="86" spans="1:22">
      <c r="A86" s="1">
        <v>42489</v>
      </c>
      <c r="B86">
        <v>93.74</v>
      </c>
      <c r="C86">
        <v>134.80000000000001</v>
      </c>
      <c r="D86">
        <v>49.87</v>
      </c>
      <c r="E86">
        <v>112.08</v>
      </c>
      <c r="F86">
        <v>145.94</v>
      </c>
      <c r="G86">
        <v>80.12</v>
      </c>
      <c r="I86">
        <f t="shared" si="23"/>
        <v>-0.11298258894776692</v>
      </c>
      <c r="J86">
        <f t="shared" si="24"/>
        <v>2.8615032430370002E-2</v>
      </c>
      <c r="K86">
        <f t="shared" si="25"/>
        <v>-3.6886828891463996E-2</v>
      </c>
      <c r="L86">
        <f t="shared" si="26"/>
        <v>-1.0942463819272774E-2</v>
      </c>
      <c r="M86">
        <f t="shared" si="27"/>
        <v>-1.7239057239057276E-2</v>
      </c>
      <c r="N86">
        <f t="shared" si="28"/>
        <v>-1.0253242742433555E-2</v>
      </c>
      <c r="Q86">
        <f t="shared" si="29"/>
        <v>-0.11680152638594379</v>
      </c>
      <c r="R86">
        <f t="shared" si="18"/>
        <v>2.309019631197478E-2</v>
      </c>
      <c r="S86">
        <f t="shared" si="19"/>
        <v>-4.16488625959422E-2</v>
      </c>
      <c r="T86">
        <f t="shared" si="20"/>
        <v>-1.3883429238895902E-2</v>
      </c>
      <c r="U86">
        <f t="shared" si="21"/>
        <v>-1.670074648853704E-2</v>
      </c>
      <c r="V86">
        <f t="shared" si="22"/>
        <v>-1.1448525954578079E-2</v>
      </c>
    </row>
    <row r="87" spans="1:22">
      <c r="A87" s="1">
        <v>42482</v>
      </c>
      <c r="B87">
        <v>105.68</v>
      </c>
      <c r="C87">
        <v>131.05000000000001</v>
      </c>
      <c r="D87">
        <v>51.78</v>
      </c>
      <c r="E87">
        <v>113.32</v>
      </c>
      <c r="F87">
        <v>148.5</v>
      </c>
      <c r="G87">
        <v>80.95</v>
      </c>
      <c r="I87">
        <f t="shared" si="23"/>
        <v>-3.7960855712334873E-2</v>
      </c>
      <c r="J87">
        <f t="shared" si="24"/>
        <v>-6.1008159841369203E-4</v>
      </c>
      <c r="K87">
        <f t="shared" si="25"/>
        <v>-6.9541778975741209E-2</v>
      </c>
      <c r="L87">
        <f t="shared" si="26"/>
        <v>2.84988201125429E-2</v>
      </c>
      <c r="M87">
        <f t="shared" si="27"/>
        <v>-2.1223306090166094E-2</v>
      </c>
      <c r="N87">
        <f t="shared" si="28"/>
        <v>-1.640340218712022E-2</v>
      </c>
      <c r="Q87">
        <f t="shared" si="29"/>
        <v>-4.1779793150511751E-2</v>
      </c>
      <c r="R87">
        <f t="shared" si="18"/>
        <v>-6.1349177168089136E-3</v>
      </c>
      <c r="S87">
        <f t="shared" si="19"/>
        <v>-7.4303812680219419E-2</v>
      </c>
      <c r="T87">
        <f t="shared" si="20"/>
        <v>2.5557854692919772E-2</v>
      </c>
      <c r="U87">
        <f t="shared" si="21"/>
        <v>-2.0684995339645858E-2</v>
      </c>
      <c r="V87">
        <f t="shared" si="22"/>
        <v>-1.7598685399264742E-2</v>
      </c>
    </row>
    <row r="88" spans="1:22">
      <c r="A88" s="1">
        <v>42475</v>
      </c>
      <c r="B88">
        <v>109.85</v>
      </c>
      <c r="C88">
        <v>131.13</v>
      </c>
      <c r="D88">
        <v>55.65</v>
      </c>
      <c r="E88">
        <v>110.18</v>
      </c>
      <c r="F88">
        <v>151.72</v>
      </c>
      <c r="G88">
        <v>82.3</v>
      </c>
      <c r="I88">
        <f t="shared" si="23"/>
        <v>1.0951592122216081E-2</v>
      </c>
      <c r="J88">
        <f t="shared" si="24"/>
        <v>2.5414451047857334E-2</v>
      </c>
      <c r="K88">
        <f t="shared" si="25"/>
        <v>2.2601984564498245E-2</v>
      </c>
      <c r="L88">
        <f t="shared" si="26"/>
        <v>9.8991750687444924E-3</v>
      </c>
      <c r="M88">
        <f t="shared" si="27"/>
        <v>1.5868764646802758E-2</v>
      </c>
      <c r="N88">
        <f t="shared" si="28"/>
        <v>-1.0817307692307709E-2</v>
      </c>
      <c r="Q88">
        <f t="shared" si="29"/>
        <v>7.1326546840392042E-3</v>
      </c>
      <c r="R88">
        <f t="shared" ref="R88:R151" si="30">+J88-R$2</f>
        <v>1.9889614929462111E-2</v>
      </c>
      <c r="S88">
        <f t="shared" ref="S88:S151" si="31">+K88-S$2</f>
        <v>1.7839950860020042E-2</v>
      </c>
      <c r="T88">
        <f t="shared" ref="T88:T151" si="32">+L88-T$2</f>
        <v>6.9582096491213651E-3</v>
      </c>
      <c r="U88">
        <f t="shared" ref="U88:U151" si="33">+M88-U$2</f>
        <v>1.6407075397322994E-2</v>
      </c>
      <c r="V88">
        <f t="shared" ref="V88:V151" si="34">+N88-V$2</f>
        <v>-1.2012590904452234E-2</v>
      </c>
    </row>
    <row r="89" spans="1:22">
      <c r="A89" s="1">
        <v>42468</v>
      </c>
      <c r="B89">
        <v>108.66</v>
      </c>
      <c r="C89">
        <v>127.88</v>
      </c>
      <c r="D89">
        <v>54.42</v>
      </c>
      <c r="E89">
        <v>109.1</v>
      </c>
      <c r="F89">
        <v>149.35</v>
      </c>
      <c r="G89">
        <v>83.2</v>
      </c>
      <c r="I89">
        <f t="shared" si="23"/>
        <v>-1.2092008364396722E-2</v>
      </c>
      <c r="J89">
        <f t="shared" si="24"/>
        <v>7.2463768115942351E-3</v>
      </c>
      <c r="K89">
        <f t="shared" si="25"/>
        <v>-2.0694619398956227E-2</v>
      </c>
      <c r="L89">
        <f t="shared" si="26"/>
        <v>-8.2425130506458277E-4</v>
      </c>
      <c r="M89">
        <f t="shared" si="27"/>
        <v>-2.0784159454497853E-2</v>
      </c>
      <c r="N89">
        <f t="shared" si="28"/>
        <v>-3.9506764036872921E-3</v>
      </c>
      <c r="Q89">
        <f t="shared" si="29"/>
        <v>-1.5910945802573601E-2</v>
      </c>
      <c r="R89">
        <f t="shared" si="30"/>
        <v>1.7215406931990135E-3</v>
      </c>
      <c r="S89">
        <f t="shared" si="31"/>
        <v>-2.545665310343443E-2</v>
      </c>
      <c r="T89">
        <f t="shared" si="32"/>
        <v>-3.7652167246877101E-3</v>
      </c>
      <c r="U89">
        <f t="shared" si="33"/>
        <v>-2.0245848703977616E-2</v>
      </c>
      <c r="V89">
        <f t="shared" si="34"/>
        <v>-5.1459596158318164E-3</v>
      </c>
    </row>
    <row r="90" spans="1:22">
      <c r="A90" s="1">
        <v>42461</v>
      </c>
      <c r="B90">
        <v>109.99</v>
      </c>
      <c r="C90">
        <v>126.96</v>
      </c>
      <c r="D90">
        <v>55.57</v>
      </c>
      <c r="E90">
        <v>109.19</v>
      </c>
      <c r="F90">
        <v>152.52000000000001</v>
      </c>
      <c r="G90">
        <v>83.53</v>
      </c>
      <c r="I90">
        <f t="shared" si="23"/>
        <v>3.8425226586102701E-2</v>
      </c>
      <c r="J90">
        <f t="shared" si="24"/>
        <v>-5.2254404299791113E-2</v>
      </c>
      <c r="K90">
        <f t="shared" si="25"/>
        <v>3.8885773041690053E-2</v>
      </c>
      <c r="L90">
        <f t="shared" si="26"/>
        <v>1.572093023255805E-2</v>
      </c>
      <c r="M90">
        <f t="shared" si="27"/>
        <v>3.6916173771160521E-2</v>
      </c>
      <c r="N90">
        <f t="shared" si="28"/>
        <v>4.5700541190618615E-3</v>
      </c>
      <c r="Q90">
        <f t="shared" si="29"/>
        <v>3.4606289147925823E-2</v>
      </c>
      <c r="R90">
        <f t="shared" si="30"/>
        <v>-5.7779240418186335E-2</v>
      </c>
      <c r="S90">
        <f t="shared" si="31"/>
        <v>3.4123739337211849E-2</v>
      </c>
      <c r="T90">
        <f t="shared" si="32"/>
        <v>1.2779964812934922E-2</v>
      </c>
      <c r="U90">
        <f t="shared" si="33"/>
        <v>3.7454484521680757E-2</v>
      </c>
      <c r="V90">
        <f t="shared" si="34"/>
        <v>3.3747709069173373E-3</v>
      </c>
    </row>
    <row r="91" spans="1:22">
      <c r="A91" s="1">
        <v>42447</v>
      </c>
      <c r="B91">
        <v>105.92</v>
      </c>
      <c r="C91">
        <v>133.96</v>
      </c>
      <c r="D91">
        <v>53.49</v>
      </c>
      <c r="E91">
        <v>107.5</v>
      </c>
      <c r="F91">
        <v>147.09</v>
      </c>
      <c r="G91">
        <v>83.15</v>
      </c>
      <c r="I91">
        <f t="shared" si="23"/>
        <v>3.5791120672794774E-2</v>
      </c>
      <c r="J91">
        <f t="shared" si="24"/>
        <v>7.4861590307309767E-2</v>
      </c>
      <c r="K91">
        <f t="shared" si="25"/>
        <v>7.9140757490108182E-3</v>
      </c>
      <c r="L91">
        <f t="shared" si="26"/>
        <v>-1.9496796954785456E-3</v>
      </c>
      <c r="M91">
        <f t="shared" si="27"/>
        <v>3.3225625175611118E-2</v>
      </c>
      <c r="N91">
        <f t="shared" si="28"/>
        <v>1.7125382262997091E-2</v>
      </c>
      <c r="Q91">
        <f t="shared" si="29"/>
        <v>3.1972183234617896E-2</v>
      </c>
      <c r="R91">
        <f t="shared" si="30"/>
        <v>6.9336754188914551E-2</v>
      </c>
      <c r="S91">
        <f t="shared" si="31"/>
        <v>3.1520420445326136E-3</v>
      </c>
      <c r="T91">
        <f t="shared" si="32"/>
        <v>-4.8906451151016729E-3</v>
      </c>
      <c r="U91">
        <f t="shared" si="33"/>
        <v>3.3763935926131354E-2</v>
      </c>
      <c r="V91">
        <f t="shared" si="34"/>
        <v>1.5930099050852568E-2</v>
      </c>
    </row>
    <row r="92" spans="1:22">
      <c r="A92" s="1">
        <v>42440</v>
      </c>
      <c r="B92">
        <v>102.26</v>
      </c>
      <c r="C92">
        <v>124.63</v>
      </c>
      <c r="D92">
        <v>53.07</v>
      </c>
      <c r="E92">
        <v>107.71</v>
      </c>
      <c r="F92">
        <v>142.36000000000001</v>
      </c>
      <c r="G92">
        <v>81.75</v>
      </c>
      <c r="I92">
        <f t="shared" si="23"/>
        <v>-7.2808465197553573E-3</v>
      </c>
      <c r="J92">
        <f t="shared" si="24"/>
        <v>2.9404476748988273E-2</v>
      </c>
      <c r="K92">
        <f t="shared" si="25"/>
        <v>1.9988468191427966E-2</v>
      </c>
      <c r="L92">
        <f t="shared" si="26"/>
        <v>1.136150234741784E-2</v>
      </c>
      <c r="M92">
        <f t="shared" si="27"/>
        <v>3.3091436865021695E-2</v>
      </c>
      <c r="N92">
        <f t="shared" si="28"/>
        <v>-2.0840819259791532E-2</v>
      </c>
      <c r="Q92">
        <f t="shared" si="29"/>
        <v>-1.1099783957932234E-2</v>
      </c>
      <c r="R92">
        <f t="shared" si="30"/>
        <v>2.3879640630593051E-2</v>
      </c>
      <c r="S92">
        <f t="shared" si="31"/>
        <v>1.5226434486949762E-2</v>
      </c>
      <c r="T92">
        <f t="shared" si="32"/>
        <v>8.4205369277947119E-3</v>
      </c>
      <c r="U92">
        <f t="shared" si="33"/>
        <v>3.3629747615541931E-2</v>
      </c>
      <c r="V92">
        <f t="shared" si="34"/>
        <v>-2.2036102471936055E-2</v>
      </c>
    </row>
    <row r="93" spans="1:22">
      <c r="A93" s="1">
        <v>42433</v>
      </c>
      <c r="B93">
        <v>103.01</v>
      </c>
      <c r="C93">
        <v>121.07</v>
      </c>
      <c r="D93">
        <v>52.03</v>
      </c>
      <c r="E93">
        <v>106.5</v>
      </c>
      <c r="F93">
        <v>137.80000000000001</v>
      </c>
      <c r="G93">
        <v>83.49</v>
      </c>
      <c r="I93">
        <f t="shared" si="23"/>
        <v>6.2945000515942651E-2</v>
      </c>
      <c r="J93">
        <f t="shared" si="24"/>
        <v>2.4627623561272793E-2</v>
      </c>
      <c r="K93">
        <f t="shared" si="25"/>
        <v>1.4230019493177481E-2</v>
      </c>
      <c r="L93">
        <f t="shared" si="26"/>
        <v>6.8065796937037959E-3</v>
      </c>
      <c r="M93">
        <f t="shared" si="27"/>
        <v>4.3702188896463046E-2</v>
      </c>
      <c r="N93">
        <f t="shared" si="28"/>
        <v>2.9469790382244065E-2</v>
      </c>
      <c r="Q93">
        <f t="shared" si="29"/>
        <v>5.9126063077765773E-2</v>
      </c>
      <c r="R93">
        <f t="shared" si="30"/>
        <v>1.9102787442877571E-2</v>
      </c>
      <c r="S93">
        <f t="shared" si="31"/>
        <v>9.4679857886992777E-3</v>
      </c>
      <c r="T93">
        <f t="shared" si="32"/>
        <v>3.8656142740806686E-3</v>
      </c>
      <c r="U93">
        <f t="shared" si="33"/>
        <v>4.4240499646983282E-2</v>
      </c>
      <c r="V93">
        <f t="shared" si="34"/>
        <v>2.8274507170099543E-2</v>
      </c>
    </row>
    <row r="94" spans="1:22">
      <c r="A94" s="1">
        <v>42426</v>
      </c>
      <c r="B94">
        <v>96.91</v>
      </c>
      <c r="C94">
        <v>118.16</v>
      </c>
      <c r="D94">
        <v>51.3</v>
      </c>
      <c r="E94">
        <v>105.78</v>
      </c>
      <c r="F94">
        <v>132.03</v>
      </c>
      <c r="G94">
        <v>81.099999999999994</v>
      </c>
      <c r="I94">
        <f t="shared" si="23"/>
        <v>9.0587255310285997E-3</v>
      </c>
      <c r="J94">
        <f t="shared" si="24"/>
        <v>2.6050712052796188E-2</v>
      </c>
      <c r="K94">
        <f t="shared" si="25"/>
        <v>-1.0034735623311475E-2</v>
      </c>
      <c r="L94">
        <f t="shared" si="26"/>
        <v>1.5552995391705071E-2</v>
      </c>
      <c r="M94">
        <f t="shared" si="27"/>
        <v>-7.8899909828675785E-3</v>
      </c>
      <c r="N94">
        <f t="shared" si="28"/>
        <v>-8.4362391490403477E-3</v>
      </c>
      <c r="Q94">
        <f t="shared" si="29"/>
        <v>5.2397880928517233E-3</v>
      </c>
      <c r="R94">
        <f t="shared" si="30"/>
        <v>2.0525875934400965E-2</v>
      </c>
      <c r="S94">
        <f t="shared" si="31"/>
        <v>-1.4796769327789679E-2</v>
      </c>
      <c r="T94">
        <f t="shared" si="32"/>
        <v>1.2612029972081943E-2</v>
      </c>
      <c r="U94">
        <f t="shared" si="33"/>
        <v>-7.3516802323473429E-3</v>
      </c>
      <c r="V94">
        <f t="shared" si="34"/>
        <v>-9.6315223611848719E-3</v>
      </c>
    </row>
    <row r="95" spans="1:22">
      <c r="A95" s="1">
        <v>42419</v>
      </c>
      <c r="B95">
        <v>96.04</v>
      </c>
      <c r="C95">
        <v>115.16</v>
      </c>
      <c r="D95">
        <v>51.82</v>
      </c>
      <c r="E95">
        <v>104.16</v>
      </c>
      <c r="F95">
        <v>133.08000000000001</v>
      </c>
      <c r="G95">
        <v>81.790000000000006</v>
      </c>
      <c r="I95">
        <f t="shared" si="23"/>
        <v>2.1810830939461789E-2</v>
      </c>
      <c r="J95">
        <f t="shared" si="24"/>
        <v>6.0112307833931622E-2</v>
      </c>
      <c r="K95">
        <f t="shared" si="25"/>
        <v>2.6138613861386162E-2</v>
      </c>
      <c r="L95">
        <f t="shared" si="26"/>
        <v>2.2981732469063099E-2</v>
      </c>
      <c r="M95">
        <f t="shared" si="27"/>
        <v>9.947124917382677E-2</v>
      </c>
      <c r="N95">
        <f t="shared" si="28"/>
        <v>9.8777626867516677E-3</v>
      </c>
      <c r="Q95">
        <f t="shared" si="29"/>
        <v>1.7991893501284911E-2</v>
      </c>
      <c r="R95">
        <f t="shared" si="30"/>
        <v>5.4587471715536399E-2</v>
      </c>
      <c r="S95">
        <f t="shared" si="31"/>
        <v>2.1376580156907958E-2</v>
      </c>
      <c r="T95">
        <f t="shared" si="32"/>
        <v>2.004076704943997E-2</v>
      </c>
      <c r="U95">
        <f t="shared" si="33"/>
        <v>0.100009559924347</v>
      </c>
      <c r="V95">
        <f t="shared" si="34"/>
        <v>8.6824794746071434E-3</v>
      </c>
    </row>
    <row r="96" spans="1:22">
      <c r="A96" s="1">
        <v>42412</v>
      </c>
      <c r="B96">
        <v>93.99</v>
      </c>
      <c r="C96">
        <v>108.63</v>
      </c>
      <c r="D96">
        <v>50.5</v>
      </c>
      <c r="E96">
        <v>101.82</v>
      </c>
      <c r="F96">
        <v>121.04</v>
      </c>
      <c r="G96">
        <v>80.989999999999995</v>
      </c>
      <c r="I96">
        <f t="shared" si="23"/>
        <v>-3.1908104658584513E-4</v>
      </c>
      <c r="J96">
        <f t="shared" si="24"/>
        <v>-0.11365861618798956</v>
      </c>
      <c r="K96">
        <f t="shared" si="25"/>
        <v>6.7783094098883279E-3</v>
      </c>
      <c r="L96">
        <f t="shared" si="26"/>
        <v>1.2731251243286223E-2</v>
      </c>
      <c r="M96">
        <f t="shared" si="27"/>
        <v>-5.8567317414637832E-2</v>
      </c>
      <c r="N96">
        <f t="shared" si="28"/>
        <v>-2.5862068965518681E-3</v>
      </c>
      <c r="Q96">
        <f t="shared" si="29"/>
        <v>-4.1380184847627215E-3</v>
      </c>
      <c r="R96">
        <f t="shared" si="30"/>
        <v>-0.11918345230638477</v>
      </c>
      <c r="S96">
        <f t="shared" si="31"/>
        <v>2.0162757054101232E-3</v>
      </c>
      <c r="T96">
        <f t="shared" si="32"/>
        <v>9.7902858236630953E-3</v>
      </c>
      <c r="U96">
        <f t="shared" si="33"/>
        <v>-5.8029006664117595E-2</v>
      </c>
      <c r="V96">
        <f t="shared" si="34"/>
        <v>-3.7814901086963924E-3</v>
      </c>
    </row>
    <row r="97" spans="1:22">
      <c r="A97" s="1">
        <v>42405</v>
      </c>
      <c r="B97">
        <v>94.02</v>
      </c>
      <c r="C97">
        <v>122.56</v>
      </c>
      <c r="D97">
        <v>50.16</v>
      </c>
      <c r="E97">
        <v>100.54</v>
      </c>
      <c r="F97">
        <v>128.57</v>
      </c>
      <c r="G97">
        <v>81.2</v>
      </c>
      <c r="I97">
        <f t="shared" si="23"/>
        <v>-3.4107252927881748E-2</v>
      </c>
      <c r="J97">
        <f t="shared" si="24"/>
        <v>2.0228086239906906E-2</v>
      </c>
      <c r="K97">
        <f t="shared" si="25"/>
        <v>-8.9489925576329732E-2</v>
      </c>
      <c r="L97">
        <f t="shared" si="26"/>
        <v>-3.7342014553810698E-2</v>
      </c>
      <c r="M97">
        <f t="shared" si="27"/>
        <v>3.0290888693004225E-2</v>
      </c>
      <c r="N97">
        <f t="shared" si="28"/>
        <v>-5.9982862039417162E-3</v>
      </c>
      <c r="Q97">
        <f t="shared" si="29"/>
        <v>-3.7926190366058626E-2</v>
      </c>
      <c r="R97">
        <f t="shared" si="30"/>
        <v>1.4703250121511684E-2</v>
      </c>
      <c r="S97">
        <f t="shared" si="31"/>
        <v>-9.4251959280807943E-2</v>
      </c>
      <c r="T97">
        <f t="shared" si="32"/>
        <v>-4.0282979973433823E-2</v>
      </c>
      <c r="U97">
        <f t="shared" si="33"/>
        <v>3.0829199443524462E-2</v>
      </c>
      <c r="V97">
        <f t="shared" si="34"/>
        <v>-7.1935694160862405E-3</v>
      </c>
    </row>
    <row r="98" spans="1:22">
      <c r="A98" s="1">
        <v>42398</v>
      </c>
      <c r="B98">
        <v>97.34</v>
      </c>
      <c r="C98">
        <v>120.13</v>
      </c>
      <c r="D98">
        <v>55.09</v>
      </c>
      <c r="E98">
        <v>104.44</v>
      </c>
      <c r="F98">
        <v>124.79</v>
      </c>
      <c r="G98">
        <v>81.69</v>
      </c>
      <c r="I98">
        <f t="shared" si="23"/>
        <v>-4.0228751725497891E-2</v>
      </c>
      <c r="J98">
        <f t="shared" si="24"/>
        <v>-3.5952170772811209E-2</v>
      </c>
      <c r="K98">
        <f t="shared" si="25"/>
        <v>5.3547523427041499E-2</v>
      </c>
      <c r="L98">
        <f t="shared" si="26"/>
        <v>7.9483204134366936E-2</v>
      </c>
      <c r="M98">
        <f t="shared" si="27"/>
        <v>1.8693877551020366E-2</v>
      </c>
      <c r="N98">
        <f t="shared" si="28"/>
        <v>5.5972078593588437E-2</v>
      </c>
      <c r="Q98">
        <f t="shared" si="29"/>
        <v>-4.4047689163674769E-2</v>
      </c>
      <c r="R98">
        <f t="shared" si="30"/>
        <v>-4.1477006891206432E-2</v>
      </c>
      <c r="S98">
        <f t="shared" si="31"/>
        <v>4.8785489722563295E-2</v>
      </c>
      <c r="T98">
        <f t="shared" si="32"/>
        <v>7.6542238714743804E-2</v>
      </c>
      <c r="U98">
        <f t="shared" si="33"/>
        <v>1.9232188301540602E-2</v>
      </c>
      <c r="V98">
        <f t="shared" si="34"/>
        <v>5.4776795381443914E-2</v>
      </c>
    </row>
    <row r="99" spans="1:22">
      <c r="A99" s="1">
        <v>42391</v>
      </c>
      <c r="B99">
        <v>101.42</v>
      </c>
      <c r="C99">
        <v>124.61</v>
      </c>
      <c r="D99">
        <v>52.29</v>
      </c>
      <c r="E99">
        <v>96.75</v>
      </c>
      <c r="F99">
        <v>122.5</v>
      </c>
      <c r="G99">
        <v>77.36</v>
      </c>
      <c r="I99">
        <f t="shared" si="23"/>
        <v>4.416761041902606E-2</v>
      </c>
      <c r="J99">
        <f t="shared" si="24"/>
        <v>-8.1190798376183926E-3</v>
      </c>
      <c r="K99">
        <f t="shared" si="25"/>
        <v>2.5495195136301163E-2</v>
      </c>
      <c r="L99">
        <f t="shared" si="26"/>
        <v>-2.5773195876288568E-3</v>
      </c>
      <c r="M99">
        <f t="shared" si="27"/>
        <v>-5.7909713143120878E-2</v>
      </c>
      <c r="N99">
        <f t="shared" si="28"/>
        <v>3.1741797812750105E-2</v>
      </c>
      <c r="Q99">
        <f t="shared" si="29"/>
        <v>4.0348672980849182E-2</v>
      </c>
      <c r="R99">
        <f t="shared" si="30"/>
        <v>-1.3643915956013615E-2</v>
      </c>
      <c r="S99">
        <f t="shared" si="31"/>
        <v>2.0733161431822959E-2</v>
      </c>
      <c r="T99">
        <f t="shared" si="32"/>
        <v>-5.5182850072519841E-3</v>
      </c>
      <c r="U99">
        <f t="shared" si="33"/>
        <v>-5.7371402392600641E-2</v>
      </c>
      <c r="V99">
        <f t="shared" si="34"/>
        <v>3.0546514600605583E-2</v>
      </c>
    </row>
    <row r="100" spans="1:22">
      <c r="A100" s="1">
        <v>42384</v>
      </c>
      <c r="B100">
        <v>97.13</v>
      </c>
      <c r="C100">
        <v>125.63</v>
      </c>
      <c r="D100">
        <v>50.99</v>
      </c>
      <c r="E100">
        <v>97</v>
      </c>
      <c r="F100">
        <v>130.03</v>
      </c>
      <c r="G100">
        <v>74.98</v>
      </c>
      <c r="I100">
        <f t="shared" si="23"/>
        <v>1.7533003300329586E-3</v>
      </c>
      <c r="J100">
        <f t="shared" si="24"/>
        <v>-3.3541041618586176E-2</v>
      </c>
      <c r="K100">
        <f t="shared" si="25"/>
        <v>-2.5606726543091818E-2</v>
      </c>
      <c r="L100">
        <f t="shared" si="26"/>
        <v>-1.1817440912795352E-2</v>
      </c>
      <c r="M100">
        <f t="shared" si="27"/>
        <v>-1.2155283749905044E-2</v>
      </c>
      <c r="N100">
        <f t="shared" si="28"/>
        <v>-1.3031459786757904E-2</v>
      </c>
      <c r="Q100">
        <f t="shared" si="29"/>
        <v>-2.0656371081439182E-3</v>
      </c>
      <c r="R100">
        <f t="shared" si="30"/>
        <v>-3.9065877736981398E-2</v>
      </c>
      <c r="S100">
        <f t="shared" si="31"/>
        <v>-3.0368760247570022E-2</v>
      </c>
      <c r="T100">
        <f t="shared" si="32"/>
        <v>-1.475840633241848E-2</v>
      </c>
      <c r="U100">
        <f t="shared" si="33"/>
        <v>-1.1616972999384809E-2</v>
      </c>
      <c r="V100">
        <f t="shared" si="34"/>
        <v>-1.4226742998902428E-2</v>
      </c>
    </row>
    <row r="101" spans="1:22">
      <c r="A101" s="1">
        <v>42377</v>
      </c>
      <c r="B101">
        <v>96.96</v>
      </c>
      <c r="C101">
        <v>129.99</v>
      </c>
      <c r="D101">
        <v>52.33</v>
      </c>
      <c r="E101">
        <v>98.16</v>
      </c>
      <c r="F101">
        <v>131.63</v>
      </c>
      <c r="G101">
        <v>75.97</v>
      </c>
      <c r="I101">
        <f t="shared" si="23"/>
        <v>-8.5541827784589297E-2</v>
      </c>
      <c r="J101">
        <f t="shared" si="24"/>
        <v>-6.8706118355065238E-2</v>
      </c>
      <c r="K101">
        <f t="shared" si="25"/>
        <v>-3.3253279142804404E-2</v>
      </c>
      <c r="L101">
        <f t="shared" si="26"/>
        <v>-3.7175085826385512E-2</v>
      </c>
      <c r="M101">
        <f t="shared" si="27"/>
        <v>-2.4240177909562677E-2</v>
      </c>
      <c r="N101">
        <f t="shared" si="28"/>
        <v>-2.7646230641238945E-2</v>
      </c>
      <c r="Q101">
        <f t="shared" si="29"/>
        <v>-8.9360765222766175E-2</v>
      </c>
      <c r="R101">
        <f t="shared" si="30"/>
        <v>-7.4230954473460453E-2</v>
      </c>
      <c r="S101">
        <f t="shared" si="31"/>
        <v>-3.8015312847282608E-2</v>
      </c>
      <c r="T101">
        <f t="shared" si="32"/>
        <v>-4.0116051246008637E-2</v>
      </c>
      <c r="U101">
        <f t="shared" si="33"/>
        <v>-2.370186715904244E-2</v>
      </c>
      <c r="V101">
        <f t="shared" si="34"/>
        <v>-2.8841513853383467E-2</v>
      </c>
    </row>
    <row r="102" spans="1:22">
      <c r="A102" s="1">
        <v>42356</v>
      </c>
      <c r="B102">
        <v>106.03</v>
      </c>
      <c r="C102">
        <v>139.58000000000001</v>
      </c>
      <c r="D102">
        <v>54.13</v>
      </c>
      <c r="E102">
        <v>101.95</v>
      </c>
      <c r="F102">
        <v>134.9</v>
      </c>
      <c r="G102">
        <v>78.13</v>
      </c>
      <c r="I102">
        <f t="shared" si="23"/>
        <v>-6.3173705601696439E-2</v>
      </c>
      <c r="J102">
        <f t="shared" si="24"/>
        <v>-3.484995159728943E-2</v>
      </c>
      <c r="K102">
        <f t="shared" si="25"/>
        <v>1.2948575656677175E-3</v>
      </c>
      <c r="L102">
        <f t="shared" si="26"/>
        <v>2.6553894571204051E-3</v>
      </c>
      <c r="M102">
        <f t="shared" si="27"/>
        <v>2.4522553317976037E-3</v>
      </c>
      <c r="N102">
        <f t="shared" si="28"/>
        <v>4.4998714322446176E-3</v>
      </c>
      <c r="Q102">
        <f t="shared" si="29"/>
        <v>-6.6992643039873317E-2</v>
      </c>
      <c r="R102">
        <f t="shared" si="30"/>
        <v>-4.0374787715684653E-2</v>
      </c>
      <c r="S102">
        <f t="shared" si="31"/>
        <v>-3.4671761388104872E-3</v>
      </c>
      <c r="T102">
        <f t="shared" si="32"/>
        <v>-2.8557596250272221E-4</v>
      </c>
      <c r="U102">
        <f t="shared" si="33"/>
        <v>2.9905660823178392E-3</v>
      </c>
      <c r="V102">
        <f t="shared" si="34"/>
        <v>3.3045882201000933E-3</v>
      </c>
    </row>
    <row r="103" spans="1:22">
      <c r="A103" s="1">
        <v>42349</v>
      </c>
      <c r="B103">
        <v>113.18</v>
      </c>
      <c r="C103">
        <v>144.62</v>
      </c>
      <c r="D103">
        <v>54.06</v>
      </c>
      <c r="E103">
        <v>101.68</v>
      </c>
      <c r="F103">
        <v>134.57</v>
      </c>
      <c r="G103">
        <v>77.78</v>
      </c>
      <c r="I103">
        <f t="shared" si="23"/>
        <v>-4.914727379652184E-2</v>
      </c>
      <c r="J103">
        <f t="shared" si="24"/>
        <v>-2.6127946127946111E-2</v>
      </c>
      <c r="K103">
        <f t="shared" si="25"/>
        <v>-3.3088892863530561E-2</v>
      </c>
      <c r="L103">
        <f t="shared" si="26"/>
        <v>-1.2336085478387493E-2</v>
      </c>
      <c r="M103">
        <f t="shared" si="27"/>
        <v>-4.172897529018027E-2</v>
      </c>
      <c r="N103">
        <f t="shared" si="28"/>
        <v>-6.4242579982010106E-4</v>
      </c>
      <c r="Q103">
        <f t="shared" si="29"/>
        <v>-5.2966211234698718E-2</v>
      </c>
      <c r="R103">
        <f t="shared" si="30"/>
        <v>-3.1652782246341334E-2</v>
      </c>
      <c r="S103">
        <f t="shared" si="31"/>
        <v>-3.7850926568008765E-2</v>
      </c>
      <c r="T103">
        <f t="shared" si="32"/>
        <v>-1.5277050898010621E-2</v>
      </c>
      <c r="U103">
        <f t="shared" si="33"/>
        <v>-4.1190664539660034E-2</v>
      </c>
      <c r="V103">
        <f t="shared" si="34"/>
        <v>-1.8377090119646253E-3</v>
      </c>
    </row>
    <row r="104" spans="1:22">
      <c r="A104" s="1">
        <v>42342</v>
      </c>
      <c r="B104">
        <v>119.03</v>
      </c>
      <c r="C104">
        <v>148.5</v>
      </c>
      <c r="D104">
        <v>55.91</v>
      </c>
      <c r="E104">
        <v>102.95</v>
      </c>
      <c r="F104">
        <v>140.43</v>
      </c>
      <c r="G104">
        <v>77.83</v>
      </c>
      <c r="I104">
        <f t="shared" si="23"/>
        <v>1.0355657414480968E-2</v>
      </c>
      <c r="J104">
        <f t="shared" si="24"/>
        <v>1.0547805375978214E-2</v>
      </c>
      <c r="K104">
        <f t="shared" si="25"/>
        <v>3.671425922492122E-2</v>
      </c>
      <c r="L104">
        <f t="shared" si="26"/>
        <v>5.6657223796032774E-3</v>
      </c>
      <c r="M104">
        <f t="shared" si="27"/>
        <v>1.4227935865954056E-2</v>
      </c>
      <c r="N104">
        <f t="shared" si="28"/>
        <v>2.8137384412153077E-2</v>
      </c>
      <c r="Q104">
        <f t="shared" si="29"/>
        <v>6.5367199763040913E-3</v>
      </c>
      <c r="R104">
        <f t="shared" si="30"/>
        <v>5.0229692575829927E-3</v>
      </c>
      <c r="S104">
        <f t="shared" si="31"/>
        <v>3.1952225520443016E-2</v>
      </c>
      <c r="T104">
        <f t="shared" si="32"/>
        <v>2.7247569599801501E-3</v>
      </c>
      <c r="U104">
        <f t="shared" si="33"/>
        <v>1.476624661647429E-2</v>
      </c>
      <c r="V104">
        <f t="shared" si="34"/>
        <v>2.6942101200008554E-2</v>
      </c>
    </row>
    <row r="105" spans="1:22">
      <c r="A105" s="1">
        <v>42335</v>
      </c>
      <c r="B105">
        <v>117.81</v>
      </c>
      <c r="C105">
        <v>146.94999999999999</v>
      </c>
      <c r="D105">
        <v>53.93</v>
      </c>
      <c r="E105">
        <v>102.37</v>
      </c>
      <c r="F105">
        <v>138.46</v>
      </c>
      <c r="G105">
        <v>75.7</v>
      </c>
      <c r="I105">
        <f t="shared" si="23"/>
        <v>-1.2489522212908555E-2</v>
      </c>
      <c r="J105">
        <f t="shared" si="24"/>
        <v>-1.6398929049531552E-2</v>
      </c>
      <c r="K105">
        <f t="shared" si="25"/>
        <v>-4.7979331980069206E-3</v>
      </c>
      <c r="L105">
        <f t="shared" si="26"/>
        <v>-1.0733801717408564E-3</v>
      </c>
      <c r="M105">
        <f t="shared" si="27"/>
        <v>-2.8880866425984308E-4</v>
      </c>
      <c r="N105">
        <f t="shared" si="28"/>
        <v>-1.5826958586123707E-3</v>
      </c>
      <c r="Q105">
        <f t="shared" si="29"/>
        <v>-1.6308459651085433E-2</v>
      </c>
      <c r="R105">
        <f t="shared" si="30"/>
        <v>-2.1923765167926774E-2</v>
      </c>
      <c r="S105">
        <f t="shared" si="31"/>
        <v>-9.5599669024851244E-3</v>
      </c>
      <c r="T105">
        <f t="shared" si="32"/>
        <v>-4.0143455913639837E-3</v>
      </c>
      <c r="U105">
        <f t="shared" si="33"/>
        <v>2.4950208626039235E-4</v>
      </c>
      <c r="V105">
        <f t="shared" si="34"/>
        <v>-2.777979070756895E-3</v>
      </c>
    </row>
    <row r="106" spans="1:22">
      <c r="A106" s="1">
        <v>42328</v>
      </c>
      <c r="B106">
        <v>119.3</v>
      </c>
      <c r="C106">
        <v>149.4</v>
      </c>
      <c r="D106">
        <v>54.19</v>
      </c>
      <c r="E106">
        <v>102.48</v>
      </c>
      <c r="F106">
        <v>138.5</v>
      </c>
      <c r="G106">
        <v>75.819999999999993</v>
      </c>
      <c r="I106">
        <f t="shared" si="23"/>
        <v>6.1954780131742826E-2</v>
      </c>
      <c r="J106">
        <f t="shared" si="24"/>
        <v>4.7759309909530812E-2</v>
      </c>
      <c r="K106">
        <f t="shared" si="25"/>
        <v>2.5548826646479839E-2</v>
      </c>
      <c r="L106">
        <f t="shared" si="26"/>
        <v>2.6031237484982039E-2</v>
      </c>
      <c r="M106">
        <f t="shared" si="27"/>
        <v>5.1233396584440261E-2</v>
      </c>
      <c r="N106">
        <f t="shared" si="28"/>
        <v>2.5148729042725693E-2</v>
      </c>
      <c r="Q106">
        <f t="shared" si="29"/>
        <v>5.8135842693565948E-2</v>
      </c>
      <c r="R106">
        <f t="shared" si="30"/>
        <v>4.2234473791135589E-2</v>
      </c>
      <c r="S106">
        <f t="shared" si="31"/>
        <v>2.0786792942001635E-2</v>
      </c>
      <c r="T106">
        <f t="shared" si="32"/>
        <v>2.3090272065358911E-2</v>
      </c>
      <c r="U106">
        <f t="shared" si="33"/>
        <v>5.1771707334960497E-2</v>
      </c>
      <c r="V106">
        <f t="shared" si="34"/>
        <v>2.395344583058117E-2</v>
      </c>
    </row>
    <row r="107" spans="1:22">
      <c r="A107" s="1">
        <v>42321</v>
      </c>
      <c r="B107">
        <v>112.34</v>
      </c>
      <c r="C107">
        <v>142.59</v>
      </c>
      <c r="D107">
        <v>52.84</v>
      </c>
      <c r="E107">
        <v>99.88</v>
      </c>
      <c r="F107">
        <v>131.75</v>
      </c>
      <c r="G107">
        <v>73.959999999999994</v>
      </c>
      <c r="I107">
        <f t="shared" si="23"/>
        <v>-7.2030398149677821E-2</v>
      </c>
      <c r="J107">
        <f t="shared" si="24"/>
        <v>-3.6163309449776859E-2</v>
      </c>
      <c r="K107">
        <f t="shared" si="25"/>
        <v>-3.7873270211216337E-2</v>
      </c>
      <c r="L107">
        <f t="shared" si="26"/>
        <v>-2.0015698587127262E-2</v>
      </c>
      <c r="M107">
        <f t="shared" si="27"/>
        <v>-4.7016274864376095E-2</v>
      </c>
      <c r="N107">
        <f t="shared" si="28"/>
        <v>-2.1304750562392449E-2</v>
      </c>
      <c r="Q107">
        <f t="shared" si="29"/>
        <v>-7.5849335587854699E-2</v>
      </c>
      <c r="R107">
        <f t="shared" si="30"/>
        <v>-4.1688145568172082E-2</v>
      </c>
      <c r="S107">
        <f t="shared" si="31"/>
        <v>-4.263530391569454E-2</v>
      </c>
      <c r="T107">
        <f t="shared" si="32"/>
        <v>-2.295666400675039E-2</v>
      </c>
      <c r="U107">
        <f t="shared" si="33"/>
        <v>-4.6477964113855859E-2</v>
      </c>
      <c r="V107">
        <f t="shared" si="34"/>
        <v>-2.2500033774536972E-2</v>
      </c>
    </row>
    <row r="108" spans="1:22">
      <c r="A108" s="1">
        <v>42314</v>
      </c>
      <c r="B108">
        <v>121.06</v>
      </c>
      <c r="C108">
        <v>147.94</v>
      </c>
      <c r="D108">
        <v>54.92</v>
      </c>
      <c r="E108">
        <v>101.92</v>
      </c>
      <c r="F108">
        <v>138.25</v>
      </c>
      <c r="G108">
        <v>75.569999999999993</v>
      </c>
      <c r="I108">
        <f t="shared" si="23"/>
        <v>1.3054393305439449E-2</v>
      </c>
      <c r="J108">
        <f t="shared" si="24"/>
        <v>-8.7796312554866418E-4</v>
      </c>
      <c r="K108">
        <f t="shared" si="25"/>
        <v>4.3313069908814672E-2</v>
      </c>
      <c r="L108">
        <f t="shared" si="26"/>
        <v>8.809264574878739E-3</v>
      </c>
      <c r="M108">
        <f t="shared" si="27"/>
        <v>-1.3063963449457594E-2</v>
      </c>
      <c r="N108">
        <f t="shared" si="28"/>
        <v>-1.0604870384917531E-2</v>
      </c>
      <c r="Q108">
        <f t="shared" si="29"/>
        <v>9.2354558672625726E-3</v>
      </c>
      <c r="R108">
        <f t="shared" si="30"/>
        <v>-6.4027992439438857E-3</v>
      </c>
      <c r="S108">
        <f t="shared" si="31"/>
        <v>3.8551036204336468E-2</v>
      </c>
      <c r="T108">
        <f t="shared" si="32"/>
        <v>5.8682991552556118E-3</v>
      </c>
      <c r="U108">
        <f t="shared" si="33"/>
        <v>-1.2525652698937359E-2</v>
      </c>
      <c r="V108">
        <f t="shared" si="34"/>
        <v>-1.1800153597062055E-2</v>
      </c>
    </row>
    <row r="109" spans="1:22">
      <c r="A109" s="1">
        <v>42307</v>
      </c>
      <c r="B109">
        <v>119.5</v>
      </c>
      <c r="C109">
        <v>148.07</v>
      </c>
      <c r="D109">
        <v>52.64</v>
      </c>
      <c r="E109">
        <v>101.03</v>
      </c>
      <c r="F109">
        <v>140.08000000000001</v>
      </c>
      <c r="G109">
        <v>76.38</v>
      </c>
      <c r="I109">
        <f t="shared" si="23"/>
        <v>3.527040644944579E-3</v>
      </c>
      <c r="J109">
        <f t="shared" si="24"/>
        <v>9.3387866394001318E-3</v>
      </c>
      <c r="K109">
        <f t="shared" si="25"/>
        <v>-4.3502931719311411E-3</v>
      </c>
      <c r="L109">
        <f t="shared" si="26"/>
        <v>7.1777489781676973E-3</v>
      </c>
      <c r="M109">
        <f t="shared" si="27"/>
        <v>-3.1794304672380425E-2</v>
      </c>
      <c r="N109">
        <f t="shared" si="28"/>
        <v>-8.4382708035830589E-3</v>
      </c>
      <c r="Q109">
        <f t="shared" si="29"/>
        <v>-2.9189679323229781E-4</v>
      </c>
      <c r="R109">
        <f t="shared" si="30"/>
        <v>3.8139505210049102E-3</v>
      </c>
      <c r="S109">
        <f t="shared" si="31"/>
        <v>-9.1123268764093449E-3</v>
      </c>
      <c r="T109">
        <f t="shared" si="32"/>
        <v>4.23678355854457E-3</v>
      </c>
      <c r="U109">
        <f t="shared" si="33"/>
        <v>-3.1255993921860188E-2</v>
      </c>
      <c r="V109">
        <f t="shared" si="34"/>
        <v>-9.6335540157275832E-3</v>
      </c>
    </row>
    <row r="110" spans="1:22">
      <c r="A110" s="1">
        <v>42300</v>
      </c>
      <c r="B110">
        <v>119.08</v>
      </c>
      <c r="C110">
        <v>146.69999999999999</v>
      </c>
      <c r="D110">
        <v>52.87</v>
      </c>
      <c r="E110">
        <v>100.31</v>
      </c>
      <c r="F110">
        <v>144.68</v>
      </c>
      <c r="G110">
        <v>77.03</v>
      </c>
      <c r="I110">
        <f t="shared" si="23"/>
        <v>7.2406340057636909E-2</v>
      </c>
      <c r="J110">
        <f t="shared" si="24"/>
        <v>6.613372093023262E-2</v>
      </c>
      <c r="K110">
        <f t="shared" si="25"/>
        <v>0.11281835403073037</v>
      </c>
      <c r="L110">
        <f t="shared" si="26"/>
        <v>2.1070846905537621E-2</v>
      </c>
      <c r="M110">
        <f t="shared" si="27"/>
        <v>-3.7967949996675188E-2</v>
      </c>
      <c r="N110">
        <f t="shared" si="28"/>
        <v>2.8437917222963849E-2</v>
      </c>
      <c r="Q110">
        <f t="shared" si="29"/>
        <v>6.8587402619460031E-2</v>
      </c>
      <c r="R110">
        <f t="shared" si="30"/>
        <v>6.0608884811837398E-2</v>
      </c>
      <c r="S110">
        <f t="shared" si="31"/>
        <v>0.10805632032625216</v>
      </c>
      <c r="T110">
        <f t="shared" si="32"/>
        <v>1.8129881485914493E-2</v>
      </c>
      <c r="U110">
        <f t="shared" si="33"/>
        <v>-3.7429639246154951E-2</v>
      </c>
      <c r="V110">
        <f t="shared" si="34"/>
        <v>2.7242634010819326E-2</v>
      </c>
    </row>
    <row r="111" spans="1:22">
      <c r="A111" s="1">
        <v>42293</v>
      </c>
      <c r="B111">
        <v>111.04</v>
      </c>
      <c r="C111">
        <v>137.6</v>
      </c>
      <c r="D111">
        <v>47.51</v>
      </c>
      <c r="E111">
        <v>98.24</v>
      </c>
      <c r="F111">
        <v>150.38999999999999</v>
      </c>
      <c r="G111">
        <v>74.900000000000006</v>
      </c>
      <c r="I111">
        <f t="shared" si="23"/>
        <v>-9.6325365679629238E-3</v>
      </c>
      <c r="J111">
        <f t="shared" si="24"/>
        <v>-1.5032211882605506E-2</v>
      </c>
      <c r="K111">
        <f t="shared" si="25"/>
        <v>8.490766291657792E-3</v>
      </c>
      <c r="L111">
        <f t="shared" si="26"/>
        <v>3.00933207507601E-2</v>
      </c>
      <c r="M111">
        <f t="shared" si="27"/>
        <v>-1.3124220749393012E-2</v>
      </c>
      <c r="N111">
        <f t="shared" si="28"/>
        <v>5.6390977443609991E-3</v>
      </c>
      <c r="Q111">
        <f t="shared" si="29"/>
        <v>-1.34514740061398E-2</v>
      </c>
      <c r="R111">
        <f t="shared" si="30"/>
        <v>-2.0557048001000729E-2</v>
      </c>
      <c r="S111">
        <f t="shared" si="31"/>
        <v>3.7287325871795873E-3</v>
      </c>
      <c r="T111">
        <f t="shared" si="32"/>
        <v>2.7152355331136972E-2</v>
      </c>
      <c r="U111">
        <f t="shared" si="33"/>
        <v>-1.2585909998872777E-2</v>
      </c>
      <c r="V111">
        <f t="shared" si="34"/>
        <v>4.4438145322164748E-3</v>
      </c>
    </row>
    <row r="112" spans="1:22">
      <c r="A112" s="1">
        <v>42286</v>
      </c>
      <c r="B112">
        <v>112.12</v>
      </c>
      <c r="C112">
        <v>139.69999999999999</v>
      </c>
      <c r="D112">
        <v>47.11</v>
      </c>
      <c r="E112">
        <v>95.37</v>
      </c>
      <c r="F112">
        <v>152.38999999999999</v>
      </c>
      <c r="G112">
        <v>74.48</v>
      </c>
      <c r="I112">
        <f t="shared" si="23"/>
        <v>1.5763725312556653E-2</v>
      </c>
      <c r="J112">
        <f t="shared" si="24"/>
        <v>5.3862401931200843E-2</v>
      </c>
      <c r="K112">
        <f t="shared" si="25"/>
        <v>3.3794162826420893E-2</v>
      </c>
      <c r="L112">
        <f t="shared" si="26"/>
        <v>1.5330565314595868E-2</v>
      </c>
      <c r="M112">
        <f t="shared" si="27"/>
        <v>5.4018536450407995E-2</v>
      </c>
      <c r="N112">
        <f t="shared" si="28"/>
        <v>2.8445180889257182E-2</v>
      </c>
      <c r="Q112">
        <f t="shared" si="29"/>
        <v>1.1944787874379777E-2</v>
      </c>
      <c r="R112">
        <f t="shared" si="30"/>
        <v>4.833756581280562E-2</v>
      </c>
      <c r="S112">
        <f t="shared" si="31"/>
        <v>2.9032129121942689E-2</v>
      </c>
      <c r="T112">
        <f t="shared" si="32"/>
        <v>1.2389599894972739E-2</v>
      </c>
      <c r="U112">
        <f t="shared" si="33"/>
        <v>5.4556847200928231E-2</v>
      </c>
      <c r="V112">
        <f t="shared" si="34"/>
        <v>2.724989767711266E-2</v>
      </c>
    </row>
    <row r="113" spans="1:22">
      <c r="A113" s="1">
        <v>42279</v>
      </c>
      <c r="B113">
        <v>110.38</v>
      </c>
      <c r="C113">
        <v>132.56</v>
      </c>
      <c r="D113">
        <v>45.57</v>
      </c>
      <c r="E113">
        <v>93.93</v>
      </c>
      <c r="F113">
        <v>144.58000000000001</v>
      </c>
      <c r="G113">
        <v>72.42</v>
      </c>
      <c r="I113">
        <f t="shared" si="23"/>
        <v>-3.774736291517744E-2</v>
      </c>
      <c r="J113">
        <f t="shared" si="24"/>
        <v>1.1831157926875946E-2</v>
      </c>
      <c r="K113">
        <f t="shared" si="25"/>
        <v>3.7096040054620083E-2</v>
      </c>
      <c r="L113">
        <f t="shared" si="26"/>
        <v>3.2197802197802217E-2</v>
      </c>
      <c r="M113">
        <f t="shared" si="27"/>
        <v>-5.7763718883232507E-3</v>
      </c>
      <c r="N113">
        <f t="shared" si="28"/>
        <v>-3.4402091647172117E-3</v>
      </c>
      <c r="Q113">
        <f t="shared" si="29"/>
        <v>-4.1566300353354318E-2</v>
      </c>
      <c r="R113">
        <f t="shared" si="30"/>
        <v>6.3063218084807244E-3</v>
      </c>
      <c r="S113">
        <f t="shared" si="31"/>
        <v>3.2334006350141879E-2</v>
      </c>
      <c r="T113">
        <f t="shared" si="32"/>
        <v>2.9256836778179088E-2</v>
      </c>
      <c r="U113">
        <f t="shared" si="33"/>
        <v>-5.2380611378030151E-3</v>
      </c>
      <c r="V113">
        <f t="shared" si="34"/>
        <v>-4.635492376861736E-3</v>
      </c>
    </row>
    <row r="114" spans="1:22">
      <c r="A114" s="1">
        <v>42272</v>
      </c>
      <c r="B114">
        <v>114.71</v>
      </c>
      <c r="C114">
        <v>131.01</v>
      </c>
      <c r="D114">
        <v>43.94</v>
      </c>
      <c r="E114">
        <v>91</v>
      </c>
      <c r="F114">
        <v>145.41999999999999</v>
      </c>
      <c r="G114">
        <v>72.67</v>
      </c>
      <c r="I114">
        <f t="shared" si="23"/>
        <v>1.1106214191273667E-2</v>
      </c>
      <c r="J114">
        <f t="shared" si="24"/>
        <v>-3.7328238665588986E-2</v>
      </c>
      <c r="K114">
        <f t="shared" si="25"/>
        <v>1.057957681692745E-2</v>
      </c>
      <c r="L114">
        <f t="shared" si="26"/>
        <v>-2.5591605096905501E-2</v>
      </c>
      <c r="M114">
        <f t="shared" si="27"/>
        <v>6.2971420662929489E-3</v>
      </c>
      <c r="N114">
        <f t="shared" si="28"/>
        <v>3.9033457249070702E-2</v>
      </c>
      <c r="Q114">
        <f t="shared" si="29"/>
        <v>7.2872767530967903E-3</v>
      </c>
      <c r="R114">
        <f t="shared" si="30"/>
        <v>-4.2853074783984209E-2</v>
      </c>
      <c r="S114">
        <f t="shared" si="31"/>
        <v>5.8175431124492449E-3</v>
      </c>
      <c r="T114">
        <f t="shared" si="32"/>
        <v>-2.8532570516528629E-2</v>
      </c>
      <c r="U114">
        <f t="shared" si="33"/>
        <v>6.8354528168131845E-3</v>
      </c>
      <c r="V114">
        <f t="shared" si="34"/>
        <v>3.783817403692618E-2</v>
      </c>
    </row>
    <row r="115" spans="1:22">
      <c r="A115" s="1">
        <v>42265</v>
      </c>
      <c r="B115">
        <v>113.45</v>
      </c>
      <c r="C115">
        <v>136.09</v>
      </c>
      <c r="D115">
        <v>43.48</v>
      </c>
      <c r="E115">
        <v>93.39</v>
      </c>
      <c r="F115">
        <v>144.51</v>
      </c>
      <c r="G115">
        <v>69.94</v>
      </c>
      <c r="I115">
        <f t="shared" si="23"/>
        <v>-6.654408545661461E-3</v>
      </c>
      <c r="J115">
        <f t="shared" si="24"/>
        <v>1.0544293458082832E-2</v>
      </c>
      <c r="K115">
        <f t="shared" si="25"/>
        <v>0</v>
      </c>
      <c r="L115">
        <f t="shared" si="26"/>
        <v>4.9499623372430968E-3</v>
      </c>
      <c r="M115">
        <f t="shared" si="27"/>
        <v>-1.9406934925697339E-2</v>
      </c>
      <c r="N115">
        <f t="shared" si="28"/>
        <v>2.2215726395790725E-2</v>
      </c>
      <c r="Q115">
        <f t="shared" si="29"/>
        <v>-1.0473345983838337E-2</v>
      </c>
      <c r="R115">
        <f t="shared" si="30"/>
        <v>5.0194573396876102E-3</v>
      </c>
      <c r="S115">
        <f t="shared" si="31"/>
        <v>-4.7620337044782047E-3</v>
      </c>
      <c r="T115">
        <f t="shared" si="32"/>
        <v>2.0089969176199695E-3</v>
      </c>
      <c r="U115">
        <f t="shared" si="33"/>
        <v>-1.8868624175177102E-2</v>
      </c>
      <c r="V115">
        <f t="shared" si="34"/>
        <v>2.1020443183646202E-2</v>
      </c>
    </row>
    <row r="116" spans="1:22">
      <c r="A116" s="1">
        <v>42258</v>
      </c>
      <c r="B116">
        <v>114.21</v>
      </c>
      <c r="C116">
        <v>134.66999999999999</v>
      </c>
      <c r="D116">
        <v>43.48</v>
      </c>
      <c r="E116">
        <v>92.93</v>
      </c>
      <c r="F116">
        <v>147.37</v>
      </c>
      <c r="G116">
        <v>68.42</v>
      </c>
      <c r="I116">
        <f t="shared" si="23"/>
        <v>4.5209115036148884E-2</v>
      </c>
      <c r="J116">
        <f t="shared" si="24"/>
        <v>3.7839087546239103E-2</v>
      </c>
      <c r="K116">
        <f t="shared" si="25"/>
        <v>2.0417742314010834E-2</v>
      </c>
      <c r="L116">
        <f t="shared" si="26"/>
        <v>1.7741758843500266E-2</v>
      </c>
      <c r="M116">
        <f t="shared" si="27"/>
        <v>2.5539318023660496E-2</v>
      </c>
      <c r="N116">
        <f t="shared" si="28"/>
        <v>-4.9447353112275216E-3</v>
      </c>
      <c r="Q116">
        <f t="shared" si="29"/>
        <v>4.1390177597972005E-2</v>
      </c>
      <c r="R116">
        <f t="shared" si="30"/>
        <v>3.2314251427843881E-2</v>
      </c>
      <c r="S116">
        <f t="shared" si="31"/>
        <v>1.565570860953263E-2</v>
      </c>
      <c r="T116">
        <f t="shared" si="32"/>
        <v>1.4800793423877138E-2</v>
      </c>
      <c r="U116">
        <f t="shared" si="33"/>
        <v>2.6077628774180732E-2</v>
      </c>
      <c r="V116">
        <f t="shared" si="34"/>
        <v>-6.1400185233720459E-3</v>
      </c>
    </row>
    <row r="117" spans="1:22">
      <c r="A117" s="1">
        <v>42251</v>
      </c>
      <c r="B117">
        <v>109.27</v>
      </c>
      <c r="C117">
        <v>129.76</v>
      </c>
      <c r="D117">
        <v>42.61</v>
      </c>
      <c r="E117">
        <v>91.31</v>
      </c>
      <c r="F117">
        <v>143.69999999999999</v>
      </c>
      <c r="G117">
        <v>68.760000000000005</v>
      </c>
      <c r="I117">
        <f t="shared" si="23"/>
        <v>-3.5484155706593801E-2</v>
      </c>
      <c r="J117">
        <f t="shared" si="24"/>
        <v>-2.6118282797958692E-2</v>
      </c>
      <c r="K117">
        <f t="shared" si="25"/>
        <v>-3.0047803323469124E-2</v>
      </c>
      <c r="L117">
        <f t="shared" si="26"/>
        <v>-4.055899968477461E-2</v>
      </c>
      <c r="M117">
        <f t="shared" si="27"/>
        <v>-2.8922827409109342E-2</v>
      </c>
      <c r="N117">
        <f t="shared" si="28"/>
        <v>-3.4405280157281171E-2</v>
      </c>
      <c r="Q117">
        <f t="shared" si="29"/>
        <v>-3.9303093144770679E-2</v>
      </c>
      <c r="R117">
        <f t="shared" si="30"/>
        <v>-3.1643118916353914E-2</v>
      </c>
      <c r="S117">
        <f t="shared" si="31"/>
        <v>-3.4809837027947328E-2</v>
      </c>
      <c r="T117">
        <f t="shared" si="32"/>
        <v>-4.3499965104397735E-2</v>
      </c>
      <c r="U117">
        <f t="shared" si="33"/>
        <v>-2.8384516658589105E-2</v>
      </c>
      <c r="V117">
        <f t="shared" si="34"/>
        <v>-3.5600563369425693E-2</v>
      </c>
    </row>
    <row r="118" spans="1:22">
      <c r="A118" s="1">
        <v>42244</v>
      </c>
      <c r="B118">
        <v>113.29</v>
      </c>
      <c r="C118">
        <v>133.24</v>
      </c>
      <c r="D118">
        <v>43.93</v>
      </c>
      <c r="E118">
        <v>95.17</v>
      </c>
      <c r="F118">
        <v>147.97999999999999</v>
      </c>
      <c r="G118">
        <v>71.209999999999994</v>
      </c>
      <c r="I118">
        <f t="shared" si="23"/>
        <v>7.1198940998487226E-2</v>
      </c>
      <c r="J118">
        <f t="shared" si="24"/>
        <v>1.1616430035684466E-2</v>
      </c>
      <c r="K118">
        <f t="shared" si="25"/>
        <v>1.996749477594606E-2</v>
      </c>
      <c r="L118">
        <f t="shared" si="26"/>
        <v>-4.0812055253244273E-3</v>
      </c>
      <c r="M118">
        <f t="shared" si="27"/>
        <v>-5.8448102116224199E-3</v>
      </c>
      <c r="N118">
        <f t="shared" si="28"/>
        <v>-8.7694877505569702E-3</v>
      </c>
      <c r="Q118">
        <f t="shared" si="29"/>
        <v>6.7380003560310348E-2</v>
      </c>
      <c r="R118">
        <f t="shared" si="30"/>
        <v>6.0915939172892447E-3</v>
      </c>
      <c r="S118">
        <f t="shared" si="31"/>
        <v>1.5205461071467856E-2</v>
      </c>
      <c r="T118">
        <f t="shared" si="32"/>
        <v>-7.0221709449475546E-3</v>
      </c>
      <c r="U118">
        <f t="shared" si="33"/>
        <v>-5.3064994611021843E-3</v>
      </c>
      <c r="V118">
        <f t="shared" si="34"/>
        <v>-9.9647709627014944E-3</v>
      </c>
    </row>
    <row r="119" spans="1:22">
      <c r="A119" s="1">
        <v>42237</v>
      </c>
      <c r="B119">
        <v>105.76</v>
      </c>
      <c r="C119">
        <v>131.71</v>
      </c>
      <c r="D119">
        <v>43.07</v>
      </c>
      <c r="E119">
        <v>95.56</v>
      </c>
      <c r="F119">
        <v>148.85</v>
      </c>
      <c r="G119">
        <v>71.84</v>
      </c>
      <c r="I119">
        <f t="shared" si="23"/>
        <v>-8.7961365988271756E-2</v>
      </c>
      <c r="J119">
        <f t="shared" si="24"/>
        <v>-9.2218622923702531E-2</v>
      </c>
      <c r="K119">
        <f t="shared" si="25"/>
        <v>-8.361702127659576E-2</v>
      </c>
      <c r="L119">
        <f t="shared" si="26"/>
        <v>-3.2891407752251745E-2</v>
      </c>
      <c r="M119">
        <f t="shared" si="27"/>
        <v>-4.430176565008026E-2</v>
      </c>
      <c r="N119">
        <f t="shared" si="28"/>
        <v>-4.998677598518908E-2</v>
      </c>
      <c r="Q119">
        <f t="shared" si="29"/>
        <v>-9.1780303426448634E-2</v>
      </c>
      <c r="R119">
        <f t="shared" si="30"/>
        <v>-9.7743459042097747E-2</v>
      </c>
      <c r="S119">
        <f t="shared" si="31"/>
        <v>-8.8379054981073971E-2</v>
      </c>
      <c r="T119">
        <f t="shared" si="32"/>
        <v>-3.5832373171874869E-2</v>
      </c>
      <c r="U119">
        <f t="shared" si="33"/>
        <v>-4.3763454899560024E-2</v>
      </c>
      <c r="V119">
        <f t="shared" si="34"/>
        <v>-5.1182059197333603E-2</v>
      </c>
    </row>
    <row r="120" spans="1:22">
      <c r="A120" s="1">
        <v>42230</v>
      </c>
      <c r="B120">
        <v>115.96</v>
      </c>
      <c r="C120">
        <v>145.09</v>
      </c>
      <c r="D120">
        <v>47</v>
      </c>
      <c r="E120">
        <v>98.81</v>
      </c>
      <c r="F120">
        <v>155.75</v>
      </c>
      <c r="G120">
        <v>75.62</v>
      </c>
      <c r="I120">
        <f t="shared" si="23"/>
        <v>3.8088642659279692E-3</v>
      </c>
      <c r="J120">
        <f t="shared" si="24"/>
        <v>1.8747366942845289E-2</v>
      </c>
      <c r="K120">
        <f t="shared" si="25"/>
        <v>5.5626872058194277E-3</v>
      </c>
      <c r="L120">
        <f t="shared" si="26"/>
        <v>-4.04653515427289E-4</v>
      </c>
      <c r="M120">
        <f t="shared" si="27"/>
        <v>4.0613718411552924E-3</v>
      </c>
      <c r="N120">
        <f t="shared" si="28"/>
        <v>1.8547959724430907E-3</v>
      </c>
      <c r="Q120">
        <f t="shared" si="29"/>
        <v>-1.0073172248907612E-5</v>
      </c>
      <c r="R120">
        <f t="shared" si="30"/>
        <v>1.3222530824450067E-2</v>
      </c>
      <c r="S120">
        <f t="shared" si="31"/>
        <v>8.00653501341223E-4</v>
      </c>
      <c r="T120">
        <f t="shared" si="32"/>
        <v>-3.3456189350504163E-3</v>
      </c>
      <c r="U120">
        <f t="shared" si="33"/>
        <v>4.5996825916755279E-3</v>
      </c>
      <c r="V120">
        <f t="shared" si="34"/>
        <v>6.5951276029856641E-4</v>
      </c>
    </row>
    <row r="121" spans="1:22">
      <c r="A121" s="1">
        <v>42223</v>
      </c>
      <c r="B121">
        <v>115.52</v>
      </c>
      <c r="C121">
        <v>142.41999999999999</v>
      </c>
      <c r="D121">
        <v>46.74</v>
      </c>
      <c r="E121">
        <v>98.85</v>
      </c>
      <c r="F121">
        <v>155.12</v>
      </c>
      <c r="G121">
        <v>75.48</v>
      </c>
      <c r="I121">
        <f t="shared" si="23"/>
        <v>-4.7650453421269612E-2</v>
      </c>
      <c r="J121">
        <f t="shared" si="24"/>
        <v>-1.2138447665949958E-2</v>
      </c>
      <c r="K121">
        <f t="shared" si="25"/>
        <v>8.565310492505418E-4</v>
      </c>
      <c r="L121">
        <f t="shared" si="26"/>
        <v>-1.3571499850314361E-2</v>
      </c>
      <c r="M121">
        <f t="shared" si="27"/>
        <v>-4.2410025310204325E-2</v>
      </c>
      <c r="N121">
        <f t="shared" si="28"/>
        <v>-1.5906127770534573E-2</v>
      </c>
      <c r="Q121">
        <f t="shared" si="29"/>
        <v>-5.146939085944649E-2</v>
      </c>
      <c r="R121">
        <f t="shared" si="30"/>
        <v>-1.7663283784345181E-2</v>
      </c>
      <c r="S121">
        <f t="shared" si="31"/>
        <v>-3.9055026552276629E-3</v>
      </c>
      <c r="T121">
        <f t="shared" si="32"/>
        <v>-1.651246526993749E-2</v>
      </c>
      <c r="U121">
        <f t="shared" si="33"/>
        <v>-4.1871714559684088E-2</v>
      </c>
      <c r="V121">
        <f t="shared" si="34"/>
        <v>-1.7101410982679095E-2</v>
      </c>
    </row>
    <row r="122" spans="1:22">
      <c r="A122" s="1">
        <v>42216</v>
      </c>
      <c r="B122">
        <v>121.3</v>
      </c>
      <c r="C122">
        <v>144.16999999999999</v>
      </c>
      <c r="D122">
        <v>46.7</v>
      </c>
      <c r="E122">
        <v>100.21</v>
      </c>
      <c r="F122">
        <v>161.99</v>
      </c>
      <c r="G122">
        <v>76.7</v>
      </c>
      <c r="I122">
        <f t="shared" si="23"/>
        <v>-2.5702811244979973E-2</v>
      </c>
      <c r="J122">
        <f t="shared" si="24"/>
        <v>7.6357073441601919E-4</v>
      </c>
      <c r="K122">
        <f t="shared" si="25"/>
        <v>1.6543317370483424E-2</v>
      </c>
      <c r="L122">
        <f t="shared" si="26"/>
        <v>1.0690872415531905E-2</v>
      </c>
      <c r="M122">
        <f t="shared" si="27"/>
        <v>1.402190923317681E-2</v>
      </c>
      <c r="N122">
        <f t="shared" si="28"/>
        <v>-4.4712915680657606E-2</v>
      </c>
      <c r="Q122">
        <f t="shared" si="29"/>
        <v>-2.9521748683156851E-2</v>
      </c>
      <c r="R122">
        <f t="shared" si="30"/>
        <v>-4.7612653839792024E-3</v>
      </c>
      <c r="S122">
        <f t="shared" si="31"/>
        <v>1.178128366600522E-2</v>
      </c>
      <c r="T122">
        <f t="shared" si="32"/>
        <v>7.7499069959087773E-3</v>
      </c>
      <c r="U122">
        <f t="shared" si="33"/>
        <v>1.4560219983697045E-2</v>
      </c>
      <c r="V122">
        <f t="shared" si="34"/>
        <v>-4.5908198892802128E-2</v>
      </c>
    </row>
    <row r="123" spans="1:22">
      <c r="A123" s="1">
        <v>42209</v>
      </c>
      <c r="B123">
        <v>124.5</v>
      </c>
      <c r="C123">
        <v>144.06</v>
      </c>
      <c r="D123">
        <v>45.94</v>
      </c>
      <c r="E123">
        <v>99.15</v>
      </c>
      <c r="F123">
        <v>159.75</v>
      </c>
      <c r="G123">
        <v>80.290000000000006</v>
      </c>
      <c r="I123">
        <f t="shared" si="23"/>
        <v>-3.9500077148588164E-2</v>
      </c>
      <c r="J123">
        <f t="shared" si="24"/>
        <v>-1.8932171070553006E-2</v>
      </c>
      <c r="K123">
        <f t="shared" si="25"/>
        <v>-1.4586014586014606E-2</v>
      </c>
      <c r="L123">
        <f t="shared" si="26"/>
        <v>-9.2925659472421485E-3</v>
      </c>
      <c r="M123">
        <f t="shared" si="27"/>
        <v>-7.3966726566575769E-2</v>
      </c>
      <c r="N123">
        <f t="shared" si="28"/>
        <v>-2.371108949416334E-2</v>
      </c>
      <c r="Q123">
        <f t="shared" si="29"/>
        <v>-4.3319014586765042E-2</v>
      </c>
      <c r="R123">
        <f t="shared" si="30"/>
        <v>-2.4457007188948228E-2</v>
      </c>
      <c r="S123">
        <f t="shared" si="31"/>
        <v>-1.934804829049281E-2</v>
      </c>
      <c r="T123">
        <f t="shared" si="32"/>
        <v>-1.2233531366865277E-2</v>
      </c>
      <c r="U123">
        <f t="shared" si="33"/>
        <v>-7.3428415816055539E-2</v>
      </c>
      <c r="V123">
        <f t="shared" si="34"/>
        <v>-2.4906372706307862E-2</v>
      </c>
    </row>
    <row r="124" spans="1:22">
      <c r="A124" s="1">
        <v>42202</v>
      </c>
      <c r="B124">
        <v>129.62</v>
      </c>
      <c r="C124">
        <v>146.84</v>
      </c>
      <c r="D124">
        <v>46.62</v>
      </c>
      <c r="E124">
        <v>100.08</v>
      </c>
      <c r="F124">
        <v>172.51</v>
      </c>
      <c r="G124">
        <v>82.24</v>
      </c>
      <c r="I124">
        <f t="shared" si="23"/>
        <v>5.1427644386761839E-2</v>
      </c>
      <c r="J124">
        <f t="shared" si="24"/>
        <v>1.6334440753045465E-2</v>
      </c>
      <c r="K124">
        <f t="shared" si="25"/>
        <v>4.5057162071284518E-2</v>
      </c>
      <c r="L124">
        <f t="shared" si="26"/>
        <v>5.5259720687230729E-3</v>
      </c>
      <c r="M124">
        <f t="shared" si="27"/>
        <v>3.3303384246780476E-2</v>
      </c>
      <c r="N124">
        <f t="shared" si="28"/>
        <v>1.5935762816553289E-2</v>
      </c>
      <c r="Q124">
        <f t="shared" si="29"/>
        <v>4.7608706948584961E-2</v>
      </c>
      <c r="R124">
        <f t="shared" si="30"/>
        <v>1.0809604634650243E-2</v>
      </c>
      <c r="S124">
        <f t="shared" si="31"/>
        <v>4.0295128366806314E-2</v>
      </c>
      <c r="T124">
        <f t="shared" si="32"/>
        <v>2.5850066490999456E-3</v>
      </c>
      <c r="U124">
        <f t="shared" si="33"/>
        <v>3.3841694997300713E-2</v>
      </c>
      <c r="V124">
        <f t="shared" si="34"/>
        <v>1.4740479604408765E-2</v>
      </c>
    </row>
    <row r="125" spans="1:22">
      <c r="A125" s="1">
        <v>42195</v>
      </c>
      <c r="B125">
        <v>123.28</v>
      </c>
      <c r="C125">
        <v>144.47999999999999</v>
      </c>
      <c r="D125">
        <v>44.61</v>
      </c>
      <c r="E125">
        <v>99.53</v>
      </c>
      <c r="F125">
        <v>166.95</v>
      </c>
      <c r="G125">
        <v>80.95</v>
      </c>
      <c r="I125">
        <f t="shared" si="23"/>
        <v>-2.7376725838264337E-2</v>
      </c>
      <c r="J125">
        <f t="shared" si="24"/>
        <v>1.4037057832678279E-2</v>
      </c>
      <c r="K125">
        <f t="shared" si="25"/>
        <v>-1.4361467079098467E-2</v>
      </c>
      <c r="L125">
        <f t="shared" si="26"/>
        <v>-1.1039743075069719E-3</v>
      </c>
      <c r="M125">
        <f t="shared" si="27"/>
        <v>9.0051976308471726E-3</v>
      </c>
      <c r="N125">
        <f t="shared" si="28"/>
        <v>2.029241240231916E-2</v>
      </c>
      <c r="Q125">
        <f t="shared" si="29"/>
        <v>-3.1195663276441216E-2</v>
      </c>
      <c r="R125">
        <f t="shared" si="30"/>
        <v>8.5122217142830567E-3</v>
      </c>
      <c r="S125">
        <f t="shared" si="31"/>
        <v>-1.912350078357667E-2</v>
      </c>
      <c r="T125">
        <f t="shared" si="32"/>
        <v>-4.0449397271300992E-3</v>
      </c>
      <c r="U125">
        <f t="shared" si="33"/>
        <v>9.5435083813674073E-3</v>
      </c>
      <c r="V125">
        <f t="shared" si="34"/>
        <v>1.9097129190174637E-2</v>
      </c>
    </row>
    <row r="126" spans="1:22">
      <c r="A126" s="1">
        <v>42181</v>
      </c>
      <c r="B126">
        <v>126.75</v>
      </c>
      <c r="C126">
        <v>142.47999999999999</v>
      </c>
      <c r="D126">
        <v>45.26</v>
      </c>
      <c r="E126">
        <v>99.64</v>
      </c>
      <c r="F126">
        <v>165.46</v>
      </c>
      <c r="G126">
        <v>79.34</v>
      </c>
      <c r="I126">
        <f t="shared" si="23"/>
        <v>1.1848341232227888E-3</v>
      </c>
      <c r="J126">
        <f t="shared" si="24"/>
        <v>-1.8259491490387969E-2</v>
      </c>
      <c r="K126">
        <f t="shared" si="25"/>
        <v>-1.822125813449027E-2</v>
      </c>
      <c r="L126">
        <f t="shared" si="26"/>
        <v>-2.2030843180452786E-3</v>
      </c>
      <c r="M126">
        <f t="shared" si="27"/>
        <v>-9.1622252829510753E-3</v>
      </c>
      <c r="N126">
        <f t="shared" si="28"/>
        <v>-1.4899428855227215E-2</v>
      </c>
      <c r="Q126">
        <f t="shared" si="29"/>
        <v>-2.634103314954088E-3</v>
      </c>
      <c r="R126">
        <f t="shared" si="30"/>
        <v>-2.3784327608783191E-2</v>
      </c>
      <c r="S126">
        <f t="shared" si="31"/>
        <v>-2.2983291838968474E-2</v>
      </c>
      <c r="T126">
        <f t="shared" si="32"/>
        <v>-5.1440497376684059E-3</v>
      </c>
      <c r="U126">
        <f t="shared" si="33"/>
        <v>-8.6239145324308406E-3</v>
      </c>
      <c r="V126">
        <f t="shared" si="34"/>
        <v>-1.6094712067371737E-2</v>
      </c>
    </row>
    <row r="127" spans="1:22">
      <c r="A127" s="1">
        <v>42174</v>
      </c>
      <c r="B127">
        <v>126.6</v>
      </c>
      <c r="C127">
        <v>145.13</v>
      </c>
      <c r="D127">
        <v>46.1</v>
      </c>
      <c r="E127">
        <v>99.86</v>
      </c>
      <c r="F127">
        <v>166.99</v>
      </c>
      <c r="G127">
        <v>80.540000000000006</v>
      </c>
      <c r="I127">
        <f t="shared" si="23"/>
        <v>-4.4821891955650894E-3</v>
      </c>
      <c r="J127">
        <f t="shared" si="24"/>
        <v>1.63165266106442E-2</v>
      </c>
      <c r="K127">
        <f t="shared" si="25"/>
        <v>2.8279312595171913E-3</v>
      </c>
      <c r="L127">
        <f t="shared" si="26"/>
        <v>1.5353329944077343E-2</v>
      </c>
      <c r="M127">
        <f t="shared" si="27"/>
        <v>0</v>
      </c>
      <c r="N127">
        <f t="shared" si="28"/>
        <v>2.1174083935590282E-2</v>
      </c>
      <c r="Q127">
        <f t="shared" si="29"/>
        <v>-8.3011266337419658E-3</v>
      </c>
      <c r="R127">
        <f t="shared" si="30"/>
        <v>1.0791690492248977E-2</v>
      </c>
      <c r="S127">
        <f t="shared" si="31"/>
        <v>-1.9341024449610134E-3</v>
      </c>
      <c r="T127">
        <f t="shared" si="32"/>
        <v>1.2412364524454215E-2</v>
      </c>
      <c r="U127">
        <f t="shared" si="33"/>
        <v>5.3831075052023544E-4</v>
      </c>
      <c r="V127">
        <f t="shared" si="34"/>
        <v>1.997880072344576E-2</v>
      </c>
    </row>
    <row r="128" spans="1:22">
      <c r="A128" s="1">
        <v>42167</v>
      </c>
      <c r="B128">
        <v>127.17</v>
      </c>
      <c r="C128">
        <v>142.80000000000001</v>
      </c>
      <c r="D128">
        <v>45.97</v>
      </c>
      <c r="E128">
        <v>98.35</v>
      </c>
      <c r="F128">
        <v>166.99</v>
      </c>
      <c r="G128">
        <v>78.87</v>
      </c>
      <c r="I128">
        <f t="shared" si="23"/>
        <v>-1.1504080839487063E-2</v>
      </c>
      <c r="J128">
        <f t="shared" si="24"/>
        <v>1.4709017267107383E-2</v>
      </c>
      <c r="K128">
        <f t="shared" si="25"/>
        <v>-3.6844386649328431E-3</v>
      </c>
      <c r="L128">
        <f t="shared" si="26"/>
        <v>-2.4343239679481821E-3</v>
      </c>
      <c r="M128">
        <f t="shared" si="27"/>
        <v>-2.449223416965296E-3</v>
      </c>
      <c r="N128">
        <f t="shared" si="28"/>
        <v>1.8597442851607804E-2</v>
      </c>
      <c r="Q128">
        <f t="shared" si="29"/>
        <v>-1.5323018277663939E-2</v>
      </c>
      <c r="R128">
        <f t="shared" si="30"/>
        <v>9.1841811487121602E-3</v>
      </c>
      <c r="S128">
        <f t="shared" si="31"/>
        <v>-8.4464723694110469E-3</v>
      </c>
      <c r="T128">
        <f t="shared" si="32"/>
        <v>-5.3752893875713094E-3</v>
      </c>
      <c r="U128">
        <f t="shared" si="33"/>
        <v>-1.9109126664450604E-3</v>
      </c>
      <c r="V128">
        <f t="shared" si="34"/>
        <v>1.7402159639463281E-2</v>
      </c>
    </row>
    <row r="129" spans="1:22">
      <c r="A129" s="1">
        <v>42160</v>
      </c>
      <c r="B129">
        <v>128.65</v>
      </c>
      <c r="C129">
        <v>140.72999999999999</v>
      </c>
      <c r="D129">
        <v>46.14</v>
      </c>
      <c r="E129">
        <v>98.59</v>
      </c>
      <c r="F129">
        <v>167.4</v>
      </c>
      <c r="G129">
        <v>77.430000000000007</v>
      </c>
      <c r="I129">
        <f t="shared" si="23"/>
        <v>-1.2511513662879947E-2</v>
      </c>
      <c r="J129">
        <f t="shared" si="24"/>
        <v>1.4944491887274314E-3</v>
      </c>
      <c r="K129">
        <f t="shared" si="25"/>
        <v>-1.5364916773367487E-2</v>
      </c>
      <c r="L129">
        <f t="shared" si="26"/>
        <v>-1.5478330337527435E-2</v>
      </c>
      <c r="M129">
        <f t="shared" si="27"/>
        <v>-1.3262599469496039E-2</v>
      </c>
      <c r="N129">
        <f t="shared" si="28"/>
        <v>-1.2246460007653948E-2</v>
      </c>
      <c r="Q129">
        <f t="shared" si="29"/>
        <v>-1.6330451101056825E-2</v>
      </c>
      <c r="R129">
        <f t="shared" si="30"/>
        <v>-4.0303869296677902E-3</v>
      </c>
      <c r="S129">
        <f t="shared" si="31"/>
        <v>-2.0126950477845691E-2</v>
      </c>
      <c r="T129">
        <f t="shared" si="32"/>
        <v>-1.8419295757150563E-2</v>
      </c>
      <c r="U129">
        <f t="shared" si="33"/>
        <v>-1.2724288718975805E-2</v>
      </c>
      <c r="V129">
        <f t="shared" si="34"/>
        <v>-1.3441743219798472E-2</v>
      </c>
    </row>
    <row r="130" spans="1:22">
      <c r="A130" s="1">
        <v>42153</v>
      </c>
      <c r="B130">
        <v>130.28</v>
      </c>
      <c r="C130">
        <v>140.52000000000001</v>
      </c>
      <c r="D130">
        <v>46.86</v>
      </c>
      <c r="E130">
        <v>100.14</v>
      </c>
      <c r="F130">
        <v>169.65</v>
      </c>
      <c r="G130">
        <v>78.39</v>
      </c>
      <c r="I130">
        <f t="shared" si="23"/>
        <v>-1.7051456164176804E-2</v>
      </c>
      <c r="J130">
        <f t="shared" si="24"/>
        <v>-2.9625025896001578E-2</v>
      </c>
      <c r="K130">
        <f t="shared" si="25"/>
        <v>-8.5287846481874041E-4</v>
      </c>
      <c r="L130">
        <f t="shared" si="26"/>
        <v>-1.1938825851011248E-2</v>
      </c>
      <c r="M130">
        <f t="shared" si="27"/>
        <v>-1.4922773197073469E-2</v>
      </c>
      <c r="N130">
        <f t="shared" si="28"/>
        <v>-1.9512195121951237E-2</v>
      </c>
      <c r="Q130">
        <f t="shared" si="29"/>
        <v>-2.0870393602353682E-2</v>
      </c>
      <c r="R130">
        <f t="shared" si="30"/>
        <v>-3.51498620143968E-2</v>
      </c>
      <c r="S130">
        <f t="shared" si="31"/>
        <v>-5.6149121692969451E-3</v>
      </c>
      <c r="T130">
        <f t="shared" si="32"/>
        <v>-1.4879791270634376E-2</v>
      </c>
      <c r="U130">
        <f t="shared" si="33"/>
        <v>-1.4384462446553234E-2</v>
      </c>
      <c r="V130">
        <f t="shared" si="34"/>
        <v>-2.0707478334095759E-2</v>
      </c>
    </row>
    <row r="131" spans="1:22">
      <c r="A131" s="1">
        <v>42146</v>
      </c>
      <c r="B131">
        <v>132.54</v>
      </c>
      <c r="C131">
        <v>144.81</v>
      </c>
      <c r="D131">
        <v>46.9</v>
      </c>
      <c r="E131">
        <v>101.35</v>
      </c>
      <c r="F131">
        <v>172.22</v>
      </c>
      <c r="G131">
        <v>79.95</v>
      </c>
      <c r="I131">
        <f t="shared" si="23"/>
        <v>2.9277005513706378E-2</v>
      </c>
      <c r="J131">
        <f t="shared" si="24"/>
        <v>-1.4093137254901911E-2</v>
      </c>
      <c r="K131">
        <f t="shared" si="25"/>
        <v>-2.8884977740966988E-2</v>
      </c>
      <c r="L131">
        <f t="shared" si="26"/>
        <v>-9.2864125122189556E-3</v>
      </c>
      <c r="M131">
        <f t="shared" si="27"/>
        <v>-6.0025395359575295E-3</v>
      </c>
      <c r="N131">
        <f t="shared" si="28"/>
        <v>-1.3571869216532972E-2</v>
      </c>
      <c r="Q131">
        <f t="shared" si="29"/>
        <v>2.54580680755295E-2</v>
      </c>
      <c r="R131">
        <f t="shared" si="30"/>
        <v>-1.9617973373297133E-2</v>
      </c>
      <c r="S131">
        <f t="shared" si="31"/>
        <v>-3.3647011445445192E-2</v>
      </c>
      <c r="T131">
        <f t="shared" si="32"/>
        <v>-1.2227377931842084E-2</v>
      </c>
      <c r="U131">
        <f t="shared" si="33"/>
        <v>-5.464228785437294E-3</v>
      </c>
      <c r="V131">
        <f t="shared" si="34"/>
        <v>-1.4767152428677497E-2</v>
      </c>
    </row>
    <row r="132" spans="1:22">
      <c r="A132" s="1">
        <v>42139</v>
      </c>
      <c r="B132">
        <v>128.77000000000001</v>
      </c>
      <c r="C132">
        <v>146.88</v>
      </c>
      <c r="D132">
        <v>48.295000000000002</v>
      </c>
      <c r="E132">
        <v>102.3</v>
      </c>
      <c r="F132">
        <v>173.26</v>
      </c>
      <c r="G132">
        <v>81.05</v>
      </c>
      <c r="I132">
        <f t="shared" si="23"/>
        <v>9.0111267826360475E-3</v>
      </c>
      <c r="J132">
        <f t="shared" si="24"/>
        <v>9.7621339199778223E-3</v>
      </c>
      <c r="K132">
        <f t="shared" si="25"/>
        <v>1.1413612565445153E-2</v>
      </c>
      <c r="L132">
        <f t="shared" si="26"/>
        <v>8.1797575638118403E-3</v>
      </c>
      <c r="M132">
        <f t="shared" si="27"/>
        <v>3.358813991197529E-3</v>
      </c>
      <c r="N132">
        <f t="shared" si="28"/>
        <v>1.1116600790515019E-3</v>
      </c>
      <c r="Q132">
        <f t="shared" si="29"/>
        <v>5.1921893444591711E-3</v>
      </c>
      <c r="R132">
        <f t="shared" si="30"/>
        <v>4.2372978015826008E-3</v>
      </c>
      <c r="S132">
        <f t="shared" si="31"/>
        <v>6.6515788609669479E-3</v>
      </c>
      <c r="T132">
        <f t="shared" si="32"/>
        <v>5.238792144188713E-3</v>
      </c>
      <c r="U132">
        <f t="shared" si="33"/>
        <v>3.8971247417177645E-3</v>
      </c>
      <c r="V132">
        <f t="shared" si="34"/>
        <v>-8.3623133093022398E-5</v>
      </c>
    </row>
    <row r="133" spans="1:22">
      <c r="A133" s="1">
        <v>42132</v>
      </c>
      <c r="B133">
        <v>127.62</v>
      </c>
      <c r="C133">
        <v>145.46</v>
      </c>
      <c r="D133">
        <v>47.75</v>
      </c>
      <c r="E133">
        <v>101.47</v>
      </c>
      <c r="F133">
        <v>172.68</v>
      </c>
      <c r="G133">
        <v>80.959999999999994</v>
      </c>
      <c r="I133">
        <f t="shared" si="23"/>
        <v>-1.0314075222954466E-2</v>
      </c>
      <c r="J133">
        <f t="shared" si="24"/>
        <v>5.4607036704223955E-3</v>
      </c>
      <c r="K133">
        <f t="shared" si="25"/>
        <v>-1.8600349398828486E-2</v>
      </c>
      <c r="L133">
        <f t="shared" si="26"/>
        <v>1.3382602616598405E-2</v>
      </c>
      <c r="M133">
        <f t="shared" si="27"/>
        <v>-5.7004664017964446E-3</v>
      </c>
      <c r="N133">
        <f t="shared" si="28"/>
        <v>8.3447502802340701E-3</v>
      </c>
      <c r="Q133">
        <f t="shared" si="29"/>
        <v>-1.4133012661131343E-2</v>
      </c>
      <c r="R133">
        <f t="shared" si="30"/>
        <v>-6.41324479728261E-5</v>
      </c>
      <c r="S133">
        <f t="shared" si="31"/>
        <v>-2.336238310330669E-2</v>
      </c>
      <c r="T133">
        <f t="shared" si="32"/>
        <v>1.0441637196975277E-2</v>
      </c>
      <c r="U133">
        <f t="shared" si="33"/>
        <v>-5.162155651276209E-3</v>
      </c>
      <c r="V133">
        <f t="shared" si="34"/>
        <v>7.1494670680895458E-3</v>
      </c>
    </row>
    <row r="134" spans="1:22">
      <c r="A134" s="1">
        <v>42125</v>
      </c>
      <c r="B134">
        <v>128.94999999999999</v>
      </c>
      <c r="C134">
        <v>144.66999999999999</v>
      </c>
      <c r="D134">
        <v>48.655000000000001</v>
      </c>
      <c r="E134">
        <v>100.13</v>
      </c>
      <c r="F134">
        <v>173.67</v>
      </c>
      <c r="G134">
        <v>80.290000000000006</v>
      </c>
      <c r="I134">
        <f t="shared" si="23"/>
        <v>-1.0208781086889829E-2</v>
      </c>
      <c r="J134">
        <f t="shared" si="24"/>
        <v>-2.5134770889488012E-2</v>
      </c>
      <c r="K134">
        <f t="shared" si="25"/>
        <v>1.6398579486108344E-2</v>
      </c>
      <c r="L134">
        <f t="shared" si="26"/>
        <v>-9.3984962406015171E-3</v>
      </c>
      <c r="M134">
        <f t="shared" si="27"/>
        <v>2.2912003769584022E-2</v>
      </c>
      <c r="N134">
        <f t="shared" si="28"/>
        <v>-8.7654320987653467E-3</v>
      </c>
      <c r="Q134">
        <f t="shared" si="29"/>
        <v>-1.4027718525066705E-2</v>
      </c>
      <c r="R134">
        <f t="shared" si="30"/>
        <v>-3.0659607007883234E-2</v>
      </c>
      <c r="S134">
        <f t="shared" si="31"/>
        <v>1.1636545781630141E-2</v>
      </c>
      <c r="T134">
        <f t="shared" si="32"/>
        <v>-1.2339461660224645E-2</v>
      </c>
      <c r="U134">
        <f t="shared" si="33"/>
        <v>2.3450314520104258E-2</v>
      </c>
      <c r="V134">
        <f t="shared" si="34"/>
        <v>-9.960715310909871E-3</v>
      </c>
    </row>
    <row r="135" spans="1:22">
      <c r="A135" s="1">
        <v>42118</v>
      </c>
      <c r="B135">
        <v>130.28</v>
      </c>
      <c r="C135">
        <v>148.4</v>
      </c>
      <c r="D135">
        <v>47.87</v>
      </c>
      <c r="E135">
        <v>101.08</v>
      </c>
      <c r="F135">
        <v>169.78</v>
      </c>
      <c r="G135">
        <v>81</v>
      </c>
      <c r="I135">
        <f t="shared" si="23"/>
        <v>4.4328657314629316E-2</v>
      </c>
      <c r="J135">
        <f t="shared" si="24"/>
        <v>-8.0213903743314718E-3</v>
      </c>
      <c r="K135">
        <f t="shared" si="25"/>
        <v>0.15030637991108953</v>
      </c>
      <c r="L135">
        <f t="shared" si="26"/>
        <v>1.5063265716007246E-2</v>
      </c>
      <c r="M135">
        <f t="shared" si="27"/>
        <v>5.6700068463309883E-2</v>
      </c>
      <c r="N135">
        <f t="shared" si="28"/>
        <v>-1.8538713195201728E-2</v>
      </c>
      <c r="Q135">
        <f t="shared" si="29"/>
        <v>4.0509719876452438E-2</v>
      </c>
      <c r="R135">
        <f t="shared" si="30"/>
        <v>-1.3546226492726694E-2</v>
      </c>
      <c r="S135">
        <f t="shared" si="31"/>
        <v>0.14554434620661133</v>
      </c>
      <c r="T135">
        <f t="shared" si="32"/>
        <v>1.2122300296384118E-2</v>
      </c>
      <c r="U135">
        <f t="shared" si="33"/>
        <v>5.7238379213830119E-2</v>
      </c>
      <c r="V135">
        <f t="shared" si="34"/>
        <v>-1.9733996407346251E-2</v>
      </c>
    </row>
    <row r="136" spans="1:22">
      <c r="A136" s="1">
        <v>42111</v>
      </c>
      <c r="B136">
        <v>124.75</v>
      </c>
      <c r="C136">
        <v>149.6</v>
      </c>
      <c r="D136">
        <v>41.615000000000002</v>
      </c>
      <c r="E136">
        <v>99.58</v>
      </c>
      <c r="F136">
        <v>160.66999999999999</v>
      </c>
      <c r="G136">
        <v>82.53</v>
      </c>
      <c r="I136">
        <f t="shared" si="23"/>
        <v>-1.8489378442171467E-2</v>
      </c>
      <c r="J136">
        <f t="shared" si="24"/>
        <v>-3.096255991708774E-2</v>
      </c>
      <c r="K136">
        <f t="shared" si="25"/>
        <v>-2.5167785234898599E-3</v>
      </c>
      <c r="L136">
        <f t="shared" si="26"/>
        <v>-2.4299431706839125E-2</v>
      </c>
      <c r="M136">
        <f t="shared" si="27"/>
        <v>-1.3447132506447468E-2</v>
      </c>
      <c r="N136">
        <f t="shared" si="28"/>
        <v>-9.8380323935212122E-3</v>
      </c>
      <c r="Q136">
        <f t="shared" si="29"/>
        <v>-2.2308315880348345E-2</v>
      </c>
      <c r="R136">
        <f t="shared" si="30"/>
        <v>-3.6487396035482962E-2</v>
      </c>
      <c r="S136">
        <f t="shared" si="31"/>
        <v>-7.2788122279680645E-3</v>
      </c>
      <c r="T136">
        <f t="shared" si="32"/>
        <v>-2.7240397126462253E-2</v>
      </c>
      <c r="U136">
        <f t="shared" si="33"/>
        <v>-1.2908821755927233E-2</v>
      </c>
      <c r="V136">
        <f t="shared" si="34"/>
        <v>-1.1033315605665736E-2</v>
      </c>
    </row>
    <row r="137" spans="1:22">
      <c r="A137" s="1">
        <v>42104</v>
      </c>
      <c r="B137">
        <v>127.1</v>
      </c>
      <c r="C137">
        <v>154.38</v>
      </c>
      <c r="D137">
        <v>41.72</v>
      </c>
      <c r="E137">
        <v>102.06</v>
      </c>
      <c r="F137">
        <v>162.86000000000001</v>
      </c>
      <c r="G137">
        <v>83.35</v>
      </c>
      <c r="I137">
        <f t="shared" ref="I137:I200" si="35">+B137/B138-1</f>
        <v>3.123732251521294E-2</v>
      </c>
      <c r="J137">
        <f t="shared" ref="J137:J200" si="36">+C137/C138-1</f>
        <v>3.7151494793416173E-2</v>
      </c>
      <c r="K137">
        <f t="shared" ref="K137:K200" si="37">+D137/D138-1</f>
        <v>1.8306077617769034E-2</v>
      </c>
      <c r="L137">
        <f t="shared" ref="L137:L200" si="38">+E137/E138-1</f>
        <v>1.7141718158261821E-2</v>
      </c>
      <c r="M137">
        <f t="shared" ref="M137:M200" si="39">+F137/F138-1</f>
        <v>1.5336658354114796E-2</v>
      </c>
      <c r="N137">
        <f t="shared" ref="N137:N200" si="40">+G137/G138-1</f>
        <v>1.2635159761875681E-2</v>
      </c>
      <c r="Q137">
        <f t="shared" ref="Q137:Q200" si="41">+I137-Q$2</f>
        <v>2.7418385077036062E-2</v>
      </c>
      <c r="R137">
        <f t="shared" si="30"/>
        <v>3.1626658675020951E-2</v>
      </c>
      <c r="S137">
        <f t="shared" si="31"/>
        <v>1.3544043913290831E-2</v>
      </c>
      <c r="T137">
        <f t="shared" si="32"/>
        <v>1.4200752738638692E-2</v>
      </c>
      <c r="U137">
        <f t="shared" si="33"/>
        <v>1.5874969104635032E-2</v>
      </c>
      <c r="V137">
        <f t="shared" si="34"/>
        <v>1.1439876549731156E-2</v>
      </c>
    </row>
    <row r="138" spans="1:22">
      <c r="A138" s="1">
        <v>42090</v>
      </c>
      <c r="B138">
        <v>123.25</v>
      </c>
      <c r="C138">
        <v>148.85</v>
      </c>
      <c r="D138">
        <v>40.97</v>
      </c>
      <c r="E138">
        <v>100.34</v>
      </c>
      <c r="F138">
        <v>160.4</v>
      </c>
      <c r="G138">
        <v>82.31</v>
      </c>
      <c r="I138">
        <f t="shared" si="35"/>
        <v>-2.1048451151707726E-2</v>
      </c>
      <c r="J138">
        <f t="shared" si="36"/>
        <v>-3.6569579288025955E-2</v>
      </c>
      <c r="K138">
        <f t="shared" si="37"/>
        <v>-4.4542910447761264E-2</v>
      </c>
      <c r="L138">
        <f t="shared" si="38"/>
        <v>-2.0117187500000022E-2</v>
      </c>
      <c r="M138">
        <f t="shared" si="39"/>
        <v>-1.5225933202357544E-2</v>
      </c>
      <c r="N138">
        <f t="shared" si="40"/>
        <v>-2.8675949964597547E-2</v>
      </c>
      <c r="Q138">
        <f t="shared" si="41"/>
        <v>-2.4867388589884604E-2</v>
      </c>
      <c r="R138">
        <f t="shared" si="30"/>
        <v>-4.2094415406421178E-2</v>
      </c>
      <c r="S138">
        <f t="shared" si="31"/>
        <v>-4.9304944152239467E-2</v>
      </c>
      <c r="T138">
        <f t="shared" si="32"/>
        <v>-2.305815291962315E-2</v>
      </c>
      <c r="U138">
        <f t="shared" si="33"/>
        <v>-1.468762245183731E-2</v>
      </c>
      <c r="V138">
        <f t="shared" si="34"/>
        <v>-2.9871233176742069E-2</v>
      </c>
    </row>
    <row r="139" spans="1:22">
      <c r="A139" s="1">
        <v>42083</v>
      </c>
      <c r="B139">
        <v>125.9</v>
      </c>
      <c r="C139">
        <v>154.5</v>
      </c>
      <c r="D139">
        <v>42.88</v>
      </c>
      <c r="E139">
        <v>102.4</v>
      </c>
      <c r="F139">
        <v>162.88</v>
      </c>
      <c r="G139">
        <v>84.74</v>
      </c>
      <c r="I139">
        <f t="shared" si="35"/>
        <v>1.8690832591633733E-2</v>
      </c>
      <c r="J139">
        <f t="shared" si="36"/>
        <v>1.9331002177211953E-2</v>
      </c>
      <c r="K139">
        <f t="shared" si="37"/>
        <v>3.6249395843402699E-2</v>
      </c>
      <c r="L139">
        <f t="shared" si="38"/>
        <v>3.2154016732184321E-2</v>
      </c>
      <c r="M139">
        <f t="shared" si="39"/>
        <v>5.5742805289084707E-2</v>
      </c>
      <c r="N139">
        <f t="shared" si="40"/>
        <v>3.5561530001221975E-2</v>
      </c>
      <c r="Q139">
        <f t="shared" si="41"/>
        <v>1.4871895153456856E-2</v>
      </c>
      <c r="R139">
        <f t="shared" si="30"/>
        <v>1.3806166058816731E-2</v>
      </c>
      <c r="S139">
        <f t="shared" si="31"/>
        <v>3.1487362138924495E-2</v>
      </c>
      <c r="T139">
        <f t="shared" si="32"/>
        <v>2.9213051312561193E-2</v>
      </c>
      <c r="U139">
        <f t="shared" si="33"/>
        <v>5.6281116039604943E-2</v>
      </c>
      <c r="V139">
        <f t="shared" si="34"/>
        <v>3.4366246789077452E-2</v>
      </c>
    </row>
    <row r="140" spans="1:22">
      <c r="A140" s="1">
        <v>42076</v>
      </c>
      <c r="B140">
        <v>123.59</v>
      </c>
      <c r="C140">
        <v>151.57</v>
      </c>
      <c r="D140">
        <v>41.38</v>
      </c>
      <c r="E140">
        <v>99.21</v>
      </c>
      <c r="F140">
        <v>154.28</v>
      </c>
      <c r="G140">
        <v>81.83</v>
      </c>
      <c r="I140">
        <f t="shared" si="35"/>
        <v>-2.3775671406003118E-2</v>
      </c>
      <c r="J140">
        <f t="shared" si="36"/>
        <v>-1.0122779519331271E-2</v>
      </c>
      <c r="K140">
        <f t="shared" si="37"/>
        <v>-2.313503305004716E-2</v>
      </c>
      <c r="L140">
        <f t="shared" si="38"/>
        <v>-8.990110878034252E-3</v>
      </c>
      <c r="M140">
        <f t="shared" si="39"/>
        <v>-2.6624605678233437E-2</v>
      </c>
      <c r="N140">
        <f t="shared" si="40"/>
        <v>-1.0041132349382975E-2</v>
      </c>
      <c r="Q140">
        <f t="shared" si="41"/>
        <v>-2.7594608844179996E-2</v>
      </c>
      <c r="R140">
        <f t="shared" si="30"/>
        <v>-1.5647615637726493E-2</v>
      </c>
      <c r="S140">
        <f t="shared" si="31"/>
        <v>-2.7897066754525364E-2</v>
      </c>
      <c r="T140">
        <f t="shared" si="32"/>
        <v>-1.193107629765738E-2</v>
      </c>
      <c r="U140">
        <f t="shared" si="33"/>
        <v>-2.6086294927713201E-2</v>
      </c>
      <c r="V140">
        <f t="shared" si="34"/>
        <v>-1.1236415561527499E-2</v>
      </c>
    </row>
    <row r="141" spans="1:22">
      <c r="A141" s="1">
        <v>42069</v>
      </c>
      <c r="B141">
        <v>126.6</v>
      </c>
      <c r="C141">
        <v>153.12</v>
      </c>
      <c r="D141">
        <v>42.36</v>
      </c>
      <c r="E141">
        <v>100.11</v>
      </c>
      <c r="F141">
        <v>158.5</v>
      </c>
      <c r="G141">
        <v>82.66</v>
      </c>
      <c r="I141">
        <f t="shared" si="35"/>
        <v>-1.4479215319944005E-2</v>
      </c>
      <c r="J141">
        <f t="shared" si="36"/>
        <v>1.5048060987736145E-2</v>
      </c>
      <c r="K141">
        <f t="shared" si="37"/>
        <v>-3.3979475484606669E-2</v>
      </c>
      <c r="L141">
        <f t="shared" si="38"/>
        <v>-2.3412350014632821E-2</v>
      </c>
      <c r="M141">
        <f t="shared" si="39"/>
        <v>-2.1242435469927101E-2</v>
      </c>
      <c r="N141">
        <f t="shared" si="40"/>
        <v>-2.9014448490543909E-2</v>
      </c>
      <c r="Q141">
        <f t="shared" si="41"/>
        <v>-1.8298152758120884E-2</v>
      </c>
      <c r="R141">
        <f t="shared" si="30"/>
        <v>9.5232248693409224E-3</v>
      </c>
      <c r="S141">
        <f t="shared" si="31"/>
        <v>-3.8741509189084873E-2</v>
      </c>
      <c r="T141">
        <f t="shared" si="32"/>
        <v>-2.6353315434255949E-2</v>
      </c>
      <c r="U141">
        <f t="shared" si="33"/>
        <v>-2.0704124719406865E-2</v>
      </c>
      <c r="V141">
        <f t="shared" si="34"/>
        <v>-3.0209731702688432E-2</v>
      </c>
    </row>
    <row r="142" spans="1:22">
      <c r="A142" s="1">
        <v>42062</v>
      </c>
      <c r="B142">
        <v>128.46</v>
      </c>
      <c r="C142">
        <v>150.85</v>
      </c>
      <c r="D142">
        <v>43.85</v>
      </c>
      <c r="E142">
        <v>102.51</v>
      </c>
      <c r="F142">
        <v>161.94</v>
      </c>
      <c r="G142">
        <v>85.13</v>
      </c>
      <c r="I142">
        <f t="shared" si="35"/>
        <v>-7.9925865863547108E-3</v>
      </c>
      <c r="J142">
        <f t="shared" si="36"/>
        <v>-4.7122733876571288E-2</v>
      </c>
      <c r="K142">
        <f t="shared" si="37"/>
        <v>-1.1401208528094564E-4</v>
      </c>
      <c r="L142">
        <f t="shared" si="38"/>
        <v>2.2441651705565446E-2</v>
      </c>
      <c r="M142">
        <f t="shared" si="39"/>
        <v>-1.0449129239230137E-2</v>
      </c>
      <c r="N142">
        <f t="shared" si="40"/>
        <v>3.0635088959585222E-3</v>
      </c>
      <c r="Q142">
        <f t="shared" si="41"/>
        <v>-1.1811524024531587E-2</v>
      </c>
      <c r="R142">
        <f t="shared" si="30"/>
        <v>-5.264756999496651E-2</v>
      </c>
      <c r="S142">
        <f t="shared" si="31"/>
        <v>-4.8760457897591503E-3</v>
      </c>
      <c r="T142">
        <f t="shared" si="32"/>
        <v>1.9500686285942318E-2</v>
      </c>
      <c r="U142">
        <f t="shared" si="33"/>
        <v>-9.9108184887099025E-3</v>
      </c>
      <c r="V142">
        <f t="shared" si="34"/>
        <v>1.8682256838139979E-3</v>
      </c>
    </row>
    <row r="143" spans="1:22">
      <c r="A143" s="1">
        <v>42055</v>
      </c>
      <c r="B143">
        <v>129.495</v>
      </c>
      <c r="C143">
        <v>158.31</v>
      </c>
      <c r="D143">
        <v>43.854999999999997</v>
      </c>
      <c r="E143">
        <v>100.26</v>
      </c>
      <c r="F143">
        <v>163.65</v>
      </c>
      <c r="G143">
        <v>84.87</v>
      </c>
      <c r="I143">
        <f t="shared" si="35"/>
        <v>1.9003777148253187E-2</v>
      </c>
      <c r="J143">
        <f t="shared" si="36"/>
        <v>5.7303145662191968E-2</v>
      </c>
      <c r="K143">
        <f t="shared" si="37"/>
        <v>-3.4191930704352558E-4</v>
      </c>
      <c r="L143">
        <f t="shared" si="38"/>
        <v>6.4244127685204599E-3</v>
      </c>
      <c r="M143">
        <f t="shared" si="39"/>
        <v>2.026184538653375E-2</v>
      </c>
      <c r="N143">
        <f t="shared" si="40"/>
        <v>-1.1990686845168796E-2</v>
      </c>
      <c r="Q143">
        <f t="shared" si="41"/>
        <v>1.5184839710076311E-2</v>
      </c>
      <c r="R143">
        <f t="shared" si="30"/>
        <v>5.1778309543796745E-2</v>
      </c>
      <c r="S143">
        <f t="shared" si="31"/>
        <v>-5.1039530115217302E-3</v>
      </c>
      <c r="T143">
        <f t="shared" si="32"/>
        <v>3.4834473488973327E-3</v>
      </c>
      <c r="U143">
        <f t="shared" si="33"/>
        <v>2.0800156137053986E-2</v>
      </c>
      <c r="V143">
        <f t="shared" si="34"/>
        <v>-1.3185970057313321E-2</v>
      </c>
    </row>
    <row r="144" spans="1:22">
      <c r="A144" s="1">
        <v>42048</v>
      </c>
      <c r="B144">
        <v>127.08</v>
      </c>
      <c r="C144">
        <v>149.72999999999999</v>
      </c>
      <c r="D144">
        <v>43.87</v>
      </c>
      <c r="E144">
        <v>99.62</v>
      </c>
      <c r="F144">
        <v>160.4</v>
      </c>
      <c r="G144">
        <v>85.9</v>
      </c>
      <c r="I144">
        <f t="shared" si="35"/>
        <v>6.852770537290831E-2</v>
      </c>
      <c r="J144">
        <f t="shared" si="36"/>
        <v>1.1689189189189042E-2</v>
      </c>
      <c r="K144">
        <f t="shared" si="37"/>
        <v>3.4425842961565589E-2</v>
      </c>
      <c r="L144">
        <f t="shared" si="38"/>
        <v>-1.4638971315529048E-2</v>
      </c>
      <c r="M144">
        <f t="shared" si="39"/>
        <v>2.3481368044920847E-2</v>
      </c>
      <c r="N144">
        <f t="shared" si="40"/>
        <v>3.3874547365961849E-3</v>
      </c>
      <c r="Q144">
        <f t="shared" si="41"/>
        <v>6.4708767934731432E-2</v>
      </c>
      <c r="R144">
        <f t="shared" si="30"/>
        <v>6.1643530707938205E-3</v>
      </c>
      <c r="S144">
        <f t="shared" si="31"/>
        <v>2.9663809257087385E-2</v>
      </c>
      <c r="T144">
        <f t="shared" si="32"/>
        <v>-1.7579936735152176E-2</v>
      </c>
      <c r="U144">
        <f t="shared" si="33"/>
        <v>2.4019678795441084E-2</v>
      </c>
      <c r="V144">
        <f t="shared" si="34"/>
        <v>2.1921715244516606E-3</v>
      </c>
    </row>
    <row r="145" spans="1:22">
      <c r="A145" s="1">
        <v>42041</v>
      </c>
      <c r="B145">
        <v>118.93</v>
      </c>
      <c r="C145">
        <v>148</v>
      </c>
      <c r="D145">
        <v>42.41</v>
      </c>
      <c r="E145">
        <v>101.1</v>
      </c>
      <c r="F145">
        <v>156.72</v>
      </c>
      <c r="G145">
        <v>85.61</v>
      </c>
      <c r="I145">
        <f t="shared" si="35"/>
        <v>1.5107545237282416E-2</v>
      </c>
      <c r="J145">
        <f t="shared" si="36"/>
        <v>1.8091765838893714E-2</v>
      </c>
      <c r="K145">
        <f t="shared" si="37"/>
        <v>4.9752475247524686E-2</v>
      </c>
      <c r="L145">
        <f t="shared" si="38"/>
        <v>9.5865787896942667E-3</v>
      </c>
      <c r="M145">
        <f t="shared" si="39"/>
        <v>2.224251516535114E-2</v>
      </c>
      <c r="N145">
        <f t="shared" si="40"/>
        <v>1.5660220666745772E-2</v>
      </c>
      <c r="Q145">
        <f t="shared" si="41"/>
        <v>1.128860779910554E-2</v>
      </c>
      <c r="R145">
        <f t="shared" si="30"/>
        <v>1.2566929720498492E-2</v>
      </c>
      <c r="S145">
        <f t="shared" si="31"/>
        <v>4.4990441543046482E-2</v>
      </c>
      <c r="T145">
        <f t="shared" si="32"/>
        <v>6.6456133700711394E-3</v>
      </c>
      <c r="U145">
        <f t="shared" si="33"/>
        <v>2.2780825915871376E-2</v>
      </c>
      <c r="V145">
        <f t="shared" si="34"/>
        <v>1.4464937454601248E-2</v>
      </c>
    </row>
    <row r="146" spans="1:22">
      <c r="A146" s="1">
        <v>42034</v>
      </c>
      <c r="B146">
        <v>117.16</v>
      </c>
      <c r="C146">
        <v>145.37</v>
      </c>
      <c r="D146">
        <v>40.4</v>
      </c>
      <c r="E146">
        <v>100.14</v>
      </c>
      <c r="F146">
        <v>153.31</v>
      </c>
      <c r="G146">
        <v>84.29</v>
      </c>
      <c r="I146">
        <f t="shared" si="35"/>
        <v>3.6997698707735838E-2</v>
      </c>
      <c r="J146">
        <f t="shared" si="36"/>
        <v>7.9854404991828831E-2</v>
      </c>
      <c r="K146">
        <f t="shared" si="37"/>
        <v>-0.14370495972869868</v>
      </c>
      <c r="L146">
        <f t="shared" si="38"/>
        <v>-2.0156555772994134E-2</v>
      </c>
      <c r="M146">
        <f t="shared" si="39"/>
        <v>-1.6423943029447607E-2</v>
      </c>
      <c r="N146">
        <f t="shared" si="40"/>
        <v>-6.4276198934280604E-2</v>
      </c>
      <c r="Q146">
        <f t="shared" si="41"/>
        <v>3.317876126955896E-2</v>
      </c>
      <c r="R146">
        <f t="shared" si="30"/>
        <v>7.4329568873433616E-2</v>
      </c>
      <c r="S146">
        <f t="shared" si="31"/>
        <v>-0.14846699343317687</v>
      </c>
      <c r="T146">
        <f t="shared" si="32"/>
        <v>-2.3097521192617262E-2</v>
      </c>
      <c r="U146">
        <f t="shared" si="33"/>
        <v>-1.5885632278927371E-2</v>
      </c>
      <c r="V146">
        <f t="shared" si="34"/>
        <v>-6.5471482146425133E-2</v>
      </c>
    </row>
    <row r="147" spans="1:22">
      <c r="A147" s="1">
        <v>42027</v>
      </c>
      <c r="B147">
        <v>112.98</v>
      </c>
      <c r="C147">
        <v>134.62</v>
      </c>
      <c r="D147">
        <v>47.18</v>
      </c>
      <c r="E147">
        <v>102.2</v>
      </c>
      <c r="F147">
        <v>155.87</v>
      </c>
      <c r="G147">
        <v>90.08</v>
      </c>
      <c r="I147">
        <f t="shared" si="35"/>
        <v>6.5949617888480194E-2</v>
      </c>
      <c r="J147">
        <f t="shared" si="36"/>
        <v>2.9362287811592003E-2</v>
      </c>
      <c r="K147">
        <f t="shared" si="37"/>
        <v>2.0328719723183397E-2</v>
      </c>
      <c r="L147">
        <f t="shared" si="38"/>
        <v>-1.7685505574778992E-2</v>
      </c>
      <c r="M147">
        <f t="shared" si="39"/>
        <v>-8.0819651266385018E-3</v>
      </c>
      <c r="N147">
        <f t="shared" si="40"/>
        <v>-1.2821917808219174E-2</v>
      </c>
      <c r="Q147">
        <f t="shared" si="41"/>
        <v>6.2130680450303316E-2</v>
      </c>
      <c r="R147">
        <f t="shared" si="30"/>
        <v>2.383745169319678E-2</v>
      </c>
      <c r="S147">
        <f t="shared" si="31"/>
        <v>1.5566686018705193E-2</v>
      </c>
      <c r="T147">
        <f t="shared" si="32"/>
        <v>-2.0626470994402121E-2</v>
      </c>
      <c r="U147">
        <f t="shared" si="33"/>
        <v>-7.5436543761182662E-3</v>
      </c>
      <c r="V147">
        <f t="shared" si="34"/>
        <v>-1.4017201020363699E-2</v>
      </c>
    </row>
    <row r="148" spans="1:22">
      <c r="A148" s="1">
        <v>42020</v>
      </c>
      <c r="B148">
        <v>105.99</v>
      </c>
      <c r="C148">
        <v>130.78</v>
      </c>
      <c r="D148">
        <v>46.24</v>
      </c>
      <c r="E148">
        <v>104.04</v>
      </c>
      <c r="F148">
        <v>157.13999999999999</v>
      </c>
      <c r="G148">
        <v>91.25</v>
      </c>
      <c r="I148">
        <f t="shared" si="35"/>
        <v>-5.3745201321310665E-2</v>
      </c>
      <c r="J148">
        <f t="shared" si="36"/>
        <v>-5.7777102022198434E-3</v>
      </c>
      <c r="K148">
        <f t="shared" si="37"/>
        <v>-2.0131383767747368E-2</v>
      </c>
      <c r="L148">
        <f t="shared" si="38"/>
        <v>-8.5763293310462396E-3</v>
      </c>
      <c r="M148">
        <f t="shared" si="39"/>
        <v>-1.2381371378291872E-2</v>
      </c>
      <c r="N148">
        <f t="shared" si="40"/>
        <v>1.1080332409972193E-2</v>
      </c>
      <c r="Q148">
        <f t="shared" si="41"/>
        <v>-5.7564138759487543E-2</v>
      </c>
      <c r="R148">
        <f t="shared" si="30"/>
        <v>-1.1302546320615066E-2</v>
      </c>
      <c r="S148">
        <f t="shared" si="31"/>
        <v>-2.4893417472225572E-2</v>
      </c>
      <c r="T148">
        <f t="shared" si="32"/>
        <v>-1.1517294750669368E-2</v>
      </c>
      <c r="U148">
        <f t="shared" si="33"/>
        <v>-1.1843060627771637E-2</v>
      </c>
      <c r="V148">
        <f t="shared" si="34"/>
        <v>9.8850491978276691E-3</v>
      </c>
    </row>
    <row r="149" spans="1:22">
      <c r="A149" s="1">
        <v>42013</v>
      </c>
      <c r="B149">
        <v>112.01</v>
      </c>
      <c r="C149">
        <v>131.54</v>
      </c>
      <c r="D149">
        <v>47.19</v>
      </c>
      <c r="E149">
        <v>104.94</v>
      </c>
      <c r="F149">
        <v>159.11000000000001</v>
      </c>
      <c r="G149">
        <v>90.25</v>
      </c>
      <c r="I149">
        <f t="shared" si="35"/>
        <v>2.4512942467758148E-2</v>
      </c>
      <c r="J149">
        <f t="shared" si="36"/>
        <v>1.223547518276269E-2</v>
      </c>
      <c r="K149">
        <f t="shared" si="37"/>
        <v>9.1958939264329409E-3</v>
      </c>
      <c r="L149">
        <f t="shared" si="38"/>
        <v>4.0183696900115695E-3</v>
      </c>
      <c r="M149">
        <f t="shared" si="39"/>
        <v>-1.8203134641490704E-2</v>
      </c>
      <c r="N149">
        <f t="shared" si="40"/>
        <v>-2.1008403361344463E-3</v>
      </c>
      <c r="Q149">
        <f t="shared" si="41"/>
        <v>2.0694005029581269E-2</v>
      </c>
      <c r="R149">
        <f t="shared" si="30"/>
        <v>6.710639064367468E-3</v>
      </c>
      <c r="S149">
        <f t="shared" si="31"/>
        <v>4.4338602219547362E-3</v>
      </c>
      <c r="T149">
        <f t="shared" si="32"/>
        <v>1.0774042703884422E-3</v>
      </c>
      <c r="U149">
        <f t="shared" si="33"/>
        <v>-1.7664823890970467E-2</v>
      </c>
      <c r="V149">
        <f t="shared" si="34"/>
        <v>-3.2961235482789706E-3</v>
      </c>
    </row>
    <row r="150" spans="1:22">
      <c r="A150" s="1">
        <v>42006</v>
      </c>
      <c r="B150">
        <v>109.33</v>
      </c>
      <c r="C150">
        <v>129.94999999999999</v>
      </c>
      <c r="D150">
        <v>46.76</v>
      </c>
      <c r="E150">
        <v>104.52</v>
      </c>
      <c r="F150">
        <v>162.06</v>
      </c>
      <c r="G150">
        <v>90.44</v>
      </c>
      <c r="I150">
        <f t="shared" si="35"/>
        <v>-4.0880779015703084E-2</v>
      </c>
      <c r="J150">
        <f t="shared" si="36"/>
        <v>-1.2763047937400351E-2</v>
      </c>
      <c r="K150">
        <f t="shared" si="37"/>
        <v>-2.3391812865497186E-2</v>
      </c>
      <c r="L150">
        <f t="shared" si="38"/>
        <v>-5.1399200456881955E-3</v>
      </c>
      <c r="M150">
        <f t="shared" si="39"/>
        <v>-1.7247751632376573E-3</v>
      </c>
      <c r="N150">
        <f t="shared" si="40"/>
        <v>-3.2313289107639642E-2</v>
      </c>
      <c r="Q150">
        <f t="shared" si="41"/>
        <v>-4.4699716453879962E-2</v>
      </c>
      <c r="R150">
        <f t="shared" si="30"/>
        <v>-1.8287884055795574E-2</v>
      </c>
      <c r="S150">
        <f t="shared" si="31"/>
        <v>-2.815384656997539E-2</v>
      </c>
      <c r="T150">
        <f t="shared" si="32"/>
        <v>-8.0808854653113237E-3</v>
      </c>
      <c r="U150">
        <f t="shared" si="33"/>
        <v>-1.1864644127174218E-3</v>
      </c>
      <c r="V150">
        <f t="shared" si="34"/>
        <v>-3.3508572319784165E-2</v>
      </c>
    </row>
    <row r="151" spans="1:22">
      <c r="A151" s="1">
        <v>41999</v>
      </c>
      <c r="B151">
        <v>113.99</v>
      </c>
      <c r="C151">
        <v>131.63</v>
      </c>
      <c r="D151">
        <v>47.88</v>
      </c>
      <c r="E151">
        <v>105.06</v>
      </c>
      <c r="F151">
        <v>162.34</v>
      </c>
      <c r="G151">
        <v>93.46</v>
      </c>
      <c r="I151">
        <f t="shared" si="35"/>
        <v>1.977097870817679E-2</v>
      </c>
      <c r="J151">
        <f t="shared" si="36"/>
        <v>4.2779054107581427E-2</v>
      </c>
      <c r="K151">
        <f t="shared" si="37"/>
        <v>4.6160302140161313E-3</v>
      </c>
      <c r="L151">
        <f t="shared" si="38"/>
        <v>-4.6423495973472173E-3</v>
      </c>
      <c r="M151">
        <f t="shared" si="39"/>
        <v>2.4162513406094321E-2</v>
      </c>
      <c r="N151">
        <f t="shared" si="40"/>
        <v>1.5317762085822917E-2</v>
      </c>
      <c r="Q151">
        <f t="shared" si="41"/>
        <v>1.5952041269999911E-2</v>
      </c>
      <c r="R151">
        <f t="shared" si="30"/>
        <v>3.7254217989186204E-2</v>
      </c>
      <c r="S151">
        <f t="shared" si="31"/>
        <v>-1.4600349046207332E-4</v>
      </c>
      <c r="T151">
        <f t="shared" si="32"/>
        <v>-7.5833150169703446E-3</v>
      </c>
      <c r="U151">
        <f t="shared" si="33"/>
        <v>2.4700824156614558E-2</v>
      </c>
      <c r="V151">
        <f t="shared" si="34"/>
        <v>1.4122478873678393E-2</v>
      </c>
    </row>
    <row r="152" spans="1:22">
      <c r="A152" s="1">
        <v>41992</v>
      </c>
      <c r="B152">
        <v>111.78</v>
      </c>
      <c r="C152">
        <v>126.23</v>
      </c>
      <c r="D152">
        <v>47.66</v>
      </c>
      <c r="E152">
        <v>105.55</v>
      </c>
      <c r="F152">
        <v>158.51</v>
      </c>
      <c r="G152">
        <v>92.05</v>
      </c>
      <c r="I152">
        <f t="shared" si="35"/>
        <v>1.8682219994532012E-2</v>
      </c>
      <c r="J152">
        <f t="shared" si="36"/>
        <v>4.5209903121636197E-2</v>
      </c>
      <c r="K152">
        <f t="shared" si="37"/>
        <v>1.5122470713524905E-2</v>
      </c>
      <c r="L152">
        <f t="shared" si="38"/>
        <v>1.0724887484439227E-2</v>
      </c>
      <c r="M152">
        <f t="shared" si="39"/>
        <v>2.0144162697901979E-2</v>
      </c>
      <c r="N152">
        <f t="shared" si="40"/>
        <v>2.7917364600781758E-2</v>
      </c>
      <c r="Q152">
        <f t="shared" si="41"/>
        <v>1.4863282556355136E-2</v>
      </c>
      <c r="R152">
        <f t="shared" ref="R152:R215" si="42">+J152-R$2</f>
        <v>3.9685067003240974E-2</v>
      </c>
      <c r="S152">
        <f t="shared" ref="S152:S215" si="43">+K152-S$2</f>
        <v>1.0360437009046701E-2</v>
      </c>
      <c r="T152">
        <f t="shared" ref="T152:T215" si="44">+L152-T$2</f>
        <v>7.7839220648160999E-3</v>
      </c>
      <c r="U152">
        <f t="shared" ref="U152:U215" si="45">+M152-U$2</f>
        <v>2.0682473448422216E-2</v>
      </c>
      <c r="V152">
        <f t="shared" ref="V152:V215" si="46">+N152-V$2</f>
        <v>2.6722081388637235E-2</v>
      </c>
    </row>
    <row r="153" spans="1:22">
      <c r="A153" s="1">
        <v>41985</v>
      </c>
      <c r="B153">
        <v>109.73</v>
      </c>
      <c r="C153">
        <v>120.77</v>
      </c>
      <c r="D153">
        <v>46.95</v>
      </c>
      <c r="E153">
        <v>104.43</v>
      </c>
      <c r="F153">
        <v>155.38</v>
      </c>
      <c r="G153">
        <v>89.55</v>
      </c>
      <c r="I153">
        <f t="shared" si="35"/>
        <v>-4.5826086956521683E-2</v>
      </c>
      <c r="J153">
        <f t="shared" si="36"/>
        <v>-8.6529006882989257E-2</v>
      </c>
      <c r="K153">
        <f t="shared" si="37"/>
        <v>-3.0359355638166052E-2</v>
      </c>
      <c r="L153">
        <f t="shared" si="38"/>
        <v>-3.760022117777162E-2</v>
      </c>
      <c r="M153">
        <f t="shared" si="39"/>
        <v>-4.8324860660256097E-2</v>
      </c>
      <c r="N153">
        <f t="shared" si="40"/>
        <v>-9.1834476654126806E-3</v>
      </c>
      <c r="Q153">
        <f t="shared" si="41"/>
        <v>-4.9645024394698561E-2</v>
      </c>
      <c r="R153">
        <f t="shared" si="42"/>
        <v>-9.2053843001384472E-2</v>
      </c>
      <c r="S153">
        <f t="shared" si="43"/>
        <v>-3.5121389342644256E-2</v>
      </c>
      <c r="T153">
        <f t="shared" si="44"/>
        <v>-4.0541186597394745E-2</v>
      </c>
      <c r="U153">
        <f t="shared" si="45"/>
        <v>-4.7786549909735861E-2</v>
      </c>
      <c r="V153">
        <f t="shared" si="46"/>
        <v>-1.0378730877557205E-2</v>
      </c>
    </row>
    <row r="154" spans="1:22">
      <c r="A154" s="1">
        <v>41978</v>
      </c>
      <c r="B154">
        <v>115</v>
      </c>
      <c r="C154">
        <v>132.21</v>
      </c>
      <c r="D154">
        <v>48.42</v>
      </c>
      <c r="E154">
        <v>108.51</v>
      </c>
      <c r="F154">
        <v>163.27000000000001</v>
      </c>
      <c r="G154">
        <v>90.38</v>
      </c>
      <c r="I154">
        <f t="shared" si="35"/>
        <v>-3.3044648112335095E-2</v>
      </c>
      <c r="J154">
        <f t="shared" si="36"/>
        <v>-1.6001786245906535E-2</v>
      </c>
      <c r="K154">
        <f t="shared" si="37"/>
        <v>1.2758837063375772E-2</v>
      </c>
      <c r="L154">
        <f t="shared" si="38"/>
        <v>2.4018475750577917E-3</v>
      </c>
      <c r="M154">
        <f t="shared" si="39"/>
        <v>6.7830054880682056E-3</v>
      </c>
      <c r="N154">
        <f t="shared" si="40"/>
        <v>-5.5291385602140863E-4</v>
      </c>
      <c r="Q154">
        <f t="shared" si="41"/>
        <v>-3.6863585550511974E-2</v>
      </c>
      <c r="R154">
        <f t="shared" si="42"/>
        <v>-2.1526622364301758E-2</v>
      </c>
      <c r="S154">
        <f t="shared" si="43"/>
        <v>7.9968033588975682E-3</v>
      </c>
      <c r="T154">
        <f t="shared" si="44"/>
        <v>-5.3911784456533562E-4</v>
      </c>
      <c r="U154">
        <f t="shared" si="45"/>
        <v>7.3213162385884411E-3</v>
      </c>
      <c r="V154">
        <f t="shared" si="46"/>
        <v>-1.7481970681659329E-3</v>
      </c>
    </row>
    <row r="155" spans="1:22">
      <c r="A155" s="1">
        <v>41971</v>
      </c>
      <c r="B155">
        <v>118.93</v>
      </c>
      <c r="C155">
        <v>134.36000000000001</v>
      </c>
      <c r="D155">
        <v>47.81</v>
      </c>
      <c r="E155">
        <v>108.25</v>
      </c>
      <c r="F155">
        <v>162.16999999999999</v>
      </c>
      <c r="G155">
        <v>90.43</v>
      </c>
      <c r="I155">
        <f t="shared" si="35"/>
        <v>2.1121318794539379E-2</v>
      </c>
      <c r="J155">
        <f t="shared" si="36"/>
        <v>1.1899382437114081E-2</v>
      </c>
      <c r="K155">
        <f t="shared" si="37"/>
        <v>-3.5431429762400324E-3</v>
      </c>
      <c r="L155">
        <f t="shared" si="38"/>
        <v>3.6157982569997582E-3</v>
      </c>
      <c r="M155">
        <f t="shared" si="39"/>
        <v>7.7678349490430953E-3</v>
      </c>
      <c r="N155">
        <f t="shared" si="40"/>
        <v>2.0654627539503423E-2</v>
      </c>
      <c r="Q155">
        <f t="shared" si="41"/>
        <v>1.7302381356362501E-2</v>
      </c>
      <c r="R155">
        <f t="shared" si="42"/>
        <v>6.3745463187188595E-3</v>
      </c>
      <c r="S155">
        <f t="shared" si="43"/>
        <v>-8.3051766807182362E-3</v>
      </c>
      <c r="T155">
        <f t="shared" si="44"/>
        <v>6.7483283737663092E-4</v>
      </c>
      <c r="U155">
        <f t="shared" si="45"/>
        <v>8.30614569956333E-3</v>
      </c>
      <c r="V155">
        <f t="shared" si="46"/>
        <v>1.94593443273589E-2</v>
      </c>
    </row>
    <row r="156" spans="1:22">
      <c r="A156" s="1">
        <v>41964</v>
      </c>
      <c r="B156">
        <v>116.47</v>
      </c>
      <c r="C156">
        <v>132.78</v>
      </c>
      <c r="D156">
        <v>47.98</v>
      </c>
      <c r="E156">
        <v>107.86</v>
      </c>
      <c r="F156">
        <v>160.91999999999999</v>
      </c>
      <c r="G156">
        <v>88.6</v>
      </c>
      <c r="I156">
        <f t="shared" si="35"/>
        <v>2.0056051847959333E-2</v>
      </c>
      <c r="J156">
        <f t="shared" si="36"/>
        <v>3.0420611516374318E-2</v>
      </c>
      <c r="K156">
        <f t="shared" si="37"/>
        <v>-3.227107704719645E-2</v>
      </c>
      <c r="L156">
        <f t="shared" si="38"/>
        <v>-2.7736686390532617E-3</v>
      </c>
      <c r="M156">
        <f t="shared" si="39"/>
        <v>-1.9736842105263164E-2</v>
      </c>
      <c r="N156">
        <f t="shared" si="40"/>
        <v>5.5612302803313973E-3</v>
      </c>
      <c r="Q156">
        <f t="shared" si="41"/>
        <v>1.6237114409782455E-2</v>
      </c>
      <c r="R156">
        <f t="shared" si="42"/>
        <v>2.4895775397979096E-2</v>
      </c>
      <c r="S156">
        <f t="shared" si="43"/>
        <v>-3.7033110751674654E-2</v>
      </c>
      <c r="T156">
        <f t="shared" si="44"/>
        <v>-5.714634058676389E-3</v>
      </c>
      <c r="U156">
        <f t="shared" si="45"/>
        <v>-1.9198531354742927E-2</v>
      </c>
      <c r="V156">
        <f t="shared" si="46"/>
        <v>4.365947068186873E-3</v>
      </c>
    </row>
    <row r="157" spans="1:22">
      <c r="A157" s="1">
        <v>41957</v>
      </c>
      <c r="B157">
        <v>114.18</v>
      </c>
      <c r="C157">
        <v>128.86000000000001</v>
      </c>
      <c r="D157">
        <v>49.58</v>
      </c>
      <c r="E157">
        <v>108.16</v>
      </c>
      <c r="F157">
        <v>164.16</v>
      </c>
      <c r="G157">
        <v>88.11</v>
      </c>
      <c r="I157">
        <f t="shared" si="35"/>
        <v>4.7426841574167433E-2</v>
      </c>
      <c r="J157">
        <f t="shared" si="36"/>
        <v>3.5435918039373293E-2</v>
      </c>
      <c r="K157">
        <f t="shared" si="37"/>
        <v>1.8488085456039416E-2</v>
      </c>
      <c r="L157">
        <f t="shared" si="38"/>
        <v>-3.6968576709806023E-4</v>
      </c>
      <c r="M157">
        <f t="shared" si="39"/>
        <v>1.2895662368112459E-2</v>
      </c>
      <c r="N157">
        <f t="shared" si="40"/>
        <v>-1.1443958263210985E-2</v>
      </c>
      <c r="Q157">
        <f t="shared" si="41"/>
        <v>4.3607904135990555E-2</v>
      </c>
      <c r="R157">
        <f t="shared" si="42"/>
        <v>2.9911081920978071E-2</v>
      </c>
      <c r="S157">
        <f t="shared" si="43"/>
        <v>1.3726051751561212E-2</v>
      </c>
      <c r="T157">
        <f t="shared" si="44"/>
        <v>-3.3106511867211875E-3</v>
      </c>
      <c r="U157">
        <f t="shared" si="45"/>
        <v>1.3433973118632694E-2</v>
      </c>
      <c r="V157">
        <f t="shared" si="46"/>
        <v>-1.2639241475355509E-2</v>
      </c>
    </row>
    <row r="158" spans="1:22">
      <c r="A158" s="1">
        <v>41950</v>
      </c>
      <c r="B158">
        <v>109.01</v>
      </c>
      <c r="C158">
        <v>124.45</v>
      </c>
      <c r="D158">
        <v>48.68</v>
      </c>
      <c r="E158">
        <v>108.2</v>
      </c>
      <c r="F158">
        <v>162.07</v>
      </c>
      <c r="G158">
        <v>89.13</v>
      </c>
      <c r="I158">
        <f t="shared" si="35"/>
        <v>9.3518518518518334E-3</v>
      </c>
      <c r="J158">
        <f t="shared" si="36"/>
        <v>-3.6826515090865319E-3</v>
      </c>
      <c r="K158">
        <f t="shared" si="37"/>
        <v>3.6847710330138339E-2</v>
      </c>
      <c r="L158">
        <f t="shared" si="38"/>
        <v>3.8968268695491748E-3</v>
      </c>
      <c r="M158">
        <f t="shared" si="39"/>
        <v>-1.4172749391727524E-2</v>
      </c>
      <c r="N158">
        <f t="shared" si="40"/>
        <v>2.1313166036438735E-2</v>
      </c>
      <c r="Q158">
        <f t="shared" si="41"/>
        <v>5.532914413674957E-3</v>
      </c>
      <c r="R158">
        <f t="shared" si="42"/>
        <v>-9.2074876274817544E-3</v>
      </c>
      <c r="S158">
        <f t="shared" si="43"/>
        <v>3.2085676625660135E-2</v>
      </c>
      <c r="T158">
        <f t="shared" si="44"/>
        <v>9.558614499260475E-4</v>
      </c>
      <c r="U158">
        <f t="shared" si="45"/>
        <v>-1.3634438641207289E-2</v>
      </c>
      <c r="V158">
        <f t="shared" si="46"/>
        <v>2.0117882824294213E-2</v>
      </c>
    </row>
    <row r="159" spans="1:22">
      <c r="A159" s="1">
        <v>41943</v>
      </c>
      <c r="B159">
        <v>108</v>
      </c>
      <c r="C159">
        <v>124.91</v>
      </c>
      <c r="D159">
        <v>46.95</v>
      </c>
      <c r="E159">
        <v>107.78</v>
      </c>
      <c r="F159">
        <v>164.4</v>
      </c>
      <c r="G159">
        <v>87.27</v>
      </c>
      <c r="I159">
        <f t="shared" si="35"/>
        <v>2.6420832541341976E-2</v>
      </c>
      <c r="J159">
        <f t="shared" si="36"/>
        <v>2.1842277486910922E-2</v>
      </c>
      <c r="K159">
        <f t="shared" si="37"/>
        <v>1.7775850856275754E-2</v>
      </c>
      <c r="L159">
        <f t="shared" si="38"/>
        <v>4.5088722971007522E-2</v>
      </c>
      <c r="M159">
        <f t="shared" si="39"/>
        <v>1.4313919052319823E-2</v>
      </c>
      <c r="N159">
        <f t="shared" si="40"/>
        <v>2.4776890558947828E-2</v>
      </c>
      <c r="Q159">
        <f t="shared" si="41"/>
        <v>2.2601895103165098E-2</v>
      </c>
      <c r="R159">
        <f t="shared" si="42"/>
        <v>1.6317441368515699E-2</v>
      </c>
      <c r="S159">
        <f t="shared" si="43"/>
        <v>1.3013817151797551E-2</v>
      </c>
      <c r="T159">
        <f t="shared" si="44"/>
        <v>4.2147757551384397E-2</v>
      </c>
      <c r="U159">
        <f t="shared" si="45"/>
        <v>1.4852229802840058E-2</v>
      </c>
      <c r="V159">
        <f t="shared" si="46"/>
        <v>2.3581607346803306E-2</v>
      </c>
    </row>
    <row r="160" spans="1:22">
      <c r="A160" s="1">
        <v>41936</v>
      </c>
      <c r="B160">
        <v>105.22</v>
      </c>
      <c r="C160">
        <v>122.24</v>
      </c>
      <c r="D160">
        <v>46.13</v>
      </c>
      <c r="E160">
        <v>103.13</v>
      </c>
      <c r="F160">
        <v>162.08000000000001</v>
      </c>
      <c r="G160">
        <v>85.16</v>
      </c>
      <c r="I160">
        <f t="shared" si="35"/>
        <v>7.730111600286671E-2</v>
      </c>
      <c r="J160">
        <f t="shared" si="36"/>
        <v>-8.1142486205777464E-3</v>
      </c>
      <c r="K160">
        <f t="shared" si="37"/>
        <v>5.730002292000913E-2</v>
      </c>
      <c r="L160">
        <f t="shared" si="38"/>
        <v>4.4883485309017201E-2</v>
      </c>
      <c r="M160">
        <f t="shared" si="39"/>
        <v>-0.10969513869815983</v>
      </c>
      <c r="N160">
        <f t="shared" si="40"/>
        <v>2.2697249909931605E-2</v>
      </c>
      <c r="Q160">
        <f t="shared" si="41"/>
        <v>7.3482178564689832E-2</v>
      </c>
      <c r="R160">
        <f t="shared" si="42"/>
        <v>-1.3639084738972969E-2</v>
      </c>
      <c r="S160">
        <f t="shared" si="43"/>
        <v>5.2537989215530927E-2</v>
      </c>
      <c r="T160">
        <f t="shared" si="44"/>
        <v>4.1942519889394077E-2</v>
      </c>
      <c r="U160">
        <f t="shared" si="45"/>
        <v>-0.1091568279476396</v>
      </c>
      <c r="V160">
        <f t="shared" si="46"/>
        <v>2.1501966697787082E-2</v>
      </c>
    </row>
    <row r="161" spans="1:22">
      <c r="A161" s="1">
        <v>41929</v>
      </c>
      <c r="B161">
        <v>97.67</v>
      </c>
      <c r="C161">
        <v>123.24</v>
      </c>
      <c r="D161">
        <v>43.63</v>
      </c>
      <c r="E161">
        <v>98.7</v>
      </c>
      <c r="F161">
        <v>182.05</v>
      </c>
      <c r="G161">
        <v>83.27</v>
      </c>
      <c r="I161">
        <f t="shared" si="35"/>
        <v>-3.0378238856348716E-2</v>
      </c>
      <c r="J161">
        <f t="shared" si="36"/>
        <v>1.4320987654320882E-2</v>
      </c>
      <c r="K161">
        <f t="shared" si="37"/>
        <v>-9.084714967067864E-3</v>
      </c>
      <c r="L161">
        <f t="shared" si="38"/>
        <v>-2.4992591129111896E-2</v>
      </c>
      <c r="M161">
        <f t="shared" si="39"/>
        <v>-2.0868068627978298E-2</v>
      </c>
      <c r="N161">
        <f t="shared" si="40"/>
        <v>-1.6767032707521556E-2</v>
      </c>
      <c r="Q161">
        <f t="shared" si="41"/>
        <v>-3.4197176294525594E-2</v>
      </c>
      <c r="R161">
        <f t="shared" si="42"/>
        <v>8.7961515359256601E-3</v>
      </c>
      <c r="S161">
        <f t="shared" si="43"/>
        <v>-1.3846748671546068E-2</v>
      </c>
      <c r="T161">
        <f t="shared" si="44"/>
        <v>-2.7933556548735024E-2</v>
      </c>
      <c r="U161">
        <f t="shared" si="45"/>
        <v>-2.0329757877458061E-2</v>
      </c>
      <c r="V161">
        <f t="shared" si="46"/>
        <v>-1.7962315919666079E-2</v>
      </c>
    </row>
    <row r="162" spans="1:22">
      <c r="A162" s="1">
        <v>41922</v>
      </c>
      <c r="B162">
        <v>100.73</v>
      </c>
      <c r="C162">
        <v>121.5</v>
      </c>
      <c r="D162">
        <v>44.03</v>
      </c>
      <c r="E162">
        <v>101.23</v>
      </c>
      <c r="F162">
        <v>185.93</v>
      </c>
      <c r="G162">
        <v>84.69</v>
      </c>
      <c r="I162">
        <f t="shared" si="35"/>
        <v>1.1142340895402558E-2</v>
      </c>
      <c r="J162">
        <f t="shared" si="36"/>
        <v>-3.8461538461538436E-2</v>
      </c>
      <c r="K162">
        <f t="shared" si="37"/>
        <v>-4.4695161640269099E-2</v>
      </c>
      <c r="L162">
        <f t="shared" si="38"/>
        <v>-3.7096927613430863E-2</v>
      </c>
      <c r="M162">
        <f t="shared" si="39"/>
        <v>-1.4522711612868888E-2</v>
      </c>
      <c r="N162">
        <f t="shared" si="40"/>
        <v>1.0741138560687258E-2</v>
      </c>
      <c r="Q162">
        <f t="shared" si="41"/>
        <v>7.3234034572256818E-3</v>
      </c>
      <c r="R162">
        <f t="shared" si="42"/>
        <v>-4.3986374579933658E-2</v>
      </c>
      <c r="S162">
        <f t="shared" si="43"/>
        <v>-4.9457195344747303E-2</v>
      </c>
      <c r="T162">
        <f t="shared" si="44"/>
        <v>-4.0037893033053988E-2</v>
      </c>
      <c r="U162">
        <f t="shared" si="45"/>
        <v>-1.3984400862348654E-2</v>
      </c>
      <c r="V162">
        <f t="shared" si="46"/>
        <v>9.5458553485427335E-3</v>
      </c>
    </row>
    <row r="163" spans="1:22">
      <c r="A163" s="1">
        <v>41915</v>
      </c>
      <c r="B163">
        <v>99.62</v>
      </c>
      <c r="C163">
        <v>126.36</v>
      </c>
      <c r="D163">
        <v>46.09</v>
      </c>
      <c r="E163">
        <v>105.13</v>
      </c>
      <c r="F163">
        <v>188.67</v>
      </c>
      <c r="G163">
        <v>83.79</v>
      </c>
      <c r="I163">
        <f t="shared" si="35"/>
        <v>-1.1215880893300167E-2</v>
      </c>
      <c r="J163">
        <f t="shared" si="36"/>
        <v>-1.8105524904809989E-2</v>
      </c>
      <c r="K163">
        <f t="shared" si="37"/>
        <v>-6.8950657185949948E-3</v>
      </c>
      <c r="L163">
        <f t="shared" si="38"/>
        <v>-1.8394024276377263E-2</v>
      </c>
      <c r="M163">
        <f t="shared" si="39"/>
        <v>-7.3134799536989092E-3</v>
      </c>
      <c r="N163">
        <f t="shared" si="40"/>
        <v>-9.3402695672735181E-3</v>
      </c>
      <c r="Q163">
        <f t="shared" si="41"/>
        <v>-1.5034818331477044E-2</v>
      </c>
      <c r="R163">
        <f t="shared" si="42"/>
        <v>-2.3630361023205211E-2</v>
      </c>
      <c r="S163">
        <f t="shared" si="43"/>
        <v>-1.1657099423073199E-2</v>
      </c>
      <c r="T163">
        <f t="shared" si="44"/>
        <v>-2.1334989696000391E-2</v>
      </c>
      <c r="U163">
        <f t="shared" si="45"/>
        <v>-6.7751692031786737E-3</v>
      </c>
      <c r="V163">
        <f t="shared" si="46"/>
        <v>-1.0535552779418042E-2</v>
      </c>
    </row>
    <row r="164" spans="1:22">
      <c r="A164" s="1">
        <v>41908</v>
      </c>
      <c r="B164">
        <v>100.75</v>
      </c>
      <c r="C164">
        <v>128.69</v>
      </c>
      <c r="D164">
        <v>46.41</v>
      </c>
      <c r="E164">
        <v>107.1</v>
      </c>
      <c r="F164">
        <v>190.06</v>
      </c>
      <c r="G164">
        <v>84.58</v>
      </c>
      <c r="I164">
        <f t="shared" si="35"/>
        <v>-2.0800316957210185E-3</v>
      </c>
      <c r="J164">
        <f t="shared" si="36"/>
        <v>-5.1024352531889861E-3</v>
      </c>
      <c r="K164">
        <f t="shared" si="37"/>
        <v>-2.3358585858585967E-2</v>
      </c>
      <c r="L164">
        <f t="shared" si="38"/>
        <v>-8.2415038429484166E-3</v>
      </c>
      <c r="M164">
        <f t="shared" si="39"/>
        <v>-2.0309278350515436E-2</v>
      </c>
      <c r="N164">
        <f t="shared" si="40"/>
        <v>1.3022374807623027E-3</v>
      </c>
      <c r="Q164">
        <f t="shared" si="41"/>
        <v>-5.8989691338978949E-3</v>
      </c>
      <c r="R164">
        <f t="shared" si="42"/>
        <v>-1.0627271371584208E-2</v>
      </c>
      <c r="S164">
        <f t="shared" si="43"/>
        <v>-2.8120619563064171E-2</v>
      </c>
      <c r="T164">
        <f t="shared" si="44"/>
        <v>-1.1182469262571545E-2</v>
      </c>
      <c r="U164">
        <f t="shared" si="45"/>
        <v>-1.97709675999952E-2</v>
      </c>
      <c r="V164">
        <f t="shared" si="46"/>
        <v>1.0695426861777844E-4</v>
      </c>
    </row>
    <row r="165" spans="1:22">
      <c r="A165" s="1">
        <v>41901</v>
      </c>
      <c r="B165">
        <v>100.96</v>
      </c>
      <c r="C165">
        <v>129.35</v>
      </c>
      <c r="D165">
        <v>47.52</v>
      </c>
      <c r="E165">
        <v>107.99</v>
      </c>
      <c r="F165">
        <v>194</v>
      </c>
      <c r="G165">
        <v>84.47</v>
      </c>
      <c r="I165">
        <f t="shared" si="35"/>
        <v>-6.885697422781889E-3</v>
      </c>
      <c r="J165">
        <f t="shared" si="36"/>
        <v>1.8905080740448943E-2</v>
      </c>
      <c r="K165">
        <f t="shared" si="37"/>
        <v>1.7667844522968323E-2</v>
      </c>
      <c r="L165">
        <f t="shared" si="38"/>
        <v>3.2606616943966271E-2</v>
      </c>
      <c r="M165">
        <f t="shared" si="39"/>
        <v>1.4219991635298967E-2</v>
      </c>
      <c r="N165">
        <f t="shared" si="40"/>
        <v>1.4532788854191514E-2</v>
      </c>
      <c r="Q165">
        <f t="shared" si="41"/>
        <v>-1.0704634860958765E-2</v>
      </c>
      <c r="R165">
        <f t="shared" si="42"/>
        <v>1.3380244622053721E-2</v>
      </c>
      <c r="S165">
        <f t="shared" si="43"/>
        <v>1.290581081849012E-2</v>
      </c>
      <c r="T165">
        <f t="shared" si="44"/>
        <v>2.9665651524343143E-2</v>
      </c>
      <c r="U165">
        <f t="shared" si="45"/>
        <v>1.4758302385819202E-2</v>
      </c>
      <c r="V165">
        <f t="shared" si="46"/>
        <v>1.333750564204699E-2</v>
      </c>
    </row>
    <row r="166" spans="1:22">
      <c r="A166" s="1">
        <v>41894</v>
      </c>
      <c r="B166">
        <v>101.66</v>
      </c>
      <c r="C166">
        <v>126.95</v>
      </c>
      <c r="D166">
        <v>46.695</v>
      </c>
      <c r="E166">
        <v>104.58</v>
      </c>
      <c r="F166">
        <v>191.28</v>
      </c>
      <c r="G166">
        <v>83.26</v>
      </c>
      <c r="I166">
        <f t="shared" si="35"/>
        <v>2.7179953521269118E-2</v>
      </c>
      <c r="J166">
        <f t="shared" si="36"/>
        <v>1.8124949875691687E-2</v>
      </c>
      <c r="K166">
        <f t="shared" si="37"/>
        <v>1.709867131343934E-2</v>
      </c>
      <c r="L166">
        <f t="shared" si="38"/>
        <v>1.5322735108216357E-3</v>
      </c>
      <c r="M166">
        <f t="shared" si="39"/>
        <v>4.1841004184117736E-4</v>
      </c>
      <c r="N166">
        <f t="shared" si="40"/>
        <v>-6.088098364569583E-3</v>
      </c>
      <c r="Q166">
        <f t="shared" si="41"/>
        <v>2.336101608309224E-2</v>
      </c>
      <c r="R166">
        <f t="shared" si="42"/>
        <v>1.2600113757296465E-2</v>
      </c>
      <c r="S166">
        <f t="shared" si="43"/>
        <v>1.2336637608961136E-2</v>
      </c>
      <c r="T166">
        <f t="shared" si="44"/>
        <v>-1.4086919088014916E-3</v>
      </c>
      <c r="U166">
        <f t="shared" si="45"/>
        <v>9.567207923614128E-4</v>
      </c>
      <c r="V166">
        <f t="shared" si="46"/>
        <v>-7.2833815767141073E-3</v>
      </c>
    </row>
    <row r="167" spans="1:22">
      <c r="A167" s="1">
        <v>41887</v>
      </c>
      <c r="B167">
        <v>98.97</v>
      </c>
      <c r="C167">
        <v>124.69</v>
      </c>
      <c r="D167">
        <v>45.91</v>
      </c>
      <c r="E167">
        <v>104.42</v>
      </c>
      <c r="F167">
        <v>191.2</v>
      </c>
      <c r="G167">
        <v>83.77</v>
      </c>
      <c r="I167">
        <f t="shared" si="35"/>
        <v>-3.4439024390243933E-2</v>
      </c>
      <c r="J167">
        <f t="shared" si="36"/>
        <v>-1.6640378548895884E-2</v>
      </c>
      <c r="K167">
        <f t="shared" si="37"/>
        <v>1.0565705480959586E-2</v>
      </c>
      <c r="L167">
        <f t="shared" si="38"/>
        <v>6.6518847006651338E-3</v>
      </c>
      <c r="M167">
        <f t="shared" si="39"/>
        <v>-5.7202288091524611E-3</v>
      </c>
      <c r="N167">
        <f t="shared" si="40"/>
        <v>7.9412826374682943E-3</v>
      </c>
      <c r="Q167">
        <f t="shared" si="41"/>
        <v>-3.8257961828420811E-2</v>
      </c>
      <c r="R167">
        <f t="shared" si="42"/>
        <v>-2.2165214667291107E-2</v>
      </c>
      <c r="S167">
        <f t="shared" si="43"/>
        <v>5.8036717764813816E-3</v>
      </c>
      <c r="T167">
        <f t="shared" si="44"/>
        <v>3.7109192810420065E-3</v>
      </c>
      <c r="U167">
        <f t="shared" si="45"/>
        <v>-5.1819180586322256E-3</v>
      </c>
      <c r="V167">
        <f t="shared" si="46"/>
        <v>6.74599942532377E-3</v>
      </c>
    </row>
    <row r="168" spans="1:22">
      <c r="A168" s="1">
        <v>41880</v>
      </c>
      <c r="B168">
        <v>102.5</v>
      </c>
      <c r="C168">
        <v>126.8</v>
      </c>
      <c r="D168">
        <v>45.43</v>
      </c>
      <c r="E168">
        <v>103.73</v>
      </c>
      <c r="F168">
        <v>192.3</v>
      </c>
      <c r="G168">
        <v>83.11</v>
      </c>
      <c r="I168">
        <f t="shared" si="35"/>
        <v>1.1646269245953578E-2</v>
      </c>
      <c r="J168">
        <f t="shared" si="36"/>
        <v>-5.178095088655188E-3</v>
      </c>
      <c r="K168">
        <f t="shared" si="37"/>
        <v>6.2015503875969546E-3</v>
      </c>
      <c r="L168">
        <f t="shared" si="38"/>
        <v>6.1105722599419376E-3</v>
      </c>
      <c r="M168">
        <f t="shared" si="39"/>
        <v>9.9259492673704486E-3</v>
      </c>
      <c r="N168">
        <f t="shared" si="40"/>
        <v>-3.3577167526082086E-3</v>
      </c>
      <c r="Q168">
        <f t="shared" si="41"/>
        <v>7.8273318077767013E-3</v>
      </c>
      <c r="R168">
        <f t="shared" si="42"/>
        <v>-1.070293120705041E-2</v>
      </c>
      <c r="S168">
        <f t="shared" si="43"/>
        <v>1.43951668311875E-3</v>
      </c>
      <c r="T168">
        <f t="shared" si="44"/>
        <v>3.1696068403188104E-3</v>
      </c>
      <c r="U168">
        <f t="shared" si="45"/>
        <v>1.0464260017890683E-2</v>
      </c>
      <c r="V168">
        <f t="shared" si="46"/>
        <v>-4.5529999647527328E-3</v>
      </c>
    </row>
    <row r="169" spans="1:22">
      <c r="A169" s="1">
        <v>41873</v>
      </c>
      <c r="B169">
        <v>101.32</v>
      </c>
      <c r="C169">
        <v>127.46</v>
      </c>
      <c r="D169">
        <v>45.15</v>
      </c>
      <c r="E169">
        <v>103.1</v>
      </c>
      <c r="F169">
        <v>190.41</v>
      </c>
      <c r="G169">
        <v>83.39</v>
      </c>
      <c r="I169">
        <f t="shared" si="35"/>
        <v>3.4088589508062705E-2</v>
      </c>
      <c r="J169">
        <f t="shared" si="36"/>
        <v>3.4913933095160665E-2</v>
      </c>
      <c r="K169">
        <f t="shared" si="37"/>
        <v>8.0375083724044671E-3</v>
      </c>
      <c r="L169">
        <f t="shared" si="38"/>
        <v>1.9076801423346668E-2</v>
      </c>
      <c r="M169">
        <f t="shared" si="39"/>
        <v>1.6170349023374886E-2</v>
      </c>
      <c r="N169">
        <f t="shared" si="40"/>
        <v>1.968696502812417E-2</v>
      </c>
      <c r="Q169">
        <f t="shared" si="41"/>
        <v>3.0269652069885827E-2</v>
      </c>
      <c r="R169">
        <f t="shared" si="42"/>
        <v>2.9389096976765443E-2</v>
      </c>
      <c r="S169">
        <f t="shared" si="43"/>
        <v>3.2754746679262625E-3</v>
      </c>
      <c r="T169">
        <f t="shared" si="44"/>
        <v>1.6135836003723539E-2</v>
      </c>
      <c r="U169">
        <f t="shared" si="45"/>
        <v>1.6708659773895122E-2</v>
      </c>
      <c r="V169">
        <f t="shared" si="46"/>
        <v>1.8491681815979648E-2</v>
      </c>
    </row>
    <row r="170" spans="1:22">
      <c r="A170" s="1">
        <v>41866</v>
      </c>
      <c r="B170">
        <v>97.98</v>
      </c>
      <c r="C170">
        <v>123.16</v>
      </c>
      <c r="D170">
        <v>44.79</v>
      </c>
      <c r="E170">
        <v>101.17</v>
      </c>
      <c r="F170">
        <v>187.38</v>
      </c>
      <c r="G170">
        <v>81.78</v>
      </c>
      <c r="I170">
        <f t="shared" si="35"/>
        <v>3.4198860037998768E-2</v>
      </c>
      <c r="J170">
        <f t="shared" si="36"/>
        <v>2.0973223907817307E-2</v>
      </c>
      <c r="K170">
        <f t="shared" si="37"/>
        <v>3.6805555555555536E-2</v>
      </c>
      <c r="L170">
        <f t="shared" si="38"/>
        <v>8.9038385437278933E-4</v>
      </c>
      <c r="M170">
        <f t="shared" si="39"/>
        <v>4.0186465198521759E-3</v>
      </c>
      <c r="N170">
        <f t="shared" si="40"/>
        <v>1.0253242742433555E-2</v>
      </c>
      <c r="Q170">
        <f t="shared" si="41"/>
        <v>3.037992259982189E-2</v>
      </c>
      <c r="R170">
        <f t="shared" si="42"/>
        <v>1.5448387789422084E-2</v>
      </c>
      <c r="S170">
        <f t="shared" si="43"/>
        <v>3.2043521851077332E-2</v>
      </c>
      <c r="T170">
        <f t="shared" si="44"/>
        <v>-2.050581565250338E-3</v>
      </c>
      <c r="U170">
        <f t="shared" si="45"/>
        <v>4.5569572703724115E-3</v>
      </c>
      <c r="V170">
        <f t="shared" si="46"/>
        <v>9.0579595302890305E-3</v>
      </c>
    </row>
    <row r="171" spans="1:22">
      <c r="A171" s="1">
        <v>41859</v>
      </c>
      <c r="B171">
        <v>94.74</v>
      </c>
      <c r="C171">
        <v>120.63</v>
      </c>
      <c r="D171">
        <v>43.2</v>
      </c>
      <c r="E171">
        <v>101.08</v>
      </c>
      <c r="F171">
        <v>186.63</v>
      </c>
      <c r="G171">
        <v>80.95</v>
      </c>
      <c r="I171">
        <f t="shared" si="35"/>
        <v>-1.4459585977322331E-2</v>
      </c>
      <c r="J171">
        <f t="shared" si="36"/>
        <v>2.0767569363682181E-3</v>
      </c>
      <c r="K171">
        <f t="shared" si="37"/>
        <v>7.9328044797013497E-3</v>
      </c>
      <c r="L171">
        <f t="shared" si="38"/>
        <v>1.181181181181179E-2</v>
      </c>
      <c r="M171">
        <f t="shared" si="39"/>
        <v>-1.3322759714512356E-2</v>
      </c>
      <c r="N171">
        <f t="shared" si="40"/>
        <v>1.6321406151914575E-2</v>
      </c>
      <c r="Q171">
        <f t="shared" si="41"/>
        <v>-1.8278523415499209E-2</v>
      </c>
      <c r="R171">
        <f t="shared" si="42"/>
        <v>-3.4480791820270034E-3</v>
      </c>
      <c r="S171">
        <f t="shared" si="43"/>
        <v>3.1707707752231451E-3</v>
      </c>
      <c r="T171">
        <f t="shared" si="44"/>
        <v>8.8708463921886617E-3</v>
      </c>
      <c r="U171">
        <f t="shared" si="45"/>
        <v>-1.2784448963992121E-2</v>
      </c>
      <c r="V171">
        <f t="shared" si="46"/>
        <v>1.512612293977005E-2</v>
      </c>
    </row>
    <row r="172" spans="1:22">
      <c r="A172" s="1">
        <v>41852</v>
      </c>
      <c r="B172">
        <v>96.13</v>
      </c>
      <c r="C172">
        <v>120.38</v>
      </c>
      <c r="D172">
        <v>42.86</v>
      </c>
      <c r="E172">
        <v>99.9</v>
      </c>
      <c r="F172">
        <v>189.15</v>
      </c>
      <c r="G172">
        <v>79.650000000000006</v>
      </c>
      <c r="I172">
        <f t="shared" si="35"/>
        <v>-1.5777456972898896E-2</v>
      </c>
      <c r="J172">
        <f t="shared" si="36"/>
        <v>-2.288961038961046E-2</v>
      </c>
      <c r="K172">
        <f t="shared" si="37"/>
        <v>-3.6853932584269722E-2</v>
      </c>
      <c r="L172">
        <f t="shared" si="38"/>
        <v>-2.1643325825090542E-2</v>
      </c>
      <c r="M172">
        <f t="shared" si="39"/>
        <v>-2.7006172839506126E-2</v>
      </c>
      <c r="N172">
        <f t="shared" si="40"/>
        <v>1.1312217194570096E-3</v>
      </c>
      <c r="Q172">
        <f t="shared" si="41"/>
        <v>-1.9596394411075774E-2</v>
      </c>
      <c r="R172">
        <f t="shared" si="42"/>
        <v>-2.8414446508005682E-2</v>
      </c>
      <c r="S172">
        <f t="shared" si="43"/>
        <v>-4.1615966288747926E-2</v>
      </c>
      <c r="T172">
        <f t="shared" si="44"/>
        <v>-2.4584291244713671E-2</v>
      </c>
      <c r="U172">
        <f t="shared" si="45"/>
        <v>-2.646786208898589E-2</v>
      </c>
      <c r="V172">
        <f t="shared" si="46"/>
        <v>-6.4061492687514723E-5</v>
      </c>
    </row>
    <row r="173" spans="1:22">
      <c r="A173" s="1">
        <v>41845</v>
      </c>
      <c r="B173">
        <v>97.671000000000006</v>
      </c>
      <c r="C173">
        <v>123.2</v>
      </c>
      <c r="D173">
        <v>44.5</v>
      </c>
      <c r="E173">
        <v>102.11</v>
      </c>
      <c r="F173">
        <v>194.4</v>
      </c>
      <c r="G173">
        <v>79.56</v>
      </c>
      <c r="I173">
        <f t="shared" si="35"/>
        <v>3.432171979243881E-2</v>
      </c>
      <c r="J173">
        <f t="shared" si="36"/>
        <v>-3.4785333751175207E-2</v>
      </c>
      <c r="K173">
        <f t="shared" si="37"/>
        <v>-4.2515104050122599E-3</v>
      </c>
      <c r="L173">
        <f t="shared" si="38"/>
        <v>3.0451866404714867E-3</v>
      </c>
      <c r="M173">
        <f t="shared" si="39"/>
        <v>9.8701298701298068E-3</v>
      </c>
      <c r="N173">
        <f t="shared" si="40"/>
        <v>-1.2290502793296021E-2</v>
      </c>
      <c r="Q173">
        <f t="shared" si="41"/>
        <v>3.0502782354261931E-2</v>
      </c>
      <c r="R173">
        <f t="shared" si="42"/>
        <v>-4.0310169869570429E-2</v>
      </c>
      <c r="S173">
        <f t="shared" si="43"/>
        <v>-9.0135441094904636E-3</v>
      </c>
      <c r="T173">
        <f t="shared" si="44"/>
        <v>1.0422122084835939E-4</v>
      </c>
      <c r="U173">
        <f t="shared" si="45"/>
        <v>1.0408440620650041E-2</v>
      </c>
      <c r="V173">
        <f t="shared" si="46"/>
        <v>-1.3485786005440545E-2</v>
      </c>
    </row>
    <row r="174" spans="1:22">
      <c r="A174" s="1">
        <v>41838</v>
      </c>
      <c r="B174">
        <v>94.43</v>
      </c>
      <c r="C174">
        <v>127.64</v>
      </c>
      <c r="D174">
        <v>44.69</v>
      </c>
      <c r="E174">
        <v>101.8</v>
      </c>
      <c r="F174">
        <v>192.5</v>
      </c>
      <c r="G174">
        <v>80.55</v>
      </c>
      <c r="I174">
        <f t="shared" si="35"/>
        <v>-8.2965763495063127E-3</v>
      </c>
      <c r="J174">
        <f t="shared" si="36"/>
        <v>-3.5131548130221679E-3</v>
      </c>
      <c r="K174">
        <f t="shared" si="37"/>
        <v>6.1772392492278394E-2</v>
      </c>
      <c r="L174">
        <f t="shared" si="38"/>
        <v>-3.1398667935299662E-2</v>
      </c>
      <c r="M174">
        <f t="shared" si="39"/>
        <v>2.3936170212766061E-2</v>
      </c>
      <c r="N174">
        <f t="shared" si="40"/>
        <v>-7.5160177427303632E-3</v>
      </c>
      <c r="Q174">
        <f t="shared" si="41"/>
        <v>-1.2115513787683189E-2</v>
      </c>
      <c r="R174">
        <f t="shared" si="42"/>
        <v>-9.0379909314173904E-3</v>
      </c>
      <c r="S174">
        <f t="shared" si="43"/>
        <v>5.701035878780019E-2</v>
      </c>
      <c r="T174">
        <f t="shared" si="44"/>
        <v>-3.4339633354922787E-2</v>
      </c>
      <c r="U174">
        <f t="shared" si="45"/>
        <v>2.4474480963286298E-2</v>
      </c>
      <c r="V174">
        <f t="shared" si="46"/>
        <v>-8.7113009548748874E-3</v>
      </c>
    </row>
    <row r="175" spans="1:22">
      <c r="A175" s="1">
        <v>41831</v>
      </c>
      <c r="B175">
        <v>95.22</v>
      </c>
      <c r="C175">
        <v>128.09</v>
      </c>
      <c r="D175">
        <v>42.09</v>
      </c>
      <c r="E175">
        <v>105.1</v>
      </c>
      <c r="F175">
        <v>188</v>
      </c>
      <c r="G175">
        <v>81.16</v>
      </c>
      <c r="I175">
        <f t="shared" si="35"/>
        <v>3.5225048923678948E-2</v>
      </c>
      <c r="J175">
        <f t="shared" si="36"/>
        <v>-3.5008557647423499E-3</v>
      </c>
      <c r="K175">
        <f t="shared" si="37"/>
        <v>-3.7869822485205873E-3</v>
      </c>
      <c r="L175">
        <f t="shared" si="38"/>
        <v>1.0477188303648077E-3</v>
      </c>
      <c r="M175">
        <f t="shared" si="39"/>
        <v>3.4615596279786498E-2</v>
      </c>
      <c r="N175">
        <f t="shared" si="40"/>
        <v>2.7081751455327874E-2</v>
      </c>
      <c r="Q175">
        <f t="shared" si="41"/>
        <v>3.140611148550207E-2</v>
      </c>
      <c r="R175">
        <f t="shared" si="42"/>
        <v>-9.0256918831375724E-3</v>
      </c>
      <c r="S175">
        <f t="shared" si="43"/>
        <v>-8.5490159529987911E-3</v>
      </c>
      <c r="T175">
        <f t="shared" si="44"/>
        <v>-1.8932465892583196E-3</v>
      </c>
      <c r="U175">
        <f t="shared" si="45"/>
        <v>3.5153907030306734E-2</v>
      </c>
      <c r="V175">
        <f t="shared" si="46"/>
        <v>2.5886468243183351E-2</v>
      </c>
    </row>
    <row r="176" spans="1:22">
      <c r="A176" s="1">
        <v>41817</v>
      </c>
      <c r="B176">
        <v>91.98</v>
      </c>
      <c r="C176">
        <v>128.54</v>
      </c>
      <c r="D176">
        <v>42.25</v>
      </c>
      <c r="E176">
        <v>104.99</v>
      </c>
      <c r="F176">
        <v>181.71</v>
      </c>
      <c r="G176">
        <v>79.02</v>
      </c>
      <c r="I176">
        <f t="shared" si="35"/>
        <v>1.1769882301177148E-2</v>
      </c>
      <c r="J176">
        <f t="shared" si="36"/>
        <v>-2.6949280847842538E-2</v>
      </c>
      <c r="K176">
        <f t="shared" si="37"/>
        <v>1.3675623800383896E-2</v>
      </c>
      <c r="L176">
        <f t="shared" si="38"/>
        <v>-2.6598271112378002E-3</v>
      </c>
      <c r="M176">
        <f t="shared" si="39"/>
        <v>8.8129991737817548E-4</v>
      </c>
      <c r="N176">
        <f t="shared" si="40"/>
        <v>-1.1384961841611529E-2</v>
      </c>
      <c r="Q176">
        <f t="shared" si="41"/>
        <v>7.9509448630002717E-3</v>
      </c>
      <c r="R176">
        <f t="shared" si="42"/>
        <v>-3.2474116966237761E-2</v>
      </c>
      <c r="S176">
        <f t="shared" si="43"/>
        <v>8.9135900959056921E-3</v>
      </c>
      <c r="T176">
        <f t="shared" si="44"/>
        <v>-5.6007925308609275E-3</v>
      </c>
      <c r="U176">
        <f t="shared" si="45"/>
        <v>1.419610667898411E-3</v>
      </c>
      <c r="V176">
        <f t="shared" si="46"/>
        <v>-1.2580245053756054E-2</v>
      </c>
    </row>
    <row r="177" spans="1:22">
      <c r="A177" s="1">
        <v>41810</v>
      </c>
      <c r="B177">
        <v>90.91</v>
      </c>
      <c r="C177">
        <v>132.1</v>
      </c>
      <c r="D177">
        <v>41.68</v>
      </c>
      <c r="E177">
        <v>105.27</v>
      </c>
      <c r="F177">
        <v>181.55</v>
      </c>
      <c r="G177">
        <v>79.930000000000007</v>
      </c>
      <c r="I177">
        <f t="shared" si="35"/>
        <v>-4.0534618755477814E-3</v>
      </c>
      <c r="J177">
        <f t="shared" si="36"/>
        <v>-1.4362385667850974E-3</v>
      </c>
      <c r="K177">
        <f t="shared" si="37"/>
        <v>1.0914382731021188E-2</v>
      </c>
      <c r="L177">
        <f t="shared" si="38"/>
        <v>2.6723885691992466E-2</v>
      </c>
      <c r="M177">
        <f t="shared" si="39"/>
        <v>-5.5324276950042828E-3</v>
      </c>
      <c r="N177">
        <f t="shared" si="40"/>
        <v>3.6413862380713091E-3</v>
      </c>
      <c r="Q177">
        <f t="shared" si="41"/>
        <v>-7.8723993137246578E-3</v>
      </c>
      <c r="R177">
        <f t="shared" si="42"/>
        <v>-6.961074685180319E-3</v>
      </c>
      <c r="S177">
        <f t="shared" si="43"/>
        <v>6.1523490265429836E-3</v>
      </c>
      <c r="T177">
        <f t="shared" si="44"/>
        <v>2.3782920272369338E-2</v>
      </c>
      <c r="U177">
        <f t="shared" si="45"/>
        <v>-4.9941169444840472E-3</v>
      </c>
      <c r="V177">
        <f t="shared" si="46"/>
        <v>2.4461030259267848E-3</v>
      </c>
    </row>
    <row r="178" spans="1:22">
      <c r="A178" s="1">
        <v>41803</v>
      </c>
      <c r="B178">
        <v>91.28</v>
      </c>
      <c r="C178">
        <v>132.29</v>
      </c>
      <c r="D178">
        <v>41.23</v>
      </c>
      <c r="E178">
        <v>102.53</v>
      </c>
      <c r="F178">
        <v>182.56</v>
      </c>
      <c r="G178">
        <v>79.64</v>
      </c>
      <c r="I178">
        <f t="shared" si="35"/>
        <v>-1.0239166900697483E-2</v>
      </c>
      <c r="J178">
        <f t="shared" si="36"/>
        <v>-4.3110307414104931E-2</v>
      </c>
      <c r="K178">
        <f t="shared" si="37"/>
        <v>-6.0270009643201838E-3</v>
      </c>
      <c r="L178">
        <f t="shared" si="38"/>
        <v>-6.2996704787749991E-3</v>
      </c>
      <c r="M178">
        <f t="shared" si="39"/>
        <v>-2.0443204378387092E-2</v>
      </c>
      <c r="N178">
        <f t="shared" si="40"/>
        <v>-4.8731725602898512E-3</v>
      </c>
      <c r="Q178">
        <f t="shared" si="41"/>
        <v>-1.4058104338874359E-2</v>
      </c>
      <c r="R178">
        <f t="shared" si="42"/>
        <v>-4.8635143532500154E-2</v>
      </c>
      <c r="S178">
        <f t="shared" si="43"/>
        <v>-1.0789034668798388E-2</v>
      </c>
      <c r="T178">
        <f t="shared" si="44"/>
        <v>-9.2406358983981272E-3</v>
      </c>
      <c r="U178">
        <f t="shared" si="45"/>
        <v>-1.9904893627866856E-2</v>
      </c>
      <c r="V178">
        <f t="shared" si="46"/>
        <v>-6.0684557724343755E-3</v>
      </c>
    </row>
    <row r="179" spans="1:22">
      <c r="A179" s="1">
        <v>41796</v>
      </c>
      <c r="B179">
        <v>92.224299999999999</v>
      </c>
      <c r="C179">
        <v>138.25</v>
      </c>
      <c r="D179">
        <v>41.48</v>
      </c>
      <c r="E179">
        <v>103.18</v>
      </c>
      <c r="F179">
        <v>186.37</v>
      </c>
      <c r="G179">
        <v>80.03</v>
      </c>
      <c r="I179">
        <f t="shared" si="35"/>
        <v>1.9858783458754692E-2</v>
      </c>
      <c r="J179">
        <f t="shared" si="36"/>
        <v>2.2181146025878062E-2</v>
      </c>
      <c r="K179">
        <f t="shared" si="37"/>
        <v>1.319003419638487E-2</v>
      </c>
      <c r="L179">
        <f t="shared" si="38"/>
        <v>1.6952493593534568E-2</v>
      </c>
      <c r="M179">
        <f t="shared" si="39"/>
        <v>1.09025819049684E-2</v>
      </c>
      <c r="N179">
        <f t="shared" si="40"/>
        <v>-9.4071048397079693E-3</v>
      </c>
      <c r="Q179">
        <f t="shared" si="41"/>
        <v>1.6039846020577814E-2</v>
      </c>
      <c r="R179">
        <f t="shared" si="42"/>
        <v>1.665630990748284E-2</v>
      </c>
      <c r="S179">
        <f t="shared" si="43"/>
        <v>8.4280004919066662E-3</v>
      </c>
      <c r="T179">
        <f t="shared" si="44"/>
        <v>1.401152817391144E-2</v>
      </c>
      <c r="U179">
        <f t="shared" si="45"/>
        <v>1.1440892655488635E-2</v>
      </c>
      <c r="V179">
        <f t="shared" si="46"/>
        <v>-1.0602388051852494E-2</v>
      </c>
    </row>
    <row r="180" spans="1:22">
      <c r="A180" s="1">
        <v>41789</v>
      </c>
      <c r="B180">
        <v>90.4285</v>
      </c>
      <c r="C180">
        <v>135.25</v>
      </c>
      <c r="D180">
        <v>40.94</v>
      </c>
      <c r="E180">
        <v>101.46</v>
      </c>
      <c r="F180">
        <v>184.36</v>
      </c>
      <c r="G180">
        <v>80.790000000000006</v>
      </c>
      <c r="I180">
        <f t="shared" si="35"/>
        <v>3.0726250615505268E-2</v>
      </c>
      <c r="J180">
        <f t="shared" si="36"/>
        <v>2.1448531077713273E-2</v>
      </c>
      <c r="K180">
        <f t="shared" si="37"/>
        <v>2.0438683948155623E-2</v>
      </c>
      <c r="L180">
        <f t="shared" si="38"/>
        <v>4.7534165181222221E-3</v>
      </c>
      <c r="M180">
        <f t="shared" si="39"/>
        <v>-8.4973647413143505E-3</v>
      </c>
      <c r="N180">
        <f t="shared" si="40"/>
        <v>3.3532041728763229E-3</v>
      </c>
      <c r="Q180">
        <f t="shared" si="41"/>
        <v>2.690731317732839E-2</v>
      </c>
      <c r="R180">
        <f t="shared" si="42"/>
        <v>1.5923694959318051E-2</v>
      </c>
      <c r="S180">
        <f t="shared" si="43"/>
        <v>1.5676650243677419E-2</v>
      </c>
      <c r="T180">
        <f t="shared" si="44"/>
        <v>1.8124510984990948E-3</v>
      </c>
      <c r="U180">
        <f t="shared" si="45"/>
        <v>-7.9590539907941158E-3</v>
      </c>
      <c r="V180">
        <f t="shared" si="46"/>
        <v>2.1579209607317986E-3</v>
      </c>
    </row>
    <row r="181" spans="1:22">
      <c r="A181" s="1">
        <v>41782</v>
      </c>
      <c r="B181">
        <v>87.732799999999997</v>
      </c>
      <c r="C181">
        <v>132.41</v>
      </c>
      <c r="D181">
        <v>40.119999999999997</v>
      </c>
      <c r="E181">
        <v>100.98</v>
      </c>
      <c r="F181">
        <v>185.94</v>
      </c>
      <c r="G181">
        <v>80.52</v>
      </c>
      <c r="I181">
        <f t="shared" si="35"/>
        <v>2.7815624688812379E-2</v>
      </c>
      <c r="J181">
        <f t="shared" si="36"/>
        <v>1.2231480773641223E-2</v>
      </c>
      <c r="K181">
        <f t="shared" si="37"/>
        <v>7.2809440120511493E-3</v>
      </c>
      <c r="L181">
        <f t="shared" si="38"/>
        <v>3.9769337840525054E-3</v>
      </c>
      <c r="M181">
        <f t="shared" si="39"/>
        <v>-5.9873837271463559E-3</v>
      </c>
      <c r="N181">
        <f t="shared" si="40"/>
        <v>2.3652433710941168E-3</v>
      </c>
      <c r="Q181">
        <f t="shared" si="41"/>
        <v>2.3996687250635501E-2</v>
      </c>
      <c r="R181">
        <f t="shared" si="42"/>
        <v>6.7066446552460019E-3</v>
      </c>
      <c r="S181">
        <f t="shared" si="43"/>
        <v>2.5189103075729446E-3</v>
      </c>
      <c r="T181">
        <f t="shared" si="44"/>
        <v>1.0359683644293781E-3</v>
      </c>
      <c r="U181">
        <f t="shared" si="45"/>
        <v>-5.4490729766261204E-3</v>
      </c>
      <c r="V181">
        <f t="shared" si="46"/>
        <v>1.1699601589495925E-3</v>
      </c>
    </row>
    <row r="182" spans="1:22">
      <c r="A182" s="1">
        <v>41775</v>
      </c>
      <c r="B182">
        <v>85.358500000000006</v>
      </c>
      <c r="C182">
        <v>130.81</v>
      </c>
      <c r="D182">
        <v>39.83</v>
      </c>
      <c r="E182">
        <v>100.58</v>
      </c>
      <c r="F182">
        <v>187.06</v>
      </c>
      <c r="G182">
        <v>80.33</v>
      </c>
      <c r="I182">
        <f t="shared" si="35"/>
        <v>2.0437806115800816E-2</v>
      </c>
      <c r="J182">
        <f t="shared" si="36"/>
        <v>-2.212051868802356E-3</v>
      </c>
      <c r="K182">
        <f t="shared" si="37"/>
        <v>7.3343449671219307E-3</v>
      </c>
      <c r="L182">
        <f t="shared" si="38"/>
        <v>-3.2702408086413559E-3</v>
      </c>
      <c r="M182">
        <f t="shared" si="39"/>
        <v>-1.5888047138047146E-2</v>
      </c>
      <c r="N182">
        <f t="shared" si="40"/>
        <v>-2.5003034348828779E-2</v>
      </c>
      <c r="Q182">
        <f t="shared" si="41"/>
        <v>1.6618868677623938E-2</v>
      </c>
      <c r="R182">
        <f t="shared" si="42"/>
        <v>-7.7368879871975776E-3</v>
      </c>
      <c r="S182">
        <f t="shared" si="43"/>
        <v>2.5723112626437261E-3</v>
      </c>
      <c r="T182">
        <f t="shared" si="44"/>
        <v>-6.2112062282644832E-3</v>
      </c>
      <c r="U182">
        <f t="shared" si="45"/>
        <v>-1.5349736387526911E-2</v>
      </c>
      <c r="V182">
        <f t="shared" si="46"/>
        <v>-2.6198317560973301E-2</v>
      </c>
    </row>
    <row r="183" spans="1:22">
      <c r="A183" s="1">
        <v>41768</v>
      </c>
      <c r="B183">
        <v>83.648899999999998</v>
      </c>
      <c r="C183">
        <v>131.1</v>
      </c>
      <c r="D183">
        <v>39.54</v>
      </c>
      <c r="E183">
        <v>100.91</v>
      </c>
      <c r="F183">
        <v>190.08</v>
      </c>
      <c r="G183">
        <v>82.39</v>
      </c>
      <c r="I183">
        <f t="shared" si="35"/>
        <v>-1.187653787226417E-2</v>
      </c>
      <c r="J183">
        <f t="shared" si="36"/>
        <v>8.9271971679236728E-3</v>
      </c>
      <c r="K183">
        <f t="shared" si="37"/>
        <v>-3.7792894935751997E-3</v>
      </c>
      <c r="L183">
        <f t="shared" si="38"/>
        <v>1.6111167052663244E-2</v>
      </c>
      <c r="M183">
        <f t="shared" si="39"/>
        <v>-7.1040534893438423E-3</v>
      </c>
      <c r="N183">
        <f t="shared" si="40"/>
        <v>5.7373046875E-3</v>
      </c>
      <c r="Q183">
        <f t="shared" si="41"/>
        <v>-1.5695475310441048E-2</v>
      </c>
      <c r="R183">
        <f t="shared" si="42"/>
        <v>3.4023610495284512E-3</v>
      </c>
      <c r="S183">
        <f t="shared" si="43"/>
        <v>-8.5413231980534035E-3</v>
      </c>
      <c r="T183">
        <f t="shared" si="44"/>
        <v>1.3170201633040116E-2</v>
      </c>
      <c r="U183">
        <f t="shared" si="45"/>
        <v>-6.5657427388236067E-3</v>
      </c>
      <c r="V183">
        <f t="shared" si="46"/>
        <v>4.5420214753554757E-3</v>
      </c>
    </row>
    <row r="184" spans="1:22">
      <c r="A184" s="1">
        <v>41761</v>
      </c>
      <c r="B184">
        <v>84.654300000000006</v>
      </c>
      <c r="C184">
        <v>129.94</v>
      </c>
      <c r="D184">
        <v>39.69</v>
      </c>
      <c r="E184">
        <v>99.31</v>
      </c>
      <c r="F184">
        <v>191.44</v>
      </c>
      <c r="G184">
        <v>81.92</v>
      </c>
      <c r="I184">
        <f t="shared" si="35"/>
        <v>3.6088057503944171E-2</v>
      </c>
      <c r="J184">
        <f t="shared" si="36"/>
        <v>9.9487020052853037E-3</v>
      </c>
      <c r="K184">
        <f t="shared" si="37"/>
        <v>-5.5124029065396485E-3</v>
      </c>
      <c r="L184">
        <f t="shared" si="38"/>
        <v>-4.810101212546436E-3</v>
      </c>
      <c r="M184">
        <f t="shared" si="39"/>
        <v>9.544903232610924E-3</v>
      </c>
      <c r="N184">
        <f t="shared" si="40"/>
        <v>6.2645866601154232E-3</v>
      </c>
      <c r="Q184">
        <f t="shared" si="41"/>
        <v>3.2269120065767293E-2</v>
      </c>
      <c r="R184">
        <f t="shared" si="42"/>
        <v>4.4238658868900821E-3</v>
      </c>
      <c r="S184">
        <f t="shared" si="43"/>
        <v>-1.0274436611017852E-2</v>
      </c>
      <c r="T184">
        <f t="shared" si="44"/>
        <v>-7.7510666321695633E-3</v>
      </c>
      <c r="U184">
        <f t="shared" si="45"/>
        <v>1.0083213983131159E-2</v>
      </c>
      <c r="V184">
        <f t="shared" si="46"/>
        <v>5.0693034479708989E-3</v>
      </c>
    </row>
    <row r="185" spans="1:22">
      <c r="A185" s="1">
        <v>41754</v>
      </c>
      <c r="B185">
        <v>81.705699999999993</v>
      </c>
      <c r="C185">
        <v>128.66</v>
      </c>
      <c r="D185">
        <v>39.909999999999997</v>
      </c>
      <c r="E185">
        <v>99.79</v>
      </c>
      <c r="F185">
        <v>189.63</v>
      </c>
      <c r="G185">
        <v>81.41</v>
      </c>
      <c r="I185">
        <f t="shared" si="35"/>
        <v>0.10070995554358064</v>
      </c>
      <c r="J185">
        <f t="shared" si="36"/>
        <v>5.3985418202670665E-2</v>
      </c>
      <c r="K185">
        <f t="shared" si="37"/>
        <v>1.7878548292483698E-2</v>
      </c>
      <c r="L185">
        <f t="shared" si="38"/>
        <v>3.0143491276969137E-2</v>
      </c>
      <c r="M185">
        <f t="shared" si="39"/>
        <v>-2.848506583329069E-2</v>
      </c>
      <c r="N185">
        <f t="shared" si="40"/>
        <v>8.0485388806339486E-3</v>
      </c>
      <c r="Q185">
        <f t="shared" si="41"/>
        <v>9.6891018105403764E-2</v>
      </c>
      <c r="R185">
        <f t="shared" si="42"/>
        <v>4.8460582084275443E-2</v>
      </c>
      <c r="S185">
        <f t="shared" si="43"/>
        <v>1.3116514588005494E-2</v>
      </c>
      <c r="T185">
        <f t="shared" si="44"/>
        <v>2.7202525857346008E-2</v>
      </c>
      <c r="U185">
        <f t="shared" si="45"/>
        <v>-2.7946755082770454E-2</v>
      </c>
      <c r="V185">
        <f t="shared" si="46"/>
        <v>6.8532556684894243E-3</v>
      </c>
    </row>
    <row r="186" spans="1:22">
      <c r="A186" s="1">
        <v>41740</v>
      </c>
      <c r="B186">
        <v>74.23</v>
      </c>
      <c r="C186">
        <v>122.07</v>
      </c>
      <c r="D186">
        <v>39.209000000000003</v>
      </c>
      <c r="E186">
        <v>96.87</v>
      </c>
      <c r="F186">
        <v>195.19</v>
      </c>
      <c r="G186">
        <v>80.760000000000005</v>
      </c>
      <c r="I186">
        <f t="shared" si="35"/>
        <v>-2.2959079583490638E-2</v>
      </c>
      <c r="J186">
        <f t="shared" si="36"/>
        <v>-4.1686292981629736E-2</v>
      </c>
      <c r="K186">
        <f t="shared" si="37"/>
        <v>-1.6578881364434306E-2</v>
      </c>
      <c r="L186">
        <f t="shared" si="38"/>
        <v>-1.5748831538305197E-2</v>
      </c>
      <c r="M186">
        <f t="shared" si="39"/>
        <v>1.7833863482296541E-2</v>
      </c>
      <c r="N186">
        <f t="shared" si="40"/>
        <v>1.2410680707032773E-2</v>
      </c>
      <c r="Q186">
        <f t="shared" si="41"/>
        <v>-2.6778017021667516E-2</v>
      </c>
      <c r="R186">
        <f t="shared" si="42"/>
        <v>-4.7211129100024958E-2</v>
      </c>
      <c r="S186">
        <f t="shared" si="43"/>
        <v>-2.134091506891251E-2</v>
      </c>
      <c r="T186">
        <f t="shared" si="44"/>
        <v>-1.8689796957928325E-2</v>
      </c>
      <c r="U186">
        <f t="shared" si="45"/>
        <v>1.8372174232816778E-2</v>
      </c>
      <c r="V186">
        <f t="shared" si="46"/>
        <v>1.1215397494888249E-2</v>
      </c>
    </row>
    <row r="187" spans="1:22">
      <c r="A187" s="1">
        <v>41733</v>
      </c>
      <c r="B187">
        <v>75.974299999999999</v>
      </c>
      <c r="C187">
        <v>127.38</v>
      </c>
      <c r="D187">
        <v>39.869999999999997</v>
      </c>
      <c r="E187">
        <v>98.42</v>
      </c>
      <c r="F187">
        <v>191.77</v>
      </c>
      <c r="G187">
        <v>79.77</v>
      </c>
      <c r="I187">
        <f t="shared" si="35"/>
        <v>-9.3879206147001737E-3</v>
      </c>
      <c r="J187">
        <f t="shared" si="36"/>
        <v>2.3461353045155064E-2</v>
      </c>
      <c r="K187">
        <f t="shared" si="37"/>
        <v>-1.0669975186104241E-2</v>
      </c>
      <c r="L187">
        <f t="shared" si="38"/>
        <v>1.0057471264367956E-2</v>
      </c>
      <c r="M187">
        <f t="shared" si="39"/>
        <v>6.9309530060384095E-3</v>
      </c>
      <c r="N187">
        <f t="shared" si="40"/>
        <v>1.253761283850352E-4</v>
      </c>
      <c r="Q187">
        <f t="shared" si="41"/>
        <v>-1.320685805287705E-2</v>
      </c>
      <c r="R187">
        <f t="shared" si="42"/>
        <v>1.7936516926759842E-2</v>
      </c>
      <c r="S187">
        <f t="shared" si="43"/>
        <v>-1.5432008890582445E-2</v>
      </c>
      <c r="T187">
        <f t="shared" si="44"/>
        <v>7.1165058447448292E-3</v>
      </c>
      <c r="U187">
        <f t="shared" si="45"/>
        <v>7.469263756558645E-3</v>
      </c>
      <c r="V187">
        <f t="shared" si="46"/>
        <v>-1.0699070837594891E-3</v>
      </c>
    </row>
    <row r="188" spans="1:22">
      <c r="A188" s="1">
        <v>41726</v>
      </c>
      <c r="B188">
        <v>76.694299999999998</v>
      </c>
      <c r="C188">
        <v>124.46</v>
      </c>
      <c r="D188">
        <v>40.299999999999997</v>
      </c>
      <c r="E188">
        <v>97.44</v>
      </c>
      <c r="F188">
        <v>190.45</v>
      </c>
      <c r="G188">
        <v>79.760000000000005</v>
      </c>
      <c r="I188">
        <f t="shared" si="35"/>
        <v>7.4877535819704022E-3</v>
      </c>
      <c r="J188">
        <f t="shared" si="36"/>
        <v>1.5336922825909483E-2</v>
      </c>
      <c r="K188">
        <f t="shared" si="37"/>
        <v>3.4860557768925382E-3</v>
      </c>
      <c r="L188">
        <f t="shared" si="38"/>
        <v>1.5740644219743416E-2</v>
      </c>
      <c r="M188">
        <f t="shared" si="39"/>
        <v>2.0249638399314263E-2</v>
      </c>
      <c r="N188">
        <f t="shared" si="40"/>
        <v>2.4139702105803851E-2</v>
      </c>
      <c r="Q188">
        <f t="shared" si="41"/>
        <v>3.6688161437935254E-3</v>
      </c>
      <c r="R188">
        <f t="shared" si="42"/>
        <v>9.8120867075142601E-3</v>
      </c>
      <c r="S188">
        <f t="shared" si="43"/>
        <v>-1.2759779275856665E-3</v>
      </c>
      <c r="T188">
        <f t="shared" si="44"/>
        <v>1.2799678800120288E-2</v>
      </c>
      <c r="U188">
        <f t="shared" si="45"/>
        <v>2.0787949149834499E-2</v>
      </c>
      <c r="V188">
        <f t="shared" si="46"/>
        <v>2.2944418893659328E-2</v>
      </c>
    </row>
    <row r="189" spans="1:22">
      <c r="A189" s="1">
        <v>41719</v>
      </c>
      <c r="B189">
        <v>76.124300000000005</v>
      </c>
      <c r="C189">
        <v>122.58</v>
      </c>
      <c r="D189">
        <v>40.159999999999997</v>
      </c>
      <c r="E189">
        <v>95.93</v>
      </c>
      <c r="F189">
        <v>186.67</v>
      </c>
      <c r="G189">
        <v>77.88</v>
      </c>
      <c r="I189">
        <f t="shared" si="35"/>
        <v>1.5590542146894926E-2</v>
      </c>
      <c r="J189">
        <f t="shared" si="36"/>
        <v>-4.30509300625459E-3</v>
      </c>
      <c r="K189">
        <f t="shared" si="37"/>
        <v>6.5251989389920162E-2</v>
      </c>
      <c r="L189">
        <f t="shared" si="38"/>
        <v>3.3617067126387346E-2</v>
      </c>
      <c r="M189">
        <f t="shared" si="39"/>
        <v>2.4477251522967869E-2</v>
      </c>
      <c r="N189">
        <f t="shared" si="40"/>
        <v>-1.3927576601671432E-2</v>
      </c>
      <c r="Q189">
        <f t="shared" si="41"/>
        <v>1.1771604708718049E-2</v>
      </c>
      <c r="R189">
        <f t="shared" si="42"/>
        <v>-9.8299291246498124E-3</v>
      </c>
      <c r="S189">
        <f t="shared" si="43"/>
        <v>6.0489955685441958E-2</v>
      </c>
      <c r="T189">
        <f t="shared" si="44"/>
        <v>3.0676101706764217E-2</v>
      </c>
      <c r="U189">
        <f t="shared" si="45"/>
        <v>2.5015562273488105E-2</v>
      </c>
      <c r="V189">
        <f t="shared" si="46"/>
        <v>-1.5122859813815956E-2</v>
      </c>
    </row>
    <row r="190" spans="1:22">
      <c r="A190" s="1">
        <v>41712</v>
      </c>
      <c r="B190">
        <v>74.955699999999993</v>
      </c>
      <c r="C190">
        <v>123.11</v>
      </c>
      <c r="D190">
        <v>37.700000000000003</v>
      </c>
      <c r="E190">
        <v>92.81</v>
      </c>
      <c r="F190">
        <v>182.21</v>
      </c>
      <c r="G190">
        <v>78.98</v>
      </c>
      <c r="I190">
        <f t="shared" si="35"/>
        <v>-1.0839686396022175E-2</v>
      </c>
      <c r="J190">
        <f t="shared" si="36"/>
        <v>-4.2243659561225999E-2</v>
      </c>
      <c r="K190">
        <f t="shared" si="37"/>
        <v>-5.2770448548811189E-3</v>
      </c>
      <c r="L190">
        <f t="shared" si="38"/>
        <v>-5.4650664380624381E-3</v>
      </c>
      <c r="M190">
        <f t="shared" si="39"/>
        <v>-2.9145353793691431E-2</v>
      </c>
      <c r="N190">
        <f t="shared" si="40"/>
        <v>7.6550140341924422E-3</v>
      </c>
      <c r="Q190">
        <f t="shared" si="41"/>
        <v>-1.4658623834199051E-2</v>
      </c>
      <c r="R190">
        <f t="shared" si="42"/>
        <v>-4.7768495679621222E-2</v>
      </c>
      <c r="S190">
        <f t="shared" si="43"/>
        <v>-1.0039078559359323E-2</v>
      </c>
      <c r="T190">
        <f t="shared" si="44"/>
        <v>-8.4060318576855662E-3</v>
      </c>
      <c r="U190">
        <f t="shared" si="45"/>
        <v>-2.8607043043171194E-2</v>
      </c>
      <c r="V190">
        <f t="shared" si="46"/>
        <v>6.4597308220479179E-3</v>
      </c>
    </row>
    <row r="191" spans="1:22">
      <c r="A191" s="1">
        <v>41705</v>
      </c>
      <c r="B191">
        <v>75.777100000000004</v>
      </c>
      <c r="C191">
        <v>128.54</v>
      </c>
      <c r="D191">
        <v>37.9</v>
      </c>
      <c r="E191">
        <v>93.32</v>
      </c>
      <c r="F191">
        <v>187.68</v>
      </c>
      <c r="G191">
        <v>78.38</v>
      </c>
      <c r="I191">
        <f t="shared" si="35"/>
        <v>7.9811538354102041E-3</v>
      </c>
      <c r="J191">
        <f t="shared" si="36"/>
        <v>-2.9475643810114027E-3</v>
      </c>
      <c r="K191">
        <f t="shared" si="37"/>
        <v>-1.0702166536152524E-2</v>
      </c>
      <c r="L191">
        <f t="shared" si="38"/>
        <v>1.3026487190620717E-2</v>
      </c>
      <c r="M191">
        <f t="shared" si="39"/>
        <v>1.3555111519144569E-2</v>
      </c>
      <c r="N191">
        <f t="shared" si="40"/>
        <v>-3.5596236969235306E-3</v>
      </c>
      <c r="Q191">
        <f t="shared" si="41"/>
        <v>4.1622163972333277E-3</v>
      </c>
      <c r="R191">
        <f t="shared" si="42"/>
        <v>-8.4724004994066252E-3</v>
      </c>
      <c r="S191">
        <f t="shared" si="43"/>
        <v>-1.5464200240630728E-2</v>
      </c>
      <c r="T191">
        <f t="shared" si="44"/>
        <v>1.0085521770997589E-2</v>
      </c>
      <c r="U191">
        <f t="shared" si="45"/>
        <v>1.4093422269664804E-2</v>
      </c>
      <c r="V191">
        <f t="shared" si="46"/>
        <v>-4.7549069090680549E-3</v>
      </c>
    </row>
    <row r="192" spans="1:22">
      <c r="A192" s="1">
        <v>41698</v>
      </c>
      <c r="B192">
        <v>75.177099999999996</v>
      </c>
      <c r="C192">
        <v>128.91999999999999</v>
      </c>
      <c r="D192">
        <v>38.31</v>
      </c>
      <c r="E192">
        <v>92.12</v>
      </c>
      <c r="F192">
        <v>185.17</v>
      </c>
      <c r="G192">
        <v>78.66</v>
      </c>
      <c r="I192">
        <f t="shared" si="35"/>
        <v>1.8844363416345988E-3</v>
      </c>
      <c r="J192">
        <f t="shared" si="36"/>
        <v>4.9890863735577717E-3</v>
      </c>
      <c r="K192">
        <f t="shared" si="37"/>
        <v>8.6887835703002292E-3</v>
      </c>
      <c r="L192">
        <f t="shared" si="38"/>
        <v>6.555944055944174E-3</v>
      </c>
      <c r="M192">
        <f t="shared" si="39"/>
        <v>1.3020405930302514E-2</v>
      </c>
      <c r="N192">
        <f t="shared" si="40"/>
        <v>8.8495575221239076E-3</v>
      </c>
      <c r="Q192">
        <f t="shared" si="41"/>
        <v>-1.934501096542278E-3</v>
      </c>
      <c r="R192">
        <f t="shared" si="42"/>
        <v>-5.3574974483744982E-4</v>
      </c>
      <c r="S192">
        <f t="shared" si="43"/>
        <v>3.9267498658220245E-3</v>
      </c>
      <c r="T192">
        <f t="shared" si="44"/>
        <v>3.6149786363210467E-3</v>
      </c>
      <c r="U192">
        <f t="shared" si="45"/>
        <v>1.3558716680822749E-2</v>
      </c>
      <c r="V192">
        <f t="shared" si="46"/>
        <v>7.6542743099793833E-3</v>
      </c>
    </row>
    <row r="193" spans="1:22">
      <c r="A193" s="1">
        <v>41691</v>
      </c>
      <c r="B193">
        <v>75.035700000000006</v>
      </c>
      <c r="C193">
        <v>128.28</v>
      </c>
      <c r="D193">
        <v>37.979999999999997</v>
      </c>
      <c r="E193">
        <v>91.52</v>
      </c>
      <c r="F193">
        <v>182.79</v>
      </c>
      <c r="G193">
        <v>77.97</v>
      </c>
      <c r="I193">
        <f t="shared" si="35"/>
        <v>-3.4448636518051079E-2</v>
      </c>
      <c r="J193">
        <f t="shared" si="36"/>
        <v>-1.4443761524277732E-2</v>
      </c>
      <c r="K193">
        <f t="shared" si="37"/>
        <v>9.5693779904306719E-3</v>
      </c>
      <c r="L193">
        <f t="shared" si="38"/>
        <v>-1.336783096162153E-2</v>
      </c>
      <c r="M193">
        <f t="shared" si="39"/>
        <v>-4.8995590396864186E-3</v>
      </c>
      <c r="N193">
        <f t="shared" si="40"/>
        <v>-1.8010075566750716E-2</v>
      </c>
      <c r="Q193">
        <f t="shared" si="41"/>
        <v>-3.8267573956227957E-2</v>
      </c>
      <c r="R193">
        <f t="shared" si="42"/>
        <v>-1.9968597642672954E-2</v>
      </c>
      <c r="S193">
        <f t="shared" si="43"/>
        <v>4.8073442859524673E-3</v>
      </c>
      <c r="T193">
        <f t="shared" si="44"/>
        <v>-1.6308796381244658E-2</v>
      </c>
      <c r="U193">
        <f t="shared" si="45"/>
        <v>-4.361248289166183E-3</v>
      </c>
      <c r="V193">
        <f t="shared" si="46"/>
        <v>-1.9205358778895239E-2</v>
      </c>
    </row>
    <row r="194" spans="1:22">
      <c r="A194" s="1">
        <v>41684</v>
      </c>
      <c r="B194">
        <v>77.712800000000001</v>
      </c>
      <c r="C194">
        <v>130.16</v>
      </c>
      <c r="D194">
        <v>37.619999999999997</v>
      </c>
      <c r="E194">
        <v>92.76</v>
      </c>
      <c r="F194">
        <v>183.69</v>
      </c>
      <c r="G194">
        <v>79.400000000000006</v>
      </c>
      <c r="I194">
        <f t="shared" si="35"/>
        <v>4.6778017241379422E-2</v>
      </c>
      <c r="J194">
        <f t="shared" si="36"/>
        <v>2.4720516454101782E-2</v>
      </c>
      <c r="K194">
        <f t="shared" si="37"/>
        <v>2.8993435448577465E-2</v>
      </c>
      <c r="L194">
        <f t="shared" si="38"/>
        <v>3.0208796090626322E-2</v>
      </c>
      <c r="M194">
        <f t="shared" si="39"/>
        <v>3.6332863187588105E-2</v>
      </c>
      <c r="N194">
        <f t="shared" si="40"/>
        <v>2.7034018885008448E-2</v>
      </c>
      <c r="Q194">
        <f t="shared" si="41"/>
        <v>4.2959079803202543E-2</v>
      </c>
      <c r="R194">
        <f t="shared" si="42"/>
        <v>1.9195680335706559E-2</v>
      </c>
      <c r="S194">
        <f t="shared" si="43"/>
        <v>2.4231401744099261E-2</v>
      </c>
      <c r="T194">
        <f t="shared" si="44"/>
        <v>2.7267830671003194E-2</v>
      </c>
      <c r="U194">
        <f t="shared" si="45"/>
        <v>3.6871173938108341E-2</v>
      </c>
      <c r="V194">
        <f t="shared" si="46"/>
        <v>2.5838735672863926E-2</v>
      </c>
    </row>
    <row r="195" spans="1:22">
      <c r="A195" s="1">
        <v>41677</v>
      </c>
      <c r="B195">
        <v>74.239999999999995</v>
      </c>
      <c r="C195">
        <v>127.02</v>
      </c>
      <c r="D195">
        <v>36.56</v>
      </c>
      <c r="E195">
        <v>90.04</v>
      </c>
      <c r="F195">
        <v>177.25</v>
      </c>
      <c r="G195">
        <v>77.31</v>
      </c>
      <c r="I195">
        <f t="shared" si="35"/>
        <v>3.8114055510576117E-2</v>
      </c>
      <c r="J195">
        <f t="shared" si="36"/>
        <v>1.405077438927016E-2</v>
      </c>
      <c r="K195">
        <f t="shared" si="37"/>
        <v>-3.3826638477801318E-2</v>
      </c>
      <c r="L195">
        <f t="shared" si="38"/>
        <v>1.7746128631174418E-2</v>
      </c>
      <c r="M195">
        <f t="shared" si="39"/>
        <v>3.226171609689743E-3</v>
      </c>
      <c r="N195">
        <f t="shared" si="40"/>
        <v>9.0054815974940361E-3</v>
      </c>
      <c r="Q195">
        <f t="shared" si="41"/>
        <v>3.4295118072399239E-2</v>
      </c>
      <c r="R195">
        <f t="shared" si="42"/>
        <v>8.5259382708749373E-3</v>
      </c>
      <c r="S195">
        <f t="shared" si="43"/>
        <v>-3.8588672182279522E-2</v>
      </c>
      <c r="T195">
        <f t="shared" si="44"/>
        <v>1.480516321155129E-2</v>
      </c>
      <c r="U195">
        <f t="shared" si="45"/>
        <v>3.7644823602099786E-3</v>
      </c>
      <c r="V195">
        <f t="shared" si="46"/>
        <v>7.8101983853495118E-3</v>
      </c>
    </row>
    <row r="196" spans="1:22">
      <c r="A196" s="1">
        <v>41670</v>
      </c>
      <c r="B196">
        <v>71.514300000000006</v>
      </c>
      <c r="C196">
        <v>125.26</v>
      </c>
      <c r="D196">
        <v>37.840000000000003</v>
      </c>
      <c r="E196">
        <v>88.47</v>
      </c>
      <c r="F196">
        <v>176.68</v>
      </c>
      <c r="G196">
        <v>76.62</v>
      </c>
      <c r="I196">
        <f t="shared" si="35"/>
        <v>-8.326752980387131E-2</v>
      </c>
      <c r="J196">
        <f t="shared" si="36"/>
        <v>-8.3351628247347209E-2</v>
      </c>
      <c r="K196">
        <f t="shared" si="37"/>
        <v>2.812117918761059E-2</v>
      </c>
      <c r="L196">
        <f t="shared" si="38"/>
        <v>-2.3617702240370853E-2</v>
      </c>
      <c r="M196">
        <f t="shared" si="39"/>
        <v>-1.6477399242930235E-2</v>
      </c>
      <c r="N196">
        <f t="shared" si="40"/>
        <v>-3.2331396817378177E-2</v>
      </c>
      <c r="Q196">
        <f t="shared" si="41"/>
        <v>-8.7086467242048188E-2</v>
      </c>
      <c r="R196">
        <f t="shared" si="42"/>
        <v>-8.8876464365742425E-2</v>
      </c>
      <c r="S196">
        <f t="shared" si="43"/>
        <v>2.3359145483132386E-2</v>
      </c>
      <c r="T196">
        <f t="shared" si="44"/>
        <v>-2.6558667659993981E-2</v>
      </c>
      <c r="U196">
        <f t="shared" si="45"/>
        <v>-1.5939088492409999E-2</v>
      </c>
      <c r="V196">
        <f t="shared" si="46"/>
        <v>-3.35266800295227E-2</v>
      </c>
    </row>
    <row r="197" spans="1:22">
      <c r="A197" s="1">
        <v>41663</v>
      </c>
      <c r="B197">
        <v>78.010000000000005</v>
      </c>
      <c r="C197">
        <v>136.65</v>
      </c>
      <c r="D197">
        <v>36.805</v>
      </c>
      <c r="E197">
        <v>90.61</v>
      </c>
      <c r="F197">
        <v>179.64</v>
      </c>
      <c r="G197">
        <v>79.180000000000007</v>
      </c>
      <c r="I197">
        <f t="shared" si="35"/>
        <v>9.9885419835963329E-3</v>
      </c>
      <c r="J197">
        <f t="shared" si="36"/>
        <v>-2.7125160187953856E-2</v>
      </c>
      <c r="K197">
        <f t="shared" si="37"/>
        <v>1.1682242990654235E-2</v>
      </c>
      <c r="L197">
        <f t="shared" si="38"/>
        <v>-4.6812539448769175E-2</v>
      </c>
      <c r="M197">
        <f t="shared" si="39"/>
        <v>-5.4973959703298547E-2</v>
      </c>
      <c r="N197">
        <f t="shared" si="40"/>
        <v>-8.7631447170755106E-3</v>
      </c>
      <c r="Q197">
        <f t="shared" si="41"/>
        <v>6.1696045454194565E-3</v>
      </c>
      <c r="R197">
        <f t="shared" si="42"/>
        <v>-3.2649996306349079E-2</v>
      </c>
      <c r="S197">
        <f t="shared" si="43"/>
        <v>6.92020928617603E-3</v>
      </c>
      <c r="T197">
        <f t="shared" si="44"/>
        <v>-4.97535048683923E-2</v>
      </c>
      <c r="U197">
        <f t="shared" si="45"/>
        <v>-5.4435648952778311E-2</v>
      </c>
      <c r="V197">
        <f t="shared" si="46"/>
        <v>-9.9584279292200348E-3</v>
      </c>
    </row>
    <row r="198" spans="1:22">
      <c r="A198" s="1">
        <v>41656</v>
      </c>
      <c r="B198">
        <v>77.238500000000002</v>
      </c>
      <c r="C198">
        <v>140.46</v>
      </c>
      <c r="D198">
        <v>36.380000000000003</v>
      </c>
      <c r="E198">
        <v>95.06</v>
      </c>
      <c r="F198">
        <v>190.09</v>
      </c>
      <c r="G198">
        <v>79.88</v>
      </c>
      <c r="I198">
        <f t="shared" si="35"/>
        <v>1.4503318478005456E-2</v>
      </c>
      <c r="J198">
        <f t="shared" si="36"/>
        <v>-1.014799154334034E-2</v>
      </c>
      <c r="K198">
        <f t="shared" si="37"/>
        <v>9.4339622641510523E-3</v>
      </c>
      <c r="L198">
        <f t="shared" si="38"/>
        <v>3.3776651889381171E-3</v>
      </c>
      <c r="M198">
        <f t="shared" si="39"/>
        <v>1.5112677560610965E-2</v>
      </c>
      <c r="N198">
        <f t="shared" si="40"/>
        <v>-5.2303860523038592E-3</v>
      </c>
      <c r="Q198">
        <f t="shared" si="41"/>
        <v>1.0684381039828579E-2</v>
      </c>
      <c r="R198">
        <f t="shared" si="42"/>
        <v>-1.5672827661735562E-2</v>
      </c>
      <c r="S198">
        <f t="shared" si="43"/>
        <v>4.6719285596728477E-3</v>
      </c>
      <c r="T198">
        <f t="shared" si="44"/>
        <v>4.3669976931498978E-4</v>
      </c>
      <c r="U198">
        <f t="shared" si="45"/>
        <v>1.5650988311131202E-2</v>
      </c>
      <c r="V198">
        <f t="shared" si="46"/>
        <v>-6.4256692644483835E-3</v>
      </c>
    </row>
    <row r="199" spans="1:22">
      <c r="A199" s="1">
        <v>41649</v>
      </c>
      <c r="B199">
        <v>76.134299999999996</v>
      </c>
      <c r="C199">
        <v>141.9</v>
      </c>
      <c r="D199">
        <v>36.04</v>
      </c>
      <c r="E199">
        <v>94.74</v>
      </c>
      <c r="F199">
        <v>187.26</v>
      </c>
      <c r="G199">
        <v>80.3</v>
      </c>
      <c r="I199">
        <f t="shared" si="35"/>
        <v>-1.4861004000890188E-2</v>
      </c>
      <c r="J199">
        <f t="shared" si="36"/>
        <v>3.110013079494256E-2</v>
      </c>
      <c r="K199">
        <f t="shared" si="37"/>
        <v>-2.3570848008669709E-2</v>
      </c>
      <c r="L199">
        <f t="shared" si="38"/>
        <v>3.1464344039194403E-2</v>
      </c>
      <c r="M199">
        <f t="shared" si="39"/>
        <v>3.3219031290183665E-3</v>
      </c>
      <c r="N199">
        <f t="shared" si="40"/>
        <v>-1.8645121193288094E-3</v>
      </c>
      <c r="Q199">
        <f t="shared" si="41"/>
        <v>-1.8679941439067066E-2</v>
      </c>
      <c r="R199">
        <f t="shared" si="42"/>
        <v>2.5575294676547337E-2</v>
      </c>
      <c r="S199">
        <f t="shared" si="43"/>
        <v>-2.8332881713147913E-2</v>
      </c>
      <c r="T199">
        <f t="shared" si="44"/>
        <v>2.8523378619571275E-2</v>
      </c>
      <c r="U199">
        <f t="shared" si="45"/>
        <v>3.860213879538602E-3</v>
      </c>
      <c r="V199">
        <f t="shared" si="46"/>
        <v>-3.0597953314733337E-3</v>
      </c>
    </row>
    <row r="200" spans="1:22">
      <c r="A200" s="1">
        <v>41642</v>
      </c>
      <c r="B200">
        <v>77.282799999999995</v>
      </c>
      <c r="C200">
        <v>137.62</v>
      </c>
      <c r="D200">
        <v>36.909999999999997</v>
      </c>
      <c r="E200">
        <v>91.85</v>
      </c>
      <c r="F200">
        <v>186.64</v>
      </c>
      <c r="G200">
        <v>80.45</v>
      </c>
      <c r="I200">
        <f t="shared" si="35"/>
        <v>-3.4119540873460252E-2</v>
      </c>
      <c r="J200">
        <f t="shared" si="36"/>
        <v>5.2593133674214698E-3</v>
      </c>
      <c r="K200">
        <f t="shared" si="37"/>
        <v>-1.0190399570930597E-2</v>
      </c>
      <c r="L200">
        <f t="shared" si="38"/>
        <v>-5.4141851651327011E-3</v>
      </c>
      <c r="M200">
        <f t="shared" si="39"/>
        <v>8.4287875513289201E-3</v>
      </c>
      <c r="N200">
        <f t="shared" si="40"/>
        <v>-1.9022070479209896E-2</v>
      </c>
      <c r="Q200">
        <f t="shared" si="41"/>
        <v>-3.793847831163713E-2</v>
      </c>
      <c r="R200">
        <f t="shared" si="42"/>
        <v>-2.6552275097375174E-4</v>
      </c>
      <c r="S200">
        <f t="shared" si="43"/>
        <v>-1.4952433275408801E-2</v>
      </c>
      <c r="T200">
        <f t="shared" si="44"/>
        <v>-8.3551505847558293E-3</v>
      </c>
      <c r="U200">
        <f t="shared" si="45"/>
        <v>8.9670983018491548E-3</v>
      </c>
      <c r="V200">
        <f t="shared" si="46"/>
        <v>-2.0217353691354419E-2</v>
      </c>
    </row>
    <row r="201" spans="1:22">
      <c r="A201" s="1">
        <v>41635</v>
      </c>
      <c r="B201">
        <v>80.012799999999999</v>
      </c>
      <c r="C201">
        <v>136.9</v>
      </c>
      <c r="D201">
        <v>37.29</v>
      </c>
      <c r="E201">
        <v>92.35</v>
      </c>
      <c r="F201">
        <v>185.08</v>
      </c>
      <c r="G201">
        <v>82.01</v>
      </c>
      <c r="I201">
        <f t="shared" ref="I201:I258" si="47">+B201/B202-1</f>
        <v>2.0162842943004966E-2</v>
      </c>
      <c r="J201">
        <f t="shared" ref="J201:J258" si="48">+C201/C202-1</f>
        <v>1.682885783273802E-3</v>
      </c>
      <c r="K201">
        <f t="shared" ref="K201:K258" si="49">+D201/D202-1</f>
        <v>1.3315217391304479E-2</v>
      </c>
      <c r="L201">
        <f t="shared" ref="L201:L258" si="50">+E201/E202-1</f>
        <v>2.8233250081441952E-3</v>
      </c>
      <c r="M201">
        <f t="shared" ref="M201:M258" si="51">+F201/F202-1</f>
        <v>2.8107988001333295E-2</v>
      </c>
      <c r="N201">
        <f t="shared" ref="N201:N258" si="52">+G201/G202-1</f>
        <v>2.077223851417509E-3</v>
      </c>
      <c r="Q201">
        <f t="shared" ref="Q201:Q258" si="53">+I201-Q$2</f>
        <v>1.6343905504828088E-2</v>
      </c>
      <c r="R201">
        <f t="shared" si="42"/>
        <v>-3.8419503351214196E-3</v>
      </c>
      <c r="S201">
        <f t="shared" si="43"/>
        <v>8.5531836868262753E-3</v>
      </c>
      <c r="T201">
        <f t="shared" si="44"/>
        <v>-1.1764041147893211E-4</v>
      </c>
      <c r="U201">
        <f t="shared" si="45"/>
        <v>2.8646298751853531E-2</v>
      </c>
      <c r="V201">
        <f t="shared" si="46"/>
        <v>8.819406392729847E-4</v>
      </c>
    </row>
    <row r="202" spans="1:22">
      <c r="A202" s="1">
        <v>41628</v>
      </c>
      <c r="B202">
        <v>78.431399999999996</v>
      </c>
      <c r="C202">
        <v>136.66999999999999</v>
      </c>
      <c r="D202">
        <v>36.799999999999997</v>
      </c>
      <c r="E202">
        <v>92.09</v>
      </c>
      <c r="F202">
        <v>180.02</v>
      </c>
      <c r="G202">
        <v>81.84</v>
      </c>
      <c r="I202">
        <f t="shared" si="47"/>
        <v>-9.7583085766809186E-3</v>
      </c>
      <c r="J202">
        <f t="shared" si="48"/>
        <v>2.1220951953971223E-2</v>
      </c>
      <c r="K202">
        <f t="shared" si="49"/>
        <v>2.9980921231942403E-3</v>
      </c>
      <c r="L202">
        <f t="shared" si="50"/>
        <v>8.1007115489875048E-3</v>
      </c>
      <c r="M202">
        <f t="shared" si="51"/>
        <v>4.1782407407407351E-2</v>
      </c>
      <c r="N202">
        <f t="shared" si="52"/>
        <v>-6.4343814495568807E-3</v>
      </c>
      <c r="Q202">
        <f t="shared" si="53"/>
        <v>-1.3577246014857795E-2</v>
      </c>
      <c r="R202">
        <f t="shared" si="42"/>
        <v>1.5696115835576001E-2</v>
      </c>
      <c r="S202">
        <f t="shared" si="43"/>
        <v>-1.7639415812839643E-3</v>
      </c>
      <c r="T202">
        <f t="shared" si="44"/>
        <v>5.1597461293643775E-3</v>
      </c>
      <c r="U202">
        <f t="shared" si="45"/>
        <v>4.2320718157927588E-2</v>
      </c>
      <c r="V202">
        <f t="shared" si="46"/>
        <v>-7.629664661701405E-3</v>
      </c>
    </row>
    <row r="203" spans="1:22">
      <c r="A203" s="1">
        <v>41621</v>
      </c>
      <c r="B203">
        <v>79.204300000000003</v>
      </c>
      <c r="C203">
        <v>133.83000000000001</v>
      </c>
      <c r="D203">
        <v>36.69</v>
      </c>
      <c r="E203">
        <v>91.35</v>
      </c>
      <c r="F203">
        <v>172.8</v>
      </c>
      <c r="G203">
        <v>82.37</v>
      </c>
      <c r="I203">
        <f t="shared" si="47"/>
        <v>-9.9809006684764556E-3</v>
      </c>
      <c r="J203">
        <f t="shared" si="48"/>
        <v>-9.9866844207722183E-3</v>
      </c>
      <c r="K203">
        <f t="shared" si="49"/>
        <v>-4.3534932221063638E-2</v>
      </c>
      <c r="L203">
        <f t="shared" si="50"/>
        <v>-3.2719186785260534E-2</v>
      </c>
      <c r="M203">
        <f t="shared" si="51"/>
        <v>-2.7410367535318114E-2</v>
      </c>
      <c r="N203">
        <f t="shared" si="52"/>
        <v>-2.5437766209181145E-2</v>
      </c>
      <c r="Q203">
        <f t="shared" si="53"/>
        <v>-1.3799838106653332E-2</v>
      </c>
      <c r="R203">
        <f t="shared" si="42"/>
        <v>-1.5511520539167441E-2</v>
      </c>
      <c r="S203">
        <f t="shared" si="43"/>
        <v>-4.8296965925541842E-2</v>
      </c>
      <c r="T203">
        <f t="shared" si="44"/>
        <v>-3.5660152204883659E-2</v>
      </c>
      <c r="U203">
        <f t="shared" si="45"/>
        <v>-2.6872056784797878E-2</v>
      </c>
      <c r="V203">
        <f t="shared" si="46"/>
        <v>-2.6633049421325668E-2</v>
      </c>
    </row>
    <row r="204" spans="1:22">
      <c r="A204" s="1">
        <v>41614</v>
      </c>
      <c r="B204">
        <v>80.002799999999993</v>
      </c>
      <c r="C204">
        <v>135.18</v>
      </c>
      <c r="D204">
        <v>38.36</v>
      </c>
      <c r="E204">
        <v>94.44</v>
      </c>
      <c r="F204">
        <v>177.67</v>
      </c>
      <c r="G204">
        <v>84.52</v>
      </c>
      <c r="I204">
        <f t="shared" si="47"/>
        <v>7.1036084518210085E-3</v>
      </c>
      <c r="J204">
        <f t="shared" si="48"/>
        <v>6.9273743016760037E-3</v>
      </c>
      <c r="K204">
        <f t="shared" si="49"/>
        <v>6.031995803828849E-3</v>
      </c>
      <c r="L204">
        <f t="shared" si="50"/>
        <v>-2.3241073315022343E-3</v>
      </c>
      <c r="M204">
        <f t="shared" si="51"/>
        <v>-1.1186553873553051E-2</v>
      </c>
      <c r="N204">
        <f t="shared" si="52"/>
        <v>3.5620992638327742E-3</v>
      </c>
      <c r="Q204">
        <f t="shared" si="53"/>
        <v>3.2846710136441317E-3</v>
      </c>
      <c r="R204">
        <f t="shared" si="42"/>
        <v>1.4025381832807821E-3</v>
      </c>
      <c r="S204">
        <f t="shared" si="43"/>
        <v>1.2699620993506444E-3</v>
      </c>
      <c r="T204">
        <f t="shared" si="44"/>
        <v>-5.2650727511253615E-3</v>
      </c>
      <c r="U204">
        <f t="shared" si="45"/>
        <v>-1.0648243123032817E-2</v>
      </c>
      <c r="V204">
        <f t="shared" si="46"/>
        <v>2.3668160516882499E-3</v>
      </c>
    </row>
    <row r="205" spans="1:22">
      <c r="A205" s="1">
        <v>41607</v>
      </c>
      <c r="B205">
        <v>79.438500000000005</v>
      </c>
      <c r="C205">
        <v>134.25</v>
      </c>
      <c r="D205">
        <v>38.130000000000003</v>
      </c>
      <c r="E205">
        <v>94.66</v>
      </c>
      <c r="F205">
        <v>179.68</v>
      </c>
      <c r="G205">
        <v>84.22</v>
      </c>
      <c r="I205">
        <f t="shared" si="47"/>
        <v>6.9776492752881669E-2</v>
      </c>
      <c r="J205">
        <f t="shared" si="48"/>
        <v>-1.2649849231448074E-2</v>
      </c>
      <c r="K205">
        <f t="shared" si="49"/>
        <v>1.4905509715198439E-2</v>
      </c>
      <c r="L205">
        <f t="shared" si="50"/>
        <v>-6.1942257217848518E-3</v>
      </c>
      <c r="M205">
        <f t="shared" si="51"/>
        <v>-8.9354660783232953E-3</v>
      </c>
      <c r="N205">
        <f t="shared" si="52"/>
        <v>-8.5932901706886611E-3</v>
      </c>
      <c r="Q205">
        <f t="shared" si="53"/>
        <v>6.5957555314704791E-2</v>
      </c>
      <c r="R205">
        <f t="shared" si="42"/>
        <v>-1.8174685349843296E-2</v>
      </c>
      <c r="S205">
        <f t="shared" si="43"/>
        <v>1.0143476010720236E-2</v>
      </c>
      <c r="T205">
        <f t="shared" si="44"/>
        <v>-9.1351911414079799E-3</v>
      </c>
      <c r="U205">
        <f t="shared" si="45"/>
        <v>-8.3971553278030606E-3</v>
      </c>
      <c r="V205">
        <f t="shared" si="46"/>
        <v>-9.7885733828331854E-3</v>
      </c>
    </row>
    <row r="206" spans="1:22">
      <c r="A206" s="1">
        <v>41600</v>
      </c>
      <c r="B206">
        <v>74.257099999999994</v>
      </c>
      <c r="C206">
        <v>135.97</v>
      </c>
      <c r="D206">
        <v>37.57</v>
      </c>
      <c r="E206">
        <v>95.25</v>
      </c>
      <c r="F206">
        <v>181.3</v>
      </c>
      <c r="G206">
        <v>84.95</v>
      </c>
      <c r="I206">
        <f t="shared" si="47"/>
        <v>-9.8881713949708905E-3</v>
      </c>
      <c r="J206">
        <f t="shared" si="48"/>
        <v>-8.0834803057039384E-4</v>
      </c>
      <c r="K206">
        <f t="shared" si="49"/>
        <v>-7.1615443566501735E-3</v>
      </c>
      <c r="L206">
        <f t="shared" si="50"/>
        <v>9.1111346540946325E-3</v>
      </c>
      <c r="M206">
        <f t="shared" si="51"/>
        <v>-1.0317157050057202E-2</v>
      </c>
      <c r="N206">
        <f t="shared" si="52"/>
        <v>1.2965582272512766E-3</v>
      </c>
      <c r="Q206">
        <f t="shared" si="53"/>
        <v>-1.3707108833147767E-2</v>
      </c>
      <c r="R206">
        <f t="shared" si="42"/>
        <v>-6.3331841489656154E-3</v>
      </c>
      <c r="S206">
        <f t="shared" si="43"/>
        <v>-1.1923578061128377E-2</v>
      </c>
      <c r="T206">
        <f t="shared" si="44"/>
        <v>6.1701692344715052E-3</v>
      </c>
      <c r="U206">
        <f t="shared" si="45"/>
        <v>-9.7788462995369672E-3</v>
      </c>
      <c r="V206">
        <f t="shared" si="46"/>
        <v>1.0127501510675228E-4</v>
      </c>
    </row>
    <row r="207" spans="1:22">
      <c r="A207" s="1">
        <v>41593</v>
      </c>
      <c r="B207">
        <v>74.998699999999999</v>
      </c>
      <c r="C207">
        <v>136.08000000000001</v>
      </c>
      <c r="D207">
        <v>37.841000000000001</v>
      </c>
      <c r="E207">
        <v>94.39</v>
      </c>
      <c r="F207">
        <v>183.19</v>
      </c>
      <c r="G207">
        <v>84.84</v>
      </c>
      <c r="I207">
        <f t="shared" si="47"/>
        <v>8.5119887259852423E-3</v>
      </c>
      <c r="J207">
        <f t="shared" si="48"/>
        <v>1.9402202412165837E-2</v>
      </c>
      <c r="K207">
        <f t="shared" si="49"/>
        <v>1.6146109052408431E-3</v>
      </c>
      <c r="L207">
        <f t="shared" si="50"/>
        <v>3.6150983519405155E-3</v>
      </c>
      <c r="M207">
        <f t="shared" si="51"/>
        <v>1.7778765486971437E-2</v>
      </c>
      <c r="N207">
        <f t="shared" si="52"/>
        <v>2.8239001333171698E-2</v>
      </c>
      <c r="Q207">
        <f t="shared" si="53"/>
        <v>4.6930512878083658E-3</v>
      </c>
      <c r="R207">
        <f t="shared" si="42"/>
        <v>1.3877366293770614E-2</v>
      </c>
      <c r="S207">
        <f t="shared" si="43"/>
        <v>-3.1474227992373616E-3</v>
      </c>
      <c r="T207">
        <f t="shared" si="44"/>
        <v>6.7413293231738825E-4</v>
      </c>
      <c r="U207">
        <f t="shared" si="45"/>
        <v>1.8317076237491674E-2</v>
      </c>
      <c r="V207">
        <f t="shared" si="46"/>
        <v>2.7043718121027176E-2</v>
      </c>
    </row>
    <row r="208" spans="1:22">
      <c r="A208" s="1">
        <v>41586</v>
      </c>
      <c r="B208">
        <v>74.365700000000004</v>
      </c>
      <c r="C208">
        <v>133.49</v>
      </c>
      <c r="D208">
        <v>37.78</v>
      </c>
      <c r="E208">
        <v>94.05</v>
      </c>
      <c r="F208">
        <v>179.99</v>
      </c>
      <c r="G208">
        <v>82.51</v>
      </c>
      <c r="I208">
        <f t="shared" si="47"/>
        <v>1.018979674249465E-3</v>
      </c>
      <c r="J208">
        <f t="shared" si="48"/>
        <v>3.4578666466211772E-3</v>
      </c>
      <c r="K208">
        <f t="shared" si="49"/>
        <v>6.3476425052779728E-2</v>
      </c>
      <c r="L208">
        <f t="shared" si="50"/>
        <v>7.2828531648281292E-3</v>
      </c>
      <c r="M208">
        <f t="shared" si="51"/>
        <v>4.2403615466162226E-3</v>
      </c>
      <c r="N208">
        <f t="shared" si="52"/>
        <v>1.6759088108441178E-2</v>
      </c>
      <c r="Q208">
        <f t="shared" si="53"/>
        <v>-2.7999577639274118E-3</v>
      </c>
      <c r="R208">
        <f t="shared" si="42"/>
        <v>-2.0669694717740444E-3</v>
      </c>
      <c r="S208">
        <f t="shared" si="43"/>
        <v>5.8714391348301524E-2</v>
      </c>
      <c r="T208">
        <f t="shared" si="44"/>
        <v>4.3418877452050019E-3</v>
      </c>
      <c r="U208">
        <f t="shared" si="45"/>
        <v>4.7786722971364581E-3</v>
      </c>
      <c r="V208">
        <f t="shared" si="46"/>
        <v>1.5563804896296654E-2</v>
      </c>
    </row>
    <row r="209" spans="1:22">
      <c r="A209" s="1">
        <v>41579</v>
      </c>
      <c r="B209">
        <v>74.290000000000006</v>
      </c>
      <c r="C209">
        <v>133.03</v>
      </c>
      <c r="D209">
        <v>35.524999999999999</v>
      </c>
      <c r="E209">
        <v>93.37</v>
      </c>
      <c r="F209">
        <v>179.23</v>
      </c>
      <c r="G209">
        <v>81.150000000000006</v>
      </c>
      <c r="I209">
        <f t="shared" si="47"/>
        <v>-1.1270109986051935E-2</v>
      </c>
      <c r="J209">
        <f t="shared" si="48"/>
        <v>1.4025459257565487E-2</v>
      </c>
      <c r="K209">
        <f t="shared" si="49"/>
        <v>-5.7374755107751918E-3</v>
      </c>
      <c r="L209">
        <f t="shared" si="50"/>
        <v>1.389944619394079E-2</v>
      </c>
      <c r="M209">
        <f t="shared" si="51"/>
        <v>1.3457732541702017E-2</v>
      </c>
      <c r="N209">
        <f t="shared" si="52"/>
        <v>1.4375000000000027E-2</v>
      </c>
      <c r="Q209">
        <f t="shared" si="53"/>
        <v>-1.5089047424228811E-2</v>
      </c>
      <c r="R209">
        <f t="shared" si="42"/>
        <v>8.5006231391702644E-3</v>
      </c>
      <c r="S209">
        <f t="shared" si="43"/>
        <v>-1.0499509215253396E-2</v>
      </c>
      <c r="T209">
        <f t="shared" si="44"/>
        <v>1.0958480774317662E-2</v>
      </c>
      <c r="U209">
        <f t="shared" si="45"/>
        <v>1.3996043292222251E-2</v>
      </c>
      <c r="V209">
        <f t="shared" si="46"/>
        <v>1.3179716787855502E-2</v>
      </c>
    </row>
    <row r="210" spans="1:22">
      <c r="A210" s="1">
        <v>41572</v>
      </c>
      <c r="B210">
        <v>75.136799999999994</v>
      </c>
      <c r="C210">
        <v>131.19</v>
      </c>
      <c r="D210">
        <v>35.729999999999997</v>
      </c>
      <c r="E210">
        <v>92.09</v>
      </c>
      <c r="F210">
        <v>176.85</v>
      </c>
      <c r="G210">
        <v>80</v>
      </c>
      <c r="I210">
        <f t="shared" si="47"/>
        <v>3.3539894220651068E-2</v>
      </c>
      <c r="J210">
        <f t="shared" si="48"/>
        <v>7.0763956904995151E-2</v>
      </c>
      <c r="K210">
        <f t="shared" si="49"/>
        <v>2.2025171624713735E-2</v>
      </c>
      <c r="L210">
        <f t="shared" si="50"/>
        <v>5.0201898941395484E-3</v>
      </c>
      <c r="M210">
        <f t="shared" si="51"/>
        <v>1.7666014501093397E-2</v>
      </c>
      <c r="N210">
        <f t="shared" si="52"/>
        <v>7.4297947361794403E-3</v>
      </c>
      <c r="Q210">
        <f t="shared" si="53"/>
        <v>2.9720956782474189E-2</v>
      </c>
      <c r="R210">
        <f t="shared" si="42"/>
        <v>6.5239120786599936E-2</v>
      </c>
      <c r="S210">
        <f t="shared" si="43"/>
        <v>1.7263137920235531E-2</v>
      </c>
      <c r="T210">
        <f t="shared" si="44"/>
        <v>2.0792244745164211E-3</v>
      </c>
      <c r="U210">
        <f t="shared" si="45"/>
        <v>1.8204325251613633E-2</v>
      </c>
      <c r="V210">
        <f t="shared" si="46"/>
        <v>6.234511524034916E-3</v>
      </c>
    </row>
    <row r="211" spans="1:22">
      <c r="A211" s="1">
        <v>41565</v>
      </c>
      <c r="B211">
        <v>72.698499999999996</v>
      </c>
      <c r="C211">
        <v>122.52</v>
      </c>
      <c r="D211">
        <v>34.96</v>
      </c>
      <c r="E211">
        <v>91.63</v>
      </c>
      <c r="F211">
        <v>173.78</v>
      </c>
      <c r="G211">
        <v>79.41</v>
      </c>
      <c r="I211">
        <f t="shared" si="47"/>
        <v>3.2624212199421132E-2</v>
      </c>
      <c r="J211">
        <f t="shared" si="48"/>
        <v>3.8481098491269572E-2</v>
      </c>
      <c r="K211">
        <f t="shared" si="49"/>
        <v>2.4318781130969747E-2</v>
      </c>
      <c r="L211">
        <f t="shared" si="50"/>
        <v>2.4371157070989247E-2</v>
      </c>
      <c r="M211">
        <f t="shared" si="51"/>
        <v>-6.6501933820369508E-2</v>
      </c>
      <c r="N211">
        <f t="shared" si="52"/>
        <v>1.1850152905198641E-2</v>
      </c>
      <c r="Q211">
        <f t="shared" si="53"/>
        <v>2.8805274761244254E-2</v>
      </c>
      <c r="R211">
        <f t="shared" si="42"/>
        <v>3.295626237287435E-2</v>
      </c>
      <c r="S211">
        <f t="shared" si="43"/>
        <v>1.9556747426491543E-2</v>
      </c>
      <c r="T211">
        <f t="shared" si="44"/>
        <v>2.1430191651366119E-2</v>
      </c>
      <c r="U211">
        <f t="shared" si="45"/>
        <v>-6.5963623069849278E-2</v>
      </c>
      <c r="V211">
        <f t="shared" si="46"/>
        <v>1.0654869693054117E-2</v>
      </c>
    </row>
    <row r="212" spans="1:22">
      <c r="A212" s="1">
        <v>41558</v>
      </c>
      <c r="B212">
        <v>70.401700000000005</v>
      </c>
      <c r="C212">
        <v>117.98</v>
      </c>
      <c r="D212">
        <v>34.130000000000003</v>
      </c>
      <c r="E212">
        <v>89.45</v>
      </c>
      <c r="F212">
        <v>186.16</v>
      </c>
      <c r="G212">
        <v>78.48</v>
      </c>
      <c r="I212">
        <f t="shared" si="47"/>
        <v>2.0250911899693191E-2</v>
      </c>
      <c r="J212">
        <f t="shared" si="48"/>
        <v>6.6552901023890776E-3</v>
      </c>
      <c r="K212">
        <f t="shared" si="49"/>
        <v>7.3789846517118285E-3</v>
      </c>
      <c r="L212">
        <f t="shared" si="50"/>
        <v>2.451036536479223E-2</v>
      </c>
      <c r="M212">
        <f t="shared" si="51"/>
        <v>1.1189570885388411E-2</v>
      </c>
      <c r="N212">
        <f t="shared" si="52"/>
        <v>3.235990528808208E-2</v>
      </c>
      <c r="Q212">
        <f t="shared" si="53"/>
        <v>1.6431974461516313E-2</v>
      </c>
      <c r="R212">
        <f t="shared" si="42"/>
        <v>1.130453983993856E-3</v>
      </c>
      <c r="S212">
        <f t="shared" si="43"/>
        <v>2.6169509472336238E-3</v>
      </c>
      <c r="T212">
        <f t="shared" si="44"/>
        <v>2.1569399945169102E-2</v>
      </c>
      <c r="U212">
        <f t="shared" si="45"/>
        <v>1.1727881635908646E-2</v>
      </c>
      <c r="V212">
        <f t="shared" si="46"/>
        <v>3.1164622075937558E-2</v>
      </c>
    </row>
    <row r="213" spans="1:22">
      <c r="A213" s="1">
        <v>41551</v>
      </c>
      <c r="B213">
        <v>69.004300000000001</v>
      </c>
      <c r="C213">
        <v>117.2</v>
      </c>
      <c r="D213">
        <v>33.880000000000003</v>
      </c>
      <c r="E213">
        <v>87.31</v>
      </c>
      <c r="F213">
        <v>184.1</v>
      </c>
      <c r="G213">
        <v>76.02</v>
      </c>
      <c r="I213">
        <f t="shared" si="47"/>
        <v>5.8001023718068367E-4</v>
      </c>
      <c r="J213">
        <f t="shared" si="48"/>
        <v>-1.2969513222165996E-2</v>
      </c>
      <c r="K213">
        <f t="shared" si="49"/>
        <v>1.833483618875853E-2</v>
      </c>
      <c r="L213">
        <f t="shared" si="50"/>
        <v>6.6874207310041456E-3</v>
      </c>
      <c r="M213">
        <f t="shared" si="51"/>
        <v>-1.5086668093301947E-2</v>
      </c>
      <c r="N213">
        <f t="shared" si="52"/>
        <v>-1.5412511332728918E-2</v>
      </c>
      <c r="Q213">
        <f t="shared" si="53"/>
        <v>-3.2389272009961932E-3</v>
      </c>
      <c r="R213">
        <f t="shared" si="42"/>
        <v>-1.8494349340561218E-2</v>
      </c>
      <c r="S213">
        <f t="shared" si="43"/>
        <v>1.3572802484280326E-2</v>
      </c>
      <c r="T213">
        <f t="shared" si="44"/>
        <v>3.7464553113810183E-3</v>
      </c>
      <c r="U213">
        <f t="shared" si="45"/>
        <v>-1.4548357342781712E-2</v>
      </c>
      <c r="V213">
        <f t="shared" si="46"/>
        <v>-1.660779454487344E-2</v>
      </c>
    </row>
    <row r="214" spans="1:22">
      <c r="A214" s="1">
        <v>41544</v>
      </c>
      <c r="B214">
        <v>68.964299999999994</v>
      </c>
      <c r="C214">
        <v>118.74</v>
      </c>
      <c r="D214">
        <v>33.270000000000003</v>
      </c>
      <c r="E214">
        <v>86.73</v>
      </c>
      <c r="F214">
        <v>186.92</v>
      </c>
      <c r="G214">
        <v>77.209999999999994</v>
      </c>
      <c r="I214">
        <f t="shared" si="47"/>
        <v>3.2820250161742281E-2</v>
      </c>
      <c r="J214">
        <f t="shared" si="48"/>
        <v>1.8091400154334192E-2</v>
      </c>
      <c r="K214">
        <f t="shared" si="49"/>
        <v>1.4607666737824543E-2</v>
      </c>
      <c r="L214">
        <f t="shared" si="50"/>
        <v>-3.289473684210531E-2</v>
      </c>
      <c r="M214">
        <f t="shared" si="51"/>
        <v>-1.6314072202926133E-2</v>
      </c>
      <c r="N214">
        <f t="shared" si="52"/>
        <v>-2.7459377755384873E-2</v>
      </c>
      <c r="Q214">
        <f t="shared" si="53"/>
        <v>2.9001312723565403E-2</v>
      </c>
      <c r="R214">
        <f t="shared" si="42"/>
        <v>1.2566564035938969E-2</v>
      </c>
      <c r="S214">
        <f t="shared" si="43"/>
        <v>9.845633033346339E-3</v>
      </c>
      <c r="T214">
        <f t="shared" si="44"/>
        <v>-3.5835702261728435E-2</v>
      </c>
      <c r="U214">
        <f t="shared" si="45"/>
        <v>-1.5775761452405897E-2</v>
      </c>
      <c r="V214">
        <f t="shared" si="46"/>
        <v>-2.8654660967529395E-2</v>
      </c>
    </row>
    <row r="215" spans="1:22">
      <c r="A215" s="1">
        <v>41537</v>
      </c>
      <c r="B215">
        <v>66.772800000000004</v>
      </c>
      <c r="C215">
        <v>116.63</v>
      </c>
      <c r="D215">
        <v>32.790999999999997</v>
      </c>
      <c r="E215">
        <v>89.68</v>
      </c>
      <c r="F215">
        <v>190.02</v>
      </c>
      <c r="G215">
        <v>79.39</v>
      </c>
      <c r="I215">
        <f t="shared" si="47"/>
        <v>5.3979338786978026E-3</v>
      </c>
      <c r="J215">
        <f t="shared" si="48"/>
        <v>4.76062157549626E-2</v>
      </c>
      <c r="K215">
        <f t="shared" si="49"/>
        <v>-7.2358462004239454E-3</v>
      </c>
      <c r="L215">
        <f t="shared" si="50"/>
        <v>1.2532460200971096E-2</v>
      </c>
      <c r="M215">
        <f t="shared" si="51"/>
        <v>-1.1188010615600708E-2</v>
      </c>
      <c r="N215">
        <f t="shared" si="52"/>
        <v>4.3010752688172893E-3</v>
      </c>
      <c r="Q215">
        <f t="shared" si="53"/>
        <v>1.5789964405209258E-3</v>
      </c>
      <c r="R215">
        <f t="shared" si="42"/>
        <v>4.2081379636567377E-2</v>
      </c>
      <c r="S215">
        <f t="shared" si="43"/>
        <v>-1.1997879904902149E-2</v>
      </c>
      <c r="T215">
        <f t="shared" si="44"/>
        <v>9.591494781347968E-3</v>
      </c>
      <c r="U215">
        <f t="shared" si="45"/>
        <v>-1.0649699865080473E-2</v>
      </c>
      <c r="V215">
        <f t="shared" si="46"/>
        <v>3.105792056672765E-3</v>
      </c>
    </row>
    <row r="216" spans="1:22">
      <c r="A216" s="1">
        <v>41530</v>
      </c>
      <c r="B216">
        <v>66.414299999999997</v>
      </c>
      <c r="C216">
        <v>111.33</v>
      </c>
      <c r="D216">
        <v>33.03</v>
      </c>
      <c r="E216">
        <v>88.57</v>
      </c>
      <c r="F216">
        <v>192.17</v>
      </c>
      <c r="G216">
        <v>79.05</v>
      </c>
      <c r="I216">
        <f t="shared" si="47"/>
        <v>-6.6878072562708835E-2</v>
      </c>
      <c r="J216">
        <f t="shared" si="48"/>
        <v>4.9589893466578827E-2</v>
      </c>
      <c r="K216">
        <f t="shared" si="49"/>
        <v>6.0285053929121757E-2</v>
      </c>
      <c r="L216">
        <f t="shared" si="50"/>
        <v>1.6177145479577826E-2</v>
      </c>
      <c r="M216">
        <f t="shared" si="51"/>
        <v>4.9937168770146867E-2</v>
      </c>
      <c r="N216">
        <f t="shared" si="52"/>
        <v>2.4627349319507275E-2</v>
      </c>
      <c r="Q216">
        <f t="shared" si="53"/>
        <v>-7.0697010000885713E-2</v>
      </c>
      <c r="R216">
        <f t="shared" ref="R216:R258" si="54">+J216-R$2</f>
        <v>4.4065057348183605E-2</v>
      </c>
      <c r="S216">
        <f t="shared" ref="S216:S258" si="55">+K216-S$2</f>
        <v>5.5523020224643553E-2</v>
      </c>
      <c r="T216">
        <f t="shared" ref="T216:T258" si="56">+L216-T$2</f>
        <v>1.3236180059954698E-2</v>
      </c>
      <c r="U216">
        <f t="shared" ref="U216:U258" si="57">+M216-U$2</f>
        <v>5.0475479520667103E-2</v>
      </c>
      <c r="V216">
        <f t="shared" ref="V216:V258" si="58">+N216-V$2</f>
        <v>2.3432066107362752E-2</v>
      </c>
    </row>
    <row r="217" spans="1:22">
      <c r="A217" s="1">
        <v>41523</v>
      </c>
      <c r="B217">
        <v>71.174300000000002</v>
      </c>
      <c r="C217">
        <v>106.07</v>
      </c>
      <c r="D217">
        <v>31.152000000000001</v>
      </c>
      <c r="E217">
        <v>87.16</v>
      </c>
      <c r="F217">
        <v>183.03</v>
      </c>
      <c r="G217">
        <v>77.150000000000006</v>
      </c>
      <c r="I217">
        <f t="shared" si="47"/>
        <v>2.2585460537942081E-2</v>
      </c>
      <c r="J217">
        <f t="shared" si="48"/>
        <v>2.0688991531947476E-2</v>
      </c>
      <c r="K217">
        <f t="shared" si="49"/>
        <v>-6.7305389221556822E-2</v>
      </c>
      <c r="L217">
        <f t="shared" si="50"/>
        <v>8.6795509778960778E-3</v>
      </c>
      <c r="M217">
        <f t="shared" si="51"/>
        <v>4.169638448455526E-3</v>
      </c>
      <c r="N217">
        <f t="shared" si="52"/>
        <v>-9.5005777378353029E-3</v>
      </c>
      <c r="Q217">
        <f t="shared" si="53"/>
        <v>1.8766523099765203E-2</v>
      </c>
      <c r="R217">
        <f t="shared" si="54"/>
        <v>1.5164155413552254E-2</v>
      </c>
      <c r="S217">
        <f t="shared" si="55"/>
        <v>-7.2067422926035032E-2</v>
      </c>
      <c r="T217">
        <f t="shared" si="56"/>
        <v>5.7385855582729505E-3</v>
      </c>
      <c r="U217">
        <f t="shared" si="57"/>
        <v>4.7079491989757615E-3</v>
      </c>
      <c r="V217">
        <f t="shared" si="58"/>
        <v>-1.0695860949979827E-2</v>
      </c>
    </row>
    <row r="218" spans="1:22">
      <c r="A218" s="1">
        <v>41516</v>
      </c>
      <c r="B218">
        <v>69.6023</v>
      </c>
      <c r="C218">
        <v>103.92</v>
      </c>
      <c r="D218">
        <v>33.4</v>
      </c>
      <c r="E218">
        <v>86.41</v>
      </c>
      <c r="F218">
        <v>182.27</v>
      </c>
      <c r="G218">
        <v>77.89</v>
      </c>
      <c r="I218">
        <f t="shared" si="47"/>
        <v>-2.7551788840407765E-2</v>
      </c>
      <c r="J218">
        <f t="shared" si="48"/>
        <v>-1.4789533560864654E-2</v>
      </c>
      <c r="K218">
        <f t="shared" si="49"/>
        <v>-3.8848920863309377E-2</v>
      </c>
      <c r="L218">
        <f t="shared" si="50"/>
        <v>-2.2621875353466825E-2</v>
      </c>
      <c r="M218">
        <f t="shared" si="51"/>
        <v>-1.698845863445142E-2</v>
      </c>
      <c r="N218">
        <f t="shared" si="52"/>
        <v>-2.649668791401083E-2</v>
      </c>
      <c r="Q218">
        <f t="shared" si="53"/>
        <v>-3.1370726278584643E-2</v>
      </c>
      <c r="R218">
        <f t="shared" si="54"/>
        <v>-2.0314369679259876E-2</v>
      </c>
      <c r="S218">
        <f t="shared" si="55"/>
        <v>-4.3610954567787581E-2</v>
      </c>
      <c r="T218">
        <f t="shared" si="56"/>
        <v>-2.5562840773089953E-2</v>
      </c>
      <c r="U218">
        <f t="shared" si="57"/>
        <v>-1.6450147883931183E-2</v>
      </c>
      <c r="V218">
        <f t="shared" si="58"/>
        <v>-2.7691971126155353E-2</v>
      </c>
    </row>
    <row r="219" spans="1:22">
      <c r="A219" s="1">
        <v>41509</v>
      </c>
      <c r="B219">
        <v>71.574299999999994</v>
      </c>
      <c r="C219">
        <v>105.48</v>
      </c>
      <c r="D219">
        <v>34.75</v>
      </c>
      <c r="E219">
        <v>88.41</v>
      </c>
      <c r="F219">
        <v>185.42</v>
      </c>
      <c r="G219">
        <v>80.010000000000005</v>
      </c>
      <c r="I219">
        <f t="shared" si="47"/>
        <v>-2.6072512520658453E-3</v>
      </c>
      <c r="J219">
        <f t="shared" si="48"/>
        <v>1.9425920556683129E-2</v>
      </c>
      <c r="K219">
        <f t="shared" si="49"/>
        <v>9.2767295597484312E-2</v>
      </c>
      <c r="L219">
        <f t="shared" si="50"/>
        <v>-1.0741859684457955E-2</v>
      </c>
      <c r="M219">
        <f t="shared" si="51"/>
        <v>4.3163914967081496E-4</v>
      </c>
      <c r="N219">
        <f t="shared" si="52"/>
        <v>1.3767209011263937E-3</v>
      </c>
      <c r="Q219">
        <f t="shared" si="53"/>
        <v>-6.4261886902427217E-3</v>
      </c>
      <c r="R219">
        <f t="shared" si="54"/>
        <v>1.3901084438287907E-2</v>
      </c>
      <c r="S219">
        <f t="shared" si="55"/>
        <v>8.8005261893006101E-2</v>
      </c>
      <c r="T219">
        <f t="shared" si="56"/>
        <v>-1.3682825104081083E-2</v>
      </c>
      <c r="U219">
        <f t="shared" si="57"/>
        <v>9.699499001910504E-4</v>
      </c>
      <c r="V219">
        <f t="shared" si="58"/>
        <v>1.8143768898186939E-4</v>
      </c>
    </row>
    <row r="220" spans="1:22">
      <c r="A220" s="1">
        <v>41502</v>
      </c>
      <c r="B220">
        <v>71.761399999999995</v>
      </c>
      <c r="C220">
        <v>103.47</v>
      </c>
      <c r="D220">
        <v>31.8</v>
      </c>
      <c r="E220">
        <v>89.37</v>
      </c>
      <c r="F220">
        <v>185.34</v>
      </c>
      <c r="G220">
        <v>79.900000000000006</v>
      </c>
      <c r="I220">
        <f t="shared" si="47"/>
        <v>0.10535817157362581</v>
      </c>
      <c r="J220">
        <f t="shared" si="48"/>
        <v>-1.7658786670464277E-2</v>
      </c>
      <c r="K220">
        <f t="shared" si="49"/>
        <v>-2.7522935779816571E-2</v>
      </c>
      <c r="L220">
        <f t="shared" si="50"/>
        <v>-3.2373321784322173E-2</v>
      </c>
      <c r="M220">
        <f t="shared" si="51"/>
        <v>-1.3204131615376369E-2</v>
      </c>
      <c r="N220">
        <f t="shared" si="52"/>
        <v>-2.1313081822635915E-2</v>
      </c>
      <c r="Q220">
        <f t="shared" si="53"/>
        <v>0.10153923413544894</v>
      </c>
      <c r="R220">
        <f t="shared" si="54"/>
        <v>-2.31836227888595E-2</v>
      </c>
      <c r="S220">
        <f t="shared" si="55"/>
        <v>-3.2284969484294775E-2</v>
      </c>
      <c r="T220">
        <f t="shared" si="56"/>
        <v>-3.5314287203945298E-2</v>
      </c>
      <c r="U220">
        <f t="shared" si="57"/>
        <v>-1.2665820864856134E-2</v>
      </c>
      <c r="V220">
        <f t="shared" si="58"/>
        <v>-2.2508365034780438E-2</v>
      </c>
    </row>
    <row r="221" spans="1:22">
      <c r="A221" s="1">
        <v>41495</v>
      </c>
      <c r="B221">
        <v>64.921400000000006</v>
      </c>
      <c r="C221">
        <v>105.33</v>
      </c>
      <c r="D221">
        <v>32.700000000000003</v>
      </c>
      <c r="E221">
        <v>92.36</v>
      </c>
      <c r="F221">
        <v>187.82</v>
      </c>
      <c r="G221">
        <v>81.64</v>
      </c>
      <c r="I221">
        <f t="shared" si="47"/>
        <v>-1.7490174356925459E-2</v>
      </c>
      <c r="J221">
        <f t="shared" si="48"/>
        <v>-2.3818350324374515E-2</v>
      </c>
      <c r="K221">
        <f t="shared" si="49"/>
        <v>2.5399811853245691E-2</v>
      </c>
      <c r="L221">
        <f t="shared" si="50"/>
        <v>-2.1506515520711922E-2</v>
      </c>
      <c r="M221">
        <f t="shared" si="51"/>
        <v>-3.7610166017626567E-2</v>
      </c>
      <c r="N221">
        <f t="shared" si="52"/>
        <v>4.3055726411611595E-3</v>
      </c>
      <c r="Q221">
        <f t="shared" si="53"/>
        <v>-2.1309111795102337E-2</v>
      </c>
      <c r="R221">
        <f t="shared" si="54"/>
        <v>-2.9343186442769738E-2</v>
      </c>
      <c r="S221">
        <f t="shared" si="55"/>
        <v>2.0637778148767487E-2</v>
      </c>
      <c r="T221">
        <f t="shared" si="56"/>
        <v>-2.444748094033505E-2</v>
      </c>
      <c r="U221">
        <f t="shared" si="57"/>
        <v>-3.7071855267106331E-2</v>
      </c>
      <c r="V221">
        <f t="shared" si="58"/>
        <v>3.1102894290166352E-3</v>
      </c>
    </row>
    <row r="222" spans="1:22">
      <c r="A222" s="1">
        <v>41488</v>
      </c>
      <c r="B222">
        <v>66.077100000000002</v>
      </c>
      <c r="C222">
        <v>107.9</v>
      </c>
      <c r="D222">
        <v>31.89</v>
      </c>
      <c r="E222">
        <v>94.39</v>
      </c>
      <c r="F222">
        <v>195.16</v>
      </c>
      <c r="G222">
        <v>81.290000000000006</v>
      </c>
      <c r="I222">
        <f t="shared" si="47"/>
        <v>4.8866165279863427E-2</v>
      </c>
      <c r="J222">
        <f t="shared" si="48"/>
        <v>2.1780303030303205E-2</v>
      </c>
      <c r="K222">
        <f t="shared" si="49"/>
        <v>8.5388994307400434E-3</v>
      </c>
      <c r="L222">
        <f t="shared" si="50"/>
        <v>1.6804912205106159E-2</v>
      </c>
      <c r="M222">
        <f t="shared" si="51"/>
        <v>-1.1097035723334203E-2</v>
      </c>
      <c r="N222">
        <f t="shared" si="52"/>
        <v>1.1195422316208514E-2</v>
      </c>
      <c r="Q222">
        <f t="shared" si="53"/>
        <v>4.5047227841686549E-2</v>
      </c>
      <c r="R222">
        <f t="shared" si="54"/>
        <v>1.6255466911907983E-2</v>
      </c>
      <c r="S222">
        <f t="shared" si="55"/>
        <v>3.7768657262618388E-3</v>
      </c>
      <c r="T222">
        <f t="shared" si="56"/>
        <v>1.3863946785483031E-2</v>
      </c>
      <c r="U222">
        <f t="shared" si="57"/>
        <v>-1.0558724972813969E-2</v>
      </c>
      <c r="V222">
        <f t="shared" si="58"/>
        <v>1.000013910406399E-2</v>
      </c>
    </row>
    <row r="223" spans="1:22">
      <c r="A223" s="1">
        <v>41481</v>
      </c>
      <c r="B223">
        <v>62.998600000000003</v>
      </c>
      <c r="C223">
        <v>105.6</v>
      </c>
      <c r="D223">
        <v>31.62</v>
      </c>
      <c r="E223">
        <v>92.83</v>
      </c>
      <c r="F223">
        <v>197.35</v>
      </c>
      <c r="G223">
        <v>80.39</v>
      </c>
      <c r="I223">
        <f t="shared" si="47"/>
        <v>3.7746820388389501E-2</v>
      </c>
      <c r="J223">
        <f t="shared" si="48"/>
        <v>-1.2715033657441976E-2</v>
      </c>
      <c r="K223">
        <f t="shared" si="49"/>
        <v>7.0063694267517018E-3</v>
      </c>
      <c r="L223">
        <f t="shared" si="50"/>
        <v>6.5054754418301108E-3</v>
      </c>
      <c r="M223">
        <f t="shared" si="51"/>
        <v>1.9685853053632352E-2</v>
      </c>
      <c r="N223">
        <f t="shared" si="52"/>
        <v>-1.2043750768096384E-2</v>
      </c>
      <c r="Q223">
        <f t="shared" si="53"/>
        <v>3.3927882950212623E-2</v>
      </c>
      <c r="R223">
        <f t="shared" si="54"/>
        <v>-1.8239869775837199E-2</v>
      </c>
      <c r="S223">
        <f t="shared" si="55"/>
        <v>2.2443357222734972E-3</v>
      </c>
      <c r="T223">
        <f t="shared" si="56"/>
        <v>3.5645100222069835E-3</v>
      </c>
      <c r="U223">
        <f t="shared" si="57"/>
        <v>2.0224163804152588E-2</v>
      </c>
      <c r="V223">
        <f t="shared" si="58"/>
        <v>-1.3239033980240908E-2</v>
      </c>
    </row>
    <row r="224" spans="1:22">
      <c r="A224" s="1">
        <v>41474</v>
      </c>
      <c r="B224">
        <v>60.707099999999997</v>
      </c>
      <c r="C224">
        <v>106.96</v>
      </c>
      <c r="D224">
        <v>31.4</v>
      </c>
      <c r="E224">
        <v>92.23</v>
      </c>
      <c r="F224">
        <v>193.54</v>
      </c>
      <c r="G224">
        <v>81.37</v>
      </c>
      <c r="I224">
        <f t="shared" si="47"/>
        <v>-3.6582964057114697E-3</v>
      </c>
      <c r="J224">
        <f t="shared" si="48"/>
        <v>4.9965642485520601E-2</v>
      </c>
      <c r="K224">
        <f t="shared" si="49"/>
        <v>-0.11970843846369505</v>
      </c>
      <c r="L224">
        <f t="shared" si="50"/>
        <v>2.4891654628292237E-2</v>
      </c>
      <c r="M224">
        <f t="shared" si="51"/>
        <v>7.6534596761597129E-3</v>
      </c>
      <c r="N224">
        <f t="shared" si="52"/>
        <v>-2.2072348252605289E-3</v>
      </c>
      <c r="Q224">
        <f t="shared" si="53"/>
        <v>-7.4772338438883462E-3</v>
      </c>
      <c r="R224">
        <f t="shared" si="54"/>
        <v>4.4440806367125378E-2</v>
      </c>
      <c r="S224">
        <f t="shared" si="55"/>
        <v>-0.12447047216817327</v>
      </c>
      <c r="T224">
        <f t="shared" si="56"/>
        <v>2.1950689208669109E-2</v>
      </c>
      <c r="U224">
        <f t="shared" si="57"/>
        <v>8.1917704266799476E-3</v>
      </c>
      <c r="V224">
        <f t="shared" si="58"/>
        <v>-3.4025180374050532E-3</v>
      </c>
    </row>
    <row r="225" spans="1:22">
      <c r="A225" s="1">
        <v>41467</v>
      </c>
      <c r="B225">
        <v>60.93</v>
      </c>
      <c r="C225">
        <v>101.87</v>
      </c>
      <c r="D225">
        <v>35.67</v>
      </c>
      <c r="E225">
        <v>89.99</v>
      </c>
      <c r="F225">
        <v>192.07</v>
      </c>
      <c r="G225">
        <v>81.55</v>
      </c>
      <c r="I225">
        <f t="shared" si="47"/>
        <v>2.1777117424712555E-2</v>
      </c>
      <c r="J225">
        <f t="shared" si="48"/>
        <v>-2.2360844529750512E-2</v>
      </c>
      <c r="K225">
        <f t="shared" si="49"/>
        <v>4.2677579655071574E-2</v>
      </c>
      <c r="L225">
        <f t="shared" si="50"/>
        <v>2.4126550586093032E-2</v>
      </c>
      <c r="M225">
        <f t="shared" si="51"/>
        <v>-1.4671933514595059E-2</v>
      </c>
      <c r="N225">
        <f t="shared" si="52"/>
        <v>4.097523615011478E-2</v>
      </c>
      <c r="Q225">
        <f t="shared" si="53"/>
        <v>1.7958179986535677E-2</v>
      </c>
      <c r="R225">
        <f t="shared" si="54"/>
        <v>-2.7885680648145734E-2</v>
      </c>
      <c r="S225">
        <f t="shared" si="55"/>
        <v>3.791554595059337E-2</v>
      </c>
      <c r="T225">
        <f t="shared" si="56"/>
        <v>2.1185585166469904E-2</v>
      </c>
      <c r="U225">
        <f t="shared" si="57"/>
        <v>-1.4133622764074824E-2</v>
      </c>
      <c r="V225">
        <f t="shared" si="58"/>
        <v>3.9779952937970257E-2</v>
      </c>
    </row>
    <row r="226" spans="1:22">
      <c r="A226" s="1">
        <v>41460</v>
      </c>
      <c r="B226">
        <v>59.631399999999999</v>
      </c>
      <c r="C226">
        <v>104.2</v>
      </c>
      <c r="D226">
        <v>34.21</v>
      </c>
      <c r="E226">
        <v>87.87</v>
      </c>
      <c r="F226">
        <v>194.93</v>
      </c>
      <c r="G226">
        <v>78.34</v>
      </c>
      <c r="I226">
        <f t="shared" si="47"/>
        <v>5.2682308538301026E-2</v>
      </c>
      <c r="J226">
        <f t="shared" si="48"/>
        <v>1.7180788754392884E-2</v>
      </c>
      <c r="K226">
        <f t="shared" si="49"/>
        <v>-9.6974960196845039E-3</v>
      </c>
      <c r="L226">
        <f t="shared" si="50"/>
        <v>2.3410202655485657E-2</v>
      </c>
      <c r="M226">
        <f t="shared" si="51"/>
        <v>1.998848830516442E-2</v>
      </c>
      <c r="N226">
        <f t="shared" si="52"/>
        <v>1.7534744772048416E-2</v>
      </c>
      <c r="Q226">
        <f t="shared" si="53"/>
        <v>4.8863371100124148E-2</v>
      </c>
      <c r="R226">
        <f t="shared" si="54"/>
        <v>1.1655952635997661E-2</v>
      </c>
      <c r="S226">
        <f t="shared" si="55"/>
        <v>-1.4459529724162708E-2</v>
      </c>
      <c r="T226">
        <f t="shared" si="56"/>
        <v>2.0469237235862529E-2</v>
      </c>
      <c r="U226">
        <f t="shared" si="57"/>
        <v>2.0526799055684657E-2</v>
      </c>
      <c r="V226">
        <f t="shared" si="58"/>
        <v>1.6339461559903894E-2</v>
      </c>
    </row>
    <row r="227" spans="1:22">
      <c r="A227" s="1">
        <v>41453</v>
      </c>
      <c r="B227">
        <v>56.647100000000002</v>
      </c>
      <c r="C227">
        <v>102.44</v>
      </c>
      <c r="D227">
        <v>34.545000000000002</v>
      </c>
      <c r="E227">
        <v>85.86</v>
      </c>
      <c r="F227">
        <v>191.11</v>
      </c>
      <c r="G227">
        <v>76.989999999999995</v>
      </c>
      <c r="I227">
        <f t="shared" si="47"/>
        <v>-4.1040164952921288E-2</v>
      </c>
      <c r="J227">
        <f t="shared" si="48"/>
        <v>2.4604920984196754E-2</v>
      </c>
      <c r="K227">
        <f t="shared" si="49"/>
        <v>3.8478881707500356E-2</v>
      </c>
      <c r="L227">
        <f t="shared" si="50"/>
        <v>3.1971153846153788E-2</v>
      </c>
      <c r="M227">
        <f t="shared" si="51"/>
        <v>-2.2255192878338215E-2</v>
      </c>
      <c r="N227">
        <f t="shared" si="52"/>
        <v>-5.6825519824359461E-3</v>
      </c>
      <c r="Q227">
        <f t="shared" si="53"/>
        <v>-4.4859102391098166E-2</v>
      </c>
      <c r="R227">
        <f t="shared" si="54"/>
        <v>1.9080084865801532E-2</v>
      </c>
      <c r="S227">
        <f t="shared" si="55"/>
        <v>3.3716848003022153E-2</v>
      </c>
      <c r="T227">
        <f t="shared" si="56"/>
        <v>2.903018842653066E-2</v>
      </c>
      <c r="U227">
        <f t="shared" si="57"/>
        <v>-2.1716882127817978E-2</v>
      </c>
      <c r="V227">
        <f t="shared" si="58"/>
        <v>-6.8778351945804703E-3</v>
      </c>
    </row>
    <row r="228" spans="1:22">
      <c r="A228" s="1">
        <v>41446</v>
      </c>
      <c r="B228">
        <v>59.071399999999997</v>
      </c>
      <c r="C228">
        <v>99.98</v>
      </c>
      <c r="D228">
        <v>33.265000000000001</v>
      </c>
      <c r="E228">
        <v>83.2</v>
      </c>
      <c r="F228">
        <v>195.46</v>
      </c>
      <c r="G228">
        <v>77.430000000000007</v>
      </c>
      <c r="I228">
        <f t="shared" si="47"/>
        <v>-3.8484138701113557E-2</v>
      </c>
      <c r="J228">
        <f t="shared" si="48"/>
        <v>-1.8167534125503204E-2</v>
      </c>
      <c r="K228">
        <f t="shared" si="49"/>
        <v>-3.2994186046511609E-2</v>
      </c>
      <c r="L228">
        <f t="shared" si="50"/>
        <v>-2.0138970674832057E-2</v>
      </c>
      <c r="M228">
        <f t="shared" si="51"/>
        <v>-3.3333333333333215E-2</v>
      </c>
      <c r="N228">
        <f t="shared" si="52"/>
        <v>-7.6893502499038036E-3</v>
      </c>
      <c r="Q228">
        <f t="shared" si="53"/>
        <v>-4.2303076139290435E-2</v>
      </c>
      <c r="R228">
        <f t="shared" si="54"/>
        <v>-2.3692370243898427E-2</v>
      </c>
      <c r="S228">
        <f t="shared" si="55"/>
        <v>-3.7756219750989813E-2</v>
      </c>
      <c r="T228">
        <f t="shared" si="56"/>
        <v>-2.3079936094455186E-2</v>
      </c>
      <c r="U228">
        <f t="shared" si="57"/>
        <v>-3.2795022582812978E-2</v>
      </c>
      <c r="V228">
        <f t="shared" si="58"/>
        <v>-8.8846334620483278E-3</v>
      </c>
    </row>
    <row r="229" spans="1:22">
      <c r="A229" s="1">
        <v>41439</v>
      </c>
      <c r="B229">
        <v>61.435699999999997</v>
      </c>
      <c r="C229">
        <v>101.83</v>
      </c>
      <c r="D229">
        <v>34.4</v>
      </c>
      <c r="E229">
        <v>84.91</v>
      </c>
      <c r="F229">
        <v>202.2</v>
      </c>
      <c r="G229">
        <v>78.03</v>
      </c>
      <c r="I229">
        <f t="shared" si="47"/>
        <v>-2.6619325113521497E-2</v>
      </c>
      <c r="J229">
        <f t="shared" si="48"/>
        <v>-6.4396526490388961E-3</v>
      </c>
      <c r="K229">
        <f t="shared" si="49"/>
        <v>-3.5604149144939812E-2</v>
      </c>
      <c r="L229">
        <f t="shared" si="50"/>
        <v>0</v>
      </c>
      <c r="M229">
        <f t="shared" si="51"/>
        <v>-2.0111461109765028E-2</v>
      </c>
      <c r="N229">
        <f t="shared" si="52"/>
        <v>3.6012861736334223E-3</v>
      </c>
      <c r="Q229">
        <f t="shared" si="53"/>
        <v>-3.0438262551698375E-2</v>
      </c>
      <c r="R229">
        <f t="shared" si="54"/>
        <v>-1.1964488767434119E-2</v>
      </c>
      <c r="S229">
        <f t="shared" si="55"/>
        <v>-4.0366182849418016E-2</v>
      </c>
      <c r="T229">
        <f t="shared" si="56"/>
        <v>-2.9409654196231273E-3</v>
      </c>
      <c r="U229">
        <f t="shared" si="57"/>
        <v>-1.9573150359244791E-2</v>
      </c>
      <c r="V229">
        <f t="shared" si="58"/>
        <v>2.406002961488898E-3</v>
      </c>
    </row>
    <row r="230" spans="1:22">
      <c r="A230" s="1">
        <v>41432</v>
      </c>
      <c r="B230">
        <v>63.1158</v>
      </c>
      <c r="C230">
        <v>102.49</v>
      </c>
      <c r="D230">
        <v>35.67</v>
      </c>
      <c r="E230">
        <v>84.91</v>
      </c>
      <c r="F230">
        <v>206.35</v>
      </c>
      <c r="G230">
        <v>77.75</v>
      </c>
      <c r="I230">
        <f t="shared" si="47"/>
        <v>-1.7619280348899036E-2</v>
      </c>
      <c r="J230">
        <f t="shared" si="48"/>
        <v>3.5043425570591813E-2</v>
      </c>
      <c r="K230">
        <f t="shared" si="49"/>
        <v>2.2063037249283823E-2</v>
      </c>
      <c r="L230">
        <f t="shared" si="50"/>
        <v>8.6718935614158443E-3</v>
      </c>
      <c r="M230">
        <f t="shared" si="51"/>
        <v>-8.0280742236323865E-3</v>
      </c>
      <c r="N230">
        <f t="shared" si="52"/>
        <v>1.2897342365815412E-2</v>
      </c>
      <c r="Q230">
        <f t="shared" si="53"/>
        <v>-2.1438217787075914E-2</v>
      </c>
      <c r="R230">
        <f t="shared" si="54"/>
        <v>2.9518589452196591E-2</v>
      </c>
      <c r="S230">
        <f t="shared" si="55"/>
        <v>1.730100354480562E-2</v>
      </c>
      <c r="T230">
        <f t="shared" si="56"/>
        <v>5.730928141792717E-3</v>
      </c>
      <c r="U230">
        <f t="shared" si="57"/>
        <v>-7.489763473112151E-3</v>
      </c>
      <c r="V230">
        <f t="shared" si="58"/>
        <v>1.1702059153670888E-2</v>
      </c>
    </row>
    <row r="231" spans="1:22">
      <c r="A231" s="1">
        <v>41425</v>
      </c>
      <c r="B231">
        <v>64.247799999999998</v>
      </c>
      <c r="C231">
        <v>99.02</v>
      </c>
      <c r="D231">
        <v>34.9</v>
      </c>
      <c r="E231">
        <v>84.18</v>
      </c>
      <c r="F231">
        <v>208.02</v>
      </c>
      <c r="G231">
        <v>76.760000000000005</v>
      </c>
      <c r="I231">
        <f t="shared" si="47"/>
        <v>1.0299908165704252E-2</v>
      </c>
      <c r="J231">
        <f t="shared" si="48"/>
        <v>-9.8000000000000309E-3</v>
      </c>
      <c r="K231">
        <f t="shared" si="49"/>
        <v>1.8413143073915172E-2</v>
      </c>
      <c r="L231">
        <f t="shared" si="50"/>
        <v>-3.0407740152038509E-2</v>
      </c>
      <c r="M231">
        <f t="shared" si="51"/>
        <v>1.1180244993194588E-2</v>
      </c>
      <c r="N231">
        <f t="shared" si="52"/>
        <v>-6.2530532486565593E-2</v>
      </c>
      <c r="Q231">
        <f t="shared" si="53"/>
        <v>6.480970727527376E-3</v>
      </c>
      <c r="R231">
        <f t="shared" si="54"/>
        <v>-1.5324836118395253E-2</v>
      </c>
      <c r="S231">
        <f t="shared" si="55"/>
        <v>1.3651109369436969E-2</v>
      </c>
      <c r="T231">
        <f t="shared" si="56"/>
        <v>-3.3348705571661634E-2</v>
      </c>
      <c r="U231">
        <f t="shared" si="57"/>
        <v>1.1718555743714823E-2</v>
      </c>
      <c r="V231">
        <f t="shared" si="58"/>
        <v>-6.3725815698710123E-2</v>
      </c>
    </row>
    <row r="232" spans="1:22">
      <c r="A232" s="1">
        <v>41418</v>
      </c>
      <c r="B232">
        <v>63.592799999999997</v>
      </c>
      <c r="C232">
        <v>100</v>
      </c>
      <c r="D232">
        <v>34.268999999999998</v>
      </c>
      <c r="E232">
        <v>86.82</v>
      </c>
      <c r="F232">
        <v>205.72</v>
      </c>
      <c r="G232">
        <v>81.88</v>
      </c>
      <c r="I232">
        <f t="shared" si="47"/>
        <v>2.7441945381077026E-2</v>
      </c>
      <c r="J232">
        <f t="shared" si="48"/>
        <v>1.0917913465426698E-2</v>
      </c>
      <c r="K232">
        <f t="shared" si="49"/>
        <v>-1.7235445942070493E-2</v>
      </c>
      <c r="L232">
        <f t="shared" si="50"/>
        <v>-1.4417073447610562E-2</v>
      </c>
      <c r="M232">
        <f t="shared" si="51"/>
        <v>-1.3049318748800554E-2</v>
      </c>
      <c r="N232">
        <f t="shared" si="52"/>
        <v>2.3244188952761702E-2</v>
      </c>
      <c r="Q232">
        <f t="shared" si="53"/>
        <v>2.3623007942900148E-2</v>
      </c>
      <c r="R232">
        <f t="shared" si="54"/>
        <v>5.3930773470314769E-3</v>
      </c>
      <c r="S232">
        <f t="shared" si="55"/>
        <v>-2.1997479646548697E-2</v>
      </c>
      <c r="T232">
        <f t="shared" si="56"/>
        <v>-1.735803886723369E-2</v>
      </c>
      <c r="U232">
        <f t="shared" si="57"/>
        <v>-1.2511007998280319E-2</v>
      </c>
      <c r="V232">
        <f t="shared" si="58"/>
        <v>2.2048905740617179E-2</v>
      </c>
    </row>
    <row r="233" spans="1:22">
      <c r="A233" s="1">
        <v>41411</v>
      </c>
      <c r="B233">
        <v>61.894300000000001</v>
      </c>
      <c r="C233">
        <v>98.92</v>
      </c>
      <c r="D233">
        <v>34.869999999999997</v>
      </c>
      <c r="E233">
        <v>88.09</v>
      </c>
      <c r="F233">
        <v>208.44</v>
      </c>
      <c r="G233">
        <v>80.02</v>
      </c>
      <c r="I233">
        <f t="shared" si="47"/>
        <v>-4.3512594653067449E-2</v>
      </c>
      <c r="J233">
        <f t="shared" si="48"/>
        <v>4.9660441426146118E-2</v>
      </c>
      <c r="K233">
        <f t="shared" si="49"/>
        <v>6.6687060263077358E-2</v>
      </c>
      <c r="L233">
        <f t="shared" si="50"/>
        <v>2.7168843283582156E-2</v>
      </c>
      <c r="M233">
        <f t="shared" si="51"/>
        <v>1.9416051254462774E-2</v>
      </c>
      <c r="N233">
        <f t="shared" si="52"/>
        <v>1.5997968511934912E-2</v>
      </c>
      <c r="Q233">
        <f t="shared" si="53"/>
        <v>-4.7331532091244327E-2</v>
      </c>
      <c r="R233">
        <f t="shared" si="54"/>
        <v>4.4135605307750896E-2</v>
      </c>
      <c r="S233">
        <f t="shared" si="55"/>
        <v>6.1925026558599154E-2</v>
      </c>
      <c r="T233">
        <f t="shared" si="56"/>
        <v>2.4227877863959028E-2</v>
      </c>
      <c r="U233">
        <f t="shared" si="57"/>
        <v>1.995436200498301E-2</v>
      </c>
      <c r="V233">
        <f t="shared" si="58"/>
        <v>1.4802685299790388E-2</v>
      </c>
    </row>
    <row r="234" spans="1:22">
      <c r="A234" s="1">
        <v>41404</v>
      </c>
      <c r="B234">
        <v>64.709999999999994</v>
      </c>
      <c r="C234">
        <v>94.24</v>
      </c>
      <c r="D234">
        <v>32.69</v>
      </c>
      <c r="E234">
        <v>85.76</v>
      </c>
      <c r="F234">
        <v>204.47</v>
      </c>
      <c r="G234">
        <v>78.760000000000005</v>
      </c>
      <c r="I234">
        <f t="shared" si="47"/>
        <v>6.6456346021019908E-3</v>
      </c>
      <c r="J234">
        <f t="shared" si="48"/>
        <v>5.3339022829101967E-3</v>
      </c>
      <c r="K234">
        <f t="shared" si="49"/>
        <v>-2.3887727679904547E-2</v>
      </c>
      <c r="L234">
        <f t="shared" si="50"/>
        <v>1.1661807580187755E-4</v>
      </c>
      <c r="M234">
        <f t="shared" si="51"/>
        <v>-1.9558945772824021E-4</v>
      </c>
      <c r="N234">
        <f t="shared" si="52"/>
        <v>7.28993477426787E-3</v>
      </c>
      <c r="Q234">
        <f t="shared" si="53"/>
        <v>2.8266971639251139E-3</v>
      </c>
      <c r="R234">
        <f t="shared" si="54"/>
        <v>-1.9093383548502482E-4</v>
      </c>
      <c r="S234">
        <f t="shared" si="55"/>
        <v>-2.8649761384382751E-2</v>
      </c>
      <c r="T234">
        <f t="shared" si="56"/>
        <v>-2.8243473438212497E-3</v>
      </c>
      <c r="U234">
        <f t="shared" si="57"/>
        <v>3.4272129279199523E-4</v>
      </c>
      <c r="V234">
        <f t="shared" si="58"/>
        <v>6.0946515621233457E-3</v>
      </c>
    </row>
    <row r="235" spans="1:22">
      <c r="A235" s="1">
        <v>41397</v>
      </c>
      <c r="B235">
        <v>64.282799999999995</v>
      </c>
      <c r="C235">
        <v>93.74</v>
      </c>
      <c r="D235">
        <v>33.49</v>
      </c>
      <c r="E235">
        <v>85.75</v>
      </c>
      <c r="F235">
        <v>204.51</v>
      </c>
      <c r="G235">
        <v>78.19</v>
      </c>
      <c r="I235">
        <f t="shared" si="47"/>
        <v>7.8557802173464308E-2</v>
      </c>
      <c r="J235">
        <f t="shared" si="48"/>
        <v>9.5853527194400545E-3</v>
      </c>
      <c r="K235">
        <f t="shared" si="49"/>
        <v>5.3475935828876997E-2</v>
      </c>
      <c r="L235">
        <f t="shared" si="50"/>
        <v>7.4013157894736725E-3</v>
      </c>
      <c r="M235">
        <f t="shared" si="51"/>
        <v>5.2493438320209806E-2</v>
      </c>
      <c r="N235">
        <f t="shared" si="52"/>
        <v>1.4137483787289185E-2</v>
      </c>
      <c r="Q235">
        <f t="shared" si="53"/>
        <v>7.473886473528743E-2</v>
      </c>
      <c r="R235">
        <f t="shared" si="54"/>
        <v>4.060516601044833E-3</v>
      </c>
      <c r="S235">
        <f t="shared" si="55"/>
        <v>4.8713902124398793E-2</v>
      </c>
      <c r="T235">
        <f t="shared" si="56"/>
        <v>4.4603503698505452E-3</v>
      </c>
      <c r="U235">
        <f t="shared" si="57"/>
        <v>5.3031749070730043E-2</v>
      </c>
      <c r="V235">
        <f t="shared" si="58"/>
        <v>1.294220057514466E-2</v>
      </c>
    </row>
    <row r="236" spans="1:22">
      <c r="A236" s="1">
        <v>41390</v>
      </c>
      <c r="B236">
        <v>59.600700000000003</v>
      </c>
      <c r="C236">
        <v>92.85</v>
      </c>
      <c r="D236">
        <v>31.79</v>
      </c>
      <c r="E236">
        <v>85.12</v>
      </c>
      <c r="F236">
        <v>194.31</v>
      </c>
      <c r="G236">
        <v>77.099999999999994</v>
      </c>
      <c r="I236">
        <f t="shared" si="47"/>
        <v>6.8304355619286605E-2</v>
      </c>
      <c r="J236">
        <f t="shared" si="48"/>
        <v>5.5593451568894947E-2</v>
      </c>
      <c r="K236">
        <f t="shared" si="49"/>
        <v>6.8032924575843978E-2</v>
      </c>
      <c r="L236">
        <f t="shared" si="50"/>
        <v>7.4565037282519064E-3</v>
      </c>
      <c r="M236">
        <f t="shared" si="51"/>
        <v>2.2684210526315862E-2</v>
      </c>
      <c r="N236">
        <f t="shared" si="52"/>
        <v>-5.3174505710426256E-2</v>
      </c>
      <c r="Q236">
        <f t="shared" si="53"/>
        <v>6.4485418181109727E-2</v>
      </c>
      <c r="R236">
        <f t="shared" si="54"/>
        <v>5.0068615450499725E-2</v>
      </c>
      <c r="S236">
        <f t="shared" si="55"/>
        <v>6.3270890871365768E-2</v>
      </c>
      <c r="T236">
        <f t="shared" si="56"/>
        <v>4.5155383086287791E-3</v>
      </c>
      <c r="U236">
        <f t="shared" si="57"/>
        <v>2.3222521276836099E-2</v>
      </c>
      <c r="V236">
        <f t="shared" si="58"/>
        <v>-5.4369788922570779E-2</v>
      </c>
    </row>
    <row r="237" spans="1:22">
      <c r="A237" s="1">
        <v>41383</v>
      </c>
      <c r="B237">
        <v>55.79</v>
      </c>
      <c r="C237">
        <v>87.96</v>
      </c>
      <c r="D237">
        <v>29.765000000000001</v>
      </c>
      <c r="E237">
        <v>84.49</v>
      </c>
      <c r="F237">
        <v>190</v>
      </c>
      <c r="G237">
        <v>81.430000000000007</v>
      </c>
      <c r="I237">
        <f t="shared" si="47"/>
        <v>-9.1368078175895762E-2</v>
      </c>
      <c r="J237">
        <f t="shared" si="48"/>
        <v>-1.0462369220384793E-2</v>
      </c>
      <c r="K237">
        <f t="shared" si="49"/>
        <v>3.3865925668634889E-2</v>
      </c>
      <c r="L237">
        <f t="shared" si="50"/>
        <v>2.1150592216581998E-2</v>
      </c>
      <c r="M237">
        <f t="shared" si="51"/>
        <v>-0.1011448576024222</v>
      </c>
      <c r="N237">
        <f t="shared" si="52"/>
        <v>1.685814185814194E-2</v>
      </c>
      <c r="Q237">
        <f t="shared" si="53"/>
        <v>-9.518701561407264E-2</v>
      </c>
      <c r="R237">
        <f t="shared" si="54"/>
        <v>-1.5987205338780015E-2</v>
      </c>
      <c r="S237">
        <f t="shared" si="55"/>
        <v>2.9103891964156685E-2</v>
      </c>
      <c r="T237">
        <f t="shared" si="56"/>
        <v>1.820962679695887E-2</v>
      </c>
      <c r="U237">
        <f t="shared" si="57"/>
        <v>-0.10060654685190197</v>
      </c>
      <c r="V237">
        <f t="shared" si="58"/>
        <v>1.5662858645997417E-2</v>
      </c>
    </row>
    <row r="238" spans="1:22">
      <c r="A238" s="1">
        <v>41376</v>
      </c>
      <c r="B238">
        <v>61.4</v>
      </c>
      <c r="C238">
        <v>88.89</v>
      </c>
      <c r="D238">
        <v>28.79</v>
      </c>
      <c r="E238">
        <v>82.74</v>
      </c>
      <c r="F238">
        <v>211.38</v>
      </c>
      <c r="G238">
        <v>80.08</v>
      </c>
      <c r="I238">
        <f t="shared" si="47"/>
        <v>1.5596183078579795E-2</v>
      </c>
      <c r="J238">
        <f t="shared" si="48"/>
        <v>3.1565510038296329E-2</v>
      </c>
      <c r="K238">
        <f t="shared" si="49"/>
        <v>3.1358885017420679E-3</v>
      </c>
      <c r="L238">
        <f t="shared" si="50"/>
        <v>8.5324232081909201E-3</v>
      </c>
      <c r="M238">
        <f t="shared" si="51"/>
        <v>9.4073826464828869E-3</v>
      </c>
      <c r="N238">
        <f t="shared" si="52"/>
        <v>2.364821679662521E-2</v>
      </c>
      <c r="Q238">
        <f t="shared" si="53"/>
        <v>1.1777245640402919E-2</v>
      </c>
      <c r="R238">
        <f t="shared" si="54"/>
        <v>2.6040673919901107E-2</v>
      </c>
      <c r="S238">
        <f t="shared" si="55"/>
        <v>-1.6261452027361368E-3</v>
      </c>
      <c r="T238">
        <f t="shared" si="56"/>
        <v>5.5914577885677929E-3</v>
      </c>
      <c r="U238">
        <f t="shared" si="57"/>
        <v>9.9456933970031216E-3</v>
      </c>
      <c r="V238">
        <f t="shared" si="58"/>
        <v>2.2452933584480687E-2</v>
      </c>
    </row>
    <row r="239" spans="1:22">
      <c r="A239" s="1">
        <v>41369</v>
      </c>
      <c r="B239">
        <v>60.457099999999997</v>
      </c>
      <c r="C239">
        <v>86.17</v>
      </c>
      <c r="D239">
        <v>28.7</v>
      </c>
      <c r="E239">
        <v>82.04</v>
      </c>
      <c r="F239">
        <v>209.41</v>
      </c>
      <c r="G239">
        <v>78.23</v>
      </c>
      <c r="I239">
        <f t="shared" si="47"/>
        <v>-8.3804258711172364E-2</v>
      </c>
      <c r="J239">
        <f t="shared" si="48"/>
        <v>1.5916057533600592E-2</v>
      </c>
      <c r="K239">
        <f t="shared" si="49"/>
        <v>1.5929203539823078E-2</v>
      </c>
      <c r="L239">
        <f t="shared" si="50"/>
        <v>2.8843742162026675E-2</v>
      </c>
      <c r="M239">
        <f t="shared" si="51"/>
        <v>-1.2589588834402199E-2</v>
      </c>
      <c r="N239">
        <f t="shared" si="52"/>
        <v>1.2423967904749755E-2</v>
      </c>
      <c r="Q239">
        <f t="shared" si="53"/>
        <v>-8.7623196149349242E-2</v>
      </c>
      <c r="R239">
        <f t="shared" si="54"/>
        <v>1.0391221415205369E-2</v>
      </c>
      <c r="S239">
        <f t="shared" si="55"/>
        <v>1.1167169835344874E-2</v>
      </c>
      <c r="T239">
        <f t="shared" si="56"/>
        <v>2.5902776742403547E-2</v>
      </c>
      <c r="U239">
        <f t="shared" si="57"/>
        <v>-1.2051278083881964E-2</v>
      </c>
      <c r="V239">
        <f t="shared" si="58"/>
        <v>1.1228684692605231E-2</v>
      </c>
    </row>
    <row r="240" spans="1:22">
      <c r="A240" s="1">
        <v>41355</v>
      </c>
      <c r="B240">
        <v>65.987099999999998</v>
      </c>
      <c r="C240">
        <v>84.82</v>
      </c>
      <c r="D240">
        <v>28.25</v>
      </c>
      <c r="E240">
        <v>79.739999999999995</v>
      </c>
      <c r="F240">
        <v>212.08</v>
      </c>
      <c r="G240">
        <v>77.27</v>
      </c>
      <c r="I240">
        <f t="shared" si="47"/>
        <v>4.1134427264121198E-2</v>
      </c>
      <c r="J240">
        <f t="shared" si="48"/>
        <v>-1.8627791276177419E-2</v>
      </c>
      <c r="K240">
        <f t="shared" si="49"/>
        <v>7.66898519707504E-3</v>
      </c>
      <c r="L240">
        <f t="shared" si="50"/>
        <v>6.9453213789618662E-3</v>
      </c>
      <c r="M240">
        <f t="shared" si="51"/>
        <v>-1.3214219244369829E-2</v>
      </c>
      <c r="N240">
        <f t="shared" si="52"/>
        <v>1.2182342153523651E-2</v>
      </c>
      <c r="Q240">
        <f t="shared" si="53"/>
        <v>3.731548982594432E-2</v>
      </c>
      <c r="R240">
        <f t="shared" si="54"/>
        <v>-2.4152627394572641E-2</v>
      </c>
      <c r="S240">
        <f t="shared" si="55"/>
        <v>2.9069514925968353E-3</v>
      </c>
      <c r="T240">
        <f t="shared" si="56"/>
        <v>4.0043559593387389E-3</v>
      </c>
      <c r="U240">
        <f t="shared" si="57"/>
        <v>-1.2675908493849595E-2</v>
      </c>
      <c r="V240">
        <f t="shared" si="58"/>
        <v>1.0987058941379127E-2</v>
      </c>
    </row>
    <row r="241" spans="1:22">
      <c r="A241" s="1">
        <v>41348</v>
      </c>
      <c r="B241">
        <v>63.38</v>
      </c>
      <c r="C241">
        <v>86.43</v>
      </c>
      <c r="D241">
        <v>28.035</v>
      </c>
      <c r="E241">
        <v>79.19</v>
      </c>
      <c r="F241">
        <v>214.92</v>
      </c>
      <c r="G241">
        <v>76.34</v>
      </c>
      <c r="I241">
        <f t="shared" si="47"/>
        <v>2.7656576564306423E-2</v>
      </c>
      <c r="J241">
        <f t="shared" si="48"/>
        <v>6.4015757724978473E-2</v>
      </c>
      <c r="K241">
        <f t="shared" si="49"/>
        <v>1.2499999999999734E-3</v>
      </c>
      <c r="L241">
        <f t="shared" si="50"/>
        <v>1.2789359253101429E-2</v>
      </c>
      <c r="M241">
        <f t="shared" si="51"/>
        <v>2.157999809867861E-2</v>
      </c>
      <c r="N241">
        <f t="shared" si="52"/>
        <v>-1.0883648613630559E-2</v>
      </c>
      <c r="Q241">
        <f t="shared" si="53"/>
        <v>2.3837639126129545E-2</v>
      </c>
      <c r="R241">
        <f t="shared" si="54"/>
        <v>5.849092160658325E-2</v>
      </c>
      <c r="S241">
        <f t="shared" si="55"/>
        <v>-3.5120337044782313E-3</v>
      </c>
      <c r="T241">
        <f t="shared" si="56"/>
        <v>9.8483938334783007E-3</v>
      </c>
      <c r="U241">
        <f t="shared" si="57"/>
        <v>2.2118308849198846E-2</v>
      </c>
      <c r="V241">
        <f t="shared" si="58"/>
        <v>-1.2078931825775083E-2</v>
      </c>
    </row>
    <row r="242" spans="1:22">
      <c r="A242" s="1">
        <v>41341</v>
      </c>
      <c r="B242">
        <v>61.674300000000002</v>
      </c>
      <c r="C242">
        <v>81.23</v>
      </c>
      <c r="D242">
        <v>28</v>
      </c>
      <c r="E242">
        <v>78.19</v>
      </c>
      <c r="F242">
        <v>210.38</v>
      </c>
      <c r="G242">
        <v>77.180000000000007</v>
      </c>
      <c r="I242">
        <f t="shared" si="47"/>
        <v>2.9042681032982465E-3</v>
      </c>
      <c r="J242">
        <f t="shared" si="48"/>
        <v>5.1112836438923503E-2</v>
      </c>
      <c r="K242">
        <f t="shared" si="49"/>
        <v>1.7889087656530744E-3</v>
      </c>
      <c r="L242">
        <f t="shared" si="50"/>
        <v>1.942633637548874E-2</v>
      </c>
      <c r="M242">
        <f t="shared" si="51"/>
        <v>3.6814351190182837E-2</v>
      </c>
      <c r="N242">
        <f t="shared" si="52"/>
        <v>9.0207870309846339E-3</v>
      </c>
      <c r="Q242">
        <f t="shared" si="53"/>
        <v>-9.1466933487863037E-4</v>
      </c>
      <c r="R242">
        <f t="shared" si="54"/>
        <v>4.5588000320528281E-2</v>
      </c>
      <c r="S242">
        <f t="shared" si="55"/>
        <v>-2.9731249388251302E-3</v>
      </c>
      <c r="T242">
        <f t="shared" si="56"/>
        <v>1.6485370955865612E-2</v>
      </c>
      <c r="U242">
        <f t="shared" si="57"/>
        <v>3.7352661940703073E-2</v>
      </c>
      <c r="V242">
        <f t="shared" si="58"/>
        <v>7.8255038188401096E-3</v>
      </c>
    </row>
    <row r="243" spans="1:22">
      <c r="A243" s="1">
        <v>41334</v>
      </c>
      <c r="B243">
        <v>61.495699999999999</v>
      </c>
      <c r="C243">
        <v>77.28</v>
      </c>
      <c r="D243">
        <v>27.95</v>
      </c>
      <c r="E243">
        <v>76.7</v>
      </c>
      <c r="F243">
        <v>202.91</v>
      </c>
      <c r="G243">
        <v>76.489999999999995</v>
      </c>
      <c r="I243">
        <f t="shared" si="47"/>
        <v>-4.511858437860039E-2</v>
      </c>
      <c r="J243">
        <f t="shared" si="48"/>
        <v>8.0876597965040542E-3</v>
      </c>
      <c r="K243">
        <f t="shared" si="49"/>
        <v>6.844380403458139E-3</v>
      </c>
      <c r="L243">
        <f t="shared" si="50"/>
        <v>5.9016393442623549E-3</v>
      </c>
      <c r="M243">
        <f t="shared" si="51"/>
        <v>9.050673827639244E-3</v>
      </c>
      <c r="N243">
        <f t="shared" si="52"/>
        <v>-6.4943499155734052E-3</v>
      </c>
      <c r="Q243">
        <f t="shared" si="53"/>
        <v>-4.8937521816777269E-2</v>
      </c>
      <c r="R243">
        <f t="shared" si="54"/>
        <v>2.5628236781088326E-3</v>
      </c>
      <c r="S243">
        <f t="shared" si="55"/>
        <v>2.0823466989799344E-3</v>
      </c>
      <c r="T243">
        <f t="shared" si="56"/>
        <v>2.9606739246392276E-3</v>
      </c>
      <c r="U243">
        <f t="shared" si="57"/>
        <v>9.5889845781594787E-3</v>
      </c>
      <c r="V243">
        <f t="shared" si="58"/>
        <v>-7.6896331277179295E-3</v>
      </c>
    </row>
    <row r="244" spans="1:22">
      <c r="A244" s="1">
        <v>41327</v>
      </c>
      <c r="B244">
        <v>64.401399999999995</v>
      </c>
      <c r="C244">
        <v>76.66</v>
      </c>
      <c r="D244">
        <v>27.76</v>
      </c>
      <c r="E244">
        <v>76.25</v>
      </c>
      <c r="F244">
        <v>201.09</v>
      </c>
      <c r="G244">
        <v>76.989999999999995</v>
      </c>
      <c r="I244">
        <f t="shared" si="47"/>
        <v>-2.0318815402565749E-2</v>
      </c>
      <c r="J244">
        <f t="shared" si="48"/>
        <v>2.1724643475942829E-2</v>
      </c>
      <c r="K244">
        <f t="shared" si="49"/>
        <v>-8.9253837915029832E-3</v>
      </c>
      <c r="L244">
        <f t="shared" si="50"/>
        <v>1.1817226890755705E-3</v>
      </c>
      <c r="M244">
        <f t="shared" si="51"/>
        <v>5.4731814110864363E-4</v>
      </c>
      <c r="N244">
        <f t="shared" si="52"/>
        <v>5.8792788084660597E-3</v>
      </c>
      <c r="Q244">
        <f t="shared" si="53"/>
        <v>-2.4137752840742627E-2</v>
      </c>
      <c r="R244">
        <f t="shared" si="54"/>
        <v>1.6199807357547606E-2</v>
      </c>
      <c r="S244">
        <f t="shared" si="55"/>
        <v>-1.3687417495981187E-2</v>
      </c>
      <c r="T244">
        <f t="shared" si="56"/>
        <v>-1.7592427305475567E-3</v>
      </c>
      <c r="U244">
        <f t="shared" si="57"/>
        <v>1.0856288916288792E-3</v>
      </c>
      <c r="V244">
        <f t="shared" si="58"/>
        <v>4.6839955963215354E-3</v>
      </c>
    </row>
    <row r="245" spans="1:22">
      <c r="A245" s="1">
        <v>41320</v>
      </c>
      <c r="B245">
        <v>65.737099999999998</v>
      </c>
      <c r="C245">
        <v>75.03</v>
      </c>
      <c r="D245">
        <v>28.01</v>
      </c>
      <c r="E245">
        <v>76.16</v>
      </c>
      <c r="F245">
        <v>200.98</v>
      </c>
      <c r="G245">
        <v>76.540000000000006</v>
      </c>
      <c r="I245">
        <f t="shared" si="47"/>
        <v>-3.1202149311097438E-2</v>
      </c>
      <c r="J245">
        <f t="shared" si="48"/>
        <v>-1.998432601880884E-2</v>
      </c>
      <c r="K245">
        <f t="shared" si="49"/>
        <v>1.6696914700544463E-2</v>
      </c>
      <c r="L245">
        <f t="shared" si="50"/>
        <v>9.009009009008917E-3</v>
      </c>
      <c r="M245">
        <f t="shared" si="51"/>
        <v>-3.4708449028164612E-3</v>
      </c>
      <c r="N245">
        <f t="shared" si="52"/>
        <v>1.0429042904290586E-2</v>
      </c>
      <c r="Q245">
        <f t="shared" si="53"/>
        <v>-3.5021086749274316E-2</v>
      </c>
      <c r="R245">
        <f t="shared" si="54"/>
        <v>-2.5509162137204063E-2</v>
      </c>
      <c r="S245">
        <f t="shared" si="55"/>
        <v>1.1934880996066259E-2</v>
      </c>
      <c r="T245">
        <f t="shared" si="56"/>
        <v>6.0680435893857897E-3</v>
      </c>
      <c r="U245">
        <f t="shared" si="57"/>
        <v>-2.9325341522962256E-3</v>
      </c>
      <c r="V245">
        <f t="shared" si="58"/>
        <v>9.2337596921460621E-3</v>
      </c>
    </row>
    <row r="246" spans="1:22">
      <c r="A246" s="1">
        <v>41313</v>
      </c>
      <c r="B246">
        <v>67.854299999999995</v>
      </c>
      <c r="C246">
        <v>76.56</v>
      </c>
      <c r="D246">
        <v>27.55</v>
      </c>
      <c r="E246">
        <v>75.48</v>
      </c>
      <c r="F246">
        <v>201.68</v>
      </c>
      <c r="G246">
        <v>75.75</v>
      </c>
      <c r="I246">
        <f t="shared" si="47"/>
        <v>4.7089014672205387E-2</v>
      </c>
      <c r="J246">
        <f t="shared" si="48"/>
        <v>2.257245892880988E-2</v>
      </c>
      <c r="K246">
        <f t="shared" si="49"/>
        <v>-1.3605442176870763E-2</v>
      </c>
      <c r="L246">
        <f t="shared" si="50"/>
        <v>1.752493933674848E-2</v>
      </c>
      <c r="M246">
        <f t="shared" si="51"/>
        <v>-1.7058192806316375E-2</v>
      </c>
      <c r="N246">
        <f t="shared" si="52"/>
        <v>-2.2391991570074321E-3</v>
      </c>
      <c r="Q246">
        <f t="shared" si="53"/>
        <v>4.3270077234028509E-2</v>
      </c>
      <c r="R246">
        <f t="shared" si="54"/>
        <v>1.7047622810414657E-2</v>
      </c>
      <c r="S246">
        <f t="shared" si="55"/>
        <v>-1.8367475881348967E-2</v>
      </c>
      <c r="T246">
        <f t="shared" si="56"/>
        <v>1.4583973917125351E-2</v>
      </c>
      <c r="U246">
        <f t="shared" si="57"/>
        <v>-1.6519882055796138E-2</v>
      </c>
      <c r="V246">
        <f t="shared" si="58"/>
        <v>-3.4344823691519564E-3</v>
      </c>
    </row>
    <row r="247" spans="1:22">
      <c r="A247" s="1">
        <v>41306</v>
      </c>
      <c r="B247">
        <v>64.802800000000005</v>
      </c>
      <c r="C247">
        <v>74.87</v>
      </c>
      <c r="D247">
        <v>27.93</v>
      </c>
      <c r="E247">
        <v>74.180000000000007</v>
      </c>
      <c r="F247">
        <v>205.18</v>
      </c>
      <c r="G247">
        <v>75.92</v>
      </c>
      <c r="I247">
        <f t="shared" si="47"/>
        <v>3.1234882240610995E-2</v>
      </c>
      <c r="J247">
        <f t="shared" si="48"/>
        <v>-2.1324803411968407E-3</v>
      </c>
      <c r="K247">
        <f t="shared" si="49"/>
        <v>1.7934002869439691E-3</v>
      </c>
      <c r="L247">
        <f t="shared" si="50"/>
        <v>3.5173160173160856E-3</v>
      </c>
      <c r="M247">
        <f t="shared" si="51"/>
        <v>1.0245401766113549E-3</v>
      </c>
      <c r="N247">
        <f t="shared" si="52"/>
        <v>3.6450511945392616E-2</v>
      </c>
      <c r="Q247">
        <f t="shared" si="53"/>
        <v>2.7415944802434117E-2</v>
      </c>
      <c r="R247">
        <f t="shared" si="54"/>
        <v>-7.6573164595920623E-3</v>
      </c>
      <c r="S247">
        <f t="shared" si="55"/>
        <v>-2.9686334175342355E-3</v>
      </c>
      <c r="T247">
        <f t="shared" si="56"/>
        <v>5.7635059769295827E-4</v>
      </c>
      <c r="U247">
        <f t="shared" si="57"/>
        <v>1.5628509271315904E-3</v>
      </c>
      <c r="V247">
        <f t="shared" si="58"/>
        <v>3.5255228733248094E-2</v>
      </c>
    </row>
    <row r="248" spans="1:22">
      <c r="A248" s="1">
        <v>41299</v>
      </c>
      <c r="B248">
        <v>62.84</v>
      </c>
      <c r="C248">
        <v>75.03</v>
      </c>
      <c r="D248">
        <v>27.88</v>
      </c>
      <c r="E248">
        <v>73.92</v>
      </c>
      <c r="F248">
        <v>204.97</v>
      </c>
      <c r="G248">
        <v>73.25</v>
      </c>
      <c r="I248">
        <f t="shared" si="47"/>
        <v>-0.1202391202391202</v>
      </c>
      <c r="J248">
        <f t="shared" si="48"/>
        <v>-1.3326226012799758E-4</v>
      </c>
      <c r="K248">
        <f t="shared" si="49"/>
        <v>2.3119266055045884E-2</v>
      </c>
      <c r="L248">
        <f t="shared" si="50"/>
        <v>9.4223678820155587E-3</v>
      </c>
      <c r="M248">
        <f t="shared" si="51"/>
        <v>5.3992903789787716E-2</v>
      </c>
      <c r="N248">
        <f t="shared" si="52"/>
        <v>4.7326279668287174E-2</v>
      </c>
      <c r="Q248">
        <f t="shared" si="53"/>
        <v>-0.12405805767729708</v>
      </c>
      <c r="R248">
        <f t="shared" si="54"/>
        <v>-5.6580983785232191E-3</v>
      </c>
      <c r="S248">
        <f t="shared" si="55"/>
        <v>1.835723235056768E-2</v>
      </c>
      <c r="T248">
        <f t="shared" si="56"/>
        <v>6.4814024623924315E-3</v>
      </c>
      <c r="U248">
        <f t="shared" si="57"/>
        <v>5.4531214540307953E-2</v>
      </c>
      <c r="V248">
        <f t="shared" si="58"/>
        <v>4.6130996456142652E-2</v>
      </c>
    </row>
    <row r="249" spans="1:22">
      <c r="A249" s="1">
        <v>41292</v>
      </c>
      <c r="B249">
        <v>71.4285</v>
      </c>
      <c r="C249">
        <v>75.040000000000006</v>
      </c>
      <c r="D249">
        <v>27.25</v>
      </c>
      <c r="E249">
        <v>73.23</v>
      </c>
      <c r="F249">
        <v>194.47</v>
      </c>
      <c r="G249">
        <v>69.94</v>
      </c>
      <c r="I249">
        <f t="shared" si="47"/>
        <v>-3.9015989828935171E-2</v>
      </c>
      <c r="J249">
        <f t="shared" si="48"/>
        <v>-1.5965939329429801E-3</v>
      </c>
      <c r="K249">
        <f t="shared" si="49"/>
        <v>1.5654118524040417E-2</v>
      </c>
      <c r="L249">
        <f t="shared" si="50"/>
        <v>1.216309606081567E-2</v>
      </c>
      <c r="M249">
        <f t="shared" si="51"/>
        <v>1.0285420416566993E-4</v>
      </c>
      <c r="N249">
        <f t="shared" si="52"/>
        <v>1.040161802947126E-2</v>
      </c>
      <c r="Q249">
        <f t="shared" si="53"/>
        <v>-4.283492726711205E-2</v>
      </c>
      <c r="R249">
        <f t="shared" si="54"/>
        <v>-7.1214300513382017E-3</v>
      </c>
      <c r="S249">
        <f t="shared" si="55"/>
        <v>1.0892084819562213E-2</v>
      </c>
      <c r="T249">
        <f t="shared" si="56"/>
        <v>9.222130641192542E-3</v>
      </c>
      <c r="U249">
        <f t="shared" si="57"/>
        <v>6.4116495468590537E-4</v>
      </c>
      <c r="V249">
        <f t="shared" si="58"/>
        <v>9.2063348173267359E-3</v>
      </c>
    </row>
    <row r="250" spans="1:22">
      <c r="A250" s="1">
        <v>41285</v>
      </c>
      <c r="B250">
        <v>74.328500000000005</v>
      </c>
      <c r="C250">
        <v>75.16</v>
      </c>
      <c r="D250">
        <v>26.83</v>
      </c>
      <c r="E250">
        <v>72.349999999999994</v>
      </c>
      <c r="F250">
        <v>194.45</v>
      </c>
      <c r="G250">
        <v>69.22</v>
      </c>
      <c r="I250">
        <f t="shared" si="47"/>
        <v>-1.2714233911619299E-2</v>
      </c>
      <c r="J250">
        <f t="shared" si="48"/>
        <v>-3.2565323722486772E-2</v>
      </c>
      <c r="K250">
        <f t="shared" si="49"/>
        <v>3.3657442034404905E-3</v>
      </c>
      <c r="L250">
        <f t="shared" si="50"/>
        <v>1.1180992313067684E-2</v>
      </c>
      <c r="M250">
        <f t="shared" si="51"/>
        <v>2.3712562503219736E-3</v>
      </c>
      <c r="N250">
        <f t="shared" si="52"/>
        <v>1.8816037053117629E-3</v>
      </c>
      <c r="Q250">
        <f t="shared" si="53"/>
        <v>-1.6533171349796177E-2</v>
      </c>
      <c r="R250">
        <f t="shared" si="54"/>
        <v>-3.8090159840881994E-2</v>
      </c>
      <c r="S250">
        <f t="shared" si="55"/>
        <v>-1.3962895010377141E-3</v>
      </c>
      <c r="T250">
        <f t="shared" si="56"/>
        <v>8.2400268934445554E-3</v>
      </c>
      <c r="U250">
        <f t="shared" si="57"/>
        <v>2.9095670008422092E-3</v>
      </c>
      <c r="V250">
        <f t="shared" si="58"/>
        <v>6.8632049316723863E-4</v>
      </c>
    </row>
    <row r="251" spans="1:22">
      <c r="A251" s="1">
        <v>41278</v>
      </c>
      <c r="B251">
        <v>75.285700000000006</v>
      </c>
      <c r="C251">
        <v>77.69</v>
      </c>
      <c r="D251">
        <v>26.74</v>
      </c>
      <c r="E251">
        <v>71.55</v>
      </c>
      <c r="F251">
        <v>193.99</v>
      </c>
      <c r="G251">
        <v>69.09</v>
      </c>
      <c r="I251">
        <f t="shared" si="47"/>
        <v>3.4166959713400447E-2</v>
      </c>
      <c r="J251">
        <f t="shared" si="48"/>
        <v>4.0166019547462906E-2</v>
      </c>
      <c r="K251">
        <f t="shared" si="49"/>
        <v>7.1563088512240913E-3</v>
      </c>
      <c r="L251">
        <f t="shared" si="50"/>
        <v>2.9792746113989521E-2</v>
      </c>
      <c r="M251">
        <f t="shared" si="51"/>
        <v>2.1914344413422437E-2</v>
      </c>
      <c r="N251">
        <f t="shared" si="52"/>
        <v>2.8890543559195736E-2</v>
      </c>
      <c r="Q251">
        <f t="shared" si="53"/>
        <v>3.0348022275223568E-2</v>
      </c>
      <c r="R251">
        <f t="shared" si="54"/>
        <v>3.4641183429067683E-2</v>
      </c>
      <c r="S251">
        <f t="shared" si="55"/>
        <v>2.3942751467458867E-3</v>
      </c>
      <c r="T251">
        <f t="shared" si="56"/>
        <v>2.6851780694366393E-2</v>
      </c>
      <c r="U251">
        <f t="shared" si="57"/>
        <v>2.2452655163942674E-2</v>
      </c>
      <c r="V251">
        <f t="shared" si="58"/>
        <v>2.7695260347051213E-2</v>
      </c>
    </row>
    <row r="252" spans="1:22">
      <c r="A252" s="1">
        <v>41271</v>
      </c>
      <c r="B252">
        <v>72.798400000000001</v>
      </c>
      <c r="C252">
        <v>74.69</v>
      </c>
      <c r="D252">
        <v>26.55</v>
      </c>
      <c r="E252">
        <v>69.48</v>
      </c>
      <c r="F252">
        <v>189.83</v>
      </c>
      <c r="G252">
        <v>67.150000000000006</v>
      </c>
      <c r="I252">
        <f t="shared" si="47"/>
        <v>-1.8757244911713156E-2</v>
      </c>
      <c r="J252">
        <f t="shared" si="48"/>
        <v>-1.9430221872128173E-2</v>
      </c>
      <c r="K252">
        <f t="shared" si="49"/>
        <v>-3.2786885245901565E-2</v>
      </c>
      <c r="L252">
        <f t="shared" si="50"/>
        <v>-1.1242350932118894E-2</v>
      </c>
      <c r="M252">
        <f t="shared" si="51"/>
        <v>-1.856064522800116E-2</v>
      </c>
      <c r="N252">
        <f t="shared" si="52"/>
        <v>-2.2846332945285153E-2</v>
      </c>
      <c r="Q252">
        <f t="shared" si="53"/>
        <v>-2.2576182349890034E-2</v>
      </c>
      <c r="R252">
        <f t="shared" si="54"/>
        <v>-2.4955057990523395E-2</v>
      </c>
      <c r="S252">
        <f t="shared" si="55"/>
        <v>-3.7548918950379769E-2</v>
      </c>
      <c r="T252">
        <f t="shared" si="56"/>
        <v>-1.4183316351742022E-2</v>
      </c>
      <c r="U252">
        <f t="shared" si="57"/>
        <v>-1.8022334477480924E-2</v>
      </c>
      <c r="V252">
        <f t="shared" si="58"/>
        <v>-2.4041616157429675E-2</v>
      </c>
    </row>
    <row r="253" spans="1:22">
      <c r="A253" s="1">
        <v>41264</v>
      </c>
      <c r="B253">
        <v>74.19</v>
      </c>
      <c r="C253">
        <v>76.17</v>
      </c>
      <c r="D253">
        <v>27.45</v>
      </c>
      <c r="E253">
        <v>70.27</v>
      </c>
      <c r="F253">
        <v>193.42</v>
      </c>
      <c r="G253">
        <v>68.72</v>
      </c>
      <c r="I253">
        <f t="shared" si="47"/>
        <v>1.8705794635832218E-2</v>
      </c>
      <c r="J253">
        <f t="shared" si="48"/>
        <v>2.904620372872202E-2</v>
      </c>
      <c r="K253">
        <f t="shared" si="49"/>
        <v>2.3871689668034435E-2</v>
      </c>
      <c r="L253">
        <f t="shared" si="50"/>
        <v>-5.941434432027215E-3</v>
      </c>
      <c r="M253">
        <f t="shared" si="51"/>
        <v>8.6566541510220141E-3</v>
      </c>
      <c r="N253">
        <f t="shared" si="52"/>
        <v>-1.7303017303017421E-2</v>
      </c>
      <c r="Q253">
        <f t="shared" si="53"/>
        <v>1.4886857197655342E-2</v>
      </c>
      <c r="R253">
        <f t="shared" si="54"/>
        <v>2.3521367610326797E-2</v>
      </c>
      <c r="S253">
        <f t="shared" si="55"/>
        <v>1.9109655963556231E-2</v>
      </c>
      <c r="T253">
        <f t="shared" si="56"/>
        <v>-8.8823998516503432E-3</v>
      </c>
      <c r="U253">
        <f t="shared" si="57"/>
        <v>9.1949649015422488E-3</v>
      </c>
      <c r="V253">
        <f t="shared" si="58"/>
        <v>-1.8498300515161943E-2</v>
      </c>
    </row>
    <row r="254" spans="1:22">
      <c r="A254" s="1">
        <v>41257</v>
      </c>
      <c r="B254">
        <v>72.827699999999993</v>
      </c>
      <c r="C254">
        <v>74.02</v>
      </c>
      <c r="D254">
        <v>26.81</v>
      </c>
      <c r="E254">
        <v>70.69</v>
      </c>
      <c r="F254">
        <v>191.76</v>
      </c>
      <c r="G254">
        <v>69.930000000000007</v>
      </c>
      <c r="I254">
        <f t="shared" si="47"/>
        <v>-4.3986164075165646E-2</v>
      </c>
      <c r="J254">
        <f t="shared" si="48"/>
        <v>-8.3065380493033691E-3</v>
      </c>
      <c r="K254">
        <f t="shared" si="49"/>
        <v>1.3419013419013526E-2</v>
      </c>
      <c r="L254">
        <f t="shared" si="50"/>
        <v>3.4066713981546481E-3</v>
      </c>
      <c r="M254">
        <f t="shared" si="51"/>
        <v>-9.8984110445432538E-4</v>
      </c>
      <c r="N254">
        <f t="shared" si="52"/>
        <v>-5.1216389244558291E-3</v>
      </c>
      <c r="Q254">
        <f t="shared" si="53"/>
        <v>-4.7805101513342524E-2</v>
      </c>
      <c r="R254">
        <f t="shared" si="54"/>
        <v>-1.3831374167698592E-2</v>
      </c>
      <c r="S254">
        <f t="shared" si="55"/>
        <v>8.6569797145353219E-3</v>
      </c>
      <c r="T254">
        <f t="shared" si="56"/>
        <v>4.6570597853152085E-4</v>
      </c>
      <c r="U254">
        <f t="shared" si="57"/>
        <v>-4.5153035393408994E-4</v>
      </c>
      <c r="V254">
        <f t="shared" si="58"/>
        <v>-6.3169221366003534E-3</v>
      </c>
    </row>
    <row r="255" spans="1:22">
      <c r="A255" s="1">
        <v>41250</v>
      </c>
      <c r="B255">
        <v>76.1785</v>
      </c>
      <c r="C255">
        <v>74.64</v>
      </c>
      <c r="D255">
        <v>26.454999999999998</v>
      </c>
      <c r="E255">
        <v>70.45</v>
      </c>
      <c r="F255">
        <v>191.95</v>
      </c>
      <c r="G255">
        <v>70.290000000000006</v>
      </c>
      <c r="I255">
        <f t="shared" si="47"/>
        <v>-8.8898164604348295E-2</v>
      </c>
      <c r="J255">
        <f t="shared" si="48"/>
        <v>4.8465266558965769E-3</v>
      </c>
      <c r="K255">
        <f t="shared" si="49"/>
        <v>-6.0116475671613268E-3</v>
      </c>
      <c r="L255">
        <f t="shared" si="50"/>
        <v>1.0325541373870539E-2</v>
      </c>
      <c r="M255">
        <f t="shared" si="51"/>
        <v>9.8910927553006456E-3</v>
      </c>
      <c r="N255">
        <f t="shared" si="52"/>
        <v>6.5874266074754662E-3</v>
      </c>
      <c r="Q255">
        <f t="shared" si="53"/>
        <v>-9.2717102042525174E-2</v>
      </c>
      <c r="R255">
        <f t="shared" si="54"/>
        <v>-6.7830946249864462E-4</v>
      </c>
      <c r="S255">
        <f t="shared" si="55"/>
        <v>-1.0773681271639531E-2</v>
      </c>
      <c r="T255">
        <f t="shared" si="56"/>
        <v>7.384575954247412E-3</v>
      </c>
      <c r="U255">
        <f t="shared" si="57"/>
        <v>1.042940350582088E-2</v>
      </c>
      <c r="V255">
        <f t="shared" si="58"/>
        <v>5.3921433953309419E-3</v>
      </c>
    </row>
    <row r="256" spans="1:22">
      <c r="A256" s="1">
        <v>41243</v>
      </c>
      <c r="B256">
        <v>83.611400000000003</v>
      </c>
      <c r="C256">
        <v>74.28</v>
      </c>
      <c r="D256">
        <v>26.614999999999998</v>
      </c>
      <c r="E256">
        <v>69.73</v>
      </c>
      <c r="F256">
        <v>190.07</v>
      </c>
      <c r="G256">
        <v>69.83</v>
      </c>
      <c r="I256">
        <f t="shared" si="47"/>
        <v>2.4112352834542827E-2</v>
      </c>
      <c r="J256">
        <f t="shared" si="48"/>
        <v>7.3230268510986463E-3</v>
      </c>
      <c r="K256">
        <f t="shared" si="49"/>
        <v>-3.9169675090252709E-2</v>
      </c>
      <c r="L256">
        <f t="shared" si="50"/>
        <v>2.4439332949972581E-3</v>
      </c>
      <c r="M256">
        <f t="shared" si="51"/>
        <v>-1.7675332058504356E-2</v>
      </c>
      <c r="N256">
        <f t="shared" si="52"/>
        <v>3.4487713751976123E-3</v>
      </c>
      <c r="Q256">
        <f t="shared" si="53"/>
        <v>2.0293415396365949E-2</v>
      </c>
      <c r="R256">
        <f t="shared" si="54"/>
        <v>1.7981907327034247E-3</v>
      </c>
      <c r="S256">
        <f t="shared" si="55"/>
        <v>-4.3931708794730913E-2</v>
      </c>
      <c r="T256">
        <f t="shared" si="56"/>
        <v>-4.970321246258692E-4</v>
      </c>
      <c r="U256">
        <f t="shared" si="57"/>
        <v>-1.713702130798412E-2</v>
      </c>
      <c r="V256">
        <f t="shared" si="58"/>
        <v>2.2534881630530881E-3</v>
      </c>
    </row>
    <row r="257" spans="1:22">
      <c r="A257" s="1">
        <v>41236</v>
      </c>
      <c r="B257">
        <v>81.642799999999994</v>
      </c>
      <c r="C257">
        <v>73.739999999999995</v>
      </c>
      <c r="D257">
        <v>27.7</v>
      </c>
      <c r="E257">
        <v>69.56</v>
      </c>
      <c r="F257">
        <v>193.49</v>
      </c>
      <c r="G257">
        <v>69.59</v>
      </c>
      <c r="I257">
        <f t="shared" si="47"/>
        <v>8.3047126322422393E-2</v>
      </c>
      <c r="J257">
        <f t="shared" si="48"/>
        <v>4.1966935142009332E-2</v>
      </c>
      <c r="K257">
        <f t="shared" si="49"/>
        <v>4.445927551478257E-2</v>
      </c>
      <c r="L257">
        <f t="shared" si="50"/>
        <v>5.3475935828877219E-3</v>
      </c>
      <c r="M257">
        <f t="shared" si="51"/>
        <v>3.5037980100567134E-2</v>
      </c>
      <c r="N257">
        <f t="shared" si="52"/>
        <v>4.1454654295121296E-2</v>
      </c>
      <c r="Q257">
        <f t="shared" si="53"/>
        <v>7.9228188884245515E-2</v>
      </c>
      <c r="R257">
        <f t="shared" si="54"/>
        <v>3.6442099023614109E-2</v>
      </c>
      <c r="S257">
        <f t="shared" si="55"/>
        <v>3.9697241810304366E-2</v>
      </c>
      <c r="T257">
        <f t="shared" si="56"/>
        <v>2.4066281632645946E-3</v>
      </c>
      <c r="U257">
        <f t="shared" si="57"/>
        <v>3.5576290851087371E-2</v>
      </c>
      <c r="V257">
        <f t="shared" si="58"/>
        <v>4.0259371082976773E-2</v>
      </c>
    </row>
    <row r="258" spans="1:22">
      <c r="A258" s="1">
        <v>41229</v>
      </c>
      <c r="B258">
        <v>75.382499999999993</v>
      </c>
      <c r="C258">
        <v>70.77</v>
      </c>
      <c r="D258">
        <v>26.520900000000001</v>
      </c>
      <c r="E258">
        <v>69.19</v>
      </c>
      <c r="F258">
        <v>186.94</v>
      </c>
      <c r="G258">
        <v>66.819999999999993</v>
      </c>
      <c r="I258">
        <f t="shared" si="47"/>
        <v>-3.5429947512136684E-2</v>
      </c>
      <c r="J258">
        <f t="shared" si="48"/>
        <v>-3.38566552901024E-2</v>
      </c>
      <c r="K258">
        <f t="shared" si="49"/>
        <v>-8.0093652445369368E-2</v>
      </c>
      <c r="L258">
        <f t="shared" si="50"/>
        <v>-9.7323600973237001E-3</v>
      </c>
      <c r="M258">
        <f t="shared" si="51"/>
        <v>-1.4237502636574528E-2</v>
      </c>
      <c r="N258">
        <f t="shared" si="52"/>
        <v>-2.8353977018357179E-3</v>
      </c>
      <c r="Q258">
        <f t="shared" si="53"/>
        <v>-3.9248884950313562E-2</v>
      </c>
      <c r="R258">
        <f t="shared" si="54"/>
        <v>-3.9381491408497622E-2</v>
      </c>
      <c r="S258">
        <f t="shared" si="55"/>
        <v>-8.4855686149847578E-2</v>
      </c>
      <c r="T258">
        <f t="shared" si="56"/>
        <v>-1.2673325516946828E-2</v>
      </c>
      <c r="U258">
        <f t="shared" si="57"/>
        <v>-1.3699191886054294E-2</v>
      </c>
      <c r="V258">
        <f t="shared" si="58"/>
        <v>-4.0306809139802422E-3</v>
      </c>
    </row>
    <row r="259" spans="1:22">
      <c r="A259" s="1">
        <v>41222</v>
      </c>
      <c r="B259">
        <v>78.151399999999995</v>
      </c>
      <c r="C259">
        <v>73.25</v>
      </c>
      <c r="D259">
        <v>28.83</v>
      </c>
      <c r="E259">
        <v>69.87</v>
      </c>
      <c r="F259">
        <v>189.64</v>
      </c>
      <c r="G259">
        <v>67.010000000000005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7"/>
  <sheetViews>
    <sheetView workbookViewId="0">
      <selection activeCell="D13" sqref="D13"/>
    </sheetView>
  </sheetViews>
  <sheetFormatPr defaultRowHeight="15"/>
  <cols>
    <col min="13" max="13" width="3.28515625" customWidth="1"/>
    <col min="14" max="14" width="5.140625" customWidth="1"/>
  </cols>
  <sheetData>
    <row r="2" spans="1:14">
      <c r="C2" t="s">
        <v>11</v>
      </c>
      <c r="D2" t="s">
        <v>12</v>
      </c>
      <c r="E2" t="s">
        <v>13</v>
      </c>
      <c r="G2" t="s">
        <v>14</v>
      </c>
    </row>
    <row r="3" spans="1:14">
      <c r="B3" t="s">
        <v>18</v>
      </c>
      <c r="C3">
        <v>3.8189374381768768E-3</v>
      </c>
      <c r="D3">
        <v>3.6313321078427482E-2</v>
      </c>
      <c r="E3" s="2">
        <v>7.4569753745339917E-2</v>
      </c>
      <c r="G3">
        <f>'return to covariance'!Z18</f>
        <v>1.3134036730527558E-3</v>
      </c>
      <c r="H3">
        <f>'return to covariance'!AA18</f>
        <v>3.2103628243138608E-4</v>
      </c>
      <c r="I3">
        <f>'return to covariance'!AB18</f>
        <v>3.1880560887230519E-4</v>
      </c>
      <c r="J3">
        <f>'return to covariance'!AC18</f>
        <v>9.6540987657382969E-5</v>
      </c>
      <c r="K3">
        <f>'return to covariance'!AD18</f>
        <v>1.7221310519588637E-4</v>
      </c>
      <c r="L3">
        <f>'return to covariance'!AE18</f>
        <v>1.1387623961463455E-4</v>
      </c>
      <c r="N3" s="3">
        <f t="shared" ref="N3:N7" si="0">E3</f>
        <v>7.4569753745339917E-2</v>
      </c>
    </row>
    <row r="4" spans="1:14">
      <c r="B4" t="s">
        <v>19</v>
      </c>
      <c r="C4">
        <v>5.5248361183952216E-3</v>
      </c>
      <c r="D4">
        <v>2.9684934595140291E-2</v>
      </c>
      <c r="E4" s="2">
        <v>0.14170876973086144</v>
      </c>
      <c r="G4">
        <f>'return to covariance'!Z19</f>
        <v>3.2103628243138608E-4</v>
      </c>
      <c r="H4">
        <f>'return to covariance'!AA19</f>
        <v>8.7768460350374133E-4</v>
      </c>
      <c r="I4">
        <f>'return to covariance'!AB19</f>
        <v>1.64019547931451E-4</v>
      </c>
      <c r="J4">
        <f>'return to covariance'!AC19</f>
        <v>1.7335624505012293E-4</v>
      </c>
      <c r="K4">
        <f>'return to covariance'!AD19</f>
        <v>2.9986983698863332E-4</v>
      </c>
      <c r="L4">
        <f>'return to covariance'!AE19</f>
        <v>1.2405141254510417E-4</v>
      </c>
      <c r="N4" s="4">
        <f t="shared" si="0"/>
        <v>0.14170876973086144</v>
      </c>
    </row>
    <row r="5" spans="1:14">
      <c r="B5" t="s">
        <v>20</v>
      </c>
      <c r="C5">
        <v>4.7620337044782047E-3</v>
      </c>
      <c r="D5">
        <v>3.1171879401436318E-2</v>
      </c>
      <c r="E5" s="2">
        <v>8.4893249988211003E-2</v>
      </c>
      <c r="G5">
        <f>'return to covariance'!Z20</f>
        <v>3.1880560887230519E-4</v>
      </c>
      <c r="H5">
        <f>'return to covariance'!AA20</f>
        <v>1.64019547931451E-4</v>
      </c>
      <c r="I5">
        <f>'return to covariance'!AB20</f>
        <v>9.6781480619291776E-4</v>
      </c>
      <c r="J5">
        <f>'return to covariance'!AC20</f>
        <v>1.9579400015270828E-4</v>
      </c>
      <c r="K5">
        <f>'return to covariance'!AD20</f>
        <v>2.1198625846914534E-4</v>
      </c>
      <c r="L5">
        <f>'return to covariance'!AE20</f>
        <v>1.69697358817031E-4</v>
      </c>
      <c r="N5" s="4">
        <f t="shared" si="0"/>
        <v>8.4893249988211003E-2</v>
      </c>
    </row>
    <row r="6" spans="1:14">
      <c r="B6" t="s">
        <v>21</v>
      </c>
      <c r="C6">
        <v>2.9409654196231273E-3</v>
      </c>
      <c r="D6">
        <v>1.8281763932512719E-2</v>
      </c>
      <c r="E6" s="2">
        <v>0.40934780942587645</v>
      </c>
      <c r="G6">
        <f>'return to covariance'!Z21</f>
        <v>9.6540987657382969E-5</v>
      </c>
      <c r="H6">
        <f>'return to covariance'!AA21</f>
        <v>1.7335624505012293E-4</v>
      </c>
      <c r="I6">
        <f>'return to covariance'!AB21</f>
        <v>1.9579400015270828E-4</v>
      </c>
      <c r="J6">
        <f>'return to covariance'!AC21</f>
        <v>3.328913271754215E-4</v>
      </c>
      <c r="K6">
        <f>'return to covariance'!AD21</f>
        <v>1.5161160842109289E-4</v>
      </c>
      <c r="L6">
        <f>'return to covariance'!AE21</f>
        <v>1.5508953795544155E-4</v>
      </c>
      <c r="N6" s="4">
        <f t="shared" si="0"/>
        <v>0.40934780942587645</v>
      </c>
    </row>
    <row r="7" spans="1:14">
      <c r="B7" t="s">
        <v>22</v>
      </c>
      <c r="C7">
        <v>-5.3831075052023544E-4</v>
      </c>
      <c r="D7">
        <v>2.6591820319171053E-2</v>
      </c>
      <c r="E7" s="2">
        <v>1.2602910203869699E-2</v>
      </c>
      <c r="G7">
        <f>'return to covariance'!Z22</f>
        <v>1.7221310519588637E-4</v>
      </c>
      <c r="H7">
        <f>'return to covariance'!AA22</f>
        <v>2.9986983698863332E-4</v>
      </c>
      <c r="I7">
        <f>'return to covariance'!AB22</f>
        <v>2.1198625846914534E-4</v>
      </c>
      <c r="J7">
        <f>'return to covariance'!AC22</f>
        <v>1.5161160842109289E-4</v>
      </c>
      <c r="K7">
        <f>'return to covariance'!AD22</f>
        <v>7.0430767717836453E-4</v>
      </c>
      <c r="L7">
        <f>'return to covariance'!AE22</f>
        <v>1.0445515320560176E-4</v>
      </c>
      <c r="N7" s="4">
        <f t="shared" si="0"/>
        <v>1.2602910203869699E-2</v>
      </c>
    </row>
    <row r="8" spans="1:14">
      <c r="B8" t="s">
        <v>23</v>
      </c>
      <c r="C8">
        <v>1.1952832121445243E-3</v>
      </c>
      <c r="D8">
        <v>1.8655031001109487E-2</v>
      </c>
      <c r="E8" s="2">
        <v>0.27687750690584156</v>
      </c>
      <c r="G8">
        <f>'return to covariance'!Z23</f>
        <v>1.1387623961463455E-4</v>
      </c>
      <c r="H8">
        <f>'return to covariance'!AA23</f>
        <v>1.2405141254510417E-4</v>
      </c>
      <c r="I8">
        <f>'return to covariance'!AB23</f>
        <v>1.69697358817031E-4</v>
      </c>
      <c r="J8">
        <f>'return to covariance'!AC23</f>
        <v>1.5508953795544155E-4</v>
      </c>
      <c r="K8">
        <f>'return to covariance'!AD23</f>
        <v>1.0445515320560176E-4</v>
      </c>
      <c r="L8">
        <f>'return to covariance'!AE23</f>
        <v>3.4662368690473687E-4</v>
      </c>
      <c r="N8" s="5">
        <f>E8</f>
        <v>0.27687750690584156</v>
      </c>
    </row>
    <row r="10" spans="1:14">
      <c r="G10" s="6">
        <f>E3</f>
        <v>7.4569753745339917E-2</v>
      </c>
      <c r="H10" s="7">
        <f>E4</f>
        <v>0.14170876973086144</v>
      </c>
      <c r="I10" s="7">
        <f>E5</f>
        <v>8.4893249988211003E-2</v>
      </c>
      <c r="J10" s="7">
        <f>E6</f>
        <v>0.40934780942587645</v>
      </c>
      <c r="K10" s="7">
        <f>E7</f>
        <v>1.2602910203869699E-2</v>
      </c>
      <c r="L10" s="8">
        <f>E8</f>
        <v>0.27687750690584156</v>
      </c>
    </row>
    <row r="13" spans="1:14">
      <c r="A13" t="s">
        <v>15</v>
      </c>
      <c r="D13" s="9">
        <f t="array" ref="D13">MMULT(G10:L10,MMULT(G3:L8,N3:N8))</f>
        <v>2.3046214014432249E-4</v>
      </c>
    </row>
    <row r="16" spans="1:14">
      <c r="A16" t="s">
        <v>16</v>
      </c>
      <c r="D16">
        <f>SUM(E3:E8)</f>
        <v>1</v>
      </c>
    </row>
    <row r="17" spans="1:5">
      <c r="A17" t="s">
        <v>17</v>
      </c>
      <c r="D17" s="9">
        <f>SUMPRODUCT(C3:C8,E3:E8)</f>
        <v>2.9999999772570571E-3</v>
      </c>
      <c r="E17" s="9">
        <v>3.0000000000000001E-3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tabSelected="1" workbookViewId="0">
      <selection activeCell="D13" sqref="D13"/>
    </sheetView>
  </sheetViews>
  <sheetFormatPr defaultRowHeight="15"/>
  <cols>
    <col min="4" max="4" width="8.42578125" customWidth="1"/>
    <col min="13" max="13" width="3.28515625" customWidth="1"/>
    <col min="14" max="14" width="5.140625" customWidth="1"/>
  </cols>
  <sheetData>
    <row r="2" spans="1:14">
      <c r="C2" t="s">
        <v>11</v>
      </c>
      <c r="D2" t="s">
        <v>12</v>
      </c>
      <c r="E2" t="s">
        <v>13</v>
      </c>
      <c r="G2" t="s">
        <v>14</v>
      </c>
    </row>
    <row r="3" spans="1:14">
      <c r="B3" t="s">
        <v>18</v>
      </c>
      <c r="C3">
        <f>'Risk optimization'!C3</f>
        <v>3.8189374381768768E-3</v>
      </c>
      <c r="D3">
        <f>'Risk optimization'!D3</f>
        <v>3.6313321078427482E-2</v>
      </c>
      <c r="E3" s="2">
        <v>7.9658541671768252E-2</v>
      </c>
      <c r="G3">
        <f>'return to covariance'!Z18</f>
        <v>1.3134036730527558E-3</v>
      </c>
      <c r="H3">
        <f>'return to covariance'!AA18</f>
        <v>3.2103628243138608E-4</v>
      </c>
      <c r="I3">
        <f>'return to covariance'!AB18</f>
        <v>3.1880560887230519E-4</v>
      </c>
      <c r="J3">
        <f>'return to covariance'!AC18</f>
        <v>9.6540987657382969E-5</v>
      </c>
      <c r="K3">
        <f>'return to covariance'!AD18</f>
        <v>1.7221310519588637E-4</v>
      </c>
      <c r="L3">
        <f>'return to covariance'!AE18</f>
        <v>1.1387623961463455E-4</v>
      </c>
      <c r="N3" s="3">
        <f t="shared" ref="N3:N7" si="0">E3</f>
        <v>7.9658541671768252E-2</v>
      </c>
    </row>
    <row r="4" spans="1:14">
      <c r="B4" t="s">
        <v>19</v>
      </c>
      <c r="C4">
        <f>'Risk optimization'!C4</f>
        <v>5.5248361183952216E-3</v>
      </c>
      <c r="D4">
        <f>'Risk optimization'!D4</f>
        <v>2.9684934595140291E-2</v>
      </c>
      <c r="E4" s="2">
        <v>0.29359373853883147</v>
      </c>
      <c r="G4">
        <f>'return to covariance'!Z19</f>
        <v>3.2103628243138608E-4</v>
      </c>
      <c r="H4">
        <f>'return to covariance'!AA19</f>
        <v>8.7768460350374133E-4</v>
      </c>
      <c r="I4">
        <f>'return to covariance'!AB19</f>
        <v>1.64019547931451E-4</v>
      </c>
      <c r="J4">
        <f>'return to covariance'!AC19</f>
        <v>1.7335624505012293E-4</v>
      </c>
      <c r="K4">
        <f>'return to covariance'!AD19</f>
        <v>2.9986983698863332E-4</v>
      </c>
      <c r="L4">
        <f>'return to covariance'!AE19</f>
        <v>1.2405141254510417E-4</v>
      </c>
      <c r="N4" s="4">
        <f t="shared" si="0"/>
        <v>0.29359373853883147</v>
      </c>
    </row>
    <row r="5" spans="1:14">
      <c r="B5" t="s">
        <v>20</v>
      </c>
      <c r="C5">
        <f>'Risk optimization'!C5</f>
        <v>4.7620337044782047E-3</v>
      </c>
      <c r="D5">
        <f>'Risk optimization'!D5</f>
        <v>3.1171879401436318E-2</v>
      </c>
      <c r="E5" s="2">
        <v>0.20153899046217946</v>
      </c>
      <c r="G5">
        <f>'return to covariance'!Z20</f>
        <v>3.1880560887230519E-4</v>
      </c>
      <c r="H5">
        <f>'return to covariance'!AA20</f>
        <v>1.64019547931451E-4</v>
      </c>
      <c r="I5">
        <f>'return to covariance'!AB20</f>
        <v>9.6781480619291776E-4</v>
      </c>
      <c r="J5">
        <f>'return to covariance'!AC20</f>
        <v>1.9579400015270828E-4</v>
      </c>
      <c r="K5">
        <f>'return to covariance'!AD20</f>
        <v>2.1198625846914534E-4</v>
      </c>
      <c r="L5">
        <f>'return to covariance'!AE20</f>
        <v>1.69697358817031E-4</v>
      </c>
      <c r="N5" s="4">
        <f t="shared" si="0"/>
        <v>0.20153899046217946</v>
      </c>
    </row>
    <row r="6" spans="1:14">
      <c r="B6" t="s">
        <v>21</v>
      </c>
      <c r="C6">
        <f>'Risk optimization'!C6</f>
        <v>2.9409654196231273E-3</v>
      </c>
      <c r="D6">
        <f>'Risk optimization'!D6</f>
        <v>1.8281763932512719E-2</v>
      </c>
      <c r="E6" s="2">
        <v>0.36109214231187403</v>
      </c>
      <c r="G6">
        <f>'return to covariance'!Z21</f>
        <v>9.6540987657382969E-5</v>
      </c>
      <c r="H6">
        <f>'return to covariance'!AA21</f>
        <v>1.7335624505012293E-4</v>
      </c>
      <c r="I6">
        <f>'return to covariance'!AB21</f>
        <v>1.9579400015270828E-4</v>
      </c>
      <c r="J6">
        <f>'return to covariance'!AC21</f>
        <v>3.328913271754215E-4</v>
      </c>
      <c r="K6">
        <f>'return to covariance'!AD21</f>
        <v>1.5161160842109289E-4</v>
      </c>
      <c r="L6">
        <f>'return to covariance'!AE21</f>
        <v>1.5508953795544155E-4</v>
      </c>
      <c r="N6" s="4">
        <f t="shared" si="0"/>
        <v>0.36109214231187403</v>
      </c>
    </row>
    <row r="7" spans="1:14">
      <c r="B7" t="s">
        <v>22</v>
      </c>
      <c r="C7">
        <f>'Risk optimization'!C7</f>
        <v>-5.3831075052023544E-4</v>
      </c>
      <c r="D7">
        <f>'Risk optimization'!D7</f>
        <v>2.6591820319171053E-2</v>
      </c>
      <c r="E7" s="2">
        <v>0</v>
      </c>
      <c r="G7">
        <f>'return to covariance'!Z22</f>
        <v>1.7221310519588637E-4</v>
      </c>
      <c r="H7">
        <f>'return to covariance'!AA22</f>
        <v>2.9986983698863332E-4</v>
      </c>
      <c r="I7">
        <f>'return to covariance'!AB22</f>
        <v>2.1198625846914534E-4</v>
      </c>
      <c r="J7">
        <f>'return to covariance'!AC22</f>
        <v>1.5161160842109289E-4</v>
      </c>
      <c r="K7">
        <f>'return to covariance'!AD22</f>
        <v>7.0430767717836453E-4</v>
      </c>
      <c r="L7">
        <f>'return to covariance'!AE22</f>
        <v>1.0445515320560176E-4</v>
      </c>
      <c r="N7" s="4">
        <f t="shared" si="0"/>
        <v>0</v>
      </c>
    </row>
    <row r="8" spans="1:14">
      <c r="B8" t="s">
        <v>23</v>
      </c>
      <c r="C8">
        <f>'Risk optimization'!C8</f>
        <v>1.1952832121445243E-3</v>
      </c>
      <c r="D8">
        <f>'Risk optimization'!D8</f>
        <v>1.8655031001109487E-2</v>
      </c>
      <c r="E8" s="2">
        <v>6.4116587015346921E-2</v>
      </c>
      <c r="G8">
        <f>'return to covariance'!Z23</f>
        <v>1.1387623961463455E-4</v>
      </c>
      <c r="H8">
        <f>'return to covariance'!AA23</f>
        <v>1.2405141254510417E-4</v>
      </c>
      <c r="I8">
        <f>'return to covariance'!AB23</f>
        <v>1.69697358817031E-4</v>
      </c>
      <c r="J8">
        <f>'return to covariance'!AC23</f>
        <v>1.5508953795544155E-4</v>
      </c>
      <c r="K8">
        <f>'return to covariance'!AD23</f>
        <v>1.0445515320560176E-4</v>
      </c>
      <c r="L8">
        <f>'return to covariance'!AE23</f>
        <v>3.4662368690473687E-4</v>
      </c>
      <c r="N8" s="5">
        <f>E8</f>
        <v>6.4116587015346921E-2</v>
      </c>
    </row>
    <row r="10" spans="1:14">
      <c r="G10" s="6">
        <f>E3</f>
        <v>7.9658541671768252E-2</v>
      </c>
      <c r="H10" s="7">
        <f>E4</f>
        <v>0.29359373853883147</v>
      </c>
      <c r="I10" s="7">
        <f>E5</f>
        <v>0.20153899046217946</v>
      </c>
      <c r="J10" s="7">
        <f>E6</f>
        <v>0.36109214231187403</v>
      </c>
      <c r="K10" s="7">
        <f>E7</f>
        <v>0</v>
      </c>
      <c r="L10" s="8">
        <f>E8</f>
        <v>6.4116587015346921E-2</v>
      </c>
    </row>
    <row r="13" spans="1:14">
      <c r="A13" t="s">
        <v>15</v>
      </c>
      <c r="D13" s="9">
        <f t="array" ref="D13">MMULT(G10:L10,MMULT(G3:L8,N3:N8))</f>
        <v>3.00999999999342E-4</v>
      </c>
      <c r="E13" s="9">
        <v>2.9999999999999997E-4</v>
      </c>
    </row>
    <row r="16" spans="1:14">
      <c r="A16" t="s">
        <v>16</v>
      </c>
      <c r="D16">
        <f>SUM(E3:E8)</f>
        <v>1.0000000000000002</v>
      </c>
    </row>
    <row r="17" spans="1:5">
      <c r="A17" t="s">
        <v>17</v>
      </c>
      <c r="D17" s="9">
        <f>SUMPRODUCT(C3:C8,E3:E8)</f>
        <v>4.0246007271386199E-3</v>
      </c>
      <c r="E17" s="9">
        <v>3.0000000000000001E-3</v>
      </c>
    </row>
    <row r="20" spans="1:5">
      <c r="C20">
        <f>C3/D3</f>
        <v>0.10516629503341071</v>
      </c>
      <c r="D20">
        <f>D17/D13</f>
        <v>13.370766535373482</v>
      </c>
    </row>
    <row r="21" spans="1:5">
      <c r="C21">
        <f t="shared" ref="C21:C25" si="1">C4/D4</f>
        <v>0.18611582588090628</v>
      </c>
    </row>
    <row r="22" spans="1:5">
      <c r="C22">
        <f t="shared" si="1"/>
        <v>0.15276697446284818</v>
      </c>
    </row>
    <row r="23" spans="1:5">
      <c r="C23">
        <f t="shared" si="1"/>
        <v>0.16086879966723808</v>
      </c>
    </row>
    <row r="24" spans="1:5">
      <c r="C24">
        <f t="shared" si="1"/>
        <v>-2.0243471265190025E-2</v>
      </c>
    </row>
    <row r="25" spans="1:5">
      <c r="C25">
        <f t="shared" si="1"/>
        <v>6.407296841658619E-2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to covariance</vt:lpstr>
      <vt:lpstr>Risk optimization</vt:lpstr>
      <vt:lpstr>Return optimization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SBhowmik</dc:creator>
  <cp:lastModifiedBy>SBhowmik</cp:lastModifiedBy>
  <dcterms:created xsi:type="dcterms:W3CDTF">2017-11-21T16:18:08Z</dcterms:created>
  <dcterms:modified xsi:type="dcterms:W3CDTF">2017-11-24T18:49:19Z</dcterms:modified>
</cp:coreProperties>
</file>