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OneDrive\Documents\p2\sql\New folder\"/>
    </mc:Choice>
  </mc:AlternateContent>
  <xr:revisionPtr revIDLastSave="0" documentId="13_ncr:1_{CC9BF3B6-2BED-485D-BCD2-6E3BF0A65BA9}" xr6:coauthVersionLast="47" xr6:coauthVersionMax="47" xr10:uidLastSave="{00000000-0000-0000-0000-000000000000}"/>
  <bookViews>
    <workbookView xWindow="-120" yWindow="-120" windowWidth="29040" windowHeight="15720" activeTab="1" xr2:uid="{AFA5A40E-5056-4A34-9E96-12701AC77041}"/>
  </bookViews>
  <sheets>
    <sheet name="working" sheetId="2" r:id="rId1"/>
    <sheet name="Dashboard" sheetId="5" r:id="rId2"/>
  </sheets>
  <definedNames>
    <definedName name="Slicer_status_name">#N/A</definedName>
    <definedName name="Slicer_transaction_date__Year">#N/A</definedName>
    <definedName name="Slicer_type_name">#N/A</definedName>
    <definedName name="working" localSheetId="0">working!$1:$1048576</definedName>
  </definedNames>
  <calcPr calcId="191029"/>
  <pivotCaches>
    <pivotCache cacheId="189" r:id="rId3"/>
    <pivotCache cacheId="192" r:id="rId4"/>
    <pivotCache cacheId="195" r:id="rId5"/>
    <pivotCache cacheId="198" r:id="rId6"/>
    <pivotCache cacheId="201" r:id="rId7"/>
    <pivotCache cacheId="204" r:id="rId8"/>
    <pivotCache cacheId="207" r:id="rId9"/>
    <pivotCache cacheId="210" r:id="rId10"/>
    <pivotCache cacheId="213" r:id="rId11"/>
    <pivotCache cacheId="216" r:id="rId12"/>
    <pivotCache cacheId="219" r:id="rId13"/>
    <pivotCache cacheId="222" r:id="rId14"/>
    <pivotCache cacheId="225" r:id="rId15"/>
    <pivotCache cacheId="228" r:id="rId16"/>
    <pivotCache cacheId="231" r:id="rId17"/>
    <pivotCache cacheId="234" r:id="rId18"/>
  </pivotCaches>
  <extLst>
    <ext xmlns:x14="http://schemas.microsoft.com/office/spreadsheetml/2009/9/main" uri="{876F7934-8845-4945-9796-88D515C7AA90}">
      <x14:pivotCaches>
        <pivotCache cacheId="16" r:id="rId19"/>
        <pivotCache cacheId="17" r:id="rId20"/>
        <pivotCache cacheId="18"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5810f158-125f-4be3-aecb-ccc0a9c61a45" name="accounts" connection="Query - accounts"/>
          <x15:modelTable id="branches_36a95e9e-641e-4ba6-a83c-33c78d5ab858" name="branches" connection="Query - branches"/>
          <x15:modelTable id="customers_4c843525-6e84-408f-8212-12c5464aa8de" name="customers" connection="Query - customers"/>
          <x15:modelTable id="loan_9255aeff-7c5e-4bd8-8f2f-fd3520f9123d" name="loan" connection="Query - loan"/>
          <x15:modelTable id="v_transactions_7f48115b-5100-49c1-aa4d-8a1ff1db8442" name="v_transactions" connection="Query - v_transactions"/>
        </x15:modelTables>
        <x15:modelRelationships>
          <x15:modelRelationship fromTable="accounts" fromColumn="customer_id" toTable="customers" toColumn="customer_id"/>
          <x15:modelRelationship fromTable="loan" fromColumn="account_id" toTable="accounts" toColumn="account_id"/>
          <x15:modelRelationship fromTable="v_transactions" fromColumn="branch_id" toTable="branches" toColumn="branch_id"/>
          <x15:modelRelationship fromTable="v_transactions" fromColumn="account_origin_id" toTable="accounts" toColumn="account_id"/>
        </x15:modelRelationships>
        <x15:extLst>
          <ext xmlns:x16="http://schemas.microsoft.com/office/spreadsheetml/2014/11/main" uri="{9835A34E-60A6-4A7C-AAB8-D5F71C897F49}">
            <x16:modelTimeGroupings>
              <x16:modelTimeGrouping tableName="v_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 tableName="customers" columnName="date_of_birth" columnId="date_of_birth">
                <x16:calculatedTimeColumn columnName="date_of_birth (Year)" columnId="date_of_birth (Year)" contentType="years" isSelected="1"/>
                <x16:calculatedTimeColumn columnName="date_of_birth (Quarter)" columnId="date_of_birth (Quarter)" contentType="quarters" isSelected="1"/>
                <x16:calculatedTimeColumn columnName="date_of_birth (Month Index)" columnId="date_of_birth (Month Index)" contentType="monthsindex" isSelected="1"/>
                <x16:calculatedTimeColumn columnName="date_of_birth (Month)" columnId="date_of_bir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5" l="1"/>
  <c r="T6" i="5"/>
  <c r="N6" i="5"/>
  <c r="F6" i="5"/>
  <c r="Y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49761-67B8-4387-AA0C-ABB63CD094C1}" name="Query - accounts" description="Connection to the 'accounts' query in the workbook." type="100" refreshedVersion="7" minRefreshableVersion="5">
    <extLst>
      <ext xmlns:x15="http://schemas.microsoft.com/office/spreadsheetml/2010/11/main" uri="{DE250136-89BD-433C-8126-D09CA5730AF9}">
        <x15:connection id="6cf46bd7-caf5-4ff8-a825-c1d99aab040c">
          <x15:oledbPr connection="Provider=Microsoft.Mashup.OleDb.1;Data Source=$Workbook$;Location=accounts;Extended Properties=&quot;&quot;">
            <x15:dbTables>
              <x15:dbTable name="accounts"/>
            </x15:dbTables>
          </x15:oledbPr>
        </x15:connection>
      </ext>
    </extLst>
  </connection>
  <connection id="2" xr16:uid="{31A066C3-7C10-4A9A-9602-AD15006585D0}" name="Query - branches" description="Connection to the 'branches' query in the workbook." type="100" refreshedVersion="7" minRefreshableVersion="5">
    <extLst>
      <ext xmlns:x15="http://schemas.microsoft.com/office/spreadsheetml/2010/11/main" uri="{DE250136-89BD-433C-8126-D09CA5730AF9}">
        <x15:connection id="0b8c578a-e09f-48e4-a714-91a3c196c404">
          <x15:oledbPr connection="Provider=Microsoft.Mashup.OleDb.1;Data Source=$Workbook$;Location=branches;Extended Properties=&quot;&quot;">
            <x15:dbTables>
              <x15:dbTable name="branches"/>
            </x15:dbTables>
          </x15:oledbPr>
        </x15:connection>
      </ext>
    </extLst>
  </connection>
  <connection id="3" xr16:uid="{C466DA6A-906A-469E-9ED4-B297D66688B8}" name="Query - customers" description="Connection to the 'customers' query in the workbook." type="100" refreshedVersion="7" minRefreshableVersion="5">
    <extLst>
      <ext xmlns:x15="http://schemas.microsoft.com/office/spreadsheetml/2010/11/main" uri="{DE250136-89BD-433C-8126-D09CA5730AF9}">
        <x15:connection id="c7c384d4-57be-419c-9047-992958cb73d9">
          <x15:oledbPr connection="Provider=Microsoft.Mashup.OleDb.1;Data Source=$Workbook$;Location=customers;Extended Properties=&quot;&quot;">
            <x15:dbTables>
              <x15:dbTable name="customers"/>
            </x15:dbTables>
          </x15:oledbPr>
        </x15:connection>
      </ext>
    </extLst>
  </connection>
  <connection id="4" xr16:uid="{5C0F4649-3E16-4938-BF54-A1BCD3F86A86}" name="Query - loan" description="Connection to the 'loan' query in the workbook." type="100" refreshedVersion="7" minRefreshableVersion="5">
    <extLst>
      <ext xmlns:x15="http://schemas.microsoft.com/office/spreadsheetml/2010/11/main" uri="{DE250136-89BD-433C-8126-D09CA5730AF9}">
        <x15:connection id="1729d047-b2b5-4885-92a2-ae4908a503b5">
          <x15:oledbPr connection="Provider=Microsoft.Mashup.OleDb.1;Data Source=$Workbook$;Location=loan;Extended Properties=&quot;&quot;">
            <x15:dbTables>
              <x15:dbTable name="loan"/>
            </x15:dbTables>
          </x15:oledbPr>
        </x15:connection>
      </ext>
    </extLst>
  </connection>
  <connection id="5" xr16:uid="{791DFB9D-C0A7-442C-A8FA-D3C4E12C7926}" name="Query - v_transactions" description="Connection to the 'v_transactions' query in the workbook." type="100" refreshedVersion="7" minRefreshableVersion="5">
    <extLst>
      <ext xmlns:x15="http://schemas.microsoft.com/office/spreadsheetml/2010/11/main" uri="{DE250136-89BD-433C-8126-D09CA5730AF9}">
        <x15:connection id="f0e8f1e3-b1fa-438e-93ab-2a23986be942"/>
      </ext>
    </extLst>
  </connection>
  <connection id="6" xr16:uid="{42FDE475-70FE-442B-9D1E-67DF72DFC6E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<sst xmlns="http://schemas.openxmlformats.org/spreadsheetml/2006/main" count="77" uniqueCount="58">
  <si>
    <t>Column Labels</t>
  </si>
  <si>
    <t>Grand Total</t>
  </si>
  <si>
    <t>2020</t>
  </si>
  <si>
    <t>2021</t>
  </si>
  <si>
    <t>2022</t>
  </si>
  <si>
    <t>2023</t>
  </si>
  <si>
    <t>2024</t>
  </si>
  <si>
    <t>2025</t>
  </si>
  <si>
    <t>2026</t>
  </si>
  <si>
    <t>Row Labels</t>
  </si>
  <si>
    <t>Sum of amount</t>
  </si>
  <si>
    <t>Total volume</t>
  </si>
  <si>
    <t>Branch 17</t>
  </si>
  <si>
    <t>Branch 34</t>
  </si>
  <si>
    <t>Branch 39</t>
  </si>
  <si>
    <t>Branch 44</t>
  </si>
  <si>
    <t>Branch 46</t>
  </si>
  <si>
    <t>Branch 47</t>
  </si>
  <si>
    <t>Branch 50</t>
  </si>
  <si>
    <t>Branch 8</t>
  </si>
  <si>
    <t>Branch 9</t>
  </si>
  <si>
    <t>Deposit</t>
  </si>
  <si>
    <t>Withdrawal</t>
  </si>
  <si>
    <t>Active</t>
  </si>
  <si>
    <t>Overdue</t>
  </si>
  <si>
    <t>Paid Off</t>
  </si>
  <si>
    <t>Adah Grimes</t>
  </si>
  <si>
    <t>Bud Lynch</t>
  </si>
  <si>
    <t>Cher Cooke</t>
  </si>
  <si>
    <t>Corliss Willis</t>
  </si>
  <si>
    <t>Courtney Martinez</t>
  </si>
  <si>
    <t>Julian Vazquez</t>
  </si>
  <si>
    <t>Kimiko Griffith</t>
  </si>
  <si>
    <t>Murray Salazar</t>
  </si>
  <si>
    <t>Nathanael Flynn</t>
  </si>
  <si>
    <t>Oswaldo Pruitt</t>
  </si>
  <si>
    <t>principal amount</t>
  </si>
  <si>
    <t>Loan Status</t>
  </si>
  <si>
    <t>Branch Name</t>
  </si>
  <si>
    <t>Years</t>
  </si>
  <si>
    <t>Customer Name</t>
  </si>
  <si>
    <t>Total Balance</t>
  </si>
  <si>
    <t>Closed</t>
  </si>
  <si>
    <t>Inactive</t>
  </si>
  <si>
    <t>Sum of customer_id</t>
  </si>
  <si>
    <t>Values</t>
  </si>
  <si>
    <t>Customer Type</t>
  </si>
  <si>
    <t>Individual</t>
  </si>
  <si>
    <t>Large Enterprise</t>
  </si>
  <si>
    <t>Small Business</t>
  </si>
  <si>
    <t>Branch 29</t>
  </si>
  <si>
    <t>total account</t>
  </si>
  <si>
    <t>total loan</t>
  </si>
  <si>
    <t>total customer</t>
  </si>
  <si>
    <t>total transaction</t>
  </si>
  <si>
    <t>avg transaction</t>
  </si>
  <si>
    <t>total accounts</t>
  </si>
  <si>
    <t>loan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</si>
</sst>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M&quot;"/>
  </numFmts>
  <fonts count="3" x14ac:knownFonts="1">
    <font>
      <sz val="11"/>
      <color theme="1"/>
      <name val="Calibri"/>
      <family val="2"/>
      <scheme val="minor"/>
    </font>
    <font>
      <b/>
      <sz val="22"/>
      <color theme="1"/>
      <name val="Calibri"/>
      <family val="2"/>
      <scheme val="minor"/>
    </font>
    <font>
      <b/>
      <sz val="16"/>
      <color theme="0"/>
      <name val="Arial Rounded MT Bold"/>
      <family val="2"/>
    </font>
  </fonts>
  <fills count="4">
    <fill>
      <patternFill patternType="none"/>
    </fill>
    <fill>
      <patternFill patternType="gray125"/>
    </fill>
    <fill>
      <patternFill patternType="solid">
        <fgColor rgb="FF5FA0EF"/>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pivotButton="1" applyNumberFormat="1"/>
    <xf numFmtId="0" fontId="0" fillId="0" borderId="0" xfId="0" applyNumberFormat="1" applyAlignment="1">
      <alignment horizontal="left"/>
    </xf>
    <xf numFmtId="0" fontId="1" fillId="0" borderId="0" xfId="0" applyFont="1"/>
    <xf numFmtId="0" fontId="0" fillId="2" borderId="0" xfId="0" applyFill="1"/>
    <xf numFmtId="2" fontId="0" fillId="0" borderId="0" xfId="0" applyNumberFormat="1"/>
    <xf numFmtId="164" fontId="0" fillId="0" borderId="0" xfId="0" applyNumberFormat="1"/>
    <xf numFmtId="0" fontId="0" fillId="0" borderId="0" xfId="0" applyBorder="1"/>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FA0EF"/>
      <color rgb="FF9DC3E6"/>
      <color rgb="FF4D79C7"/>
      <color rgb="FFE1C2A3"/>
      <color rgb="FFF77171"/>
      <color rgb="FF84A2D8"/>
      <color rgb="FFD5D5D5"/>
      <color rgb="FF5F86CD"/>
      <color rgb="FF96B0DE"/>
      <color rgb="FF6A8E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9.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1" Type="http://schemas.openxmlformats.org/officeDocument/2006/relationships/pivotCacheDefinition" Target="pivotCache/pivotCacheDefinition9.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6.xml"/><Relationship Id="rId51" Type="http://schemas.openxmlformats.org/officeDocument/2006/relationships/customXml" Target="../customXml/item2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8.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r>
              <a:rPr lang="en-IN" b="1">
                <a:solidFill>
                  <a:schemeClr val="bg1"/>
                </a:solidFill>
                <a:latin typeface="Bahnschrift" panose="020B0502040204020203" pitchFamily="34" charset="0"/>
              </a:rPr>
              <a:t>Branch Cash Flow Performance</a:t>
            </a:r>
          </a:p>
        </c:rich>
      </c:tx>
      <c:overlay val="0"/>
      <c:spPr>
        <a:gradFill flip="none" rotWithShape="1">
          <a:gsLst>
            <a:gs pos="0">
              <a:srgbClr val="9DC3E6">
                <a:lumMod val="79000"/>
                <a:lumOff val="21000"/>
              </a:srgbClr>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1C2A3">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284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2089467077485"/>
          <c:y val="0.13042342598741424"/>
          <c:w val="0.76200380834748593"/>
          <c:h val="0.66139044366442135"/>
        </c:manualLayout>
      </c:layout>
      <c:barChart>
        <c:barDir val="col"/>
        <c:grouping val="clustered"/>
        <c:varyColors val="0"/>
        <c:ser>
          <c:idx val="0"/>
          <c:order val="0"/>
          <c:tx>
            <c:strRef>
              <c:f>working!$N$10:$N$11</c:f>
              <c:strCache>
                <c:ptCount val="1"/>
                <c:pt idx="0">
                  <c:v>Deposit</c:v>
                </c:pt>
              </c:strCache>
            </c:strRef>
          </c:tx>
          <c:spPr>
            <a:solidFill>
              <a:srgbClr val="C28446"/>
            </a:solidFill>
            <a:ln>
              <a:noFill/>
            </a:ln>
            <a:effectLst/>
          </c:spPr>
          <c:invertIfNegative val="0"/>
          <c:cat>
            <c:strRef>
              <c:f>working!$M$12:$M$22</c:f>
              <c:strCache>
                <c:ptCount val="10"/>
                <c:pt idx="0">
                  <c:v>Branch 47</c:v>
                </c:pt>
                <c:pt idx="1">
                  <c:v>Branch 8</c:v>
                </c:pt>
                <c:pt idx="2">
                  <c:v>Branch 39</c:v>
                </c:pt>
                <c:pt idx="3">
                  <c:v>Branch 44</c:v>
                </c:pt>
                <c:pt idx="4">
                  <c:v>Branch 46</c:v>
                </c:pt>
                <c:pt idx="5">
                  <c:v>Branch 34</c:v>
                </c:pt>
                <c:pt idx="6">
                  <c:v>Branch 17</c:v>
                </c:pt>
                <c:pt idx="7">
                  <c:v>Branch 9</c:v>
                </c:pt>
                <c:pt idx="8">
                  <c:v>Branch 29</c:v>
                </c:pt>
                <c:pt idx="9">
                  <c:v>Branch 50</c:v>
                </c:pt>
              </c:strCache>
            </c:strRef>
          </c:cat>
          <c:val>
            <c:numRef>
              <c:f>working!$N$12:$N$22</c:f>
              <c:numCache>
                <c:formatCode>General</c:formatCode>
                <c:ptCount val="10"/>
                <c:pt idx="0">
                  <c:v>833309.15</c:v>
                </c:pt>
                <c:pt idx="1">
                  <c:v>781081.16</c:v>
                </c:pt>
                <c:pt idx="2">
                  <c:v>790008.62</c:v>
                </c:pt>
                <c:pt idx="3">
                  <c:v>813146.01</c:v>
                </c:pt>
                <c:pt idx="4">
                  <c:v>825037.33</c:v>
                </c:pt>
                <c:pt idx="5">
                  <c:v>781949.31</c:v>
                </c:pt>
                <c:pt idx="6">
                  <c:v>751529.36</c:v>
                </c:pt>
                <c:pt idx="7">
                  <c:v>784692.52</c:v>
                </c:pt>
                <c:pt idx="8">
                  <c:v>789980.39</c:v>
                </c:pt>
                <c:pt idx="9">
                  <c:v>720650.42</c:v>
                </c:pt>
              </c:numCache>
            </c:numRef>
          </c:val>
          <c:extLst>
            <c:ext xmlns:c16="http://schemas.microsoft.com/office/drawing/2014/chart" uri="{C3380CC4-5D6E-409C-BE32-E72D297353CC}">
              <c16:uniqueId val="{00000000-FD7B-40A1-9A32-6D1AB94A4402}"/>
            </c:ext>
          </c:extLst>
        </c:ser>
        <c:ser>
          <c:idx val="1"/>
          <c:order val="1"/>
          <c:tx>
            <c:strRef>
              <c:f>working!$O$10:$O$11</c:f>
              <c:strCache>
                <c:ptCount val="1"/>
                <c:pt idx="0">
                  <c:v>Withdrawal</c:v>
                </c:pt>
              </c:strCache>
            </c:strRef>
          </c:tx>
          <c:spPr>
            <a:solidFill>
              <a:srgbClr val="E1C2A3">
                <a:alpha val="85000"/>
              </a:srgbClr>
            </a:solidFill>
            <a:ln>
              <a:noFill/>
            </a:ln>
            <a:effectLst/>
          </c:spPr>
          <c:invertIfNegative val="0"/>
          <c:cat>
            <c:strRef>
              <c:f>working!$M$12:$M$22</c:f>
              <c:strCache>
                <c:ptCount val="10"/>
                <c:pt idx="0">
                  <c:v>Branch 47</c:v>
                </c:pt>
                <c:pt idx="1">
                  <c:v>Branch 8</c:v>
                </c:pt>
                <c:pt idx="2">
                  <c:v>Branch 39</c:v>
                </c:pt>
                <c:pt idx="3">
                  <c:v>Branch 44</c:v>
                </c:pt>
                <c:pt idx="4">
                  <c:v>Branch 46</c:v>
                </c:pt>
                <c:pt idx="5">
                  <c:v>Branch 34</c:v>
                </c:pt>
                <c:pt idx="6">
                  <c:v>Branch 17</c:v>
                </c:pt>
                <c:pt idx="7">
                  <c:v>Branch 9</c:v>
                </c:pt>
                <c:pt idx="8">
                  <c:v>Branch 29</c:v>
                </c:pt>
                <c:pt idx="9">
                  <c:v>Branch 50</c:v>
                </c:pt>
              </c:strCache>
            </c:strRef>
          </c:cat>
          <c:val>
            <c:numRef>
              <c:f>working!$O$12:$O$22</c:f>
              <c:numCache>
                <c:formatCode>General</c:formatCode>
                <c:ptCount val="10"/>
                <c:pt idx="0">
                  <c:v>796819.27</c:v>
                </c:pt>
                <c:pt idx="1">
                  <c:v>804481.76</c:v>
                </c:pt>
                <c:pt idx="2">
                  <c:v>760747.81</c:v>
                </c:pt>
                <c:pt idx="3">
                  <c:v>734770.56</c:v>
                </c:pt>
                <c:pt idx="4">
                  <c:v>712216.37</c:v>
                </c:pt>
                <c:pt idx="5">
                  <c:v>750911.57</c:v>
                </c:pt>
                <c:pt idx="6">
                  <c:v>765483.18</c:v>
                </c:pt>
                <c:pt idx="7">
                  <c:v>728373.19</c:v>
                </c:pt>
                <c:pt idx="8">
                  <c:v>716830.99</c:v>
                </c:pt>
                <c:pt idx="9">
                  <c:v>782498.84</c:v>
                </c:pt>
              </c:numCache>
            </c:numRef>
          </c:val>
          <c:extLst>
            <c:ext xmlns:c16="http://schemas.microsoft.com/office/drawing/2014/chart" uri="{C3380CC4-5D6E-409C-BE32-E72D297353CC}">
              <c16:uniqueId val="{00000006-FF13-48B2-95C4-6B9FD8FEE660}"/>
            </c:ext>
          </c:extLst>
        </c:ser>
        <c:dLbls>
          <c:showLegendKey val="0"/>
          <c:showVal val="0"/>
          <c:showCatName val="0"/>
          <c:showSerName val="0"/>
          <c:showPercent val="0"/>
          <c:showBubbleSize val="0"/>
        </c:dLbls>
        <c:gapWidth val="219"/>
        <c:overlap val="-27"/>
        <c:axId val="738422736"/>
        <c:axId val="738423152"/>
      </c:barChart>
      <c:catAx>
        <c:axId val="738422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r>
                  <a:rPr lang="en-IN" b="1">
                    <a:latin typeface="Bahnschrift" panose="020B0502040204020203" pitchFamily="34" charset="0"/>
                  </a:rPr>
                  <a:t>Branches</a:t>
                </a:r>
              </a:p>
            </c:rich>
          </c:tx>
          <c:layout>
            <c:manualLayout>
              <c:xMode val="edge"/>
              <c:yMode val="edge"/>
              <c:x val="0.43970329795732055"/>
              <c:y val="0.9364623849729627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General" sourceLinked="1"/>
        <c:majorTickMark val="out"/>
        <c:minorTickMark val="none"/>
        <c:tickLblPos val="nextTo"/>
        <c:spPr>
          <a:noFill/>
          <a:ln w="15875" cap="flat" cmpd="sng" algn="ctr">
            <a:solidFill>
              <a:schemeClr val="tx1">
                <a:alpha val="49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738423152"/>
        <c:crosses val="autoZero"/>
        <c:auto val="1"/>
        <c:lblAlgn val="ctr"/>
        <c:lblOffset val="100"/>
        <c:noMultiLvlLbl val="0"/>
      </c:catAx>
      <c:valAx>
        <c:axId val="7384231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r>
                  <a:rPr lang="en-IN" b="1">
                    <a:latin typeface="Bahnschrift" panose="020B0502040204020203" pitchFamily="34" charset="0"/>
                  </a:rPr>
                  <a:t>Total Volume</a:t>
                </a:r>
              </a:p>
            </c:rich>
          </c:tx>
          <c:layout>
            <c:manualLayout>
              <c:xMode val="edge"/>
              <c:yMode val="edge"/>
              <c:x val="1.0869565217391304E-2"/>
              <c:y val="0.3572670058422865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738422736"/>
        <c:crosses val="autoZero"/>
        <c:crossBetween val="between"/>
      </c:valAx>
      <c:spPr>
        <a:noFill/>
        <a:ln>
          <a:noFill/>
        </a:ln>
        <a:effectLst/>
      </c:spPr>
    </c:plotArea>
    <c:legend>
      <c:legendPos val="r"/>
      <c:layout>
        <c:manualLayout>
          <c:xMode val="edge"/>
          <c:yMode val="edge"/>
          <c:x val="0.73963384921712372"/>
          <c:y val="2.5963530874430168E-3"/>
          <c:w val="0.2388439092172302"/>
          <c:h val="0.29605470368835479"/>
        </c:manualLayout>
      </c:layout>
      <c:overlay val="0"/>
      <c:spPr>
        <a:noFill/>
        <a:ln w="0">
          <a:solidFill>
            <a:schemeClr val="accent1">
              <a:alpha val="0"/>
            </a:schemeClr>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3000">
          <a:srgbClr val="EEDCCA">
            <a:alpha val="0"/>
          </a:srgbClr>
        </a:gs>
        <a:gs pos="100000">
          <a:srgbClr val="E1C2A3">
            <a:alpha val="14000"/>
          </a:srgb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[final.xlsx]working!PivotTable2</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r>
              <a:rPr lang="en-US" b="1">
                <a:solidFill>
                  <a:schemeClr val="bg1"/>
                </a:solidFill>
                <a:latin typeface="Bahnschrift" panose="020B0502040204020203" pitchFamily="34" charset="0"/>
              </a:rPr>
              <a:t>Transaction</a:t>
            </a:r>
            <a:r>
              <a:rPr lang="en-US" b="1" baseline="0">
                <a:solidFill>
                  <a:schemeClr val="bg1"/>
                </a:solidFill>
                <a:latin typeface="Bahnschrift" panose="020B0502040204020203" pitchFamily="34" charset="0"/>
              </a:rPr>
              <a:t> Volume Trend By Year</a:t>
            </a:r>
            <a:endParaRPr lang="en-US" b="1">
              <a:solidFill>
                <a:schemeClr val="bg1"/>
              </a:solidFill>
              <a:latin typeface="Bahnschrift" panose="020B0502040204020203" pitchFamily="34" charset="0"/>
            </a:endParaRPr>
          </a:p>
        </c:rich>
      </c:tx>
      <c:layout>
        <c:manualLayout>
          <c:xMode val="edge"/>
          <c:yMode val="edge"/>
          <c:x val="0.32363772369344329"/>
          <c:y val="2.4796521460633585E-2"/>
        </c:manualLayout>
      </c:layout>
      <c:overlay val="0"/>
      <c:spPr>
        <a:gradFill flip="none" rotWithShape="1">
          <a:gsLst>
            <a:gs pos="0">
              <a:srgbClr val="9DC3E6"/>
            </a:gs>
            <a:gs pos="100000">
              <a:srgbClr val="5FA0EF"/>
            </a:gs>
          </a:gsLst>
          <a:path path="circle">
            <a:fillToRect l="100000" t="100000"/>
          </a:path>
          <a:tileRect r="-100000" b="-100000"/>
        </a:gradFill>
        <a:ln>
          <a:noFill/>
        </a:ln>
        <a:effectLst>
          <a:glow>
            <a:schemeClr val="accent1">
              <a:alpha val="40000"/>
            </a:schemeClr>
          </a:glow>
          <a:outerShdw blurRad="50800" dist="50800" dir="5400000" sx="1000" sy="1000" algn="ctr" rotWithShape="0">
            <a:srgbClr val="000000">
              <a:alpha val="43137"/>
            </a:srgbClr>
          </a:outerShdw>
          <a:softEdge rad="0"/>
        </a:effectLst>
        <a:scene3d>
          <a:camera prst="orthographicFront"/>
          <a:lightRig rig="threePt" dir="t"/>
        </a:scene3d>
        <a:sp3d>
          <a:bevelT w="0" h="0"/>
          <a:bevelB w="50800" h="0" prst="relaxedInset"/>
        </a:sp3d>
      </c:spPr>
      <c:txPr>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cmpd="sng" algn="ctr">
            <a:solidFill>
              <a:schemeClr val="accent1"/>
            </a:solidFill>
            <a:prstDash val="solid"/>
            <a:round/>
          </a:ln>
          <a:effectLst/>
        </c:spPr>
        <c:marker>
          <c:symbol val="diamond"/>
          <c:size val="5"/>
          <c:spPr>
            <a:solidFill>
              <a:schemeClr val="accent1"/>
            </a:solidFill>
            <a:ln w="3175"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working!$D$11</c:f>
              <c:strCache>
                <c:ptCount val="1"/>
                <c:pt idx="0">
                  <c:v>Total</c:v>
                </c:pt>
              </c:strCache>
            </c:strRef>
          </c:tx>
          <c:spPr>
            <a:ln w="19050" cap="rnd" cmpd="sng" algn="ctr">
              <a:solidFill>
                <a:schemeClr val="accent1"/>
              </a:solidFill>
              <a:prstDash val="solid"/>
              <a:round/>
            </a:ln>
            <a:effectLst/>
          </c:spPr>
          <c:marker>
            <c:symbol val="diamond"/>
            <c:size val="5"/>
            <c:spPr>
              <a:solidFill>
                <a:schemeClr val="accent1"/>
              </a:solidFill>
              <a:ln w="3175" cap="flat" cmpd="sng" algn="ctr">
                <a:solidFill>
                  <a:schemeClr val="accent1"/>
                </a:solidFill>
                <a:prstDash val="solid"/>
                <a:round/>
              </a:ln>
              <a:effectLst/>
            </c:spPr>
          </c:marker>
          <c:trendline>
            <c:spPr>
              <a:ln w="19050" cap="rnd" cmpd="sng" algn="ctr">
                <a:solidFill>
                  <a:schemeClr val="accent1"/>
                </a:solidFill>
                <a:prstDash val="sysDot"/>
                <a:round/>
              </a:ln>
              <a:effectLst/>
            </c:spPr>
            <c:trendlineType val="linear"/>
            <c:dispRSqr val="0"/>
            <c:dispEq val="0"/>
          </c:trendline>
          <c:cat>
            <c:strRef>
              <c:f>working!$C$12:$C$19</c:f>
              <c:strCache>
                <c:ptCount val="7"/>
                <c:pt idx="0">
                  <c:v>2020</c:v>
                </c:pt>
                <c:pt idx="1">
                  <c:v>2021</c:v>
                </c:pt>
                <c:pt idx="2">
                  <c:v>2022</c:v>
                </c:pt>
                <c:pt idx="3">
                  <c:v>2023</c:v>
                </c:pt>
                <c:pt idx="4">
                  <c:v>2024</c:v>
                </c:pt>
                <c:pt idx="5">
                  <c:v>2025</c:v>
                </c:pt>
                <c:pt idx="6">
                  <c:v>2026</c:v>
                </c:pt>
              </c:strCache>
            </c:strRef>
          </c:cat>
          <c:val>
            <c:numRef>
              <c:f>working!$D$12:$D$19</c:f>
              <c:numCache>
                <c:formatCode>General</c:formatCode>
                <c:ptCount val="7"/>
                <c:pt idx="0">
                  <c:v>29255873.32</c:v>
                </c:pt>
                <c:pt idx="1">
                  <c:v>29103847.390000001</c:v>
                </c:pt>
                <c:pt idx="2">
                  <c:v>29149686.68</c:v>
                </c:pt>
                <c:pt idx="3">
                  <c:v>28542573.239999998</c:v>
                </c:pt>
                <c:pt idx="4">
                  <c:v>3058318.52</c:v>
                </c:pt>
                <c:pt idx="5">
                  <c:v>447070.66</c:v>
                </c:pt>
                <c:pt idx="6">
                  <c:v>502238.1</c:v>
                </c:pt>
              </c:numCache>
            </c:numRef>
          </c:val>
          <c:smooth val="0"/>
          <c:extLst>
            <c:ext xmlns:c16="http://schemas.microsoft.com/office/drawing/2014/chart" uri="{C3380CC4-5D6E-409C-BE32-E72D297353CC}">
              <c16:uniqueId val="{0000000A-CF06-48DD-BC03-B95755B9F045}"/>
            </c:ext>
          </c:extLst>
        </c:ser>
        <c:dLbls>
          <c:showLegendKey val="0"/>
          <c:showVal val="0"/>
          <c:showCatName val="0"/>
          <c:showSerName val="0"/>
          <c:showPercent val="0"/>
          <c:showBubbleSize val="0"/>
        </c:dLbls>
        <c:marker val="1"/>
        <c:smooth val="0"/>
        <c:axId val="224414000"/>
        <c:axId val="224414416"/>
      </c:lineChart>
      <c:catAx>
        <c:axId val="224414000"/>
        <c:scaling>
          <c:orientation val="minMax"/>
        </c:scaling>
        <c:delete val="0"/>
        <c:axPos val="b"/>
        <c:numFmt formatCode="General" sourceLinked="1"/>
        <c:majorTickMark val="out"/>
        <c:minorTickMark val="none"/>
        <c:tickLblPos val="nextTo"/>
        <c:spPr>
          <a:noFill/>
          <a:ln w="22225" cap="flat" cmpd="sng" algn="ctr">
            <a:solidFill>
              <a:srgbClr val="5E5E5E">
                <a:alpha val="44706"/>
              </a:srgbClr>
            </a:solidFill>
            <a:prstDash val="solid"/>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24414416"/>
        <c:crosses val="autoZero"/>
        <c:auto val="1"/>
        <c:lblAlgn val="ctr"/>
        <c:lblOffset val="100"/>
        <c:noMultiLvlLbl val="0"/>
      </c:catAx>
      <c:valAx>
        <c:axId val="224414416"/>
        <c:scaling>
          <c:orientation val="minMax"/>
          <c:max val="35000000"/>
          <c:min val="1"/>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r>
                  <a:rPr lang="en-IN" sz="1000" b="1">
                    <a:latin typeface="Bahnschrift" panose="020B0502040204020203" pitchFamily="34" charset="0"/>
                  </a:rPr>
                  <a:t>Total Volume</a:t>
                </a:r>
              </a:p>
            </c:rich>
          </c:tx>
          <c:layout>
            <c:manualLayout>
              <c:xMode val="edge"/>
              <c:yMode val="edge"/>
              <c:x val="9.1575078368798368E-3"/>
              <c:y val="0.37958939901728977"/>
            </c:manualLayout>
          </c:layout>
          <c:overlay val="0"/>
          <c:spPr>
            <a:noFill/>
            <a:ln>
              <a:noFill/>
            </a:ln>
            <a:effectLst>
              <a:outerShdw blurRad="50800" dist="50800" dir="5400000" sx="1000" sy="1000" algn="ctr" rotWithShape="0">
                <a:srgbClr val="000000">
                  <a:alpha val="43137"/>
                </a:srgbClr>
              </a:outerShdw>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0,,&quot;M&quot;"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24414000"/>
        <c:crosses val="autoZero"/>
        <c:crossBetween val="between"/>
      </c:valAx>
      <c:spPr>
        <a:noFill/>
        <a:ln>
          <a:noFill/>
        </a:ln>
        <a:effectLst/>
      </c:spPr>
    </c:plotArea>
    <c:plotVisOnly val="1"/>
    <c:dispBlanksAs val="gap"/>
    <c:showDLblsOverMax val="0"/>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a:effectLst>
      <a:outerShdw blurRad="50800" dist="38100" dir="2700000" algn="tl" rotWithShape="0">
        <a:prstClr val="black">
          <a:alpha val="46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ahnschrift" panose="020B0502040204020203" pitchFamily="34" charset="0"/>
              </a:rPr>
              <a:t>Top 10 Customers By Account Balance</a:t>
            </a:r>
          </a:p>
        </c:rich>
      </c:tx>
      <c:overlay val="0"/>
      <c:spPr>
        <a:gradFill flip="none" rotWithShape="1">
          <a:gsLst>
            <a:gs pos="0">
              <a:srgbClr val="9DC3E6"/>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6B0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F86CD"/>
          </a:solidFill>
          <a:ln>
            <a:noFill/>
          </a:ln>
          <a:effectLst/>
        </c:spPr>
      </c:pivotFmt>
      <c:pivotFmt>
        <c:idx val="4"/>
        <c:spPr>
          <a:solidFill>
            <a:srgbClr val="84A2D8"/>
          </a:solidFill>
          <a:ln>
            <a:noFill/>
          </a:ln>
          <a:effectLst/>
        </c:spPr>
      </c:pivotFmt>
      <c:pivotFmt>
        <c:idx val="5"/>
        <c:spPr>
          <a:solidFill>
            <a:srgbClr val="84A2D8"/>
          </a:solidFill>
          <a:ln>
            <a:noFill/>
          </a:ln>
          <a:effectLst/>
        </c:spPr>
      </c:pivotFmt>
      <c:pivotFmt>
        <c:idx val="6"/>
        <c:spPr>
          <a:solidFill>
            <a:srgbClr val="96B0DE">
              <a:alpha val="75000"/>
            </a:srgbClr>
          </a:solidFill>
          <a:ln>
            <a:noFill/>
          </a:ln>
          <a:effectLst/>
        </c:spPr>
      </c:pivotFmt>
    </c:pivotFmts>
    <c:plotArea>
      <c:layout>
        <c:manualLayout>
          <c:layoutTarget val="inner"/>
          <c:xMode val="edge"/>
          <c:yMode val="edge"/>
          <c:x val="0.20323268170223921"/>
          <c:y val="0.15053185836433022"/>
          <c:w val="0.71188038755078786"/>
          <c:h val="0.7369276158540613"/>
        </c:manualLayout>
      </c:layout>
      <c:barChart>
        <c:barDir val="bar"/>
        <c:grouping val="clustered"/>
        <c:varyColors val="0"/>
        <c:ser>
          <c:idx val="0"/>
          <c:order val="0"/>
          <c:tx>
            <c:strRef>
              <c:f>working!$O$29</c:f>
              <c:strCache>
                <c:ptCount val="1"/>
                <c:pt idx="0">
                  <c:v>Total</c:v>
                </c:pt>
              </c:strCache>
            </c:strRef>
          </c:tx>
          <c:spPr>
            <a:solidFill>
              <a:srgbClr val="96B0DE"/>
            </a:solidFill>
            <a:ln>
              <a:noFill/>
            </a:ln>
            <a:effectLst/>
          </c:spPr>
          <c:invertIfNegative val="0"/>
          <c:dPt>
            <c:idx val="0"/>
            <c:invertIfNegative val="0"/>
            <c:bubble3D val="0"/>
            <c:spPr>
              <a:solidFill>
                <a:srgbClr val="96B0DE">
                  <a:alpha val="75000"/>
                </a:srgbClr>
              </a:solidFill>
              <a:ln>
                <a:noFill/>
              </a:ln>
              <a:effectLst/>
            </c:spPr>
            <c:extLst>
              <c:ext xmlns:c16="http://schemas.microsoft.com/office/drawing/2014/chart" uri="{C3380CC4-5D6E-409C-BE32-E72D297353CC}">
                <c16:uniqueId val="{00000005-3565-4658-97E4-A0CCA822FB2C}"/>
              </c:ext>
            </c:extLst>
          </c:dPt>
          <c:dPt>
            <c:idx val="7"/>
            <c:invertIfNegative val="0"/>
            <c:bubble3D val="0"/>
            <c:spPr>
              <a:solidFill>
                <a:srgbClr val="84A2D8"/>
              </a:solidFill>
              <a:ln>
                <a:noFill/>
              </a:ln>
              <a:effectLst/>
            </c:spPr>
            <c:extLst>
              <c:ext xmlns:c16="http://schemas.microsoft.com/office/drawing/2014/chart" uri="{C3380CC4-5D6E-409C-BE32-E72D297353CC}">
                <c16:uniqueId val="{00000004-3565-4658-97E4-A0CCA822FB2C}"/>
              </c:ext>
            </c:extLst>
          </c:dPt>
          <c:dPt>
            <c:idx val="8"/>
            <c:invertIfNegative val="0"/>
            <c:bubble3D val="0"/>
            <c:spPr>
              <a:solidFill>
                <a:srgbClr val="84A2D8"/>
              </a:solidFill>
              <a:ln>
                <a:noFill/>
              </a:ln>
              <a:effectLst/>
            </c:spPr>
            <c:extLst>
              <c:ext xmlns:c16="http://schemas.microsoft.com/office/drawing/2014/chart" uri="{C3380CC4-5D6E-409C-BE32-E72D297353CC}">
                <c16:uniqueId val="{00000003-3565-4658-97E4-A0CCA822FB2C}"/>
              </c:ext>
            </c:extLst>
          </c:dPt>
          <c:dPt>
            <c:idx val="9"/>
            <c:invertIfNegative val="0"/>
            <c:bubble3D val="0"/>
            <c:spPr>
              <a:solidFill>
                <a:srgbClr val="5F86CD"/>
              </a:solidFill>
              <a:ln>
                <a:noFill/>
              </a:ln>
              <a:effectLst/>
            </c:spPr>
            <c:extLst>
              <c:ext xmlns:c16="http://schemas.microsoft.com/office/drawing/2014/chart" uri="{C3380CC4-5D6E-409C-BE32-E72D297353CC}">
                <c16:uniqueId val="{00000002-3565-4658-97E4-A0CCA822F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working!$N$30:$N$40</c:f>
              <c:strCache>
                <c:ptCount val="10"/>
                <c:pt idx="0">
                  <c:v>Cher Cooke</c:v>
                </c:pt>
                <c:pt idx="1">
                  <c:v>Kimiko Griffith</c:v>
                </c:pt>
                <c:pt idx="2">
                  <c:v>Murray Salazar</c:v>
                </c:pt>
                <c:pt idx="3">
                  <c:v>Oswaldo Pruitt</c:v>
                </c:pt>
                <c:pt idx="4">
                  <c:v>Adah Grimes</c:v>
                </c:pt>
                <c:pt idx="5">
                  <c:v>Courtney Martinez</c:v>
                </c:pt>
                <c:pt idx="6">
                  <c:v>Bud Lynch</c:v>
                </c:pt>
                <c:pt idx="7">
                  <c:v>Nathanael Flynn</c:v>
                </c:pt>
                <c:pt idx="8">
                  <c:v>Corliss Willis</c:v>
                </c:pt>
                <c:pt idx="9">
                  <c:v>Julian Vazquez</c:v>
                </c:pt>
              </c:strCache>
            </c:strRef>
          </c:cat>
          <c:val>
            <c:numRef>
              <c:f>working!$O$30:$O$40</c:f>
              <c:numCache>
                <c:formatCode>General</c:formatCode>
                <c:ptCount val="10"/>
                <c:pt idx="0">
                  <c:v>321541.12</c:v>
                </c:pt>
                <c:pt idx="1">
                  <c:v>325306.40999999997</c:v>
                </c:pt>
                <c:pt idx="2">
                  <c:v>325396.01</c:v>
                </c:pt>
                <c:pt idx="3">
                  <c:v>329763.98</c:v>
                </c:pt>
                <c:pt idx="4">
                  <c:v>336174.71</c:v>
                </c:pt>
                <c:pt idx="5">
                  <c:v>337187.78</c:v>
                </c:pt>
                <c:pt idx="6">
                  <c:v>349192.47</c:v>
                </c:pt>
                <c:pt idx="7">
                  <c:v>365573.47</c:v>
                </c:pt>
                <c:pt idx="8">
                  <c:v>373753.5</c:v>
                </c:pt>
                <c:pt idx="9">
                  <c:v>504123.82</c:v>
                </c:pt>
              </c:numCache>
            </c:numRef>
          </c:val>
          <c:extLst>
            <c:ext xmlns:c16="http://schemas.microsoft.com/office/drawing/2014/chart" uri="{C3380CC4-5D6E-409C-BE32-E72D297353CC}">
              <c16:uniqueId val="{00000000-4462-46C3-ACF1-E6A7CE14ED59}"/>
            </c:ext>
          </c:extLst>
        </c:ser>
        <c:dLbls>
          <c:dLblPos val="outEnd"/>
          <c:showLegendKey val="0"/>
          <c:showVal val="1"/>
          <c:showCatName val="0"/>
          <c:showSerName val="0"/>
          <c:showPercent val="0"/>
          <c:showBubbleSize val="0"/>
        </c:dLbls>
        <c:gapWidth val="70"/>
        <c:axId val="26593231"/>
        <c:axId val="26598639"/>
      </c:barChart>
      <c:catAx>
        <c:axId val="26593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latin typeface="Bahnschrift" panose="020B0502040204020203" pitchFamily="34" charset="0"/>
                  </a:rPr>
                  <a:t>Customer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alpha val="62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6598639"/>
        <c:crosses val="autoZero"/>
        <c:auto val="1"/>
        <c:lblAlgn val="ctr"/>
        <c:lblOffset val="100"/>
        <c:noMultiLvlLbl val="0"/>
      </c:catAx>
      <c:valAx>
        <c:axId val="26598639"/>
        <c:scaling>
          <c:orientation val="minMax"/>
          <c:max val="600000"/>
          <c:min val="0"/>
        </c:scaling>
        <c:delete val="0"/>
        <c:axPos val="b"/>
        <c:numFmt formatCode="\$0,&quot;K&quot;" sourceLinked="0"/>
        <c:majorTickMark val="out"/>
        <c:minorTickMark val="none"/>
        <c:tickLblPos val="nextTo"/>
        <c:spPr>
          <a:noFill/>
          <a:ln w="22225">
            <a:solidFill>
              <a:schemeClr val="tx1">
                <a:alpha val="46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659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1"/>
        </a:gs>
        <a:gs pos="100000">
          <a:schemeClr val="accent2">
            <a:lumMod val="9000"/>
            <a:lumOff val="91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7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Bahnschrift" panose="020B0502040204020203" pitchFamily="34" charset="0"/>
              </a:rPr>
              <a:t>Loan Status</a:t>
            </a:r>
          </a:p>
        </c:rich>
      </c:tx>
      <c:layout>
        <c:manualLayout>
          <c:xMode val="edge"/>
          <c:yMode val="edge"/>
          <c:x val="0.43854342531507884"/>
          <c:y val="2.4242357029314997E-2"/>
        </c:manualLayout>
      </c:layout>
      <c:overlay val="0"/>
      <c:spPr>
        <a:gradFill flip="none" rotWithShape="1">
          <a:gsLst>
            <a:gs pos="0">
              <a:srgbClr val="9DC3E6"/>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pivotFmt>
      <c:pivotFmt>
        <c:idx val="6"/>
        <c:spPr>
          <a:solidFill>
            <a:schemeClr val="bg1">
              <a:lumMod val="75000"/>
              <a:alpha val="39000"/>
            </a:schemeClr>
          </a:solidFill>
          <a:ln w="6350">
            <a:noFill/>
          </a:ln>
          <a:effectLst/>
        </c:spPr>
        <c:dLbl>
          <c:idx val="0"/>
          <c:numFmt formatCode="\$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50000"/>
              <a:alpha val="84000"/>
            </a:schemeClr>
          </a:solidFill>
          <a:ln w="25400">
            <a:solidFill>
              <a:schemeClr val="accent1">
                <a:lumMod val="50000"/>
              </a:schemeClr>
            </a:solidFill>
          </a:ln>
          <a:effectLst/>
        </c:spPr>
      </c:pivotFmt>
      <c:pivotFmt>
        <c:idx val="8"/>
        <c:spPr>
          <a:solidFill>
            <a:srgbClr val="5FA0EF">
              <a:alpha val="84000"/>
            </a:srgbClr>
          </a:solidFill>
          <a:ln w="22225">
            <a:solidFill>
              <a:srgbClr val="5FA0EF"/>
            </a:solid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75000"/>
              <a:alpha val="39000"/>
            </a:schemeClr>
          </a:solidFill>
          <a:ln w="6350">
            <a:noFill/>
          </a:ln>
          <a:effectLst/>
        </c:spPr>
      </c:pivotFmt>
      <c:pivotFmt>
        <c:idx val="11"/>
        <c:spPr>
          <a:solidFill>
            <a:schemeClr val="accent1">
              <a:lumMod val="50000"/>
              <a:alpha val="84000"/>
            </a:schemeClr>
          </a:solidFill>
          <a:ln w="25400">
            <a:solidFill>
              <a:schemeClr val="accent1">
                <a:lumMod val="50000"/>
              </a:schemeClr>
            </a:solidFill>
          </a:ln>
          <a:effectLst/>
        </c:spPr>
      </c:pivotFmt>
      <c:pivotFmt>
        <c:idx val="12"/>
        <c:spPr>
          <a:solidFill>
            <a:srgbClr val="5FA0EF">
              <a:alpha val="84000"/>
            </a:srgbClr>
          </a:solidFill>
          <a:ln w="22225">
            <a:solidFill>
              <a:srgbClr val="5FA0EF"/>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75000"/>
              <a:alpha val="39000"/>
            </a:schemeClr>
          </a:solidFill>
          <a:ln w="6350">
            <a:noFill/>
          </a:ln>
          <a:effectLst/>
        </c:spPr>
      </c:pivotFmt>
      <c:pivotFmt>
        <c:idx val="15"/>
        <c:spPr>
          <a:solidFill>
            <a:schemeClr val="accent1">
              <a:lumMod val="50000"/>
              <a:alpha val="84000"/>
            </a:schemeClr>
          </a:solidFill>
          <a:ln w="25400">
            <a:solidFill>
              <a:schemeClr val="accent1">
                <a:lumMod val="50000"/>
              </a:schemeClr>
            </a:solidFill>
          </a:ln>
          <a:effectLst/>
        </c:spPr>
      </c:pivotFmt>
      <c:pivotFmt>
        <c:idx val="16"/>
        <c:spPr>
          <a:solidFill>
            <a:srgbClr val="5FA0EF">
              <a:alpha val="84000"/>
            </a:srgbClr>
          </a:solidFill>
          <a:ln w="22225">
            <a:solidFill>
              <a:srgbClr val="5FA0EF"/>
            </a:solid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75000"/>
              <a:alpha val="39000"/>
            </a:schemeClr>
          </a:solidFill>
          <a:ln w="6350">
            <a:noFill/>
          </a:ln>
          <a:effectLst/>
        </c:spPr>
      </c:pivotFmt>
      <c:pivotFmt>
        <c:idx val="19"/>
        <c:spPr>
          <a:solidFill>
            <a:schemeClr val="accent1">
              <a:lumMod val="50000"/>
              <a:alpha val="84000"/>
            </a:schemeClr>
          </a:solidFill>
          <a:ln w="25400">
            <a:noFill/>
          </a:ln>
          <a:effectLst/>
        </c:spPr>
      </c:pivotFmt>
      <c:pivotFmt>
        <c:idx val="20"/>
        <c:spPr>
          <a:solidFill>
            <a:srgbClr val="5FA0EF">
              <a:alpha val="83922"/>
            </a:srgbClr>
          </a:solidFill>
          <a:ln w="22225">
            <a:noFill/>
          </a:ln>
          <a:effectLst/>
        </c:spPr>
      </c:pivotFmt>
    </c:pivotFmts>
    <c:plotArea>
      <c:layout/>
      <c:doughnutChart>
        <c:varyColors val="1"/>
        <c:ser>
          <c:idx val="0"/>
          <c:order val="0"/>
          <c:tx>
            <c:strRef>
              <c:f>working!$M$2</c:f>
              <c:strCache>
                <c:ptCount val="1"/>
                <c:pt idx="0">
                  <c:v>Total</c:v>
                </c:pt>
              </c:strCache>
            </c:strRef>
          </c:tx>
          <c:spPr>
            <a:ln>
              <a:noFill/>
            </a:ln>
          </c:spPr>
          <c:dPt>
            <c:idx val="0"/>
            <c:bubble3D val="0"/>
            <c:spPr>
              <a:solidFill>
                <a:schemeClr val="bg1">
                  <a:lumMod val="75000"/>
                  <a:alpha val="39000"/>
                </a:schemeClr>
              </a:solidFill>
              <a:ln w="6350">
                <a:noFill/>
              </a:ln>
              <a:effectLst/>
            </c:spPr>
            <c:extLst>
              <c:ext xmlns:c16="http://schemas.microsoft.com/office/drawing/2014/chart" uri="{C3380CC4-5D6E-409C-BE32-E72D297353CC}">
                <c16:uniqueId val="{00000009-266B-4D41-ABA0-E12AAE16C128}"/>
              </c:ext>
            </c:extLst>
          </c:dPt>
          <c:dPt>
            <c:idx val="1"/>
            <c:bubble3D val="0"/>
            <c:explosion val="1"/>
            <c:spPr>
              <a:solidFill>
                <a:schemeClr val="accent1">
                  <a:lumMod val="50000"/>
                  <a:alpha val="84000"/>
                </a:schemeClr>
              </a:solidFill>
              <a:ln w="25400">
                <a:noFill/>
              </a:ln>
              <a:effectLst/>
            </c:spPr>
            <c:extLst>
              <c:ext xmlns:c16="http://schemas.microsoft.com/office/drawing/2014/chart" uri="{C3380CC4-5D6E-409C-BE32-E72D297353CC}">
                <c16:uniqueId val="{0000000B-266B-4D41-ABA0-E12AAE16C128}"/>
              </c:ext>
            </c:extLst>
          </c:dPt>
          <c:dPt>
            <c:idx val="2"/>
            <c:bubble3D val="0"/>
            <c:spPr>
              <a:solidFill>
                <a:srgbClr val="5FA0EF">
                  <a:alpha val="83922"/>
                </a:srgbClr>
              </a:solidFill>
              <a:ln w="22225">
                <a:noFill/>
              </a:ln>
              <a:effectLst/>
            </c:spPr>
            <c:extLst>
              <c:ext xmlns:c16="http://schemas.microsoft.com/office/drawing/2014/chart" uri="{C3380CC4-5D6E-409C-BE32-E72D297353CC}">
                <c16:uniqueId val="{0000000D-266B-4D41-ABA0-E12AAE16C128}"/>
              </c:ext>
            </c:extLst>
          </c:dPt>
          <c:cat>
            <c:strRef>
              <c:f>working!$L$3:$L$6</c:f>
              <c:strCache>
                <c:ptCount val="3"/>
                <c:pt idx="0">
                  <c:v>Active</c:v>
                </c:pt>
                <c:pt idx="1">
                  <c:v>Overdue</c:v>
                </c:pt>
                <c:pt idx="2">
                  <c:v>Paid Off</c:v>
                </c:pt>
              </c:strCache>
            </c:strRef>
          </c:cat>
          <c:val>
            <c:numRef>
              <c:f>working!$M$3:$M$6</c:f>
              <c:numCache>
                <c:formatCode>General</c:formatCode>
                <c:ptCount val="3"/>
                <c:pt idx="0">
                  <c:v>12414675.029999999</c:v>
                </c:pt>
                <c:pt idx="1">
                  <c:v>1585477.76</c:v>
                </c:pt>
                <c:pt idx="2">
                  <c:v>2967878.55</c:v>
                </c:pt>
              </c:numCache>
            </c:numRef>
          </c:val>
          <c:extLst>
            <c:ext xmlns:c16="http://schemas.microsoft.com/office/drawing/2014/chart" uri="{C3380CC4-5D6E-409C-BE32-E72D297353CC}">
              <c16:uniqueId val="{0000000E-266B-4D41-ABA0-E12AAE16C128}"/>
            </c:ext>
          </c:extLst>
        </c:ser>
        <c:dLbls>
          <c:showLegendKey val="0"/>
          <c:showVal val="0"/>
          <c:showCatName val="0"/>
          <c:showSerName val="0"/>
          <c:showPercent val="0"/>
          <c:showBubbleSize val="0"/>
          <c:showLeaderLines val="1"/>
        </c:dLbls>
        <c:firstSliceAng val="0"/>
        <c:holeSize val="55"/>
      </c:doughnutChart>
      <c:spPr>
        <a:noFill/>
        <a:ln>
          <a:noFill/>
        </a:ln>
        <a:effectLst>
          <a:glow>
            <a:schemeClr val="accent1">
              <a:alpha val="40000"/>
            </a:schemeClr>
          </a:glow>
          <a:softEdge rad="38100"/>
        </a:effectLst>
      </c:spPr>
    </c:plotArea>
    <c:plotVisOnly val="1"/>
    <c:dispBlanksAs val="gap"/>
    <c:showDLblsOverMax val="0"/>
    <c:extLst/>
  </c:chart>
  <c:spPr>
    <a:gradFill>
      <a:gsLst>
        <a:gs pos="0">
          <a:schemeClr val="bg1">
            <a:alpha val="0"/>
          </a:schemeClr>
        </a:gs>
        <a:gs pos="100000">
          <a:srgbClr val="E1C2A3">
            <a:alpha val="9000"/>
          </a:srgbClr>
        </a:gs>
      </a:gsLst>
      <a:lin ang="5400000" scaled="1"/>
    </a:gra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ahnschrift" panose="020B0502040204020203" pitchFamily="34" charset="0"/>
              </a:rPr>
              <a:t>Account</a:t>
            </a:r>
            <a:r>
              <a:rPr lang="en-US" b="1" baseline="0">
                <a:solidFill>
                  <a:schemeClr val="bg1"/>
                </a:solidFill>
                <a:latin typeface="Bahnschrift" panose="020B0502040204020203" pitchFamily="34" charset="0"/>
              </a:rPr>
              <a:t> Status</a:t>
            </a:r>
            <a:endParaRPr lang="en-US" b="1">
              <a:solidFill>
                <a:schemeClr val="bg1"/>
              </a:solidFill>
              <a:latin typeface="Bahnschrift" panose="020B0502040204020203" pitchFamily="34" charset="0"/>
            </a:endParaRPr>
          </a:p>
        </c:rich>
      </c:tx>
      <c:overlay val="0"/>
      <c:spPr>
        <a:gradFill flip="none" rotWithShape="1">
          <a:gsLst>
            <a:gs pos="0">
              <a:srgbClr val="9DC3E6"/>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alpha val="91000"/>
            </a:schemeClr>
          </a:solidFill>
          <a:ln w="19050">
            <a:noFill/>
          </a:ln>
          <a:effectLst/>
        </c:spPr>
      </c:pivotFmt>
      <c:pivotFmt>
        <c:idx val="7"/>
        <c:spPr>
          <a:solidFill>
            <a:schemeClr val="accent1">
              <a:lumMod val="75000"/>
            </a:schemeClr>
          </a:solidFill>
          <a:ln w="34925">
            <a:noFill/>
          </a:ln>
          <a:effectLst/>
        </c:spPr>
      </c:pivotFmt>
      <c:pivotFmt>
        <c:idx val="8"/>
        <c:spPr>
          <a:solidFill>
            <a:srgbClr val="5FA0EF"/>
          </a:solidFill>
          <a:ln w="25400">
            <a:noFill/>
          </a:ln>
          <a:effectLst/>
        </c:spPr>
      </c:pivotFmt>
    </c:pivotFmts>
    <c:plotArea>
      <c:layout>
        <c:manualLayout>
          <c:layoutTarget val="inner"/>
          <c:xMode val="edge"/>
          <c:yMode val="edge"/>
          <c:x val="0.24906182560513268"/>
          <c:y val="0.21641723356009071"/>
          <c:w val="0.50516859466640751"/>
          <c:h val="0.67522534930658429"/>
        </c:manualLayout>
      </c:layout>
      <c:doughnutChart>
        <c:varyColors val="1"/>
        <c:ser>
          <c:idx val="0"/>
          <c:order val="0"/>
          <c:tx>
            <c:strRef>
              <c:f>working!$B$1</c:f>
              <c:strCache>
                <c:ptCount val="1"/>
                <c:pt idx="0">
                  <c:v>Total</c:v>
                </c:pt>
              </c:strCache>
            </c:strRef>
          </c:tx>
          <c:spPr>
            <a:ln>
              <a:noFill/>
            </a:ln>
          </c:spPr>
          <c:dPt>
            <c:idx val="0"/>
            <c:bubble3D val="0"/>
            <c:spPr>
              <a:solidFill>
                <a:schemeClr val="bg1">
                  <a:lumMod val="85000"/>
                  <a:alpha val="91000"/>
                </a:schemeClr>
              </a:solidFill>
              <a:ln w="19050">
                <a:noFill/>
              </a:ln>
              <a:effectLst/>
            </c:spPr>
            <c:extLst>
              <c:ext xmlns:c16="http://schemas.microsoft.com/office/drawing/2014/chart" uri="{C3380CC4-5D6E-409C-BE32-E72D297353CC}">
                <c16:uniqueId val="{00000001-AD2B-48BD-92E5-30A720AC45C8}"/>
              </c:ext>
            </c:extLst>
          </c:dPt>
          <c:dPt>
            <c:idx val="1"/>
            <c:bubble3D val="0"/>
            <c:explosion val="1"/>
            <c:spPr>
              <a:solidFill>
                <a:schemeClr val="accent1">
                  <a:lumMod val="75000"/>
                </a:schemeClr>
              </a:solidFill>
              <a:ln w="34925">
                <a:noFill/>
              </a:ln>
              <a:effectLst/>
            </c:spPr>
            <c:extLst>
              <c:ext xmlns:c16="http://schemas.microsoft.com/office/drawing/2014/chart" uri="{C3380CC4-5D6E-409C-BE32-E72D297353CC}">
                <c16:uniqueId val="{00000003-AD2B-48BD-92E5-30A720AC45C8}"/>
              </c:ext>
            </c:extLst>
          </c:dPt>
          <c:dPt>
            <c:idx val="2"/>
            <c:bubble3D val="0"/>
            <c:spPr>
              <a:solidFill>
                <a:srgbClr val="5FA0EF"/>
              </a:solidFill>
              <a:ln w="25400">
                <a:noFill/>
              </a:ln>
              <a:effectLst/>
            </c:spPr>
            <c:extLst>
              <c:ext xmlns:c16="http://schemas.microsoft.com/office/drawing/2014/chart" uri="{C3380CC4-5D6E-409C-BE32-E72D297353CC}">
                <c16:uniqueId val="{00000005-AD2B-48BD-92E5-30A720AC45C8}"/>
              </c:ext>
            </c:extLst>
          </c:dPt>
          <c:cat>
            <c:strRef>
              <c:f>working!$A$2:$A$5</c:f>
              <c:strCache>
                <c:ptCount val="3"/>
                <c:pt idx="0">
                  <c:v>Active</c:v>
                </c:pt>
                <c:pt idx="1">
                  <c:v>Closed</c:v>
                </c:pt>
                <c:pt idx="2">
                  <c:v>Inactive</c:v>
                </c:pt>
              </c:strCache>
            </c:strRef>
          </c:cat>
          <c:val>
            <c:numRef>
              <c:f>working!$B$2:$B$5</c:f>
              <c:numCache>
                <c:formatCode>General</c:formatCode>
                <c:ptCount val="3"/>
                <c:pt idx="0">
                  <c:v>1322</c:v>
                </c:pt>
                <c:pt idx="1">
                  <c:v>76</c:v>
                </c:pt>
                <c:pt idx="2">
                  <c:v>245</c:v>
                </c:pt>
              </c:numCache>
            </c:numRef>
          </c:val>
          <c:extLst>
            <c:ext xmlns:c16="http://schemas.microsoft.com/office/drawing/2014/chart" uri="{C3380CC4-5D6E-409C-BE32-E72D297353CC}">
              <c16:uniqueId val="{00000006-AD2B-48BD-92E5-30A720AC45C8}"/>
            </c:ext>
          </c:extLst>
        </c:ser>
        <c:dLbls>
          <c:showLegendKey val="0"/>
          <c:showVal val="0"/>
          <c:showCatName val="0"/>
          <c:showSerName val="0"/>
          <c:showPercent val="0"/>
          <c:showBubbleSize val="0"/>
          <c:showLeaderLines val="1"/>
        </c:dLbls>
        <c:firstSliceAng val="314"/>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E1C2A3">
            <a:alpha val="5000"/>
          </a:srgbClr>
        </a:gs>
        <a:gs pos="100000">
          <a:srgbClr val="FFC000">
            <a:alpha val="0"/>
          </a:srgbClr>
        </a:gs>
      </a:gsLst>
      <a:lin ang="16200000" scaled="0"/>
      <a:tileRect/>
    </a:gradFill>
    <a:ln w="12700" cap="flat" cmpd="sng" algn="ctr">
      <a:solidFill>
        <a:schemeClr val="bg1">
          <a:lumMod val="65000"/>
        </a:schemeClr>
      </a:solidFill>
      <a:round/>
    </a:ln>
    <a:effectLst>
      <a:outerShdw blurRad="50800" dist="38100" dir="2700000" algn="tl" rotWithShape="0">
        <a:prstClr val="black">
          <a:alpha val="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457200</xdr:colOff>
      <xdr:row>5</xdr:row>
      <xdr:rowOff>0</xdr:rowOff>
    </xdr:from>
    <xdr:to>
      <xdr:col>3</xdr:col>
      <xdr:colOff>495300</xdr:colOff>
      <xdr:row>5</xdr:row>
      <xdr:rowOff>838200</xdr:rowOff>
    </xdr:to>
    <xdr:sp macro="" textlink="">
      <xdr:nvSpPr>
        <xdr:cNvPr id="7" name="Rectangle: Rounded Corners 6">
          <a:extLst>
            <a:ext uri="{FF2B5EF4-FFF2-40B4-BE49-F238E27FC236}">
              <a16:creationId xmlns:a16="http://schemas.microsoft.com/office/drawing/2014/main" id="{5C341A57-DD56-41B9-A3AF-13E267C8438E}"/>
            </a:ext>
          </a:extLst>
        </xdr:cNvPr>
        <xdr:cNvSpPr/>
      </xdr:nvSpPr>
      <xdr:spPr>
        <a:xfrm>
          <a:off x="1866900" y="971550"/>
          <a:ext cx="647700" cy="838200"/>
        </a:xfrm>
        <a:prstGeom prst="roundRect">
          <a:avLst/>
        </a:prstGeom>
        <a:solidFill>
          <a:srgbClr val="5FA0EF"/>
        </a:solidFill>
        <a:ln>
          <a:solidFill>
            <a:srgbClr val="5FA0E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133349</xdr:colOff>
      <xdr:row>25</xdr:row>
      <xdr:rowOff>76200</xdr:rowOff>
    </xdr:from>
    <xdr:to>
      <xdr:col>14</xdr:col>
      <xdr:colOff>333374</xdr:colOff>
      <xdr:row>40</xdr:row>
      <xdr:rowOff>114300</xdr:rowOff>
    </xdr:to>
    <xdr:graphicFrame macro="">
      <xdr:nvGraphicFramePr>
        <xdr:cNvPr id="3" name="Chart 2">
          <a:extLst>
            <a:ext uri="{FF2B5EF4-FFF2-40B4-BE49-F238E27FC236}">
              <a16:creationId xmlns:a16="http://schemas.microsoft.com/office/drawing/2014/main" id="{F2977DAE-9612-43BB-82B1-D5787BF8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114299</xdr:colOff>
      <xdr:row>11</xdr:row>
      <xdr:rowOff>133350</xdr:rowOff>
    </xdr:from>
    <xdr:to>
      <xdr:col>14</xdr:col>
      <xdr:colOff>342900</xdr:colOff>
      <xdr:row>24</xdr:row>
      <xdr:rowOff>104774</xdr:rowOff>
    </xdr:to>
    <xdr:graphicFrame macro="">
      <xdr:nvGraphicFramePr>
        <xdr:cNvPr id="5" name="Chart 4">
          <a:extLst>
            <a:ext uri="{FF2B5EF4-FFF2-40B4-BE49-F238E27FC236}">
              <a16:creationId xmlns:a16="http://schemas.microsoft.com/office/drawing/2014/main" id="{E0C6BF80-08CD-4BA2-8BF6-D4F9CAD88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504825</xdr:colOff>
      <xdr:row>25</xdr:row>
      <xdr:rowOff>85725</xdr:rowOff>
    </xdr:from>
    <xdr:to>
      <xdr:col>27</xdr:col>
      <xdr:colOff>466726</xdr:colOff>
      <xdr:row>40</xdr:row>
      <xdr:rowOff>95250</xdr:rowOff>
    </xdr:to>
    <xdr:graphicFrame macro="">
      <xdr:nvGraphicFramePr>
        <xdr:cNvPr id="6" name="Chart 5">
          <a:extLst>
            <a:ext uri="{FF2B5EF4-FFF2-40B4-BE49-F238E27FC236}">
              <a16:creationId xmlns:a16="http://schemas.microsoft.com/office/drawing/2014/main" id="{5553A3FB-28C9-4299-B8B8-AA8E73752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209550</xdr:colOff>
      <xdr:row>26</xdr:row>
      <xdr:rowOff>57150</xdr:rowOff>
    </xdr:from>
    <xdr:to>
      <xdr:col>12</xdr:col>
      <xdr:colOff>28575</xdr:colOff>
      <xdr:row>27</xdr:row>
      <xdr:rowOff>104775</xdr:rowOff>
    </xdr:to>
    <xdr:grpSp>
      <xdr:nvGrpSpPr>
        <xdr:cNvPr id="31" name="Group 30">
          <a:extLst>
            <a:ext uri="{FF2B5EF4-FFF2-40B4-BE49-F238E27FC236}">
              <a16:creationId xmlns:a16="http://schemas.microsoft.com/office/drawing/2014/main" id="{34AE0DA5-EF96-4B82-BAD9-CC6277209DCB}"/>
            </a:ext>
          </a:extLst>
        </xdr:cNvPr>
        <xdr:cNvGrpSpPr/>
      </xdr:nvGrpSpPr>
      <xdr:grpSpPr>
        <a:xfrm>
          <a:off x="4057650" y="4886325"/>
          <a:ext cx="3476625" cy="238125"/>
          <a:chOff x="4562475" y="4714875"/>
          <a:chExt cx="3305175" cy="0"/>
        </a:xfrm>
      </xdr:grpSpPr>
      <xdr:cxnSp macro="">
        <xdr:nvCxnSpPr>
          <xdr:cNvPr id="8" name="Straight Connector 7">
            <a:extLst>
              <a:ext uri="{FF2B5EF4-FFF2-40B4-BE49-F238E27FC236}">
                <a16:creationId xmlns:a16="http://schemas.microsoft.com/office/drawing/2014/main" id="{C22D41BC-0866-4B31-9422-38B2AAF8EAB1}"/>
              </a:ext>
            </a:extLst>
          </xdr:cNvPr>
          <xdr:cNvCxnSpPr/>
        </xdr:nvCxnSpPr>
        <xdr:spPr>
          <a:xfrm>
            <a:off x="4562475" y="4714875"/>
            <a:ext cx="257175" cy="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a:extLst>
              <a:ext uri="{FF2B5EF4-FFF2-40B4-BE49-F238E27FC236}">
                <a16:creationId xmlns:a16="http://schemas.microsoft.com/office/drawing/2014/main" id="{F1C93B63-B84D-4699-B373-955D3B5A80E9}"/>
              </a:ext>
            </a:extLst>
          </xdr:cNvPr>
          <xdr:cNvCxnSpPr/>
        </xdr:nvCxnSpPr>
        <xdr:spPr>
          <a:xfrm>
            <a:off x="7610475" y="4714875"/>
            <a:ext cx="257175" cy="0"/>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523876</xdr:colOff>
      <xdr:row>12</xdr:row>
      <xdr:rowOff>9525</xdr:rowOff>
    </xdr:from>
    <xdr:to>
      <xdr:col>21</xdr:col>
      <xdr:colOff>485776</xdr:colOff>
      <xdr:row>24</xdr:row>
      <xdr:rowOff>95251</xdr:rowOff>
    </xdr:to>
    <xdr:graphicFrame macro="">
      <xdr:nvGraphicFramePr>
        <xdr:cNvPr id="2" name="Chart 1">
          <a:extLst>
            <a:ext uri="{FF2B5EF4-FFF2-40B4-BE49-F238E27FC236}">
              <a16:creationId xmlns:a16="http://schemas.microsoft.com/office/drawing/2014/main" id="{26654BE8-AA43-4C54-B46B-E1863928E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247650</xdr:colOff>
      <xdr:row>13</xdr:row>
      <xdr:rowOff>28576</xdr:rowOff>
    </xdr:from>
    <xdr:to>
      <xdr:col>21</xdr:col>
      <xdr:colOff>352425</xdr:colOff>
      <xdr:row>22</xdr:row>
      <xdr:rowOff>38100</xdr:rowOff>
    </xdr:to>
    <xdr:grpSp>
      <xdr:nvGrpSpPr>
        <xdr:cNvPr id="21" name="Group 20">
          <a:extLst>
            <a:ext uri="{FF2B5EF4-FFF2-40B4-BE49-F238E27FC236}">
              <a16:creationId xmlns:a16="http://schemas.microsoft.com/office/drawing/2014/main" id="{3A5576D9-61B0-4136-B1E2-C6C5AC3F87FB}"/>
            </a:ext>
          </a:extLst>
        </xdr:cNvPr>
        <xdr:cNvGrpSpPr/>
      </xdr:nvGrpSpPr>
      <xdr:grpSpPr>
        <a:xfrm>
          <a:off x="9963150" y="2381251"/>
          <a:ext cx="3762375" cy="1724024"/>
          <a:chOff x="9391650" y="2505076"/>
          <a:chExt cx="3762375" cy="1724024"/>
        </a:xfrm>
      </xdr:grpSpPr>
      <xdr:sp macro="" textlink="">
        <xdr:nvSpPr>
          <xdr:cNvPr id="11" name="Callout: Bent Line with Accent Bar 10">
            <a:extLst>
              <a:ext uri="{FF2B5EF4-FFF2-40B4-BE49-F238E27FC236}">
                <a16:creationId xmlns:a16="http://schemas.microsoft.com/office/drawing/2014/main" id="{39208685-A706-4BA3-8309-F5A121BA0A92}"/>
              </a:ext>
            </a:extLst>
          </xdr:cNvPr>
          <xdr:cNvSpPr/>
        </xdr:nvSpPr>
        <xdr:spPr>
          <a:xfrm>
            <a:off x="12430125" y="3228975"/>
            <a:ext cx="723900" cy="666750"/>
          </a:xfrm>
          <a:prstGeom prst="accentCallout2">
            <a:avLst>
              <a:gd name="adj1" fmla="val 18750"/>
              <a:gd name="adj2" fmla="val -8333"/>
              <a:gd name="adj3" fmla="val 18750"/>
              <a:gd name="adj4" fmla="val -16667"/>
              <a:gd name="adj5" fmla="val 67217"/>
              <a:gd name="adj6" fmla="val -71358"/>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Active,</a:t>
            </a:r>
          </a:p>
          <a:p>
            <a:pPr algn="ctr"/>
            <a:r>
              <a:rPr lang="en-IN" sz="1000" b="1">
                <a:solidFill>
                  <a:schemeClr val="tx1"/>
                </a:solidFill>
              </a:rPr>
              <a:t>$12.4M,</a:t>
            </a:r>
          </a:p>
          <a:p>
            <a:pPr algn="ctr"/>
            <a:r>
              <a:rPr lang="en-IN" sz="1000" b="1">
                <a:solidFill>
                  <a:schemeClr val="tx1"/>
                </a:solidFill>
              </a:rPr>
              <a:t>73.2%</a:t>
            </a:r>
          </a:p>
        </xdr:txBody>
      </xdr:sp>
      <xdr:sp macro="" textlink="">
        <xdr:nvSpPr>
          <xdr:cNvPr id="14" name="Callout: Bent Line with Accent Bar 13">
            <a:extLst>
              <a:ext uri="{FF2B5EF4-FFF2-40B4-BE49-F238E27FC236}">
                <a16:creationId xmlns:a16="http://schemas.microsoft.com/office/drawing/2014/main" id="{1F663FD8-18E1-40CE-9CB7-BD4B7F066164}"/>
              </a:ext>
            </a:extLst>
          </xdr:cNvPr>
          <xdr:cNvSpPr/>
        </xdr:nvSpPr>
        <xdr:spPr>
          <a:xfrm>
            <a:off x="9563100" y="2505076"/>
            <a:ext cx="666750" cy="561974"/>
          </a:xfrm>
          <a:prstGeom prst="accentCallout2">
            <a:avLst>
              <a:gd name="adj1" fmla="val 26442"/>
              <a:gd name="adj2" fmla="val 106141"/>
              <a:gd name="adj3" fmla="val 23365"/>
              <a:gd name="adj4" fmla="val 117544"/>
              <a:gd name="adj5" fmla="val 84140"/>
              <a:gd name="adj6" fmla="val 169432"/>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lumMod val="95000"/>
                    <a:lumOff val="5000"/>
                  </a:schemeClr>
                </a:solidFill>
              </a:rPr>
              <a:t>Paid</a:t>
            </a:r>
            <a:r>
              <a:rPr lang="en-IN" sz="1000" b="1" baseline="0">
                <a:solidFill>
                  <a:schemeClr val="tx1">
                    <a:lumMod val="95000"/>
                    <a:lumOff val="5000"/>
                  </a:schemeClr>
                </a:solidFill>
              </a:rPr>
              <a:t> Off,</a:t>
            </a:r>
            <a:endParaRPr lang="en-IN" sz="1000" b="1">
              <a:solidFill>
                <a:schemeClr val="tx1">
                  <a:lumMod val="95000"/>
                  <a:lumOff val="5000"/>
                </a:schemeClr>
              </a:solidFill>
            </a:endParaRPr>
          </a:p>
          <a:p>
            <a:pPr algn="l"/>
            <a:r>
              <a:rPr lang="en-IN" sz="1000" b="1">
                <a:solidFill>
                  <a:schemeClr val="tx1">
                    <a:lumMod val="95000"/>
                    <a:lumOff val="5000"/>
                  </a:schemeClr>
                </a:solidFill>
              </a:rPr>
              <a:t>$3.0M,</a:t>
            </a:r>
          </a:p>
          <a:p>
            <a:pPr algn="l"/>
            <a:r>
              <a:rPr lang="en-IN" sz="1000" b="1">
                <a:solidFill>
                  <a:schemeClr val="tx1">
                    <a:lumMod val="95000"/>
                    <a:lumOff val="5000"/>
                  </a:schemeClr>
                </a:solidFill>
              </a:rPr>
              <a:t>17.5%</a:t>
            </a:r>
          </a:p>
        </xdr:txBody>
      </xdr:sp>
      <xdr:sp macro="" textlink="">
        <xdr:nvSpPr>
          <xdr:cNvPr id="17" name="Callout: Bent Line with Accent Bar 16">
            <a:extLst>
              <a:ext uri="{FF2B5EF4-FFF2-40B4-BE49-F238E27FC236}">
                <a16:creationId xmlns:a16="http://schemas.microsoft.com/office/drawing/2014/main" id="{D0C2A620-EB3C-4391-AB36-5DEBCB42A194}"/>
              </a:ext>
            </a:extLst>
          </xdr:cNvPr>
          <xdr:cNvSpPr/>
        </xdr:nvSpPr>
        <xdr:spPr>
          <a:xfrm>
            <a:off x="9391650" y="3648076"/>
            <a:ext cx="723900" cy="581024"/>
          </a:xfrm>
          <a:prstGeom prst="accentCallout2">
            <a:avLst>
              <a:gd name="adj1" fmla="val 26442"/>
              <a:gd name="adj2" fmla="val 106141"/>
              <a:gd name="adj3" fmla="val 26442"/>
              <a:gd name="adj4" fmla="val 118860"/>
              <a:gd name="adj5" fmla="val -34321"/>
              <a:gd name="adj6" fmla="val 141800"/>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lumMod val="95000"/>
                    <a:lumOff val="5000"/>
                  </a:schemeClr>
                </a:solidFill>
              </a:rPr>
              <a:t>Overdue,</a:t>
            </a:r>
          </a:p>
          <a:p>
            <a:pPr algn="l"/>
            <a:r>
              <a:rPr lang="en-IN" sz="1000" b="1">
                <a:solidFill>
                  <a:schemeClr val="tx1">
                    <a:lumMod val="95000"/>
                    <a:lumOff val="5000"/>
                  </a:schemeClr>
                </a:solidFill>
              </a:rPr>
              <a:t>$1.6M,</a:t>
            </a:r>
          </a:p>
          <a:p>
            <a:pPr algn="l"/>
            <a:r>
              <a:rPr lang="en-IN" sz="1000" b="1">
                <a:solidFill>
                  <a:schemeClr val="tx1">
                    <a:lumMod val="95000"/>
                    <a:lumOff val="5000"/>
                  </a:schemeClr>
                </a:solidFill>
              </a:rPr>
              <a:t>9.3%</a:t>
            </a:r>
          </a:p>
        </xdr:txBody>
      </xdr:sp>
    </xdr:grpSp>
    <xdr:clientData/>
  </xdr:twoCellAnchor>
  <xdr:twoCellAnchor>
    <xdr:from>
      <xdr:col>17</xdr:col>
      <xdr:colOff>247650</xdr:colOff>
      <xdr:row>12</xdr:row>
      <xdr:rowOff>171450</xdr:rowOff>
    </xdr:from>
    <xdr:to>
      <xdr:col>20</xdr:col>
      <xdr:colOff>0</xdr:colOff>
      <xdr:row>13</xdr:row>
      <xdr:rowOff>9525</xdr:rowOff>
    </xdr:to>
    <xdr:grpSp>
      <xdr:nvGrpSpPr>
        <xdr:cNvPr id="39" name="Group 38">
          <a:extLst>
            <a:ext uri="{FF2B5EF4-FFF2-40B4-BE49-F238E27FC236}">
              <a16:creationId xmlns:a16="http://schemas.microsoft.com/office/drawing/2014/main" id="{9DEB29A1-69ED-41EA-88CD-ECE84FFA8071}"/>
            </a:ext>
          </a:extLst>
        </xdr:cNvPr>
        <xdr:cNvGrpSpPr/>
      </xdr:nvGrpSpPr>
      <xdr:grpSpPr>
        <a:xfrm>
          <a:off x="11182350" y="2333625"/>
          <a:ext cx="1581150" cy="28575"/>
          <a:chOff x="11430000" y="1781175"/>
          <a:chExt cx="1581150" cy="28575"/>
        </a:xfrm>
      </xdr:grpSpPr>
      <xdr:cxnSp macro="">
        <xdr:nvCxnSpPr>
          <xdr:cNvPr id="23" name="Straight Connector 22">
            <a:extLst>
              <a:ext uri="{FF2B5EF4-FFF2-40B4-BE49-F238E27FC236}">
                <a16:creationId xmlns:a16="http://schemas.microsoft.com/office/drawing/2014/main" id="{501C1A17-786F-4B99-8068-274EECA44F18}"/>
              </a:ext>
            </a:extLst>
          </xdr:cNvPr>
          <xdr:cNvCxnSpPr/>
        </xdr:nvCxnSpPr>
        <xdr:spPr>
          <a:xfrm>
            <a:off x="11430000" y="1809750"/>
            <a:ext cx="209550" cy="0"/>
          </a:xfrm>
          <a:prstGeom prst="line">
            <a:avLst/>
          </a:prstGeom>
          <a:ln w="15875"/>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10399F9-964C-48C1-B139-336DE6DB9E58}"/>
              </a:ext>
            </a:extLst>
          </xdr:cNvPr>
          <xdr:cNvCxnSpPr/>
        </xdr:nvCxnSpPr>
        <xdr:spPr>
          <a:xfrm>
            <a:off x="12811125" y="1781175"/>
            <a:ext cx="200025" cy="0"/>
          </a:xfrm>
          <a:prstGeom prst="line">
            <a:avLst/>
          </a:prstGeom>
          <a:ln w="15875"/>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85725</xdr:colOff>
      <xdr:row>26</xdr:row>
      <xdr:rowOff>76200</xdr:rowOff>
    </xdr:from>
    <xdr:to>
      <xdr:col>24</xdr:col>
      <xdr:colOff>295275</xdr:colOff>
      <xdr:row>26</xdr:row>
      <xdr:rowOff>95250</xdr:rowOff>
    </xdr:to>
    <xdr:grpSp>
      <xdr:nvGrpSpPr>
        <xdr:cNvPr id="36" name="Group 35">
          <a:extLst>
            <a:ext uri="{FF2B5EF4-FFF2-40B4-BE49-F238E27FC236}">
              <a16:creationId xmlns:a16="http://schemas.microsoft.com/office/drawing/2014/main" id="{3C218D5E-ED91-432B-925A-E4039E4D2CD7}"/>
            </a:ext>
          </a:extLst>
        </xdr:cNvPr>
        <xdr:cNvGrpSpPr/>
      </xdr:nvGrpSpPr>
      <xdr:grpSpPr>
        <a:xfrm>
          <a:off x="11630025" y="4905375"/>
          <a:ext cx="3867150" cy="19050"/>
          <a:chOff x="11744325" y="4657725"/>
          <a:chExt cx="3867150" cy="19050"/>
        </a:xfrm>
      </xdr:grpSpPr>
      <xdr:cxnSp macro="">
        <xdr:nvCxnSpPr>
          <xdr:cNvPr id="10" name="Straight Connector 9">
            <a:extLst>
              <a:ext uri="{FF2B5EF4-FFF2-40B4-BE49-F238E27FC236}">
                <a16:creationId xmlns:a16="http://schemas.microsoft.com/office/drawing/2014/main" id="{290EC74A-E04B-4F26-AEFA-20640284D7A4}"/>
              </a:ext>
            </a:extLst>
          </xdr:cNvPr>
          <xdr:cNvCxnSpPr/>
        </xdr:nvCxnSpPr>
        <xdr:spPr>
          <a:xfrm>
            <a:off x="11744325" y="4676775"/>
            <a:ext cx="285750" cy="0"/>
          </a:xfrm>
          <a:prstGeom prst="line">
            <a:avLst/>
          </a:prstGeom>
          <a:ln w="15875"/>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22E4D5C2-3C8E-459D-8AA2-479D980228D8}"/>
              </a:ext>
            </a:extLst>
          </xdr:cNvPr>
          <xdr:cNvCxnSpPr/>
        </xdr:nvCxnSpPr>
        <xdr:spPr>
          <a:xfrm>
            <a:off x="15325725" y="4657725"/>
            <a:ext cx="285750" cy="0"/>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9525</xdr:colOff>
      <xdr:row>11</xdr:row>
      <xdr:rowOff>180975</xdr:rowOff>
    </xdr:from>
    <xdr:to>
      <xdr:col>27</xdr:col>
      <xdr:colOff>438150</xdr:colOff>
      <xdr:row>24</xdr:row>
      <xdr:rowOff>123825</xdr:rowOff>
    </xdr:to>
    <xdr:grpSp>
      <xdr:nvGrpSpPr>
        <xdr:cNvPr id="12" name="Group 11">
          <a:extLst>
            <a:ext uri="{FF2B5EF4-FFF2-40B4-BE49-F238E27FC236}">
              <a16:creationId xmlns:a16="http://schemas.microsoft.com/office/drawing/2014/main" id="{154C63CC-76F3-41FF-A0E4-082CD0AD4244}"/>
            </a:ext>
          </a:extLst>
        </xdr:cNvPr>
        <xdr:cNvGrpSpPr/>
      </xdr:nvGrpSpPr>
      <xdr:grpSpPr>
        <a:xfrm>
          <a:off x="13992225" y="2152650"/>
          <a:ext cx="3514725" cy="2419350"/>
          <a:chOff x="13950611" y="1973111"/>
          <a:chExt cx="3857625" cy="2886076"/>
        </a:xfrm>
      </xdr:grpSpPr>
      <xdr:graphicFrame macro="">
        <xdr:nvGraphicFramePr>
          <xdr:cNvPr id="19" name="Chart 18">
            <a:extLst>
              <a:ext uri="{FF2B5EF4-FFF2-40B4-BE49-F238E27FC236}">
                <a16:creationId xmlns:a16="http://schemas.microsoft.com/office/drawing/2014/main" id="{D23488BD-691B-44DD-B919-3B3158406783}"/>
              </a:ext>
            </a:extLst>
          </xdr:cNvPr>
          <xdr:cNvGraphicFramePr>
            <a:graphicFrameLocks/>
          </xdr:cNvGraphicFramePr>
        </xdr:nvGraphicFramePr>
        <xdr:xfrm>
          <a:off x="13950611" y="1973111"/>
          <a:ext cx="3857625" cy="288607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Callout: Bent Line with Accent Bar 19">
            <a:extLst>
              <a:ext uri="{FF2B5EF4-FFF2-40B4-BE49-F238E27FC236}">
                <a16:creationId xmlns:a16="http://schemas.microsoft.com/office/drawing/2014/main" id="{0CF79071-24F8-4FAB-9C34-4A84BFD00416}"/>
              </a:ext>
            </a:extLst>
          </xdr:cNvPr>
          <xdr:cNvSpPr/>
        </xdr:nvSpPr>
        <xdr:spPr>
          <a:xfrm>
            <a:off x="17006656" y="3395973"/>
            <a:ext cx="654845" cy="756850"/>
          </a:xfrm>
          <a:prstGeom prst="accentCallout2">
            <a:avLst>
              <a:gd name="adj1" fmla="val 18750"/>
              <a:gd name="adj2" fmla="val -8333"/>
              <a:gd name="adj3" fmla="val 18750"/>
              <a:gd name="adj4" fmla="val -16667"/>
              <a:gd name="adj5" fmla="val 32931"/>
              <a:gd name="adj6" fmla="val -59289"/>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Active,</a:t>
            </a:r>
          </a:p>
          <a:p>
            <a:pPr algn="ctr"/>
            <a:r>
              <a:rPr lang="en-IN" sz="1000" b="1">
                <a:solidFill>
                  <a:schemeClr val="tx1"/>
                </a:solidFill>
              </a:rPr>
              <a:t>1322,</a:t>
            </a:r>
          </a:p>
          <a:p>
            <a:pPr algn="ctr"/>
            <a:r>
              <a:rPr lang="en-IN" sz="1000" b="1">
                <a:solidFill>
                  <a:schemeClr val="tx1"/>
                </a:solidFill>
              </a:rPr>
              <a:t>80%</a:t>
            </a:r>
          </a:p>
        </xdr:txBody>
      </xdr:sp>
      <xdr:sp macro="" textlink="">
        <xdr:nvSpPr>
          <xdr:cNvPr id="22" name="Callout: Bent Line with Accent Bar 21">
            <a:extLst>
              <a:ext uri="{FF2B5EF4-FFF2-40B4-BE49-F238E27FC236}">
                <a16:creationId xmlns:a16="http://schemas.microsoft.com/office/drawing/2014/main" id="{2703CF6F-5DA9-4897-ADA7-6566268B143B}"/>
              </a:ext>
            </a:extLst>
          </xdr:cNvPr>
          <xdr:cNvSpPr/>
        </xdr:nvSpPr>
        <xdr:spPr>
          <a:xfrm>
            <a:off x="14253125" y="4051362"/>
            <a:ext cx="666750" cy="581025"/>
          </a:xfrm>
          <a:prstGeom prst="accentCallout2">
            <a:avLst>
              <a:gd name="adj1" fmla="val 33504"/>
              <a:gd name="adj2" fmla="val 107381"/>
              <a:gd name="adj3" fmla="val 35143"/>
              <a:gd name="adj4" fmla="val 123333"/>
              <a:gd name="adj5" fmla="val -31144"/>
              <a:gd name="adj6" fmla="val 130071"/>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Closed,</a:t>
            </a:r>
          </a:p>
          <a:p>
            <a:pPr algn="ctr"/>
            <a:r>
              <a:rPr lang="en-IN" sz="1000" b="1">
                <a:solidFill>
                  <a:schemeClr val="tx1"/>
                </a:solidFill>
              </a:rPr>
              <a:t>76,</a:t>
            </a:r>
          </a:p>
          <a:p>
            <a:pPr algn="ctr"/>
            <a:r>
              <a:rPr lang="en-IN" sz="1000" b="1">
                <a:solidFill>
                  <a:schemeClr val="tx1"/>
                </a:solidFill>
              </a:rPr>
              <a:t>5%</a:t>
            </a:r>
          </a:p>
        </xdr:txBody>
      </xdr:sp>
      <xdr:sp macro="" textlink="">
        <xdr:nvSpPr>
          <xdr:cNvPr id="25" name="Callout: Bent Line with Accent Bar 24">
            <a:extLst>
              <a:ext uri="{FF2B5EF4-FFF2-40B4-BE49-F238E27FC236}">
                <a16:creationId xmlns:a16="http://schemas.microsoft.com/office/drawing/2014/main" id="{134CA452-6541-4150-BEAE-EEEA7FB9E1BD}"/>
              </a:ext>
            </a:extLst>
          </xdr:cNvPr>
          <xdr:cNvSpPr/>
        </xdr:nvSpPr>
        <xdr:spPr>
          <a:xfrm>
            <a:off x="14058126" y="2507513"/>
            <a:ext cx="728663" cy="641965"/>
          </a:xfrm>
          <a:prstGeom prst="accentCallout2">
            <a:avLst>
              <a:gd name="adj1" fmla="val 25202"/>
              <a:gd name="adj2" fmla="val 109577"/>
              <a:gd name="adj3" fmla="val 20363"/>
              <a:gd name="adj4" fmla="val 125124"/>
              <a:gd name="adj5" fmla="val 131733"/>
              <a:gd name="adj6" fmla="val 154015"/>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Inactive,</a:t>
            </a:r>
          </a:p>
          <a:p>
            <a:pPr algn="ctr"/>
            <a:r>
              <a:rPr lang="en-IN" sz="1000" b="1">
                <a:solidFill>
                  <a:schemeClr val="tx1"/>
                </a:solidFill>
              </a:rPr>
              <a:t>245,</a:t>
            </a:r>
          </a:p>
          <a:p>
            <a:pPr algn="ctr"/>
            <a:r>
              <a:rPr lang="en-IN" sz="1000" b="1">
                <a:solidFill>
                  <a:schemeClr val="tx1"/>
                </a:solidFill>
              </a:rPr>
              <a:t>15%</a:t>
            </a:r>
          </a:p>
        </xdr:txBody>
      </xdr:sp>
    </xdr:grpSp>
    <xdr:clientData/>
  </xdr:twoCellAnchor>
  <xdr:twoCellAnchor>
    <xdr:from>
      <xdr:col>23</xdr:col>
      <xdr:colOff>142875</xdr:colOff>
      <xdr:row>12</xdr:row>
      <xdr:rowOff>171450</xdr:rowOff>
    </xdr:from>
    <xdr:to>
      <xdr:col>26</xdr:col>
      <xdr:colOff>228600</xdr:colOff>
      <xdr:row>13</xdr:row>
      <xdr:rowOff>0</xdr:rowOff>
    </xdr:to>
    <xdr:grpSp>
      <xdr:nvGrpSpPr>
        <xdr:cNvPr id="40" name="Group 39">
          <a:extLst>
            <a:ext uri="{FF2B5EF4-FFF2-40B4-BE49-F238E27FC236}">
              <a16:creationId xmlns:a16="http://schemas.microsoft.com/office/drawing/2014/main" id="{9515AE17-CE70-4946-A2B3-273E773E299B}"/>
            </a:ext>
          </a:extLst>
        </xdr:cNvPr>
        <xdr:cNvGrpSpPr/>
      </xdr:nvGrpSpPr>
      <xdr:grpSpPr>
        <a:xfrm>
          <a:off x="14735175" y="2333625"/>
          <a:ext cx="1952625" cy="19050"/>
          <a:chOff x="15278100" y="1809750"/>
          <a:chExt cx="1914525" cy="19050"/>
        </a:xfrm>
      </xdr:grpSpPr>
      <xdr:cxnSp macro="">
        <xdr:nvCxnSpPr>
          <xdr:cNvPr id="15" name="Straight Connector 14">
            <a:extLst>
              <a:ext uri="{FF2B5EF4-FFF2-40B4-BE49-F238E27FC236}">
                <a16:creationId xmlns:a16="http://schemas.microsoft.com/office/drawing/2014/main" id="{7269B748-B645-4258-B1F6-82F6AB643446}"/>
              </a:ext>
            </a:extLst>
          </xdr:cNvPr>
          <xdr:cNvCxnSpPr/>
        </xdr:nvCxnSpPr>
        <xdr:spPr>
          <a:xfrm>
            <a:off x="15278100" y="1828800"/>
            <a:ext cx="228600" cy="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F2E4F5D8-191D-4666-A6DA-FA1108B83070}"/>
              </a:ext>
            </a:extLst>
          </xdr:cNvPr>
          <xdr:cNvCxnSpPr/>
        </xdr:nvCxnSpPr>
        <xdr:spPr>
          <a:xfrm>
            <a:off x="16964025" y="1809750"/>
            <a:ext cx="228600" cy="0"/>
          </a:xfrm>
          <a:prstGeom prst="line">
            <a:avLst/>
          </a:prstGeom>
          <a:ln w="22225"/>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447675</xdr:colOff>
      <xdr:row>1</xdr:row>
      <xdr:rowOff>0</xdr:rowOff>
    </xdr:from>
    <xdr:to>
      <xdr:col>25</xdr:col>
      <xdr:colOff>542925</xdr:colOff>
      <xdr:row>4</xdr:row>
      <xdr:rowOff>133350</xdr:rowOff>
    </xdr:to>
    <xdr:sp macro="" textlink="">
      <xdr:nvSpPr>
        <xdr:cNvPr id="46" name="Rectangle 45">
          <a:extLst>
            <a:ext uri="{FF2B5EF4-FFF2-40B4-BE49-F238E27FC236}">
              <a16:creationId xmlns:a16="http://schemas.microsoft.com/office/drawing/2014/main" id="{BD99DF11-8CEE-4AC6-9F53-4AE0F8301FA6}"/>
            </a:ext>
          </a:extLst>
        </xdr:cNvPr>
        <xdr:cNvSpPr/>
      </xdr:nvSpPr>
      <xdr:spPr>
        <a:xfrm>
          <a:off x="1857375" y="190500"/>
          <a:ext cx="14535150" cy="704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u="sng">
              <a:solidFill>
                <a:schemeClr val="tx1"/>
              </a:solidFill>
              <a:latin typeface="Agency FB" panose="020B0503020202020204" pitchFamily="34" charset="0"/>
            </a:rPr>
            <a:t>Banking Performance</a:t>
          </a:r>
          <a:r>
            <a:rPr lang="en-IN" sz="2800" b="1" u="sng" baseline="0">
              <a:solidFill>
                <a:schemeClr val="tx1"/>
              </a:solidFill>
              <a:latin typeface="Agency FB" panose="020B0503020202020204" pitchFamily="34" charset="0"/>
            </a:rPr>
            <a:t> &amp; Customer Analytics Dashboard</a:t>
          </a:r>
          <a:endParaRPr lang="en-IN" sz="2800" b="1" u="sng">
            <a:latin typeface="Agency FB" panose="020B0503020202020204" pitchFamily="34" charset="0"/>
          </a:endParaRPr>
        </a:p>
      </xdr:txBody>
    </xdr:sp>
    <xdr:clientData/>
  </xdr:twoCellAnchor>
  <xdr:twoCellAnchor>
    <xdr:from>
      <xdr:col>4</xdr:col>
      <xdr:colOff>152400</xdr:colOff>
      <xdr:row>5</xdr:row>
      <xdr:rowOff>514350</xdr:rowOff>
    </xdr:from>
    <xdr:to>
      <xdr:col>7</xdr:col>
      <xdr:colOff>228600</xdr:colOff>
      <xdr:row>5</xdr:row>
      <xdr:rowOff>733425</xdr:rowOff>
    </xdr:to>
    <xdr:sp macro="" textlink="">
      <xdr:nvSpPr>
        <xdr:cNvPr id="4" name="TextBox 3">
          <a:extLst>
            <a:ext uri="{FF2B5EF4-FFF2-40B4-BE49-F238E27FC236}">
              <a16:creationId xmlns:a16="http://schemas.microsoft.com/office/drawing/2014/main" id="{D3A32146-8672-4AAB-9D5E-4DA499FC5725}"/>
            </a:ext>
          </a:extLst>
        </xdr:cNvPr>
        <xdr:cNvSpPr txBox="1"/>
      </xdr:nvSpPr>
      <xdr:spPr>
        <a:xfrm>
          <a:off x="2781300" y="1485900"/>
          <a:ext cx="1905000" cy="219075"/>
        </a:xfrm>
        <a:prstGeom prst="rect">
          <a:avLst/>
        </a:prstGeom>
        <a:solidFill>
          <a:srgbClr val="5FA0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Total</a:t>
          </a:r>
          <a:r>
            <a:rPr lang="en-IN" sz="1400" b="1" baseline="0">
              <a:solidFill>
                <a:schemeClr val="bg1"/>
              </a:solidFill>
              <a:latin typeface="Arial Rounded MT Bold" panose="020F0704030504030204" pitchFamily="34" charset="0"/>
            </a:rPr>
            <a:t> Customers</a:t>
          </a:r>
          <a:endParaRPr lang="en-IN" sz="1400" b="1">
            <a:solidFill>
              <a:schemeClr val="bg1"/>
            </a:solidFill>
            <a:latin typeface="Arial Rounded MT Bold" panose="020F0704030504030204" pitchFamily="34" charset="0"/>
          </a:endParaRPr>
        </a:p>
      </xdr:txBody>
    </xdr:sp>
    <xdr:clientData/>
  </xdr:twoCellAnchor>
  <xdr:twoCellAnchor>
    <xdr:from>
      <xdr:col>8</xdr:col>
      <xdr:colOff>209550</xdr:colOff>
      <xdr:row>5</xdr:row>
      <xdr:rowOff>533400</xdr:rowOff>
    </xdr:from>
    <xdr:to>
      <xdr:col>11</xdr:col>
      <xdr:colOff>285750</xdr:colOff>
      <xdr:row>5</xdr:row>
      <xdr:rowOff>762000</xdr:rowOff>
    </xdr:to>
    <xdr:sp macro="" textlink="">
      <xdr:nvSpPr>
        <xdr:cNvPr id="29" name="TextBox 28">
          <a:extLst>
            <a:ext uri="{FF2B5EF4-FFF2-40B4-BE49-F238E27FC236}">
              <a16:creationId xmlns:a16="http://schemas.microsoft.com/office/drawing/2014/main" id="{A933D72E-FDE0-43C2-BD8E-F6B647FF89AA}"/>
            </a:ext>
          </a:extLst>
        </xdr:cNvPr>
        <xdr:cNvSpPr txBox="1"/>
      </xdr:nvSpPr>
      <xdr:spPr>
        <a:xfrm>
          <a:off x="5276850" y="1504950"/>
          <a:ext cx="1905000" cy="228600"/>
        </a:xfrm>
        <a:prstGeom prst="rect">
          <a:avLst/>
        </a:prstGeom>
        <a:solidFill>
          <a:srgbClr val="5FA0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Total</a:t>
          </a:r>
          <a:r>
            <a:rPr lang="en-IN" sz="1400" b="1" baseline="0">
              <a:solidFill>
                <a:schemeClr val="bg1"/>
              </a:solidFill>
            </a:rPr>
            <a:t> </a:t>
          </a:r>
          <a:r>
            <a:rPr lang="en-IN" sz="1400" b="1" baseline="0">
              <a:solidFill>
                <a:schemeClr val="bg1"/>
              </a:solidFill>
              <a:latin typeface="Arial Rounded MT Bold" panose="020F0704030504030204" pitchFamily="34" charset="0"/>
            </a:rPr>
            <a:t>Account</a:t>
          </a:r>
          <a:endParaRPr lang="en-IN" sz="1400" b="1">
            <a:solidFill>
              <a:schemeClr val="bg1"/>
            </a:solidFill>
            <a:latin typeface="Arial Rounded MT Bold" panose="020F0704030504030204" pitchFamily="34" charset="0"/>
          </a:endParaRPr>
        </a:p>
      </xdr:txBody>
    </xdr:sp>
    <xdr:clientData/>
  </xdr:twoCellAnchor>
  <xdr:twoCellAnchor>
    <xdr:from>
      <xdr:col>12</xdr:col>
      <xdr:colOff>142875</xdr:colOff>
      <xdr:row>5</xdr:row>
      <xdr:rowOff>533400</xdr:rowOff>
    </xdr:from>
    <xdr:to>
      <xdr:col>15</xdr:col>
      <xdr:colOff>371474</xdr:colOff>
      <xdr:row>5</xdr:row>
      <xdr:rowOff>762000</xdr:rowOff>
    </xdr:to>
    <xdr:sp macro="" textlink="">
      <xdr:nvSpPr>
        <xdr:cNvPr id="30" name="TextBox 29">
          <a:extLst>
            <a:ext uri="{FF2B5EF4-FFF2-40B4-BE49-F238E27FC236}">
              <a16:creationId xmlns:a16="http://schemas.microsoft.com/office/drawing/2014/main" id="{37BA1989-AAA1-4FC8-B11A-4868307CA154}"/>
            </a:ext>
          </a:extLst>
        </xdr:cNvPr>
        <xdr:cNvSpPr txBox="1"/>
      </xdr:nvSpPr>
      <xdr:spPr>
        <a:xfrm>
          <a:off x="7648575" y="1504950"/>
          <a:ext cx="2438399" cy="228600"/>
        </a:xfrm>
        <a:prstGeom prst="rect">
          <a:avLst/>
        </a:prstGeom>
        <a:solidFill>
          <a:srgbClr val="5FA0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Total</a:t>
          </a:r>
          <a:r>
            <a:rPr lang="en-IN" sz="1400" b="1" baseline="0">
              <a:solidFill>
                <a:schemeClr val="bg1"/>
              </a:solidFill>
              <a:latin typeface="Arial Rounded MT Bold" panose="020F0704030504030204" pitchFamily="34" charset="0"/>
            </a:rPr>
            <a:t> Transaction Value</a:t>
          </a:r>
          <a:endParaRPr lang="en-IN" sz="1400" b="1">
            <a:solidFill>
              <a:schemeClr val="bg1"/>
            </a:solidFill>
            <a:latin typeface="Arial Rounded MT Bold" panose="020F0704030504030204" pitchFamily="34" charset="0"/>
          </a:endParaRPr>
        </a:p>
      </xdr:txBody>
    </xdr:sp>
    <xdr:clientData/>
  </xdr:twoCellAnchor>
  <xdr:twoCellAnchor>
    <xdr:from>
      <xdr:col>17</xdr:col>
      <xdr:colOff>266700</xdr:colOff>
      <xdr:row>5</xdr:row>
      <xdr:rowOff>533400</xdr:rowOff>
    </xdr:from>
    <xdr:to>
      <xdr:col>22</xdr:col>
      <xdr:colOff>0</xdr:colOff>
      <xdr:row>5</xdr:row>
      <xdr:rowOff>762000</xdr:rowOff>
    </xdr:to>
    <xdr:sp macro="" textlink="">
      <xdr:nvSpPr>
        <xdr:cNvPr id="32" name="TextBox 31">
          <a:extLst>
            <a:ext uri="{FF2B5EF4-FFF2-40B4-BE49-F238E27FC236}">
              <a16:creationId xmlns:a16="http://schemas.microsoft.com/office/drawing/2014/main" id="{CF9B5940-68FD-4F11-8E88-4B3E4406600F}"/>
            </a:ext>
          </a:extLst>
        </xdr:cNvPr>
        <xdr:cNvSpPr txBox="1"/>
      </xdr:nvSpPr>
      <xdr:spPr>
        <a:xfrm>
          <a:off x="11201400" y="1504950"/>
          <a:ext cx="2781300" cy="228600"/>
        </a:xfrm>
        <a:prstGeom prst="rect">
          <a:avLst/>
        </a:prstGeom>
        <a:solidFill>
          <a:srgbClr val="5FA0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Average Transaction Value</a:t>
          </a:r>
        </a:p>
      </xdr:txBody>
    </xdr:sp>
    <xdr:clientData/>
  </xdr:twoCellAnchor>
  <xdr:twoCellAnchor>
    <xdr:from>
      <xdr:col>23</xdr:col>
      <xdr:colOff>409575</xdr:colOff>
      <xdr:row>5</xdr:row>
      <xdr:rowOff>533400</xdr:rowOff>
    </xdr:from>
    <xdr:to>
      <xdr:col>26</xdr:col>
      <xdr:colOff>200025</xdr:colOff>
      <xdr:row>5</xdr:row>
      <xdr:rowOff>752475</xdr:rowOff>
    </xdr:to>
    <xdr:sp macro="" textlink="">
      <xdr:nvSpPr>
        <xdr:cNvPr id="33" name="TextBox 32">
          <a:extLst>
            <a:ext uri="{FF2B5EF4-FFF2-40B4-BE49-F238E27FC236}">
              <a16:creationId xmlns:a16="http://schemas.microsoft.com/office/drawing/2014/main" id="{E5D60C5D-9234-421A-B72C-71AFD6F01436}"/>
            </a:ext>
          </a:extLst>
        </xdr:cNvPr>
        <xdr:cNvSpPr txBox="1"/>
      </xdr:nvSpPr>
      <xdr:spPr>
        <a:xfrm>
          <a:off x="15001875" y="1504950"/>
          <a:ext cx="1657350" cy="219075"/>
        </a:xfrm>
        <a:prstGeom prst="rect">
          <a:avLst/>
        </a:prstGeom>
        <a:solidFill>
          <a:srgbClr val="5FA0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Total Loan</a:t>
          </a:r>
        </a:p>
      </xdr:txBody>
    </xdr:sp>
    <xdr:clientData/>
  </xdr:twoCellAnchor>
  <xdr:twoCellAnchor editAs="oneCell">
    <xdr:from>
      <xdr:col>0</xdr:col>
      <xdr:colOff>114300</xdr:colOff>
      <xdr:row>12</xdr:row>
      <xdr:rowOff>28576</xdr:rowOff>
    </xdr:from>
    <xdr:to>
      <xdr:col>2</xdr:col>
      <xdr:colOff>523875</xdr:colOff>
      <xdr:row>18</xdr:row>
      <xdr:rowOff>123826</xdr:rowOff>
    </xdr:to>
    <mc:AlternateContent xmlns:mc="http://schemas.openxmlformats.org/markup-compatibility/2006" xmlns:a14="http://schemas.microsoft.com/office/drawing/2010/main">
      <mc:Choice Requires="a14">
        <xdr:graphicFrame macro="">
          <xdr:nvGraphicFramePr>
            <xdr:cNvPr id="38" name="type_name">
              <a:extLst>
                <a:ext uri="{FF2B5EF4-FFF2-40B4-BE49-F238E27FC236}">
                  <a16:creationId xmlns:a16="http://schemas.microsoft.com/office/drawing/2014/main" id="{92987E87-0F36-483B-AB8C-374A2FC233C4}"/>
                </a:ext>
              </a:extLst>
            </xdr:cNvPr>
            <xdr:cNvGraphicFramePr/>
          </xdr:nvGraphicFramePr>
          <xdr:xfrm>
            <a:off x="0" y="0"/>
            <a:ext cx="0" cy="0"/>
          </xdr:xfrm>
          <a:graphic>
            <a:graphicData uri="http://schemas.microsoft.com/office/drawing/2010/slicer">
              <sle:slicer xmlns:sle="http://schemas.microsoft.com/office/drawing/2010/slicer" name="type_name"/>
            </a:graphicData>
          </a:graphic>
        </xdr:graphicFrame>
      </mc:Choice>
      <mc:Fallback xmlns="">
        <xdr:sp macro="" textlink="">
          <xdr:nvSpPr>
            <xdr:cNvPr id="0" name=""/>
            <xdr:cNvSpPr>
              <a:spLocks noTextEdit="1"/>
            </xdr:cNvSpPr>
          </xdr:nvSpPr>
          <xdr:spPr>
            <a:xfrm>
              <a:off x="114300" y="2190751"/>
              <a:ext cx="181927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123824</xdr:colOff>
      <xdr:row>27</xdr:row>
      <xdr:rowOff>47625</xdr:rowOff>
    </xdr:from>
    <xdr:to>
      <xdr:col>2</xdr:col>
      <xdr:colOff>561975</xdr:colOff>
      <xdr:row>39</xdr:row>
      <xdr:rowOff>114300</xdr:rowOff>
    </xdr:to>
    <mc:AlternateContent xmlns:mc="http://schemas.openxmlformats.org/markup-compatibility/2006" xmlns:a14="http://schemas.microsoft.com/office/drawing/2010/main">
      <mc:Choice Requires="a14">
        <xdr:graphicFrame macro="">
          <xdr:nvGraphicFramePr>
            <xdr:cNvPr id="35" name="transaction_date (Year)">
              <a:extLst>
                <a:ext uri="{FF2B5EF4-FFF2-40B4-BE49-F238E27FC236}">
                  <a16:creationId xmlns:a16="http://schemas.microsoft.com/office/drawing/2014/main" id="{10970F4A-56DE-46BB-8997-E8D42233475D}"/>
                </a:ext>
              </a:extLst>
            </xdr:cNvPr>
            <xdr:cNvGraphicFramePr/>
          </xdr:nvGraphicFramePr>
          <xdr:xfrm>
            <a:off x="0" y="0"/>
            <a:ext cx="0" cy="0"/>
          </xdr:xfrm>
          <a:graphic>
            <a:graphicData uri="http://schemas.microsoft.com/office/drawing/2010/slicer">
              <sle:slicer xmlns:sle="http://schemas.microsoft.com/office/drawing/2010/slicer" name="transaction_date (Year)"/>
            </a:graphicData>
          </a:graphic>
        </xdr:graphicFrame>
      </mc:Choice>
      <mc:Fallback xmlns="">
        <xdr:sp macro="" textlink="">
          <xdr:nvSpPr>
            <xdr:cNvPr id="0" name=""/>
            <xdr:cNvSpPr>
              <a:spLocks noTextEdit="1"/>
            </xdr:cNvSpPr>
          </xdr:nvSpPr>
          <xdr:spPr>
            <a:xfrm>
              <a:off x="123824" y="5067300"/>
              <a:ext cx="1847851"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19</xdr:row>
      <xdr:rowOff>57150</xdr:rowOff>
    </xdr:from>
    <xdr:to>
      <xdr:col>2</xdr:col>
      <xdr:colOff>533400</xdr:colOff>
      <xdr:row>26</xdr:row>
      <xdr:rowOff>152399</xdr:rowOff>
    </xdr:to>
    <mc:AlternateContent xmlns:mc="http://schemas.openxmlformats.org/markup-compatibility/2006" xmlns:a14="http://schemas.microsoft.com/office/drawing/2010/main">
      <mc:Choice Requires="a14">
        <xdr:graphicFrame macro="">
          <xdr:nvGraphicFramePr>
            <xdr:cNvPr id="37" name="status_name">
              <a:extLst>
                <a:ext uri="{FF2B5EF4-FFF2-40B4-BE49-F238E27FC236}">
                  <a16:creationId xmlns:a16="http://schemas.microsoft.com/office/drawing/2014/main" id="{88C9FDE3-221D-4C01-8487-6C660E838A78}"/>
                </a:ext>
              </a:extLst>
            </xdr:cNvPr>
            <xdr:cNvGraphicFramePr/>
          </xdr:nvGraphicFramePr>
          <xdr:xfrm>
            <a:off x="0" y="0"/>
            <a:ext cx="0" cy="0"/>
          </xdr:xfrm>
          <a:graphic>
            <a:graphicData uri="http://schemas.microsoft.com/office/drawing/2010/slicer">
              <sle:slicer xmlns:sle="http://schemas.microsoft.com/office/drawing/2010/slicer" name="status_name"/>
            </a:graphicData>
          </a:graphic>
        </xdr:graphicFrame>
      </mc:Choice>
      <mc:Fallback xmlns="">
        <xdr:sp macro="" textlink="">
          <xdr:nvSpPr>
            <xdr:cNvPr id="0" name=""/>
            <xdr:cNvSpPr>
              <a:spLocks noTextEdit="1"/>
            </xdr:cNvSpPr>
          </xdr:nvSpPr>
          <xdr:spPr>
            <a:xfrm>
              <a:off x="114300" y="3552825"/>
              <a:ext cx="1828800"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228600</xdr:colOff>
      <xdr:row>5</xdr:row>
      <xdr:rowOff>0</xdr:rowOff>
    </xdr:from>
    <xdr:to>
      <xdr:col>27</xdr:col>
      <xdr:colOff>266700</xdr:colOff>
      <xdr:row>5</xdr:row>
      <xdr:rowOff>838200</xdr:rowOff>
    </xdr:to>
    <xdr:sp macro="" textlink="">
      <xdr:nvSpPr>
        <xdr:cNvPr id="41" name="Rectangle: Rounded Corners 40">
          <a:extLst>
            <a:ext uri="{FF2B5EF4-FFF2-40B4-BE49-F238E27FC236}">
              <a16:creationId xmlns:a16="http://schemas.microsoft.com/office/drawing/2014/main" id="{81B1C41D-19C7-49BF-A47B-3558AACE0AA5}"/>
            </a:ext>
          </a:extLst>
        </xdr:cNvPr>
        <xdr:cNvSpPr/>
      </xdr:nvSpPr>
      <xdr:spPr>
        <a:xfrm>
          <a:off x="16687800" y="971550"/>
          <a:ext cx="647700" cy="838200"/>
        </a:xfrm>
        <a:prstGeom prst="roundRect">
          <a:avLst/>
        </a:prstGeom>
        <a:solidFill>
          <a:srgbClr val="5FA0EF"/>
        </a:solidFill>
        <a:ln>
          <a:solidFill>
            <a:srgbClr val="5FA0E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2</xdr:row>
      <xdr:rowOff>152400</xdr:rowOff>
    </xdr:from>
    <xdr:to>
      <xdr:col>2</xdr:col>
      <xdr:colOff>454454</xdr:colOff>
      <xdr:row>12</xdr:row>
      <xdr:rowOff>28575</xdr:rowOff>
    </xdr:to>
    <xdr:pic>
      <xdr:nvPicPr>
        <xdr:cNvPr id="16" name="Picture 15">
          <a:extLst>
            <a:ext uri="{FF2B5EF4-FFF2-40B4-BE49-F238E27FC236}">
              <a16:creationId xmlns:a16="http://schemas.microsoft.com/office/drawing/2014/main" id="{9A3A71D2-59A0-4BB0-8856-61BD353FAB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533400"/>
          <a:ext cx="1864154" cy="165735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0.27248</cdr:x>
      <cdr:y>0.07911</cdr:y>
    </cdr:from>
    <cdr:to>
      <cdr:x>0.75003</cdr:x>
      <cdr:y>0.08561</cdr:y>
    </cdr:to>
    <cdr:grpSp>
      <cdr:nvGrpSpPr>
        <cdr:cNvPr id="13" name="Group 12">
          <a:extLst xmlns:a="http://schemas.openxmlformats.org/drawingml/2006/main">
            <a:ext uri="{FF2B5EF4-FFF2-40B4-BE49-F238E27FC236}">
              <a16:creationId xmlns:a16="http://schemas.microsoft.com/office/drawing/2014/main" id="{6C25876E-48CF-45E5-A35A-FA83E6596B3D}"/>
            </a:ext>
          </a:extLst>
        </cdr:cNvPr>
        <cdr:cNvGrpSpPr/>
      </cdr:nvGrpSpPr>
      <cdr:grpSpPr>
        <a:xfrm xmlns:a="http://schemas.openxmlformats.org/drawingml/2006/main">
          <a:off x="1993246" y="193655"/>
          <a:ext cx="3493374" cy="15912"/>
          <a:chOff x="1419919" y="-92086"/>
          <a:chExt cx="3311431" cy="15892"/>
        </a:xfrm>
      </cdr:grpSpPr>
      <cdr:cxnSp macro="">
        <cdr:nvCxnSpPr>
          <cdr:cNvPr id="11" name="Straight Connector 3">
            <a:extLst xmlns:a="http://schemas.openxmlformats.org/drawingml/2006/main">
              <a:ext uri="{FF2B5EF4-FFF2-40B4-BE49-F238E27FC236}">
                <a16:creationId xmlns:a16="http://schemas.microsoft.com/office/drawing/2014/main" id="{1B55A940-50CF-40A4-8114-E1F9CE152602}"/>
              </a:ext>
            </a:extLst>
          </cdr:cNvPr>
          <cdr:cNvCxnSpPr/>
        </cdr:nvCxnSpPr>
        <cdr:spPr>
          <a:xfrm xmlns:a="http://schemas.openxmlformats.org/drawingml/2006/main">
            <a:off x="4486850" y="-82558"/>
            <a:ext cx="244500" cy="6364"/>
          </a:xfrm>
          <a:prstGeom xmlns:a="http://schemas.openxmlformats.org/drawingml/2006/main" prst="line">
            <a:avLst/>
          </a:prstGeom>
          <a:ln xmlns:a="http://schemas.openxmlformats.org/drawingml/2006/main" w="9525"/>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2" name="Straight Connector 5">
            <a:extLst xmlns:a="http://schemas.openxmlformats.org/drawingml/2006/main">
              <a:ext uri="{FF2B5EF4-FFF2-40B4-BE49-F238E27FC236}">
                <a16:creationId xmlns:a16="http://schemas.microsoft.com/office/drawing/2014/main" id="{1E35E853-1B7C-46EF-B29A-D6B06F99E2B2}"/>
              </a:ext>
            </a:extLst>
          </cdr:cNvPr>
          <cdr:cNvCxnSpPr/>
        </cdr:nvCxnSpPr>
        <cdr:spPr>
          <a:xfrm xmlns:a="http://schemas.openxmlformats.org/drawingml/2006/main">
            <a:off x="1419919" y="-92086"/>
            <a:ext cx="244500" cy="6365"/>
          </a:xfrm>
          <a:prstGeom xmlns:a="http://schemas.openxmlformats.org/drawingml/2006/main" prst="line">
            <a:avLst/>
          </a:prstGeom>
          <a:ln xmlns:a="http://schemas.openxmlformats.org/drawingml/2006/main" w="9525"/>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0069446" backgroundQuery="1" createdVersion="7" refreshedVersion="7" minRefreshableVersion="3" recordCount="0" supportSubquery="1" supportAdvancedDrill="1" xr:uid="{9A407B0F-E7DA-4C31-A93E-A56B378E6FB0}">
  <cacheSource type="external" connectionId="6"/>
  <cacheFields count="4">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customers].[type_name].[type_name]" caption="type_name" numFmtId="0" hierarchy="17" level="1">
      <sharedItems count="3">
        <s v="Individual"/>
        <s v="Large Enterprise"/>
        <s v="Small Business"/>
      </sharedItems>
    </cacheField>
    <cacheField name="[v_transactions].[type_name].[type_name]" caption="type_name" numFmtId="0" hierarchy="3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2"/>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0648147" backgroundQuery="1" createdVersion="7" refreshedVersion="7" minRefreshableVersion="3" recordCount="0" supportSubquery="1" supportAdvancedDrill="1" xr:uid="{CAB5C04C-D22B-4740-AAB8-B2A7E7B1B81F}">
  <cacheSource type="external" connectionId="6"/>
  <cacheFields count="6">
    <cacheField name="[customers].[full_name].[full_name]" caption="full_name" numFmtId="0" hierarchy="13" level="1">
      <sharedItems count="61">
        <s v="Alec Trevino"/>
        <s v="Annamaria Delaney"/>
        <s v="Arianna Carr"/>
        <s v="Arica Burris"/>
        <s v="Armand Wallace"/>
        <s v="Benito Talley"/>
        <s v="Brady Irwin"/>
        <s v="Bud Lynch"/>
        <s v="Chang Atkinson"/>
        <s v="Chang Delgado"/>
        <s v="Chi Jensen"/>
        <s v="Dion Nelson"/>
        <s v="Eleni Joyner"/>
        <s v="Elicia Shaw"/>
        <s v="Faviola Robertson"/>
        <s v="Francie Daugherty"/>
        <s v="Gaynelle Mckee"/>
        <s v="Gregg Stephens"/>
        <s v="Harold Pope"/>
        <s v="Jamaal James"/>
        <s v="Jean Richards"/>
        <s v="Jere Wynn"/>
        <s v="Jewell Richmond"/>
        <s v="Jospeh Hill"/>
        <s v="Julian Vazquez"/>
        <s v="Kaleigh Wilkinson"/>
        <s v="Kathern Silva"/>
        <s v="Klara Robles"/>
        <s v="Lance Mcleod"/>
        <s v="Laverna Hernandez"/>
        <s v="Leo Burke"/>
        <s v="Lindsay Contreras"/>
        <s v="Lizzette Skinner"/>
        <s v="Long Parsons"/>
        <s v="Lovella Knowles"/>
        <s v="Mack Edwards"/>
        <s v="Matthew Love"/>
        <s v="Michale Duffy"/>
        <s v="Milton Powell"/>
        <s v="Minh Horne"/>
        <s v="Murray Salazar"/>
        <s v="Rasheeda Holt"/>
        <s v="Raymond Booth"/>
        <s v="Rossie Blair"/>
        <s v="Rozanne Bradford"/>
        <s v="Samual Winters"/>
        <s v="Sherell Hamilton"/>
        <s v="Sherwood Parker"/>
        <s v="Shirleen Gamble"/>
        <s v="Simon Nicholson"/>
        <s v="Stuart Rogers"/>
        <s v="Theresia Jefferson"/>
        <s v="Thersa Myers"/>
        <s v="Tiny Garcia"/>
        <s v="Tonette Montgomery"/>
        <s v="Unknown Curry"/>
        <s v="Valene Perry"/>
        <s v="Vannessa Manning"/>
        <s v="Wan Hardin"/>
        <s v="William Nieves"/>
        <s v="Xavier Meyer"/>
      </sharedItems>
    </cacheField>
    <cacheField name="[v_transactions].[Day Name].[Day Name]" caption="Day Name" numFmtId="0" hierarchy="38" level="1">
      <sharedItems count="7">
        <s v="Friday"/>
        <s v="Monday"/>
        <s v="Saturday"/>
        <s v="Sunday"/>
        <s v="Thursday"/>
        <s v="Tuesday"/>
        <s v="Wednesday"/>
      </sharedItems>
    </cacheField>
    <cacheField name="[accounts].[status_name].[status_name]" caption="status_name" numFmtId="0" hierarchy="7" level="1">
      <sharedItems count="3">
        <s v="Active"/>
        <s v="Closed"/>
        <s v="Inactive"/>
      </sharedItems>
    </cacheField>
    <cacheField name="[Measures].[Count of account_id]" caption="Count of account_id" numFmtId="0" hierarchy="67"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fieldsUsage count="2">
        <fieldUsage x="-1"/>
        <fieldUsage x="2"/>
      </fieldsUsage>
    </cacheHierarchy>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0"/>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5"/>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4"/>
      </fieldsUsage>
    </cacheHierarchy>
    <cacheHierarchy uniqueName="[v_transactions].[Day Name]" caption="Day Name" attribute="1" defaultMemberUniqueName="[v_transactions].[Day Name].[All]" allUniqueName="[v_transactions].[Day Name].[All]" dimensionUniqueName="[v_transactions]" displayFolder="" count="2" memberValueDatatype="130" unbalanced="0">
      <fieldsUsage count="2">
        <fieldUsage x="-1"/>
        <fieldUsage x="1"/>
      </fieldsUsage>
    </cacheHierarchy>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0648147" backgroundQuery="1" createdVersion="7" refreshedVersion="7" minRefreshableVersion="3" recordCount="0" supportSubquery="1" supportAdvancedDrill="1" xr:uid="{D1C9EFB2-6B3C-4C21-A293-47A1E992CE10}">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Sum of principal_amount]" caption="Sum of principal_amount" numFmtId="0" hierarchy="58"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1226855" backgroundQuery="1" createdVersion="7" refreshedVersion="7" minRefreshableVersion="3" recordCount="0" supportSubquery="1" supportAdvancedDrill="1" xr:uid="{E7F6E672-CABB-4BD6-9CBC-DB1DA0FD44E9}">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v_transactions].[type_name].[type_name]" caption="type_name" numFmtId="0" hierarchy="37" level="1">
      <sharedItems count="2">
        <s v="Deposit"/>
        <s v="Withdrawal"/>
      </sharedItems>
    </cacheField>
    <cacheField name="[Measures].[Sum of amount]" caption="Sum of amount" numFmtId="0" hierarchy="53" level="32767"/>
    <cacheField name="[Measures].[Sum of customer_id]" caption="Sum of customer_id" numFmtId="0" hierarchy="55" level="32767"/>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1"/>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1226855" backgroundQuery="1" createdVersion="7" refreshedVersion="7" minRefreshableVersion="3" recordCount="0" supportSubquery="1" supportAdvancedDrill="1" xr:uid="{526CBD2B-AC69-48E8-AFB5-407CCAE2F61A}">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Average of amount]" caption="Average of amount" numFmtId="0" hierarchy="54"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1458332" backgroundQuery="1" createdVersion="7" refreshedVersion="7" minRefreshableVersion="3" recordCount="0" supportSubquery="1" supportAdvancedDrill="1" xr:uid="{55784581-7E5E-402C-9245-7299D149A4CE}">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Sum of principal_amount]" caption="Sum of principal_amount" numFmtId="0" hierarchy="58"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1805555" backgroundQuery="1" createdVersion="7" refreshedVersion="7" minRefreshableVersion="3" recordCount="0" supportSubquery="1" supportAdvancedDrill="1" xr:uid="{D83EFCC7-D34D-4AC3-8B48-E10CD196EFD1}">
  <cacheSource type="external" connectionId="6"/>
  <cacheFields count="4">
    <cacheField name="[v_transactions].[transaction_date (Year)].[transaction_date (Year)]" caption="transaction_date (Year)" numFmtId="0" hierarchy="40" level="1">
      <sharedItems count="7">
        <s v="2020"/>
        <s v="2021"/>
        <s v="2022"/>
        <s v="2023"/>
        <s v="2024"/>
        <s v="2025"/>
        <s v="2026"/>
      </sharedItems>
    </cacheField>
    <cacheField name="[Measures].[Sum of amount]" caption="Sum of amount" numFmtId="0" hierarchy="53"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3"/>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2"/>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fieldsUsage count="2">
        <fieldUsage x="-1"/>
        <fieldUsage x="0"/>
      </fieldsUsage>
    </cacheHierarchy>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2152779" backgroundQuery="1" createdVersion="7" refreshedVersion="7" minRefreshableVersion="3" recordCount="0" supportSubquery="1" supportAdvancedDrill="1" xr:uid="{FD4292F2-BF4D-49F4-8C2B-2F2737E60347}">
  <cacheSource type="external" connectionId="6"/>
  <cacheFields count="4">
    <cacheField name="[branches].[branch_name].[branch_name]" caption="branch_name" numFmtId="0" hierarchy="9" level="1">
      <sharedItems count="10">
        <s v="Branch 17"/>
        <s v="Branch 29"/>
        <s v="Branch 34"/>
        <s v="Branch 39"/>
        <s v="Branch 44"/>
        <s v="Branch 46"/>
        <s v="Branch 47"/>
        <s v="Branch 50"/>
        <s v="Branch 8"/>
        <s v="Branch 9"/>
      </sharedItems>
    </cacheField>
    <cacheField name="[v_transactions].[type_name].[type_name]" caption="type_name" numFmtId="0" hierarchy="37" level="1">
      <sharedItems count="4">
        <s v="Deposit"/>
        <s v="Withdrawal"/>
        <s v="Payment" u="1"/>
        <s v="Transfer" u="1"/>
      </sharedItems>
    </cacheField>
    <cacheField name="[Measures].[Sum of amount]" caption="Sum of amount" numFmtId="0" hierarchy="53" level="32767"/>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3"/>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1"/>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2500002" backgroundQuery="1" createdVersion="7" refreshedVersion="7" minRefreshableVersion="3" recordCount="0" supportSubquery="1" supportAdvancedDrill="1" xr:uid="{C893E794-3FF0-4FCD-ABF1-3AA553516B75}">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10">
        <s v="Adah Grimes"/>
        <s v="Bud Lynch"/>
        <s v="Cher Cooke"/>
        <s v="Corliss Willis"/>
        <s v="Courtney Martinez"/>
        <s v="Julian Vazquez"/>
        <s v="Kimiko Griffith"/>
        <s v="Murray Salazar"/>
        <s v="Nathanael Flynn"/>
        <s v="Oswaldo Pruitt"/>
      </sharedItems>
    </cacheField>
    <cacheField name="[Measures].[Sum of balance]" caption="Sum of balance" numFmtId="0" hierarchy="57"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2847225" backgroundQuery="1" createdVersion="7" refreshedVersion="7" minRefreshableVersion="3" recordCount="0" supportSubquery="1" supportAdvancedDrill="1" xr:uid="{A960848C-C639-42B2-A550-613752E8281F}">
  <cacheSource type="external" connectionId="6"/>
  <cacheFields count="6">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10">
        <s v="Adah Grimes"/>
        <s v="Bud Lynch"/>
        <s v="Cher Cooke"/>
        <s v="Corliss Willis"/>
        <s v="Courtney Martinez"/>
        <s v="Julian Vazquez"/>
        <s v="Kimiko Griffith"/>
        <s v="Murray Salazar"/>
        <s v="Nathanael Flynn"/>
        <s v="Oswaldo Pruitt"/>
      </sharedItems>
    </cacheField>
    <cacheField name="[loan].[status_name].[status_name]" caption="status_name" numFmtId="0" hierarchy="28" level="1">
      <sharedItems count="3">
        <s v="Active"/>
        <s v="Overdue"/>
        <s v="Paid Off"/>
      </sharedItems>
    </cacheField>
    <cacheField name="[Measures].[Sum of principal_amount]" caption="Sum of principal_amount" numFmtId="0" hierarchy="58"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5"/>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2" memberValueDatatype="130" unbalanced="0">
      <fieldsUsage count="2">
        <fieldUsage x="-1"/>
        <fieldUsage x="2"/>
      </fieldsUsage>
    </cacheHierarchy>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4"/>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2962964" backgroundQuery="1" createdVersion="7" refreshedVersion="7" minRefreshableVersion="3" recordCount="0" supportSubquery="1" supportAdvancedDrill="1" xr:uid="{BBE644F6-81D7-43F5-ABDA-C287C9C739B7}">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Count of loan_id]" caption="Count of loan_id" numFmtId="0" hierarchy="61"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3078702" backgroundQuery="1" createdVersion="7" refreshedVersion="7" minRefreshableVersion="3" recordCount="0" supportSubquery="1" supportAdvancedDrill="1" xr:uid="{12979FAF-96D6-4034-8F0F-E707958AE0EB}">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Count of account_id]" caption="Count of account_id" numFmtId="0" hierarchy="67"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3078702" backgroundQuery="1" createdVersion="7" refreshedVersion="7" minRefreshableVersion="3" recordCount="0" supportSubquery="1" supportAdvancedDrill="1" xr:uid="{521008F3-A890-47FC-A3F4-F4839920CACD}">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Count of customer_id]" caption="Count of customer_id" numFmtId="0" hierarchy="56"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3194441" backgroundQuery="1" createdVersion="7" refreshedVersion="7" minRefreshableVersion="3" recordCount="0" supportSubquery="1" supportAdvancedDrill="1" xr:uid="{76D7BF3D-AE56-4AC3-895B-C2D0013A3B29}">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Sum of amount]" caption="Sum of amount" numFmtId="0" hierarchy="53"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3541664" backgroundQuery="1" createdVersion="7" refreshedVersion="7" minRefreshableVersion="3" recordCount="0" supportSubquery="1" supportAdvancedDrill="1" xr:uid="{4DD1537A-F0F3-41CE-9036-B2519B4925E4}">
  <cacheSource type="external" connectionId="6"/>
  <cacheFields count="4">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customers].[type_name].[type_name]" caption="type_name" numFmtId="0" hierarchy="17" level="1">
      <sharedItems count="3">
        <s v="Individual"/>
        <s v="Large Enterprise"/>
        <s v="Small Business"/>
      </sharedItems>
    </cacheField>
    <cacheField name="[v_transactions].[type_name].[type_name]" caption="type_name" numFmtId="0" hierarchy="3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2"/>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991614004626" backgroundQuery="1" createdVersion="7" refreshedVersion="7" minRefreshableVersion="3" recordCount="0" supportSubquery="1" supportAdvancedDrill="1" xr:uid="{6733E186-B0C2-4D80-9A5D-54A85C3343E1}">
  <cacheSource type="external" connectionId="6"/>
  <cacheFields count="7">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v_transactions].[Day Name].[Day Name]" caption="Day Name" numFmtId="0" hierarchy="38" level="1">
      <sharedItems count="7">
        <s v="Friday"/>
        <s v="Monday"/>
        <s v="Saturday"/>
        <s v="Sunday"/>
        <s v="Thursday"/>
        <s v="Tuesday"/>
        <s v="Wednesday"/>
      </sharedItems>
    </cacheField>
    <cacheField name="[v_transactions].[Day of Week].[Day of Week]" caption="Day of Week" numFmtId="0" hierarchy="39"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v_transactions].[Day of Week].&amp;[0]"/>
            <x15:cachedUniqueName index="1" name="[v_transactions].[Day of Week].&amp;[1]"/>
            <x15:cachedUniqueName index="2" name="[v_transactions].[Day of Week].&amp;[2]"/>
            <x15:cachedUniqueName index="3" name="[v_transactions].[Day of Week].&amp;[3]"/>
            <x15:cachedUniqueName index="4" name="[v_transactions].[Day of Week].&amp;[4]"/>
            <x15:cachedUniqueName index="5" name="[v_transactions].[Day of Week].&amp;[5]"/>
            <x15:cachedUniqueName index="6" name="[v_transactions].[Day of Week].&amp;[6]"/>
          </x15:cachedUniqueNames>
        </ext>
      </extLst>
    </cacheField>
    <cacheField name="[v_transactions].[type_name].[type_name]" caption="type_name" numFmtId="0" hierarchy="37" level="1">
      <sharedItems count="2">
        <s v="Deposit"/>
        <s v="Withdrawal"/>
      </sharedItems>
    </cacheField>
    <cacheField name="[accounts].[status_name].[status_name]" caption="status_name" numFmtId="0" hierarchy="7" level="1">
      <sharedItems count="3">
        <s v="Active"/>
        <s v="Closed"/>
        <s v="Inactive"/>
      </sharedItems>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2" memberValueDatatype="20" unbalanced="0"/>
    <cacheHierarchy uniqueName="[accounts].[customer_id]" caption="customer_id" attribute="1" defaultMemberUniqueName="[accounts].[customer_id].[All]" allUniqueName="[accounts].[customer_id].[All]" dimensionUniqueName="[accounts]" displayFolder="" count="2" memberValueDatatype="20" unbalanced="0"/>
    <cacheHierarchy uniqueName="[accounts].[account_type_id]" caption="account_type_id" attribute="1" defaultMemberUniqueName="[accounts].[account_type_id].[All]" allUniqueName="[accounts].[account_type_id].[All]" dimensionUniqueName="[accounts]" displayFolder="" count="2" memberValueDatatype="20" unbalanced="0"/>
    <cacheHierarchy uniqueName="[accounts].[account_status_id]" caption="account_status_id" attribute="1" defaultMemberUniqueName="[accounts].[account_status_id].[All]" allUniqueName="[accounts].[account_status_id].[All]" dimensionUniqueName="[accounts]" displayFolder="" count="2" memberValueDatatype="20" unbalanced="0"/>
    <cacheHierarchy uniqueName="[accounts].[balance]" caption="balance" attribute="1" defaultMemberUniqueName="[accounts].[balance].[All]" allUniqueName="[accounts].[balance].[All]" dimensionUniqueName="[accounts]" displayFolder="" count="2" memberValueDatatype="5" unbalanced="0"/>
    <cacheHierarchy uniqueName="[accounts].[opening_date]" caption="opening_date" attribute="1" time="1" defaultMemberUniqueName="[accounts].[opening_date].[All]" allUniqueName="[accounts].[opening_date].[All]" dimensionUniqueName="[accounts]" displayFolder="" count="2" memberValueDatatype="7" unbalanced="0"/>
    <cacheHierarchy uniqueName="[accounts].[account_type_name]" caption="account_type_name" attribute="1" defaultMemberUniqueName="[accounts].[account_type_name].[All]" allUniqueName="[accounts].[account_type_name].[All]" dimensionUniqueName="[accounts]" displayFolder="" count="2" memberValueDatatype="130" unbalanced="0"/>
    <cacheHierarchy uniqueName="[accounts].[status_name]" caption="status_name" attribute="1" defaultMemberUniqueName="[accounts].[status_name].[All]" allUniqueName="[accounts].[status_name].[All]" dimensionUniqueName="[accounts]" displayFolder="" count="2" memberValueDatatype="130" unbalanced="0">
      <fieldsUsage count="2">
        <fieldUsage x="-1"/>
        <fieldUsage x="5"/>
      </fieldsUsage>
    </cacheHierarchy>
    <cacheHierarchy uniqueName="[branches].[branch_id]" caption="branch_id" attribute="1" defaultMemberUniqueName="[branches].[branch_id].[All]" allUniqueName="[branches].[branch_id].[All]" dimensionUniqueName="[branches]" displayFolder="" count="2"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2" memberValueDatatype="20" unbalanced="0"/>
    <cacheHierarchy uniqueName="[branches].[city]" caption="city" attribute="1" defaultMemberUniqueName="[branches].[city].[All]" allUniqueName="[branches].[city].[All]" dimensionUniqueName="[branche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2" memberValueDatatype="7" unbalanced="0"/>
    <cacheHierarchy uniqueName="[customers].[address_id]" caption="address_id" attribute="1" defaultMemberUniqueName="[customers].[address_id].[All]" allUniqueName="[customers].[address_id].[All]" dimensionUniqueName="[customers]" displayFolder="" count="2" memberValueDatatype="20" unbalanced="0"/>
    <cacheHierarchy uniqueName="[customers].[customer_type_id]" caption="customer_type_id" attribute="1" defaultMemberUniqueName="[customers].[customer_type_id].[All]" allUniqueName="[customers].[customer_type_id].[All]" dimensionUniqueName="[customers]" displayFolder="" count="2"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6"/>
      </fieldsUsage>
    </cacheHierarchy>
    <cacheHierarchy uniqueName="[customers].[date_of_birth (Year)]" caption="date_of_birth (Year)" attribute="1" defaultMemberUniqueName="[customers].[date_of_birth (Year)].[All]" allUniqueName="[customers].[date_of_birth (Year)].[All]" dimensionUniqueName="[customers]" displayFolder="" count="2"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2" memberValueDatatype="130" unbalanced="0"/>
    <cacheHierarchy uniqueName="[customers].[date_of_birth (Month)]" caption="date_of_birth (Month)" attribute="1" defaultMemberUniqueName="[customers].[date_of_birth (Month)].[All]" allUniqueName="[customers].[date_of_birth (Month)].[All]" dimensionUniqueName="[customers]" displayFolder="" count="2" memberValueDatatype="13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loan_status_id]" caption="loan_status_id" attribute="1" defaultMemberUniqueName="[loan].[loan_status_id].[All]" allUniqueName="[loan].[loan_status_id].[All]" dimensionUniqueName="[loan]" displayFolder="" count="2" memberValueDatatype="20" unbalanced="0"/>
    <cacheHierarchy uniqueName="[loan].[principal_amount]" caption="principal_amount" attribute="1" defaultMemberUniqueName="[loan].[principal_amount].[All]" allUniqueName="[loan].[principal_amount].[All]" dimensionUniqueName="[loan]" displayFolder="" count="2" memberValueDatatype="5" unbalanced="0"/>
    <cacheHierarchy uniqueName="[loan].[interest_rate]" caption="interest_rate" attribute="1" defaultMemberUniqueName="[loan].[interest_rate].[All]" allUniqueName="[loan].[interest_rate].[All]" dimensionUniqueName="[loan]" displayFolder="" count="2" memberValueDatatype="5" unbalanced="0"/>
    <cacheHierarchy uniqueName="[loan].[start_date]" caption="start_date" attribute="1" time="1" defaultMemberUniqueName="[loan].[start_date].[All]" allUniqueName="[loan].[start_date].[All]" dimensionUniqueName="[loan]" displayFolder="" count="2" memberValueDatatype="7" unbalanced="0"/>
    <cacheHierarchy uniqueName="[loan].[estimated_end_date]" caption="estimated_end_date" attribute="1" time="1" defaultMemberUniqueName="[loan].[estimated_end_date].[All]" allUniqueName="[loan].[estimated_end_date].[All]" dimensionUniqueName="[loan]" displayFolder="" count="2" memberValueDatatype="7" unbalanced="0"/>
    <cacheHierarchy uniqueName="[loan].[status_name]" caption="status_name" attribute="1" defaultMemberUniqueName="[loan].[status_name].[All]" allUniqueName="[loan].[status_name].[All]" dimensionUniqueName="[loan]" displayFolder="" count="2" memberValueDatatype="130" unbalanced="0"/>
    <cacheHierarchy uniqueName="[v_transactions].[transaction_id]" caption="transaction_id" attribute="1" defaultMemberUniqueName="[v_transactions].[transaction_id].[All]" allUniqueName="[v_transactions].[transaction_id].[All]" dimensionUniqueName="[v_transactions]" displayFolder="" count="2"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2"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2"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2" memberValueDatatype="20" unbalanced="0"/>
    <cacheHierarchy uniqueName="[v_transactions].[amount]" caption="amount" attribute="1" defaultMemberUniqueName="[v_transactions].[amount].[All]" allUniqueName="[v_transactions].[amount].[All]" dimensionUniqueName="[v_transactions]" displayFolder="" count="2"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2" memberValueDatatype="7" unbalanced="0"/>
    <cacheHierarchy uniqueName="[v_transactions].[branch_id]" caption="branch_id" attribute="1" defaultMemberUniqueName="[v_transactions].[branch_id].[All]" allUniqueName="[v_transactions].[branch_id].[All]" dimensionUniqueName="[v_transactions]" displayFolder="" count="2" memberValueDatatype="20" unbalanced="0"/>
    <cacheHierarchy uniqueName="[v_transactions].[description]" caption="description" attribute="1" defaultMemberUniqueName="[v_transactions].[description].[All]" allUniqueName="[v_transactions].[description].[All]" dimensionUniqueName="[v_transactions]" displayFolder="" count="2"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4"/>
      </fieldsUsage>
    </cacheHierarchy>
    <cacheHierarchy uniqueName="[v_transactions].[Day Name]" caption="Day Name" attribute="1" defaultMemberUniqueName="[v_transactions].[Day Name].[All]" allUniqueName="[v_transactions].[Day Name].[All]" dimensionUniqueName="[v_transactions]" displayFolder="" count="2" memberValueDatatype="130" unbalanced="0">
      <fieldsUsage count="2">
        <fieldUsage x="-1"/>
        <fieldUsage x="2"/>
      </fieldsUsage>
    </cacheHierarchy>
    <cacheHierarchy uniqueName="[v_transactions].[Day of Week]" caption="Day of Week" attribute="1" defaultMemberUniqueName="[v_transactions].[Day of Week].[All]" allUniqueName="[v_transactions].[Day of Week].[All]" dimensionUniqueName="[v_transactions]" displayFolder="" count="2" memberValueDatatype="20" unbalanced="0">
      <fieldsUsage count="2">
        <fieldUsage x="-1"/>
        <fieldUsage x="3"/>
      </fieldsUsage>
    </cacheHierarchy>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2"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2"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2"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2"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008985416665" backgroundQuery="1" createdVersion="3" refreshedVersion="7" minRefreshableVersion="3" recordCount="0" supportSubquery="1" supportAdvancedDrill="1" xr:uid="{F6498875-C6BE-4B40-A991-360BCEFFA7B1}">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0"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cacheHierarchy uniqueName="[v_transactions].[Day Name]" caption="Day Name" attribute="1" defaultMemberUniqueName="[v_transactions].[Day Name].[All]" allUniqueName="[v_transactions].[Day Name].[All]" dimensionUniqueName="[v_transactions]" displayFolder="" count="2"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0"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386235512"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011707638892" backgroundQuery="1" createdVersion="3" refreshedVersion="7" minRefreshableVersion="3" recordCount="0" supportSubquery="1" supportAdvancedDrill="1" xr:uid="{E6B8B9E0-7E36-4106-8459-8B03C30653C3}">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0"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0" memberValueDatatype="130" unbalanced="0"/>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0" memberValueDatatype="130" unbalanced="0"/>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98437862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021824537034" backgroundQuery="1" createdVersion="3" refreshedVersion="7" minRefreshableVersion="3" recordCount="0" supportSubquery="1" supportAdvancedDrill="1" xr:uid="{C130348A-2A46-4F47-B088-B3C4194D6905}">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0" memberValueDatatype="130" unbalanced="0"/>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0" memberValueDatatype="130" unbalanced="0"/>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0"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3509636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EB636-473B-44A5-8A79-D2AD7A1085E5}" name="PivotTable2" cacheId="207" applyNumberFormats="0" applyBorderFormats="0" applyFontFormats="0" applyPatternFormats="0" applyAlignmentFormats="0" applyWidthHeightFormats="1" dataCaption="Values" tag="3daf8e5f-48f8-4556-8157-7de9b0f129c9" updatedVersion="7" minRefreshableVersion="3" useAutoFormatting="1" subtotalHiddenItems="1" itemPrintTitles="1" createdVersion="7" indent="0" outline="1" outlineData="1" multipleFieldFilters="0" chartFormat="19" rowHeaderCaption="Years">
  <location ref="C11:D1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volume" fld="1" baseField="0" baseItem="0"/>
  </dataFields>
  <chartFormats count="1">
    <chartFormat chart="7" format="1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pivotHierarchy dragToData="1"/>
    <pivotHierarchy dragToData="1"/>
    <pivotHierarchy dragToData="1"/>
    <pivotHierarchy dragToData="1"/>
    <pivotHierarchy dragToData="1"/>
    <pivotHierarchy dragToData="1"/>
    <pivotHierarchy dragToData="1" caption="Count of transaction_id"/>
    <pivotHierarchy dragToData="1" caption="Average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EF5EB6-F78D-4583-B88B-1C033949B46F}" name="PivotTable7" cacheId="222"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18:H19"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accounts" fld="2"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total accounts"/>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6E80CE-8317-4C17-B099-4EEC2DB15234}" name="PivotTable8" cacheId="225"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6:H7"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 fld="2"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total customer"/>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95863E-CFE6-4C08-A0E2-B2E53448DE5C}" name="PivotTable12" cacheId="201"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14:H15"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transaction" fld="2" subtotal="average" baseField="0" baseItem="0" numFmtId="2"/>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g transaction"/>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51F5C-9E15-46BB-B13E-A948BCD40501}" name="PivotTable16" cacheId="234"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50:H54" firstHeaderRow="1"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allDrilled="1" subtotalTop="0" showAll="0" sortType="ascending" defaultSubtotal="0" defaultAttributeDrillState="1">
      <items count="7">
        <item x="1"/>
        <item x="5"/>
        <item x="6"/>
        <item x="4"/>
        <item x="0"/>
        <item x="2"/>
        <item x="3"/>
      </items>
    </pivotField>
    <pivotField allDrilled="1" subtotalTop="0" showAll="0" sortType="descending" defaultSubtotal="0" defaultAttributeDrillState="1">
      <items count="7">
        <item x="6"/>
        <item x="5"/>
        <item x="4"/>
        <item x="3"/>
        <item x="2"/>
        <item x="1"/>
        <item x="0"/>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5"/>
  </rowFields>
  <rowItems count="4">
    <i>
      <x/>
    </i>
    <i>
      <x v="1"/>
    </i>
    <i>
      <x v="2"/>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ED56B-7F6B-415F-96E6-5366E238F9F0}" name="PivotTable13" cacheId="204"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2:H3"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loan" fld="2" baseField="0" baseItem="0" numFmtId="164"/>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caption="total loan"/>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69235A-E52F-4493-BB2B-A2D3F420430D}" name="PivotTable11" cacheId="198" dataOnRows="1" applyNumberFormats="0" applyBorderFormats="0" applyFontFormats="0" applyPatternFormats="0" applyAlignmentFormats="0" applyWidthHeightFormats="1" dataCaption="Values" tag="b6d01f57-0035-405c-af35-1ce24869362f" updatedVersion="7" minRefreshableVersion="3" useAutoFormatting="1" subtotalHiddenItems="1" itemPrintTitles="1" createdVersion="7" indent="0" outline="1" outlineData="1" multipleFieldFilters="0" chartFormat="6" rowHeaderCaption="Branch Name">
  <location ref="B29:C31" firstHeaderRow="1" firstDataRow="1" firstDataCol="1"/>
  <pivotFields count="5">
    <pivotField allDrilled="1" showAll="0" measureFilter="1" defaultAttributeDrillState="1">
      <items count="11">
        <item x="0"/>
        <item x="1"/>
        <item x="2"/>
        <item x="3"/>
        <item x="4"/>
        <item x="5"/>
        <item x="6"/>
        <item x="7"/>
        <item x="8"/>
        <item x="9"/>
        <item t="default"/>
      </items>
    </pivotField>
    <pivotField allDrilled="1" showAll="0" sortType="ascending" defaultAttributeDrillState="1">
      <items count="3">
        <item s="1" x="0"/>
        <item s="1" x="1"/>
        <item t="default"/>
      </items>
    </pivotField>
    <pivotField dataField="1" subtotalTop="0" showAll="0" defaultSubtotal="0"/>
    <pivotField dataField="1" subtotalTop="0" showAll="0" defaultSubtotal="0"/>
    <pivotField allDrilled="1" showAll="0" dataSourceSort="1" defaultAttributeDrillState="1"/>
  </pivotFields>
  <rowFields count="1">
    <field x="-2"/>
  </rowFields>
  <rowItems count="2">
    <i>
      <x/>
    </i>
    <i i="1">
      <x v="1"/>
    </i>
  </rowItems>
  <colItems count="1">
    <i/>
  </colItems>
  <dataFields count="2">
    <dataField name="Sum of amount" fld="2" baseField="0" baseItem="0"/>
    <dataField name="Sum of customer_id" fld="3"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of amount2"/>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y dragToData="1"/>
    <pivotHierarchy dragToData="1" caption="Max of amount2"/>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B2996C-2018-4829-B47F-A573BED33E45}" name="PivotTable15" cacheId="231"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E38:E42"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6B8D21-CA3C-44CF-B867-004B24D1BB79}" name="PivotTable5" cacheId="216" applyNumberFormats="0" applyBorderFormats="0" applyFontFormats="0" applyPatternFormats="0" applyAlignmentFormats="0" applyWidthHeightFormats="1" dataCaption="Values" tag="e98b7ede-5033-4e8d-9367-20ac793cf439" updatedVersion="7" minRefreshableVersion="3" useAutoFormatting="1" subtotalHiddenItems="1" itemPrintTitles="1" createdVersion="7" indent="0" outline="1" outlineData="1" multipleFieldFilters="0" chartFormat="10" rowHeaderCaption="Loan Status">
  <location ref="L2:M6"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principal amount" fld="3" baseField="2" baseItem="0"/>
  </dataFields>
  <chartFormats count="13">
    <chartFormat chart="0"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 chart="7" format="12">
      <pivotArea type="data" outline="0" fieldPosition="0">
        <references count="2">
          <reference field="4294967294" count="1" selected="0">
            <x v="0"/>
          </reference>
          <reference field="2"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2" count="1" selected="0">
            <x v="0"/>
          </reference>
        </references>
      </pivotArea>
    </chartFormat>
    <chartFormat chart="8" format="15">
      <pivotArea type="data" outline="0" fieldPosition="0">
        <references count="2">
          <reference field="4294967294" count="1" selected="0">
            <x v="0"/>
          </reference>
          <reference field="2" count="1" selected="0">
            <x v="1"/>
          </reference>
        </references>
      </pivotArea>
    </chartFormat>
    <chartFormat chart="8" format="16">
      <pivotArea type="data" outline="0" fieldPosition="0">
        <references count="2">
          <reference field="4294967294" count="1" selected="0">
            <x v="0"/>
          </reference>
          <reference field="2" count="1" selected="0">
            <x v="2"/>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2">
          <reference field="4294967294" count="1" selected="0">
            <x v="0"/>
          </reference>
          <reference field="2" count="1" selected="0">
            <x v="1"/>
          </reference>
        </references>
      </pivotArea>
    </chartFormat>
    <chartFormat chart="4" format="20">
      <pivotArea type="data" outline="0" fieldPosition="0">
        <references count="2">
          <reference field="4294967294" count="1" selected="0">
            <x v="0"/>
          </reference>
          <reference field="2"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caption="Count of customer_id"/>
    <pivotHierarchy dragToData="1"/>
    <pivotHierarchy dragToData="1" caption="princip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BCFA08-CADB-4DCF-B05F-B7ADB0478379}" name="PivotTable6" cacheId="219"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22:H23"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loan count" fld="2"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Count of customer_id"/>
    <pivotHierarchy dragToData="1"/>
    <pivotHierarchy dragToData="1"/>
    <pivotHierarchy dragToData="1"/>
    <pivotHierarchy dragToData="1"/>
    <pivotHierarchy dragToData="1" caption="loan 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9AB532-8AEA-4AF9-8C70-EC8CAA519168}" name="PivotTable14" cacheId="189"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E26:E3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BCF62F-C144-47E5-BAAA-E05A382BB7DD}" name="PivotTable1" cacheId="192" applyNumberFormats="0" applyBorderFormats="0" applyFontFormats="0" applyPatternFormats="0" applyAlignmentFormats="0" applyWidthHeightFormats="1" dataCaption="Values" tag="dbfc4327-a997-4ef9-b169-dd824dcd39c0" updatedVersion="7" minRefreshableVersion="3" useAutoFormatting="1" subtotalHiddenItems="1" itemPrintTitles="1" createdVersion="7" indent="0" outline="1" outlineData="1" multipleFieldFilters="0" chartFormat="8">
  <location ref="A1:B5" firstHeaderRow="1" firstDataRow="1" firstDataCol="1"/>
  <pivotFields count="6">
    <pivotField allDrilled="1" subtotalTop="0" showAll="0" measureFilter="1"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sortType="ascending" defaultSubtotal="0" defaultAttributeDrillState="1">
      <items count="7">
        <item s="1" x="1"/>
        <item s="1" x="5"/>
        <item s="1" x="6"/>
        <item s="1" x="4"/>
        <item s="1" x="0"/>
        <item s="1" x="2"/>
        <item s="1" x="3"/>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total account" fld="3" subtotal="count" baseField="2" baseItem="0"/>
  </dataFields>
  <formats count="4">
    <format dxfId="23">
      <pivotArea type="all" dataOnly="0" outline="0" fieldPosition="0"/>
    </format>
    <format dxfId="22">
      <pivotArea outline="0" collapsedLevelsAreSubtotals="1" fieldPosition="0"/>
    </format>
    <format dxfId="21">
      <pivotArea dataOnly="0" labelOnly="1" grandRow="1" outline="0" fieldPosition="0"/>
    </format>
    <format dxfId="20">
      <pivotArea dataOnly="0" labelOnly="1" outline="0" axis="axisValues" fieldPosition="0"/>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caption="Count of customer_id"/>
    <pivotHierarchy dragToData="1"/>
    <pivotHierarchy dragToData="1"/>
    <pivotHierarchy dragToData="1"/>
    <pivotHierarchy dragToData="1"/>
    <pivotHierarchy dragToData="1" caption="Count of loan_id"/>
    <pivotHierarchy dragToData="1" caption="Average of interest_rate"/>
    <pivotHierarchy dragToData="1" caption="Count of transaction_id"/>
    <pivotHierarchy dragToData="1"/>
    <pivotHierarchy dragToData="1"/>
    <pivotHierarchy dragToData="1"/>
    <pivotHierarchy dragToData="1" caption="total account"/>
    <pivotHierarchy dragToData="1"/>
  </pivotHierarchies>
  <pivotTableStyleInfo name="PivotStyleLight16" showRowHeaders="1" showColHeaders="1" showRowStripes="0" showColStripes="0" showLastColumn="1"/>
  <filters count="1">
    <filter fld="0" type="valueGreaterThan" id="6" iMeasureHier="61">
      <autoFilter ref="A1">
        <filterColumn colId="0">
          <customFilters>
            <customFilter operator="greaterThan" val="1"/>
          </customFilters>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19F705-453C-407F-87D4-892AFE438593}" name="PivotTable3" cacheId="210" applyNumberFormats="0" applyBorderFormats="0" applyFontFormats="0" applyPatternFormats="0" applyAlignmentFormats="0" applyWidthHeightFormats="1" dataCaption="Values" tag="b6d01f57-0035-405c-af35-1ce24869362f" updatedVersion="7" minRefreshableVersion="3" useAutoFormatting="1" subtotalHiddenItems="1" itemPrintTitles="1" createdVersion="7" indent="0" outline="1" outlineData="1" multipleFieldFilters="0" chartFormat="6" rowHeaderCaption="Branch Name">
  <location ref="M10:P22" firstHeaderRow="1" firstDataRow="2"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sortType="ascending" defaultSubtotal="0" defaultAttributeDrillState="1">
      <items count="4">
        <item s="1" x="0"/>
        <item x="2"/>
        <item x="3"/>
        <item s="1" x="1"/>
      </items>
    </pivotField>
    <pivotField dataField="1" subtotalTop="0" showAll="0" defaultSubtotal="0"/>
    <pivotField allDrilled="1" subtotalTop="0" showAll="0" dataSourceSort="1" defaultSubtotal="0" defaultAttributeDrillState="1"/>
  </pivotFields>
  <rowFields count="1">
    <field x="0"/>
  </rowFields>
  <rowItems count="11">
    <i>
      <x v="6"/>
    </i>
    <i>
      <x v="8"/>
    </i>
    <i>
      <x v="3"/>
    </i>
    <i>
      <x v="4"/>
    </i>
    <i>
      <x v="5"/>
    </i>
    <i>
      <x v="2"/>
    </i>
    <i>
      <x/>
    </i>
    <i>
      <x v="9"/>
    </i>
    <i>
      <x v="1"/>
    </i>
    <i>
      <x v="7"/>
    </i>
    <i t="grand">
      <x/>
    </i>
  </rowItems>
  <colFields count="1">
    <field x="1"/>
  </colFields>
  <colItems count="3">
    <i>
      <x/>
    </i>
    <i>
      <x v="3"/>
    </i>
    <i t="grand">
      <x/>
    </i>
  </colItems>
  <dataFields count="1">
    <dataField name="Sum of amount" fld="2" baseField="0" baseItem="0"/>
  </dataFields>
  <chartFormats count="4">
    <chartFormat chart="4" format="10" series="1">
      <pivotArea type="data" outline="0" fieldPosition="0">
        <references count="2">
          <reference field="4294967294" count="1" selected="0">
            <x v="0"/>
          </reference>
          <reference field="1" count="1" selected="0">
            <x v="3"/>
          </reference>
        </references>
      </pivotArea>
    </chartFormat>
    <chartFormat chart="4" format="11" series="1">
      <pivotArea type="data" outline="0" fieldPosition="0">
        <references count="2">
          <reference field="4294967294" count="1" selected="0">
            <x v="0"/>
          </reference>
          <reference field="1" count="1" selected="0">
            <x v="0"/>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of 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mount2"/>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9"/>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41BD1C-B6AA-4CC0-964E-B3C703C81034}" name="PivotTable10" cacheId="195"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F14:F15"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loan" fld="2"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Count of customer_id"/>
    <pivotHierarchy dragToData="1"/>
    <pivotHierarchy dragToData="1" caption="total loan"/>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D2A22AE-B64B-4C26-9715-3F0BFA64B090}" name="PivotTable9" cacheId="228"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10:H11"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transaction" fld="2" baseField="0" baseItem="0" numFmtId="164"/>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transaction"/>
    <pivotHierarchy dragToData="1" caption="Average Value"/>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C32AE8-8C08-4FC2-85E3-88DC84DA49AE}" name="PivotTable4" cacheId="213" applyNumberFormats="0" applyBorderFormats="0" applyFontFormats="0" applyPatternFormats="0" applyAlignmentFormats="0" applyWidthHeightFormats="1" dataCaption="Values" tag="393eb241-0bbe-400c-8f3b-6d5ad3914b96" updatedVersion="7" minRefreshableVersion="3" useAutoFormatting="1" subtotalHiddenItems="1" itemPrintTitles="1" createdVersion="7" indent="0" outline="1" outlineData="1" multipleFieldFilters="0" chartFormat="7" rowHeaderCaption="Customer Name">
  <location ref="N29:O4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2"/>
    </i>
    <i>
      <x v="6"/>
    </i>
    <i>
      <x v="7"/>
    </i>
    <i>
      <x v="9"/>
    </i>
    <i>
      <x/>
    </i>
    <i>
      <x v="4"/>
    </i>
    <i>
      <x v="1"/>
    </i>
    <i>
      <x v="8"/>
    </i>
    <i>
      <x v="3"/>
    </i>
    <i>
      <x v="5"/>
    </i>
    <i t="grand">
      <x/>
    </i>
  </rowItems>
  <colItems count="1">
    <i/>
  </colItems>
  <dataFields count="1">
    <dataField name="Total Balance" fld="2" baseField="1" baseItem="0"/>
  </dataFields>
  <chartFormats count="8">
    <chartFormat chart="0" format="7"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5"/>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8"/>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caption="Count of customer_id"/>
    <pivotHierarchy dragToData="1" caption="Total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name" xr10:uid="{71ECD75F-37D6-4691-A795-C676550B2949}" sourceName="[customers].[type_nam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s>
  <data>
    <olap pivotCacheId="1386235512">
      <levels count="2">
        <level uniqueName="[customers].[type_name].[(All)]" sourceCaption="(All)" count="0"/>
        <level uniqueName="[customers].[type_name].[type_name]" sourceCaption="type_name" count="3">
          <ranges>
            <range startItem="0">
              <i n="[customers].[type_name].&amp;[Individual]" c="Individual"/>
              <i n="[customers].[type_name].&amp;[Large Enterprise]" c="Large Enterprise"/>
              <i n="[customers].[type_name].&amp;[Small Business]" c="Small Business"/>
            </range>
          </ranges>
        </level>
      </levels>
      <selections count="1">
        <selection n="[customers].[typ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Year" xr10:uid="{BA78849F-47C4-484D-BAEC-4B2880679C24}" sourceName="[v_transactions].[transaction_date (Year)]">
  <pivotTables>
    <pivotTable tabId="2" name="PivotTable16"/>
    <pivotTable tabId="2" name="PivotTable10"/>
    <pivotTable tabId="2" name="PivotTable11"/>
    <pivotTable tabId="2" name="PivotTable12"/>
    <pivotTable tabId="2" name="PivotTable13"/>
    <pivotTable tabId="2" name="PivotTable14"/>
    <pivotTable tabId="2" name="PivotTable15"/>
    <pivotTable tabId="2" name="PivotTable3"/>
    <pivotTable tabId="2" name="PivotTable4"/>
    <pivotTable tabId="2" name="PivotTable5"/>
    <pivotTable tabId="2" name="PivotTable6"/>
    <pivotTable tabId="2" name="PivotTable7"/>
    <pivotTable tabId="2" name="PivotTable8"/>
    <pivotTable tabId="2" name="PivotTable9"/>
    <pivotTable tabId="2" name="PivotTable1"/>
  </pivotTables>
  <data>
    <olap pivotCacheId="1984378622">
      <levels count="2">
        <level uniqueName="[v_transactions].[transaction_date (Year)].[(All)]" sourceCaption="(All)" count="0"/>
        <level uniqueName="[v_transactions].[transaction_date (Year)].[transaction_date (Year)]" sourceCaption="transaction_date (Year)" count="7">
          <ranges>
            <range startItem="0">
              <i n="[v_transactions].[transaction_date (Year)].&amp;[2020]" c="2020"/>
              <i n="[v_transactions].[transaction_date (Year)].&amp;[2021]" c="2021"/>
              <i n="[v_transactions].[transaction_date (Year)].&amp;[2022]" c="2022"/>
              <i n="[v_transactions].[transaction_date (Year)].&amp;[2023]" c="2023"/>
              <i n="[v_transactions].[transaction_date (Year)].&amp;[2024]" c="2024"/>
              <i n="[v_transactions].[transaction_date (Year)].&amp;[2025]" c="2025"/>
              <i n="[v_transactions].[transaction_date (Year)].&amp;[2026]" c="2026"/>
            </range>
          </ranges>
        </level>
      </levels>
      <selections count="1">
        <selection n="[v_transactions].[transaction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name" xr10:uid="{D7C004F2-10F9-4F05-81FD-E6482C11BE6B}" sourceName="[accounts].[status_name]">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350963624">
      <levels count="2">
        <level uniqueName="[accounts].[status_name].[(All)]" sourceCaption="(All)" count="0"/>
        <level uniqueName="[accounts].[status_name].[status_name]" sourceCaption="status_name" count="3">
          <ranges>
            <range startItem="0">
              <i n="[accounts].[status_name].&amp;[Active]" c="Active"/>
              <i n="[accounts].[status_name].&amp;[Closed]" c="Closed"/>
              <i n="[accounts].[status_name].&amp;[Inactive]" c="Inactive"/>
            </range>
          </ranges>
        </level>
      </levels>
      <selections count="1">
        <selection n="[accounts].[status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name" xr10:uid="{41C22F69-C878-474F-887B-AC40E88BEE48}" cache="Slicer_type_name" caption="Customer Tpye" level="1" style="SlicerStyleLight5" rowHeight="241300"/>
  <slicer name="transaction_date (Year)" xr10:uid="{0D5C7714-0437-4881-A563-5904166C24BA}" cache="Slicer_transaction_date__Year" caption="Years" level="1" style="SlicerStyleLight5" rowHeight="241300"/>
  <slicer name="status_name" xr10:uid="{7D7F496D-320F-4D1A-87EC-3570B7452A3B}" cache="Slicer_status_name" caption="Account Status"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C6EB-7762-4534-9C7A-D3B3493B4E8D}">
  <dimension ref="A1:P1116"/>
  <sheetViews>
    <sheetView topLeftCell="B1" workbookViewId="0">
      <selection activeCell="H22" sqref="H22"/>
    </sheetView>
  </sheetViews>
  <sheetFormatPr defaultRowHeight="15" x14ac:dyDescent="0.25"/>
  <cols>
    <col min="1" max="1" width="13.140625" bestFit="1" customWidth="1"/>
    <col min="2" max="2" width="18.85546875" style="1" bestFit="1" customWidth="1"/>
    <col min="3" max="3" width="11.28515625" bestFit="1" customWidth="1"/>
    <col min="4" max="4" width="12.5703125" bestFit="1" customWidth="1"/>
    <col min="5" max="5" width="16.7109375" bestFit="1" customWidth="1"/>
    <col min="6" max="6" width="12" bestFit="1" customWidth="1"/>
    <col min="7" max="7" width="14.5703125" bestFit="1" customWidth="1"/>
    <col min="8" max="8" width="16.7109375" bestFit="1" customWidth="1"/>
    <col min="9" max="9" width="5.7109375" bestFit="1" customWidth="1"/>
    <col min="10" max="10" width="11.28515625" bestFit="1" customWidth="1"/>
    <col min="11" max="11" width="12.5703125" bestFit="1" customWidth="1"/>
    <col min="12" max="12" width="13.28515625" bestFit="1" customWidth="1"/>
    <col min="13" max="13" width="16.140625" bestFit="1" customWidth="1"/>
    <col min="14" max="14" width="17.7109375" bestFit="1" customWidth="1"/>
    <col min="15" max="15" width="12.7109375" bestFit="1" customWidth="1"/>
    <col min="16" max="16" width="12" bestFit="1" customWidth="1"/>
    <col min="17" max="17" width="11.42578125" bestFit="1" customWidth="1"/>
    <col min="18" max="18" width="12" bestFit="1" customWidth="1"/>
    <col min="19" max="19" width="24.140625" bestFit="1" customWidth="1"/>
    <col min="20" max="62" width="16.28515625" bestFit="1" customWidth="1"/>
    <col min="63" max="63" width="11.28515625" bestFit="1" customWidth="1"/>
    <col min="64" max="1702" width="16.28515625" bestFit="1" customWidth="1"/>
    <col min="1703" max="1703" width="11.28515625" bestFit="1" customWidth="1"/>
  </cols>
  <sheetData>
    <row r="1" spans="1:16" x14ac:dyDescent="0.25">
      <c r="A1" s="4" t="s">
        <v>9</v>
      </c>
      <c r="B1" s="1" t="s">
        <v>51</v>
      </c>
    </row>
    <row r="2" spans="1:16" x14ac:dyDescent="0.25">
      <c r="A2" s="5" t="s">
        <v>23</v>
      </c>
      <c r="B2" s="1">
        <v>1322</v>
      </c>
      <c r="H2" t="s">
        <v>52</v>
      </c>
      <c r="L2" s="2" t="s">
        <v>37</v>
      </c>
      <c r="M2" t="s">
        <v>36</v>
      </c>
    </row>
    <row r="3" spans="1:16" x14ac:dyDescent="0.25">
      <c r="A3" s="5" t="s">
        <v>42</v>
      </c>
      <c r="B3" s="1">
        <v>76</v>
      </c>
      <c r="H3" s="9">
        <v>16968031.34</v>
      </c>
      <c r="L3" s="3" t="s">
        <v>23</v>
      </c>
      <c r="M3" s="1">
        <v>12414675.029999999</v>
      </c>
    </row>
    <row r="4" spans="1:16" x14ac:dyDescent="0.25">
      <c r="A4" s="5" t="s">
        <v>43</v>
      </c>
      <c r="B4" s="1">
        <v>245</v>
      </c>
      <c r="L4" s="3" t="s">
        <v>24</v>
      </c>
      <c r="M4" s="1">
        <v>1585477.76</v>
      </c>
    </row>
    <row r="5" spans="1:16" x14ac:dyDescent="0.25">
      <c r="A5" s="5" t="s">
        <v>1</v>
      </c>
      <c r="B5" s="1">
        <v>1643</v>
      </c>
      <c r="L5" s="3" t="s">
        <v>25</v>
      </c>
      <c r="M5" s="1">
        <v>2967878.55</v>
      </c>
    </row>
    <row r="6" spans="1:16" x14ac:dyDescent="0.25">
      <c r="B6"/>
      <c r="H6" t="s">
        <v>53</v>
      </c>
      <c r="L6" s="3" t="s">
        <v>1</v>
      </c>
      <c r="M6" s="1">
        <v>16968031.34</v>
      </c>
    </row>
    <row r="7" spans="1:16" x14ac:dyDescent="0.25">
      <c r="B7"/>
      <c r="H7" s="1">
        <v>1097</v>
      </c>
    </row>
    <row r="8" spans="1:16" x14ac:dyDescent="0.25">
      <c r="B8"/>
    </row>
    <row r="9" spans="1:16" x14ac:dyDescent="0.25">
      <c r="B9"/>
    </row>
    <row r="10" spans="1:16" x14ac:dyDescent="0.25">
      <c r="B10"/>
      <c r="H10" t="s">
        <v>54</v>
      </c>
      <c r="M10" s="2" t="s">
        <v>10</v>
      </c>
      <c r="N10" s="2" t="s">
        <v>0</v>
      </c>
    </row>
    <row r="11" spans="1:16" x14ac:dyDescent="0.25">
      <c r="B11"/>
      <c r="C11" s="2" t="s">
        <v>39</v>
      </c>
      <c r="D11" t="s">
        <v>11</v>
      </c>
      <c r="H11" s="9">
        <v>120059607.91</v>
      </c>
      <c r="M11" s="2" t="s">
        <v>38</v>
      </c>
      <c r="N11" t="s">
        <v>21</v>
      </c>
      <c r="O11" t="s">
        <v>22</v>
      </c>
      <c r="P11" t="s">
        <v>1</v>
      </c>
    </row>
    <row r="12" spans="1:16" x14ac:dyDescent="0.25">
      <c r="B12"/>
      <c r="C12" s="3" t="s">
        <v>2</v>
      </c>
      <c r="D12" s="1">
        <v>29255873.32</v>
      </c>
      <c r="M12" s="3" t="s">
        <v>17</v>
      </c>
      <c r="N12" s="1">
        <v>833309.15</v>
      </c>
      <c r="O12" s="1">
        <v>796819.27</v>
      </c>
      <c r="P12" s="1">
        <v>1630128.42</v>
      </c>
    </row>
    <row r="13" spans="1:16" x14ac:dyDescent="0.25">
      <c r="B13"/>
      <c r="C13" s="3" t="s">
        <v>3</v>
      </c>
      <c r="D13" s="1">
        <v>29103847.390000001</v>
      </c>
      <c r="M13" s="3" t="s">
        <v>19</v>
      </c>
      <c r="N13" s="1">
        <v>781081.16</v>
      </c>
      <c r="O13" s="1">
        <v>804481.76</v>
      </c>
      <c r="P13" s="1">
        <v>1585562.92</v>
      </c>
    </row>
    <row r="14" spans="1:16" x14ac:dyDescent="0.25">
      <c r="B14"/>
      <c r="C14" s="3" t="s">
        <v>4</v>
      </c>
      <c r="D14" s="1">
        <v>29149686.68</v>
      </c>
      <c r="F14" t="s">
        <v>52</v>
      </c>
      <c r="H14" t="s">
        <v>55</v>
      </c>
      <c r="M14" s="3" t="s">
        <v>14</v>
      </c>
      <c r="N14" s="1">
        <v>790008.62</v>
      </c>
      <c r="O14" s="1">
        <v>760747.81</v>
      </c>
      <c r="P14" s="1">
        <v>1550756.43</v>
      </c>
    </row>
    <row r="15" spans="1:16" x14ac:dyDescent="0.25">
      <c r="B15"/>
      <c r="C15" s="3" t="s">
        <v>5</v>
      </c>
      <c r="D15" s="1">
        <v>28542573.239999998</v>
      </c>
      <c r="F15" s="1">
        <v>16968031.34</v>
      </c>
      <c r="H15" s="8">
        <v>2505.7835641683882</v>
      </c>
      <c r="M15" s="3" t="s">
        <v>15</v>
      </c>
      <c r="N15" s="1">
        <v>813146.01</v>
      </c>
      <c r="O15" s="1">
        <v>734770.56</v>
      </c>
      <c r="P15" s="1">
        <v>1547916.57</v>
      </c>
    </row>
    <row r="16" spans="1:16" x14ac:dyDescent="0.25">
      <c r="B16"/>
      <c r="C16" s="3" t="s">
        <v>6</v>
      </c>
      <c r="D16" s="1">
        <v>3058318.52</v>
      </c>
      <c r="M16" s="3" t="s">
        <v>16</v>
      </c>
      <c r="N16" s="1">
        <v>825037.33</v>
      </c>
      <c r="O16" s="1">
        <v>712216.37</v>
      </c>
      <c r="P16" s="1">
        <v>1537253.7</v>
      </c>
    </row>
    <row r="17" spans="2:16" x14ac:dyDescent="0.25">
      <c r="B17"/>
      <c r="C17" s="3" t="s">
        <v>7</v>
      </c>
      <c r="D17" s="1">
        <v>447070.66</v>
      </c>
      <c r="M17" s="3" t="s">
        <v>13</v>
      </c>
      <c r="N17" s="1">
        <v>781949.31</v>
      </c>
      <c r="O17" s="1">
        <v>750911.57</v>
      </c>
      <c r="P17" s="1">
        <v>1532860.88</v>
      </c>
    </row>
    <row r="18" spans="2:16" x14ac:dyDescent="0.25">
      <c r="B18"/>
      <c r="C18" s="3" t="s">
        <v>8</v>
      </c>
      <c r="D18" s="1">
        <v>502238.1</v>
      </c>
      <c r="H18" t="s">
        <v>56</v>
      </c>
      <c r="M18" s="3" t="s">
        <v>12</v>
      </c>
      <c r="N18" s="1">
        <v>751529.36</v>
      </c>
      <c r="O18" s="1">
        <v>765483.18</v>
      </c>
      <c r="P18" s="1">
        <v>1517012.54</v>
      </c>
    </row>
    <row r="19" spans="2:16" x14ac:dyDescent="0.25">
      <c r="B19"/>
      <c r="C19" s="3" t="s">
        <v>1</v>
      </c>
      <c r="D19" s="1">
        <v>120059607.91</v>
      </c>
      <c r="H19" s="1">
        <v>1643</v>
      </c>
      <c r="M19" s="3" t="s">
        <v>20</v>
      </c>
      <c r="N19" s="1">
        <v>784692.52</v>
      </c>
      <c r="O19" s="1">
        <v>728373.19</v>
      </c>
      <c r="P19" s="1">
        <v>1513065.71</v>
      </c>
    </row>
    <row r="20" spans="2:16" x14ac:dyDescent="0.25">
      <c r="B20"/>
      <c r="M20" s="3" t="s">
        <v>50</v>
      </c>
      <c r="N20" s="1">
        <v>789980.39</v>
      </c>
      <c r="O20" s="1">
        <v>716830.99</v>
      </c>
      <c r="P20" s="1">
        <v>1506811.38</v>
      </c>
    </row>
    <row r="21" spans="2:16" x14ac:dyDescent="0.25">
      <c r="B21"/>
      <c r="M21" s="3" t="s">
        <v>18</v>
      </c>
      <c r="N21" s="1">
        <v>720650.42</v>
      </c>
      <c r="O21" s="1">
        <v>782498.84</v>
      </c>
      <c r="P21" s="1">
        <v>1503149.26</v>
      </c>
    </row>
    <row r="22" spans="2:16" x14ac:dyDescent="0.25">
      <c r="B22"/>
      <c r="H22" t="s">
        <v>57</v>
      </c>
      <c r="M22" s="3" t="s">
        <v>1</v>
      </c>
      <c r="N22" s="1">
        <v>7871384.2699999996</v>
      </c>
      <c r="O22" s="1">
        <v>7553133.54</v>
      </c>
      <c r="P22" s="1">
        <v>15424517.810000001</v>
      </c>
    </row>
    <row r="23" spans="2:16" x14ac:dyDescent="0.25">
      <c r="B23"/>
      <c r="H23" s="1">
        <v>329</v>
      </c>
    </row>
    <row r="24" spans="2:16" x14ac:dyDescent="0.25">
      <c r="B24"/>
    </row>
    <row r="25" spans="2:16" x14ac:dyDescent="0.25">
      <c r="B25"/>
    </row>
    <row r="26" spans="2:16" x14ac:dyDescent="0.25">
      <c r="B26"/>
      <c r="E26" s="2" t="s">
        <v>46</v>
      </c>
    </row>
    <row r="27" spans="2:16" x14ac:dyDescent="0.25">
      <c r="B27"/>
      <c r="E27" s="3" t="s">
        <v>47</v>
      </c>
    </row>
    <row r="28" spans="2:16" x14ac:dyDescent="0.25">
      <c r="B28"/>
      <c r="E28" s="3" t="s">
        <v>48</v>
      </c>
    </row>
    <row r="29" spans="2:16" x14ac:dyDescent="0.25">
      <c r="B29" s="2" t="s">
        <v>45</v>
      </c>
      <c r="E29" s="3" t="s">
        <v>49</v>
      </c>
      <c r="N29" s="2" t="s">
        <v>40</v>
      </c>
      <c r="O29" t="s">
        <v>41</v>
      </c>
    </row>
    <row r="30" spans="2:16" x14ac:dyDescent="0.25">
      <c r="B30" s="3" t="s">
        <v>10</v>
      </c>
      <c r="C30" s="1">
        <v>120059607.91</v>
      </c>
      <c r="E30" s="3" t="s">
        <v>1</v>
      </c>
      <c r="N30" s="3" t="s">
        <v>28</v>
      </c>
      <c r="O30" s="1">
        <v>321541.12</v>
      </c>
    </row>
    <row r="31" spans="2:16" x14ac:dyDescent="0.25">
      <c r="B31" s="3" t="s">
        <v>44</v>
      </c>
      <c r="C31" s="1">
        <v>11573268</v>
      </c>
      <c r="N31" s="3" t="s">
        <v>32</v>
      </c>
      <c r="O31" s="1">
        <v>325306.40999999997</v>
      </c>
    </row>
    <row r="32" spans="2:16" x14ac:dyDescent="0.25">
      <c r="B32"/>
      <c r="N32" s="3" t="s">
        <v>33</v>
      </c>
      <c r="O32" s="1">
        <v>325396.01</v>
      </c>
    </row>
    <row r="33" spans="2:15" x14ac:dyDescent="0.25">
      <c r="B33"/>
      <c r="N33" s="3" t="s">
        <v>35</v>
      </c>
      <c r="O33" s="1">
        <v>329763.98</v>
      </c>
    </row>
    <row r="34" spans="2:15" x14ac:dyDescent="0.25">
      <c r="B34"/>
      <c r="N34" s="3" t="s">
        <v>26</v>
      </c>
      <c r="O34" s="1">
        <v>336174.71</v>
      </c>
    </row>
    <row r="35" spans="2:15" x14ac:dyDescent="0.25">
      <c r="B35"/>
      <c r="N35" s="3" t="s">
        <v>30</v>
      </c>
      <c r="O35" s="1">
        <v>337187.78</v>
      </c>
    </row>
    <row r="36" spans="2:15" x14ac:dyDescent="0.25">
      <c r="B36"/>
      <c r="N36" s="3" t="s">
        <v>27</v>
      </c>
      <c r="O36" s="1">
        <v>349192.47</v>
      </c>
    </row>
    <row r="37" spans="2:15" x14ac:dyDescent="0.25">
      <c r="B37"/>
      <c r="N37" s="3" t="s">
        <v>34</v>
      </c>
      <c r="O37" s="1">
        <v>365573.47</v>
      </c>
    </row>
    <row r="38" spans="2:15" x14ac:dyDescent="0.25">
      <c r="B38"/>
      <c r="E38" s="2" t="s">
        <v>46</v>
      </c>
      <c r="N38" s="3" t="s">
        <v>29</v>
      </c>
      <c r="O38" s="1">
        <v>373753.5</v>
      </c>
    </row>
    <row r="39" spans="2:15" x14ac:dyDescent="0.25">
      <c r="B39"/>
      <c r="E39" s="3" t="s">
        <v>47</v>
      </c>
      <c r="N39" s="3" t="s">
        <v>31</v>
      </c>
      <c r="O39" s="1">
        <v>504123.82</v>
      </c>
    </row>
    <row r="40" spans="2:15" x14ac:dyDescent="0.25">
      <c r="B40"/>
      <c r="E40" s="3" t="s">
        <v>48</v>
      </c>
      <c r="N40" s="3" t="s">
        <v>1</v>
      </c>
      <c r="O40" s="1">
        <v>3568013.27</v>
      </c>
    </row>
    <row r="41" spans="2:15" x14ac:dyDescent="0.25">
      <c r="B41"/>
      <c r="E41" s="3" t="s">
        <v>49</v>
      </c>
    </row>
    <row r="42" spans="2:15" x14ac:dyDescent="0.25">
      <c r="B42"/>
      <c r="E42" s="3" t="s">
        <v>1</v>
      </c>
    </row>
    <row r="43" spans="2:15" x14ac:dyDescent="0.25">
      <c r="B43"/>
    </row>
    <row r="44" spans="2:15" x14ac:dyDescent="0.25">
      <c r="B44"/>
    </row>
    <row r="45" spans="2:15" x14ac:dyDescent="0.25">
      <c r="B45"/>
    </row>
    <row r="46" spans="2:15" x14ac:dyDescent="0.25">
      <c r="B46"/>
    </row>
    <row r="47" spans="2:15" x14ac:dyDescent="0.25">
      <c r="B47"/>
    </row>
    <row r="48" spans="2:15" x14ac:dyDescent="0.25">
      <c r="B48"/>
    </row>
    <row r="49" spans="2:8" x14ac:dyDescent="0.25">
      <c r="B49"/>
    </row>
    <row r="50" spans="2:8" x14ac:dyDescent="0.25">
      <c r="B50"/>
      <c r="H50" s="2" t="s">
        <v>46</v>
      </c>
    </row>
    <row r="51" spans="2:8" x14ac:dyDescent="0.25">
      <c r="B51"/>
      <c r="H51" s="3" t="s">
        <v>23</v>
      </c>
    </row>
    <row r="52" spans="2:8" x14ac:dyDescent="0.25">
      <c r="B52"/>
      <c r="H52" s="3" t="s">
        <v>42</v>
      </c>
    </row>
    <row r="53" spans="2:8" x14ac:dyDescent="0.25">
      <c r="B53"/>
      <c r="H53" s="3" t="s">
        <v>43</v>
      </c>
    </row>
    <row r="54" spans="2:8" x14ac:dyDescent="0.25">
      <c r="B54"/>
      <c r="H54" s="3" t="s">
        <v>1</v>
      </c>
    </row>
    <row r="55" spans="2:8" x14ac:dyDescent="0.25">
      <c r="B55"/>
    </row>
    <row r="56" spans="2:8" x14ac:dyDescent="0.25">
      <c r="B56"/>
    </row>
    <row r="57" spans="2:8" x14ac:dyDescent="0.25">
      <c r="B57"/>
    </row>
    <row r="58" spans="2:8" x14ac:dyDescent="0.25">
      <c r="B58"/>
    </row>
    <row r="59" spans="2:8" x14ac:dyDescent="0.25">
      <c r="B59"/>
    </row>
    <row r="60" spans="2:8" x14ac:dyDescent="0.25">
      <c r="B60"/>
    </row>
    <row r="61" spans="2:8" x14ac:dyDescent="0.25">
      <c r="B61"/>
    </row>
    <row r="62" spans="2:8" x14ac:dyDescent="0.25">
      <c r="B62"/>
    </row>
    <row r="63" spans="2:8" x14ac:dyDescent="0.25">
      <c r="B63"/>
    </row>
    <row r="64" spans="2:8"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02A45733-8BD9-4ED9-83F0-628D3BB4197B}">
          <x14:colorSeries rgb="FF376092"/>
          <x14:colorNegative rgb="FFD00000"/>
          <x14:colorAxis rgb="FF000000"/>
          <x14:colorMarkers rgb="FFD00000"/>
          <x14:colorFirst rgb="FFD00000"/>
          <x14:colorLast rgb="FFD00000"/>
          <x14:colorHigh rgb="FFD00000"/>
          <x14:colorLow rgb="FFD00000"/>
          <x14:sparklines>
            <x14:sparkline>
              <xm:f>working!C12:C12</xm:f>
              <xm:sqref>D12</xm:sqref>
            </x14:sparkline>
            <x14:sparkline>
              <xm:f>working!C13:C13</xm:f>
              <xm:sqref>D13</xm:sqref>
            </x14:sparkline>
            <x14:sparkline>
              <xm:f>working!C14:C14</xm:f>
              <xm:sqref>D14</xm:sqref>
            </x14:sparkline>
            <x14:sparkline>
              <xm:f>working!C15:C15</xm:f>
              <xm:sqref>D15</xm:sqref>
            </x14:sparkline>
            <x14:sparkline>
              <xm:f>working!C16:C16</xm:f>
              <xm:sqref>D16</xm:sqref>
            </x14:sparkline>
            <x14:sparkline>
              <xm:f>working!C17:C17</xm:f>
              <xm:sqref>D17</xm:sqref>
            </x14:sparkline>
            <x14:sparkline>
              <xm:f>working!C18:C18</xm:f>
              <xm:sqref>D18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C3A64-75F6-40D6-A21D-AABB8EBE2B9F}">
  <dimension ref="C5:AH11"/>
  <sheetViews>
    <sheetView showGridLines="0" tabSelected="1" zoomScaleNormal="100" workbookViewId="0">
      <selection activeCell="AB3" sqref="AB3"/>
    </sheetView>
  </sheetViews>
  <sheetFormatPr defaultRowHeight="15" x14ac:dyDescent="0.25"/>
  <cols>
    <col min="2" max="2" width="12" customWidth="1"/>
    <col min="3" max="3" width="9.140625" customWidth="1"/>
    <col min="13" max="14" width="12" bestFit="1" customWidth="1"/>
    <col min="25" max="25" width="9.7109375" bestFit="1" customWidth="1"/>
    <col min="34" max="34" width="25.5703125" bestFit="1" customWidth="1"/>
  </cols>
  <sheetData>
    <row r="5" spans="3:34" ht="16.5" customHeight="1" x14ac:dyDescent="0.45">
      <c r="C5" s="10"/>
      <c r="AH5" s="6"/>
    </row>
    <row r="6" spans="3:34" ht="66.75" customHeight="1" x14ac:dyDescent="0.25">
      <c r="C6" s="10"/>
      <c r="D6" s="7"/>
      <c r="E6" s="7"/>
      <c r="F6" s="11">
        <f>GETPIVOTDATA("[Measures].[Count of customer_id]",working!$H$6)</f>
        <v>1097</v>
      </c>
      <c r="G6" s="7"/>
      <c r="H6" s="7"/>
      <c r="I6" s="7"/>
      <c r="J6" s="11">
        <f>GETPIVOTDATA("[Measures].[Count of account_id]",working!$H$18)</f>
        <v>1643</v>
      </c>
      <c r="K6" s="7"/>
      <c r="L6" s="7"/>
      <c r="M6" s="7"/>
      <c r="N6" s="12">
        <f>GETPIVOTDATA("[Measures].[Sum of amount]",working!$H$10)</f>
        <v>120059607.91</v>
      </c>
      <c r="O6" s="7"/>
      <c r="P6" s="7"/>
      <c r="Q6" s="7"/>
      <c r="R6" s="7"/>
      <c r="S6" s="7"/>
      <c r="T6" s="11">
        <f>GETPIVOTDATA("[Measures].[Average of amount]",working!$H$14)</f>
        <v>2505.7835641683882</v>
      </c>
      <c r="U6" s="7"/>
      <c r="V6" s="7"/>
      <c r="W6" s="7"/>
      <c r="X6" s="7"/>
      <c r="Y6" s="12">
        <f>GETPIVOTDATA("[Measures].[Sum of principal_amount]",working!$H$2)</f>
        <v>16968031.34</v>
      </c>
      <c r="Z6" s="7"/>
      <c r="AA6" s="7"/>
      <c r="AB6" s="13"/>
    </row>
    <row r="7" spans="3:34" ht="12" customHeight="1" x14ac:dyDescent="0.25"/>
    <row r="8" spans="3:34" hidden="1" x14ac:dyDescent="0.25"/>
    <row r="9" spans="3:34" hidden="1" x14ac:dyDescent="0.25"/>
    <row r="10" spans="3:34" hidden="1" x14ac:dyDescent="0.25"/>
    <row r="11" spans="3:34"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46E981B7-AE8D-46D5-AA7D-7695D6577427}">
  <ds:schemaRefs/>
</ds:datastoreItem>
</file>

<file path=customXml/itemProps2.xml><?xml version="1.0" encoding="utf-8"?>
<ds:datastoreItem xmlns:ds="http://schemas.openxmlformats.org/officeDocument/2006/customXml" ds:itemID="{AC7500A9-BB18-4D5D-9774-CF3040EADF66}">
  <ds:schemaRefs/>
</ds:datastoreItem>
</file>

<file path=customXml/itemProps3.xml><?xml version="1.0" encoding="utf-8"?>
<ds:datastoreItem xmlns:ds="http://schemas.openxmlformats.org/officeDocument/2006/customXml" ds:itemID="{85139821-392A-4180-914B-C3265D06E227}">
  <ds:schemaRefs/>
</ds:datastoreItem>
</file>

<file path=customXml/itemProps4.xml><?xml version="1.0" encoding="utf-8"?>
<ds:datastoreItem xmlns:ds="http://schemas.openxmlformats.org/officeDocument/2006/customXml" ds:itemID="{B0899ACE-D105-474E-9FD7-9BFEC0035D25}">
  <ds:schemaRefs/>
</ds:datastoreItem>
</file>

<file path=customXml/itemProps5.xml><?xml version="1.0" encoding="utf-8"?>
<ds:datastoreItem xmlns:ds="http://schemas.openxmlformats.org/officeDocument/2006/customXml" ds:itemID="{78A58594-4586-40F0-934D-86B8D20F6736}">
  <ds:schemaRefs/>
</ds:datastoreItem>
</file>

<file path=customXml/itemProps6.xml><?xml version="1.0" encoding="utf-8"?>
<ds:datastoreItem xmlns:ds="http://schemas.openxmlformats.org/officeDocument/2006/customXml" ds:itemID="{BFAB76ED-B3F2-4565-801C-00B375BB8CC4}">
  <ds:schemaRefs/>
</ds:datastoreItem>
</file>

<file path=customXml/itemProps7.xml><?xml version="1.0" encoding="utf-8"?>
<ds:datastoreItem xmlns:ds="http://schemas.openxmlformats.org/officeDocument/2006/customXml" ds:itemID="{ABD1ACF9-6B37-42C2-8931-DD1ED24F8CF6}">
  <ds:schemaRefs/>
</ds:datastoreItem>
</file>

<file path=customXml/itemProps8.xml><?xml version="1.0" encoding="utf-8"?>
<ds:datastoreItem xmlns:ds="http://schemas.openxmlformats.org/officeDocument/2006/customXml" ds:itemID="{B42FA04B-141B-45F2-8162-722EE83406D1}">
  <ds:schemaRefs/>
</ds:datastoreItem>
</file>

<file path=customXml/itemProps9.xml><?xml version="1.0" encoding="utf-8"?>
<ds:datastoreItem xmlns:ds="http://schemas.openxmlformats.org/officeDocument/2006/customXml" ds:itemID="{E4649907-C1E7-4C4C-BC6A-5A7335FFB5C3}">
  <ds:schemaRefs/>
</ds:datastoreItem>
</file>

<file path=customXml/itemProps10.xml><?xml version="1.0" encoding="utf-8"?>
<ds:datastoreItem xmlns:ds="http://schemas.openxmlformats.org/officeDocument/2006/customXml" ds:itemID="{D1CE6AF4-A78A-4154-8A95-9956E7266A7E}">
  <ds:schemaRefs/>
</ds:datastoreItem>
</file>

<file path=customXml/itemProps11.xml><?xml version="1.0" encoding="utf-8"?>
<ds:datastoreItem xmlns:ds="http://schemas.openxmlformats.org/officeDocument/2006/customXml" ds:itemID="{47652591-11FA-490F-B179-8E2A1A8B9ADB}">
  <ds:schemaRefs/>
</ds:datastoreItem>
</file>

<file path=customXml/itemProps12.xml><?xml version="1.0" encoding="utf-8"?>
<ds:datastoreItem xmlns:ds="http://schemas.openxmlformats.org/officeDocument/2006/customXml" ds:itemID="{A1992302-B13B-4697-BEE7-980845E206B4}">
  <ds:schemaRefs/>
</ds:datastoreItem>
</file>

<file path=customXml/itemProps13.xml><?xml version="1.0" encoding="utf-8"?>
<ds:datastoreItem xmlns:ds="http://schemas.openxmlformats.org/officeDocument/2006/customXml" ds:itemID="{ECFED456-558D-4840-B16A-6F38E4446D72}">
  <ds:schemaRefs/>
</ds:datastoreItem>
</file>

<file path=customXml/itemProps14.xml><?xml version="1.0" encoding="utf-8"?>
<ds:datastoreItem xmlns:ds="http://schemas.openxmlformats.org/officeDocument/2006/customXml" ds:itemID="{3E636D00-6B70-467B-B89F-EE8BA94B4966}">
  <ds:schemaRefs/>
</ds:datastoreItem>
</file>

<file path=customXml/itemProps15.xml><?xml version="1.0" encoding="utf-8"?>
<ds:datastoreItem xmlns:ds="http://schemas.openxmlformats.org/officeDocument/2006/customXml" ds:itemID="{805E3454-A0EC-490C-A97F-8AFA533D4F3F}">
  <ds:schemaRefs/>
</ds:datastoreItem>
</file>

<file path=customXml/itemProps16.xml><?xml version="1.0" encoding="utf-8"?>
<ds:datastoreItem xmlns:ds="http://schemas.openxmlformats.org/officeDocument/2006/customXml" ds:itemID="{0815FE54-C35D-4174-ADC3-9F4BBFC8EB89}">
  <ds:schemaRefs/>
</ds:datastoreItem>
</file>

<file path=customXml/itemProps17.xml><?xml version="1.0" encoding="utf-8"?>
<ds:datastoreItem xmlns:ds="http://schemas.openxmlformats.org/officeDocument/2006/customXml" ds:itemID="{0B3821A6-747A-4EF1-8371-B5CC39F055F6}">
  <ds:schemaRefs/>
</ds:datastoreItem>
</file>

<file path=customXml/itemProps18.xml><?xml version="1.0" encoding="utf-8"?>
<ds:datastoreItem xmlns:ds="http://schemas.openxmlformats.org/officeDocument/2006/customXml" ds:itemID="{F9A9ADD8-2FD3-423E-82C6-D98FBC32F73A}">
  <ds:schemaRefs/>
</ds:datastoreItem>
</file>

<file path=customXml/itemProps19.xml><?xml version="1.0" encoding="utf-8"?>
<ds:datastoreItem xmlns:ds="http://schemas.openxmlformats.org/officeDocument/2006/customXml" ds:itemID="{0F5AD7CC-2AA6-4913-8419-886F8C05168E}">
  <ds:schemaRefs/>
</ds:datastoreItem>
</file>

<file path=customXml/itemProps20.xml><?xml version="1.0" encoding="utf-8"?>
<ds:datastoreItem xmlns:ds="http://schemas.openxmlformats.org/officeDocument/2006/customXml" ds:itemID="{48BCC345-4F0B-4D4C-BA19-692D69CE30E5}">
  <ds:schemaRefs/>
</ds:datastoreItem>
</file>

<file path=customXml/itemProps21.xml><?xml version="1.0" encoding="utf-8"?>
<ds:datastoreItem xmlns:ds="http://schemas.openxmlformats.org/officeDocument/2006/customXml" ds:itemID="{62173D26-F8A7-4C18-927E-932B1CDA6185}">
  <ds:schemaRefs/>
</ds:datastoreItem>
</file>

<file path=customXml/itemProps22.xml><?xml version="1.0" encoding="utf-8"?>
<ds:datastoreItem xmlns:ds="http://schemas.openxmlformats.org/officeDocument/2006/customXml" ds:itemID="{FE5E99B0-EE52-4D73-AC4D-3E912C18A263}">
  <ds:schemaRefs/>
</ds:datastoreItem>
</file>

<file path=customXml/itemProps23.xml><?xml version="1.0" encoding="utf-8"?>
<ds:datastoreItem xmlns:ds="http://schemas.openxmlformats.org/officeDocument/2006/customXml" ds:itemID="{884F95D0-D75E-4F15-A1A9-9330C145F443}">
  <ds:schemaRefs/>
</ds:datastoreItem>
</file>

<file path=customXml/itemProps24.xml><?xml version="1.0" encoding="utf-8"?>
<ds:datastoreItem xmlns:ds="http://schemas.openxmlformats.org/officeDocument/2006/customXml" ds:itemID="{8AC9241A-4241-40B3-A43F-1E71E0056ACC}">
  <ds:schemaRefs/>
</ds:datastoreItem>
</file>

<file path=customXml/itemProps25.xml><?xml version="1.0" encoding="utf-8"?>
<ds:datastoreItem xmlns:ds="http://schemas.openxmlformats.org/officeDocument/2006/customXml" ds:itemID="{EF7C08CB-36A0-44F8-8432-C4CB1911D7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working</vt:lpstr>
      <vt:lpstr>Dashboard</vt:lpstr>
      <vt:lpstr>working!working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2026-06-08T20:09:20Z</dcterms:created>
  <dcterms:modified xsi:type="dcterms:W3CDTF">2026-06-10T18:23:23Z</dcterms:modified>
</cp:coreProperties>
</file>